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3.xml" ContentType="application/vnd.openxmlformats-officedocument.customXmlProperties+xml"/>
  <Override PartName="/xl/comments3.xml" ContentType="application/vnd.openxmlformats-officedocument.spreadsheetml.comments+xml"/>
  <Override PartName="/xl/comments1.xml" ContentType="application/vnd.openxmlformats-officedocument.spreadsheetml.comment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ers-data\OneDrive - MSF\Desktop\"/>
    </mc:Choice>
  </mc:AlternateContent>
  <bookViews>
    <workbookView xWindow="0" yWindow="0" windowWidth="19200" windowHeight="8300" firstSheet="2" activeTab="14"/>
  </bookViews>
  <sheets>
    <sheet name="list" sheetId="1" state="hidden" r:id="rId1"/>
    <sheet name="Instructions" sheetId="21" r:id="rId2"/>
    <sheet name="JAN" sheetId="2" r:id="rId3"/>
    <sheet name="FEB" sheetId="3" r:id="rId4"/>
    <sheet name="MAR" sheetId="4" r:id="rId5"/>
    <sheet name="APR" sheetId="5" r:id="rId6"/>
    <sheet name="MAY" sheetId="10" r:id="rId7"/>
    <sheet name="JUN" sheetId="11" r:id="rId8"/>
    <sheet name="JUL" sheetId="13" r:id="rId9"/>
    <sheet name="AUG" sheetId="14" r:id="rId10"/>
    <sheet name="SEP" sheetId="15" r:id="rId11"/>
    <sheet name="OCT" sheetId="16" r:id="rId12"/>
    <sheet name="NOV" sheetId="22" r:id="rId13"/>
    <sheet name="DEC" sheetId="23" r:id="rId14"/>
    <sheet name="Indicators" sheetId="19" r:id="rId15"/>
  </sheets>
  <definedNames>
    <definedName name="_xlnm._FilterDatabase" localSheetId="5" hidden="1">APR!$B$4:$AA$202</definedName>
    <definedName name="_xlnm._FilterDatabase" localSheetId="9" hidden="1">AUG!$B$4:$AA$201</definedName>
    <definedName name="_xlnm._FilterDatabase" localSheetId="13" hidden="1">DEC!$B$4:$AA$201</definedName>
    <definedName name="_xlnm._FilterDatabase" localSheetId="3" hidden="1">FEB!$B$4:$AA$204</definedName>
    <definedName name="_xlnm._FilterDatabase" localSheetId="2" hidden="1">JAN!$B$4:$AA$200</definedName>
    <definedName name="_xlnm._FilterDatabase" localSheetId="8" hidden="1">JUL!$B$4:$AA$201</definedName>
    <definedName name="_xlnm._FilterDatabase" localSheetId="7" hidden="1">JUN!$B$4:$AA$202</definedName>
    <definedName name="_xlnm._FilterDatabase" localSheetId="4" hidden="1">MAR!$B$4:$AA$208</definedName>
    <definedName name="_xlnm._FilterDatabase" localSheetId="6" hidden="1">MAY!$B$4:$AA$202</definedName>
    <definedName name="_xlnm._FilterDatabase" localSheetId="12" hidden="1">NOV!$B$4:$AA$201</definedName>
    <definedName name="_xlnm._FilterDatabase" localSheetId="11" hidden="1">OCT!$B$4:$AA$202</definedName>
    <definedName name="_xlnm._FilterDatabase" localSheetId="10" hidden="1">SEP!$B$4:$AA$203</definedName>
    <definedName name="Age_Unit">list!$J$2:$J$4</definedName>
    <definedName name="Apr">APR!$D$5:$D$201</definedName>
    <definedName name="Aug">AUG!$D$5:$D$200</definedName>
    <definedName name="clinics">list!$B$2:$B$16</definedName>
    <definedName name="Dec">#REF!</definedName>
    <definedName name="Emergency_referral">list!$F$2:$F$4</definedName>
    <definedName name="Feb">FEB!$D$5:$D$200</definedName>
    <definedName name="Jan">JAN!$D$5:$D$200</definedName>
    <definedName name="Jul">JUL!$D$5:$D$200</definedName>
    <definedName name="Jun">JUN!$D$5:$D$201</definedName>
    <definedName name="Mar">MAR!$D$5:$D$201</definedName>
    <definedName name="May">MAY!$D$5:$D$201</definedName>
    <definedName name="Nov">#REF!</definedName>
    <definedName name="Oct" localSheetId="13">DEC!$D$5:$D$200</definedName>
    <definedName name="Oct" localSheetId="12">NOV!$D$5:$D$200</definedName>
    <definedName name="Oct">OCT!$D$5:$D$201</definedName>
    <definedName name="OPD_Referral">list!$G$2:$G$13</definedName>
    <definedName name="Refused">list!$H$2:$H$3</definedName>
    <definedName name="Sep">SEP!$D$5:$D$202</definedName>
    <definedName name="type_of_referral">list!$E$2:$E$3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9" l="1"/>
  <c r="D4" i="19"/>
  <c r="N46" i="19" l="1"/>
  <c r="N47" i="19"/>
  <c r="N45" i="19"/>
  <c r="N44" i="19"/>
  <c r="N42" i="19"/>
  <c r="N43" i="19"/>
  <c r="N41" i="19"/>
  <c r="N27" i="19"/>
  <c r="N28" i="19"/>
  <c r="N29" i="19"/>
  <c r="N30" i="19"/>
  <c r="N31" i="19"/>
  <c r="N32" i="19"/>
  <c r="N33" i="19"/>
  <c r="N34" i="19"/>
  <c r="N35" i="19"/>
  <c r="N36" i="19"/>
  <c r="N37" i="19"/>
  <c r="N38" i="19"/>
  <c r="N39" i="19"/>
  <c r="N40" i="19"/>
  <c r="N26" i="19"/>
  <c r="N25" i="19"/>
  <c r="N23" i="19"/>
  <c r="N6" i="19"/>
  <c r="N8" i="19"/>
  <c r="N9" i="19"/>
  <c r="N10" i="19"/>
  <c r="C5" i="19"/>
  <c r="N5" i="19"/>
  <c r="M11" i="19"/>
  <c r="M4" i="19"/>
  <c r="M3" i="19"/>
  <c r="M7" i="19"/>
  <c r="M12" i="19"/>
  <c r="M13" i="19"/>
  <c r="M14" i="19"/>
  <c r="M15" i="19"/>
  <c r="M16" i="19"/>
  <c r="M17" i="19"/>
  <c r="M18" i="19"/>
  <c r="M19" i="19"/>
  <c r="M20" i="19"/>
  <c r="M21" i="19"/>
  <c r="M22" i="19"/>
  <c r="M24" i="19"/>
  <c r="M27" i="19"/>
  <c r="M28" i="19"/>
  <c r="M29" i="19"/>
  <c r="M32" i="19"/>
  <c r="M37" i="19"/>
  <c r="M38" i="19"/>
  <c r="M39" i="19"/>
  <c r="M40" i="19"/>
  <c r="M43" i="19"/>
  <c r="M45" i="19"/>
  <c r="M46" i="19"/>
  <c r="C49" i="19"/>
  <c r="D49" i="19"/>
  <c r="E49" i="19"/>
  <c r="F49" i="19"/>
  <c r="G49" i="19"/>
  <c r="H49" i="19"/>
  <c r="I49" i="19"/>
  <c r="J49" i="19"/>
  <c r="K49" i="19"/>
  <c r="L49" i="19"/>
  <c r="M49" i="19"/>
  <c r="N49" i="19"/>
  <c r="C50" i="19"/>
  <c r="D50" i="19"/>
  <c r="E50" i="19"/>
  <c r="F50" i="19"/>
  <c r="G50" i="19"/>
  <c r="H50" i="19"/>
  <c r="I50" i="19"/>
  <c r="J50" i="19"/>
  <c r="K50" i="19"/>
  <c r="L50" i="19"/>
  <c r="M50" i="19"/>
  <c r="N50" i="19"/>
  <c r="C51" i="19"/>
  <c r="D51" i="19"/>
  <c r="E51" i="19"/>
  <c r="F51" i="19"/>
  <c r="G51" i="19"/>
  <c r="H51" i="19"/>
  <c r="I51" i="19"/>
  <c r="J51" i="19"/>
  <c r="K51" i="19"/>
  <c r="L51" i="19"/>
  <c r="M51" i="19"/>
  <c r="N51" i="19"/>
  <c r="C52" i="19"/>
  <c r="D52" i="19"/>
  <c r="E52" i="19"/>
  <c r="F52" i="19"/>
  <c r="G52" i="19"/>
  <c r="H52" i="19"/>
  <c r="I52" i="19"/>
  <c r="J52" i="19"/>
  <c r="K52" i="19"/>
  <c r="L52" i="19"/>
  <c r="M52" i="19"/>
  <c r="N52" i="19"/>
  <c r="C53" i="19"/>
  <c r="D53" i="19"/>
  <c r="E53" i="19"/>
  <c r="F53" i="19"/>
  <c r="G53" i="19"/>
  <c r="H53" i="19"/>
  <c r="I53" i="19"/>
  <c r="J53" i="19"/>
  <c r="K53" i="19"/>
  <c r="L53" i="19"/>
  <c r="M53" i="19"/>
  <c r="N53" i="19"/>
  <c r="C54" i="19"/>
  <c r="D54" i="19"/>
  <c r="E54" i="19"/>
  <c r="F54" i="19"/>
  <c r="G54" i="19"/>
  <c r="H54" i="19"/>
  <c r="I54" i="19"/>
  <c r="J54" i="19"/>
  <c r="K54" i="19"/>
  <c r="L54" i="19"/>
  <c r="M54" i="19"/>
  <c r="N54" i="19"/>
  <c r="C55" i="19"/>
  <c r="D55" i="19"/>
  <c r="E55" i="19"/>
  <c r="F55" i="19"/>
  <c r="G55" i="19"/>
  <c r="H55" i="19"/>
  <c r="I55" i="19"/>
  <c r="J55" i="19"/>
  <c r="K55" i="19"/>
  <c r="L55" i="19"/>
  <c r="M55" i="19"/>
  <c r="N55" i="19"/>
  <c r="C56" i="19"/>
  <c r="D56" i="19"/>
  <c r="E56" i="19"/>
  <c r="F56" i="19"/>
  <c r="G56" i="19"/>
  <c r="H56" i="19"/>
  <c r="I56" i="19"/>
  <c r="J56" i="19"/>
  <c r="K56" i="19"/>
  <c r="L56" i="19"/>
  <c r="M56" i="19"/>
  <c r="N56" i="19"/>
  <c r="C57" i="19"/>
  <c r="D57" i="19"/>
  <c r="E57" i="19"/>
  <c r="F57" i="19"/>
  <c r="G57" i="19"/>
  <c r="H57" i="19"/>
  <c r="I57" i="19"/>
  <c r="J57" i="19"/>
  <c r="K57" i="19"/>
  <c r="L57" i="19"/>
  <c r="M57" i="19"/>
  <c r="N57" i="19"/>
  <c r="C58" i="19"/>
  <c r="D58" i="19"/>
  <c r="E58" i="19"/>
  <c r="F58" i="19"/>
  <c r="G58" i="19"/>
  <c r="H58" i="19"/>
  <c r="I58" i="19"/>
  <c r="J58" i="19"/>
  <c r="K58" i="19"/>
  <c r="L58" i="19"/>
  <c r="M58" i="19"/>
  <c r="N58" i="19"/>
  <c r="C59" i="19"/>
  <c r="D59" i="19"/>
  <c r="E59" i="19"/>
  <c r="F59" i="19"/>
  <c r="G59" i="19"/>
  <c r="H59" i="19"/>
  <c r="I59" i="19"/>
  <c r="J59" i="19"/>
  <c r="K59" i="19"/>
  <c r="L59" i="19"/>
  <c r="M59" i="19"/>
  <c r="N59" i="19"/>
  <c r="C60" i="19"/>
  <c r="D60" i="19"/>
  <c r="E60" i="19"/>
  <c r="F60" i="19"/>
  <c r="G60" i="19"/>
  <c r="H60" i="19"/>
  <c r="I60" i="19"/>
  <c r="J60" i="19"/>
  <c r="K60" i="19"/>
  <c r="L60" i="19"/>
  <c r="M60" i="19"/>
  <c r="N60" i="19"/>
  <c r="C61" i="19"/>
  <c r="D61" i="19"/>
  <c r="E61" i="19"/>
  <c r="F61" i="19"/>
  <c r="G61" i="19"/>
  <c r="H61" i="19"/>
  <c r="I61" i="19"/>
  <c r="J61" i="19"/>
  <c r="K61" i="19"/>
  <c r="L61" i="19"/>
  <c r="M61" i="19"/>
  <c r="N61" i="19"/>
  <c r="C62" i="19"/>
  <c r="D62" i="19"/>
  <c r="E62" i="19"/>
  <c r="F62" i="19"/>
  <c r="G62" i="19"/>
  <c r="H62" i="19"/>
  <c r="I62" i="19"/>
  <c r="J62" i="19"/>
  <c r="K62" i="19"/>
  <c r="L62" i="19"/>
  <c r="M62" i="19"/>
  <c r="N62" i="19"/>
  <c r="C63" i="19"/>
  <c r="D63" i="19"/>
  <c r="E63" i="19"/>
  <c r="F63" i="19"/>
  <c r="G63" i="19"/>
  <c r="H63" i="19"/>
  <c r="I63" i="19"/>
  <c r="J63" i="19"/>
  <c r="K63" i="19"/>
  <c r="L63" i="19"/>
  <c r="M63" i="19"/>
  <c r="N63" i="19"/>
  <c r="C64" i="19"/>
  <c r="D64" i="19"/>
  <c r="E64" i="19"/>
  <c r="F64" i="19"/>
  <c r="G64" i="19"/>
  <c r="H64" i="19"/>
  <c r="I64" i="19"/>
  <c r="J64" i="19"/>
  <c r="K64" i="19"/>
  <c r="L64" i="19"/>
  <c r="M64" i="19"/>
  <c r="N64" i="19"/>
  <c r="C65" i="19"/>
  <c r="D65" i="19"/>
  <c r="E65" i="19"/>
  <c r="F65" i="19"/>
  <c r="G65" i="19"/>
  <c r="H65" i="19"/>
  <c r="I65" i="19"/>
  <c r="J65" i="19"/>
  <c r="K65" i="19"/>
  <c r="L65" i="19"/>
  <c r="M65" i="19"/>
  <c r="N65" i="19"/>
  <c r="C66" i="19"/>
  <c r="D66" i="19"/>
  <c r="E66" i="19"/>
  <c r="F66" i="19"/>
  <c r="G66" i="19"/>
  <c r="H66" i="19"/>
  <c r="I66" i="19"/>
  <c r="J66" i="19"/>
  <c r="K66" i="19"/>
  <c r="L66" i="19"/>
  <c r="M66" i="19"/>
  <c r="N66" i="19"/>
  <c r="C67" i="19"/>
  <c r="D67" i="19"/>
  <c r="E67" i="19"/>
  <c r="F67" i="19"/>
  <c r="G67" i="19"/>
  <c r="H67" i="19"/>
  <c r="I67" i="19"/>
  <c r="J67" i="19"/>
  <c r="K67" i="19"/>
  <c r="L67" i="19"/>
  <c r="M67" i="19"/>
  <c r="N67" i="19"/>
  <c r="C68" i="19"/>
  <c r="D68" i="19"/>
  <c r="E68" i="19"/>
  <c r="F68" i="19"/>
  <c r="G68" i="19"/>
  <c r="H68" i="19"/>
  <c r="I68" i="19"/>
  <c r="J68" i="19"/>
  <c r="K68" i="19"/>
  <c r="L68" i="19"/>
  <c r="M68" i="19"/>
  <c r="N68" i="19"/>
  <c r="C69" i="19"/>
  <c r="D69" i="19"/>
  <c r="E69" i="19"/>
  <c r="F69" i="19"/>
  <c r="G69" i="19"/>
  <c r="H69" i="19"/>
  <c r="I69" i="19"/>
  <c r="J69" i="19"/>
  <c r="K69" i="19"/>
  <c r="L69" i="19"/>
  <c r="M69" i="19"/>
  <c r="N69" i="19"/>
  <c r="C70" i="19"/>
  <c r="D70" i="19"/>
  <c r="E70" i="19"/>
  <c r="F70" i="19"/>
  <c r="G70" i="19"/>
  <c r="H70" i="19"/>
  <c r="I70" i="19"/>
  <c r="J70" i="19"/>
  <c r="K70" i="19"/>
  <c r="L70" i="19"/>
  <c r="M70" i="19"/>
  <c r="N70" i="19"/>
  <c r="C71" i="19"/>
  <c r="D71" i="19"/>
  <c r="E71" i="19"/>
  <c r="F71" i="19"/>
  <c r="G71" i="19"/>
  <c r="H71" i="19"/>
  <c r="I71" i="19"/>
  <c r="J71" i="19"/>
  <c r="K71" i="19"/>
  <c r="L71" i="19"/>
  <c r="M71" i="19"/>
  <c r="N71" i="19"/>
  <c r="C72" i="19"/>
  <c r="D72" i="19"/>
  <c r="E72" i="19"/>
  <c r="F72" i="19"/>
  <c r="G72" i="19"/>
  <c r="H72" i="19"/>
  <c r="I72" i="19"/>
  <c r="J72" i="19"/>
  <c r="K72" i="19"/>
  <c r="L72" i="19"/>
  <c r="M72" i="19"/>
  <c r="N72" i="19"/>
  <c r="C73" i="19"/>
  <c r="D73" i="19"/>
  <c r="E73" i="19"/>
  <c r="F73" i="19"/>
  <c r="G73" i="19"/>
  <c r="H73" i="19"/>
  <c r="I73" i="19"/>
  <c r="J73" i="19"/>
  <c r="K73" i="19"/>
  <c r="L73" i="19"/>
  <c r="M73" i="19"/>
  <c r="N73" i="19"/>
  <c r="C74" i="19"/>
  <c r="D74" i="19"/>
  <c r="E74" i="19"/>
  <c r="F74" i="19"/>
  <c r="G74" i="19"/>
  <c r="H74" i="19"/>
  <c r="I74" i="19"/>
  <c r="J74" i="19"/>
  <c r="K74" i="19"/>
  <c r="L74" i="19"/>
  <c r="M74" i="19"/>
  <c r="N74" i="19"/>
  <c r="N48" i="19"/>
  <c r="M48" i="19"/>
  <c r="L48" i="19"/>
  <c r="K48" i="19"/>
  <c r="J48" i="19"/>
  <c r="I48" i="19"/>
  <c r="H48" i="19"/>
  <c r="G48" i="19"/>
  <c r="F48" i="19"/>
  <c r="E48" i="19"/>
  <c r="D48" i="19"/>
  <c r="C48" i="19"/>
  <c r="N4" i="19"/>
  <c r="N3" i="19"/>
  <c r="L4" i="19" l="1"/>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48" i="19"/>
  <c r="N7" i="19" l="1"/>
  <c r="N11" i="19"/>
  <c r="N12" i="19"/>
  <c r="N13" i="19"/>
  <c r="N14" i="19"/>
  <c r="N15" i="19"/>
  <c r="N16" i="19"/>
  <c r="N17" i="19"/>
  <c r="N18" i="19"/>
  <c r="N19" i="19"/>
  <c r="N20" i="19"/>
  <c r="N22" i="19"/>
  <c r="N24" i="19"/>
  <c r="N21" i="19"/>
  <c r="J23" i="19" l="1"/>
  <c r="J8" i="19"/>
  <c r="C45" i="19"/>
  <c r="L47" i="19"/>
  <c r="K47" i="19"/>
  <c r="J47" i="19"/>
  <c r="I47" i="19"/>
  <c r="H47" i="19"/>
  <c r="G47" i="19"/>
  <c r="F47" i="19"/>
  <c r="E47" i="19"/>
  <c r="D47" i="19"/>
  <c r="C47" i="19"/>
  <c r="C3" i="19"/>
  <c r="F3" i="19"/>
  <c r="E27" i="19"/>
  <c r="E28" i="19"/>
  <c r="E29" i="19"/>
  <c r="E30" i="19"/>
  <c r="E31" i="19"/>
  <c r="E32" i="19"/>
  <c r="E33" i="19"/>
  <c r="E34" i="19"/>
  <c r="E35" i="19"/>
  <c r="E36" i="19"/>
  <c r="E37" i="19"/>
  <c r="E38" i="19"/>
  <c r="E39" i="19"/>
  <c r="E40" i="19"/>
  <c r="E43" i="19"/>
  <c r="D46" i="19"/>
  <c r="C46" i="19"/>
  <c r="L46" i="19"/>
  <c r="K46" i="19"/>
  <c r="J46" i="19"/>
  <c r="I46" i="19"/>
  <c r="H46" i="19"/>
  <c r="G46" i="19"/>
  <c r="F46" i="19"/>
  <c r="E46" i="19"/>
  <c r="C44" i="19"/>
  <c r="C26" i="19"/>
  <c r="C6" i="19"/>
  <c r="L25" i="19"/>
  <c r="K25" i="19"/>
  <c r="J25" i="19"/>
  <c r="I25" i="19"/>
  <c r="H25" i="19"/>
  <c r="G25" i="19"/>
  <c r="F25" i="19"/>
  <c r="E25" i="19"/>
  <c r="D25" i="19"/>
  <c r="C25" i="19"/>
  <c r="C24" i="19"/>
  <c r="O46" i="19" l="1"/>
  <c r="O47" i="19"/>
  <c r="O25" i="19"/>
  <c r="K4" i="19"/>
  <c r="E4" i="19"/>
  <c r="H11" i="19"/>
  <c r="H7" i="19"/>
  <c r="G10" i="19"/>
  <c r="G8" i="19"/>
  <c r="F41" i="19"/>
  <c r="F6" i="19"/>
  <c r="E5" i="19"/>
  <c r="L5" i="19"/>
  <c r="K5" i="19"/>
  <c r="J5" i="19"/>
  <c r="I5" i="19"/>
  <c r="H5" i="19"/>
  <c r="G5" i="19"/>
  <c r="F5" i="19"/>
  <c r="D5" i="19"/>
  <c r="H4" i="19"/>
  <c r="I4" i="19"/>
  <c r="J4" i="19"/>
  <c r="G4" i="19"/>
  <c r="F4" i="19"/>
  <c r="C37" i="19"/>
  <c r="D37" i="19"/>
  <c r="F37" i="19"/>
  <c r="G37" i="19"/>
  <c r="H37" i="19"/>
  <c r="I37" i="19"/>
  <c r="J37" i="19"/>
  <c r="K37" i="19"/>
  <c r="L37" i="19"/>
  <c r="C38" i="19"/>
  <c r="D38" i="19"/>
  <c r="F38" i="19"/>
  <c r="G38" i="19"/>
  <c r="H38" i="19"/>
  <c r="I38" i="19"/>
  <c r="J38" i="19"/>
  <c r="K38" i="19"/>
  <c r="L38" i="19"/>
  <c r="O38" i="19" l="1"/>
  <c r="O37" i="19"/>
  <c r="O5" i="19" l="1"/>
  <c r="O4" i="19"/>
  <c r="L45" i="19"/>
  <c r="K45" i="19"/>
  <c r="J45" i="19"/>
  <c r="I45" i="19"/>
  <c r="H45" i="19"/>
  <c r="G45" i="19"/>
  <c r="F45" i="19"/>
  <c r="E45" i="19"/>
  <c r="D45" i="19"/>
  <c r="L44" i="19"/>
  <c r="K44" i="19"/>
  <c r="J44" i="19"/>
  <c r="I44" i="19"/>
  <c r="H44" i="19"/>
  <c r="G44" i="19"/>
  <c r="F44" i="19"/>
  <c r="E44" i="19"/>
  <c r="D44" i="19"/>
  <c r="L43" i="19"/>
  <c r="K43" i="19"/>
  <c r="J43" i="19"/>
  <c r="I43" i="19"/>
  <c r="H43" i="19"/>
  <c r="G43" i="19"/>
  <c r="F43" i="19"/>
  <c r="D43" i="19"/>
  <c r="C43" i="19"/>
  <c r="L42" i="19"/>
  <c r="K42" i="19"/>
  <c r="J42" i="19"/>
  <c r="I42" i="19"/>
  <c r="H42" i="19"/>
  <c r="G42" i="19"/>
  <c r="F42" i="19"/>
  <c r="E42" i="19"/>
  <c r="D42" i="19"/>
  <c r="C42" i="19"/>
  <c r="L41" i="19"/>
  <c r="K41" i="19"/>
  <c r="J41" i="19"/>
  <c r="I41" i="19"/>
  <c r="H41" i="19"/>
  <c r="G41" i="19"/>
  <c r="E41" i="19"/>
  <c r="D41" i="19"/>
  <c r="C36" i="19"/>
  <c r="L40" i="19"/>
  <c r="K40" i="19"/>
  <c r="J40" i="19"/>
  <c r="I40" i="19"/>
  <c r="H40" i="19"/>
  <c r="G40" i="19"/>
  <c r="F40" i="19"/>
  <c r="D40" i="19"/>
  <c r="C40" i="19"/>
  <c r="L39" i="19"/>
  <c r="K39" i="19"/>
  <c r="J39" i="19"/>
  <c r="I39" i="19"/>
  <c r="H39" i="19"/>
  <c r="G39" i="19"/>
  <c r="F39" i="19"/>
  <c r="D39" i="19"/>
  <c r="C39" i="19"/>
  <c r="L36" i="19"/>
  <c r="K36" i="19"/>
  <c r="J36" i="19"/>
  <c r="I36" i="19"/>
  <c r="H36" i="19"/>
  <c r="G36" i="19"/>
  <c r="F36" i="19"/>
  <c r="D36" i="19"/>
  <c r="L35" i="19"/>
  <c r="K35" i="19"/>
  <c r="J35" i="19"/>
  <c r="I35" i="19"/>
  <c r="H35" i="19"/>
  <c r="G35" i="19"/>
  <c r="F35" i="19"/>
  <c r="D35" i="19"/>
  <c r="C35" i="19"/>
  <c r="L34" i="19"/>
  <c r="K34" i="19"/>
  <c r="J34" i="19"/>
  <c r="I34" i="19"/>
  <c r="H34" i="19"/>
  <c r="G34" i="19"/>
  <c r="F34" i="19"/>
  <c r="D34" i="19"/>
  <c r="C34" i="19"/>
  <c r="L33" i="19"/>
  <c r="K33" i="19"/>
  <c r="J33" i="19"/>
  <c r="I33" i="19"/>
  <c r="H33" i="19"/>
  <c r="G33" i="19"/>
  <c r="F33" i="19"/>
  <c r="D33" i="19"/>
  <c r="C33" i="19"/>
  <c r="L32" i="19"/>
  <c r="K32" i="19"/>
  <c r="J32" i="19"/>
  <c r="I32" i="19"/>
  <c r="H32" i="19"/>
  <c r="G32" i="19"/>
  <c r="F32" i="19"/>
  <c r="D32" i="19"/>
  <c r="C32" i="19"/>
  <c r="L31" i="19"/>
  <c r="K31" i="19"/>
  <c r="J31" i="19"/>
  <c r="I31" i="19"/>
  <c r="H31" i="19"/>
  <c r="G31" i="19"/>
  <c r="F31" i="19"/>
  <c r="D31" i="19"/>
  <c r="C31" i="19"/>
  <c r="L30" i="19"/>
  <c r="K30" i="19"/>
  <c r="J30" i="19"/>
  <c r="I30" i="19"/>
  <c r="H30" i="19"/>
  <c r="G30" i="19"/>
  <c r="F30" i="19"/>
  <c r="D30" i="19"/>
  <c r="C30" i="19"/>
  <c r="L29" i="19"/>
  <c r="K29" i="19"/>
  <c r="J29" i="19"/>
  <c r="I29" i="19"/>
  <c r="H29" i="19"/>
  <c r="G29" i="19"/>
  <c r="F29" i="19"/>
  <c r="D29" i="19"/>
  <c r="C29" i="19"/>
  <c r="L28" i="19"/>
  <c r="K28" i="19"/>
  <c r="J28" i="19"/>
  <c r="I28" i="19"/>
  <c r="H28" i="19"/>
  <c r="G28" i="19"/>
  <c r="F28" i="19"/>
  <c r="D28" i="19"/>
  <c r="C28" i="19"/>
  <c r="L27" i="19"/>
  <c r="K27" i="19"/>
  <c r="J27" i="19"/>
  <c r="I27" i="19"/>
  <c r="H27" i="19"/>
  <c r="G27" i="19"/>
  <c r="F27" i="19"/>
  <c r="D27" i="19"/>
  <c r="C27" i="19"/>
  <c r="L26" i="19"/>
  <c r="K26" i="19"/>
  <c r="J26" i="19"/>
  <c r="I26" i="19"/>
  <c r="H26" i="19"/>
  <c r="G26" i="19"/>
  <c r="F26" i="19"/>
  <c r="E26" i="19"/>
  <c r="D26" i="19"/>
  <c r="L24" i="19"/>
  <c r="K24" i="19"/>
  <c r="J24" i="19"/>
  <c r="I24" i="19"/>
  <c r="H24" i="19"/>
  <c r="G24" i="19"/>
  <c r="F24" i="19"/>
  <c r="E24" i="19"/>
  <c r="D24" i="19"/>
  <c r="L23" i="19"/>
  <c r="K23" i="19"/>
  <c r="I23" i="19"/>
  <c r="H23" i="19"/>
  <c r="G23" i="19"/>
  <c r="F23" i="19"/>
  <c r="E23" i="19"/>
  <c r="D23" i="19"/>
  <c r="C23" i="19"/>
  <c r="O40" i="19" l="1"/>
  <c r="O42" i="19"/>
  <c r="O45" i="19"/>
  <c r="O39" i="19"/>
  <c r="O44" i="19"/>
  <c r="O23" i="19"/>
  <c r="O32" i="19"/>
  <c r="O34" i="19"/>
  <c r="O31" i="19"/>
  <c r="O33" i="19"/>
  <c r="O35" i="19"/>
  <c r="O27" i="19"/>
  <c r="O29" i="19"/>
  <c r="O26" i="19"/>
  <c r="O28" i="19"/>
  <c r="O30" i="19"/>
  <c r="O43" i="19"/>
  <c r="O24" i="19"/>
  <c r="O36" i="19"/>
  <c r="O41" i="19"/>
  <c r="F19" i="19"/>
  <c r="K18" i="19"/>
  <c r="H14" i="19"/>
  <c r="D14" i="19"/>
  <c r="L22" i="19"/>
  <c r="K22" i="19"/>
  <c r="J22" i="19"/>
  <c r="I22" i="19"/>
  <c r="H22" i="19"/>
  <c r="G22" i="19"/>
  <c r="F22" i="19"/>
  <c r="E22" i="19"/>
  <c r="D22" i="19"/>
  <c r="C22" i="19"/>
  <c r="L21" i="19"/>
  <c r="K21" i="19"/>
  <c r="J21" i="19"/>
  <c r="I21" i="19"/>
  <c r="H21" i="19"/>
  <c r="G21" i="19"/>
  <c r="F21" i="19"/>
  <c r="E21" i="19"/>
  <c r="D21" i="19"/>
  <c r="C21" i="19"/>
  <c r="L20" i="19"/>
  <c r="K20" i="19"/>
  <c r="J20" i="19"/>
  <c r="I20" i="19"/>
  <c r="H20" i="19"/>
  <c r="G20" i="19"/>
  <c r="F20" i="19"/>
  <c r="E20" i="19"/>
  <c r="D20" i="19"/>
  <c r="C20" i="19"/>
  <c r="L19" i="19"/>
  <c r="K19" i="19"/>
  <c r="J19" i="19"/>
  <c r="I19" i="19"/>
  <c r="H19" i="19"/>
  <c r="G19" i="19"/>
  <c r="E19" i="19"/>
  <c r="D19" i="19"/>
  <c r="C19" i="19"/>
  <c r="L18" i="19"/>
  <c r="J18" i="19"/>
  <c r="I18" i="19"/>
  <c r="H18" i="19"/>
  <c r="G18" i="19"/>
  <c r="F18" i="19"/>
  <c r="E18" i="19"/>
  <c r="D18" i="19"/>
  <c r="C18" i="19"/>
  <c r="L17" i="19"/>
  <c r="K17" i="19"/>
  <c r="J17" i="19"/>
  <c r="I17" i="19"/>
  <c r="H17" i="19"/>
  <c r="G17" i="19"/>
  <c r="F17" i="19"/>
  <c r="E17" i="19"/>
  <c r="D17" i="19"/>
  <c r="C17" i="19"/>
  <c r="L16" i="19"/>
  <c r="K16" i="19"/>
  <c r="J16" i="19"/>
  <c r="I16" i="19"/>
  <c r="H16" i="19"/>
  <c r="G16" i="19"/>
  <c r="F16" i="19"/>
  <c r="E16" i="19"/>
  <c r="D16" i="19"/>
  <c r="C16" i="19"/>
  <c r="L15" i="19"/>
  <c r="K15" i="19"/>
  <c r="J15" i="19"/>
  <c r="I15" i="19"/>
  <c r="H15" i="19"/>
  <c r="G15" i="19"/>
  <c r="F15" i="19"/>
  <c r="E15" i="19"/>
  <c r="D15" i="19"/>
  <c r="C15" i="19"/>
  <c r="L14" i="19"/>
  <c r="K14" i="19"/>
  <c r="J14" i="19"/>
  <c r="I14" i="19"/>
  <c r="G14" i="19"/>
  <c r="F14" i="19"/>
  <c r="E14" i="19"/>
  <c r="C14" i="19"/>
  <c r="L13" i="19"/>
  <c r="K13" i="19"/>
  <c r="J13" i="19"/>
  <c r="I13" i="19"/>
  <c r="H13" i="19"/>
  <c r="G13" i="19"/>
  <c r="F13" i="19"/>
  <c r="E13" i="19"/>
  <c r="D13" i="19"/>
  <c r="C13" i="19"/>
  <c r="L12" i="19"/>
  <c r="K12" i="19"/>
  <c r="J12" i="19"/>
  <c r="I12" i="19"/>
  <c r="H12" i="19"/>
  <c r="G12" i="19"/>
  <c r="F12" i="19"/>
  <c r="E12" i="19"/>
  <c r="D12" i="19"/>
  <c r="C12" i="19"/>
  <c r="L11" i="19"/>
  <c r="J11" i="19"/>
  <c r="F11" i="19"/>
  <c r="K11" i="19"/>
  <c r="I11" i="19"/>
  <c r="G11" i="19"/>
  <c r="E11" i="19"/>
  <c r="D11" i="19"/>
  <c r="C11" i="19"/>
  <c r="L10" i="19"/>
  <c r="L9" i="19"/>
  <c r="K9" i="19"/>
  <c r="I9" i="19"/>
  <c r="G9" i="19"/>
  <c r="C9" i="19"/>
  <c r="K10" i="19"/>
  <c r="J10" i="19"/>
  <c r="I10" i="19"/>
  <c r="H10" i="19"/>
  <c r="F10" i="19"/>
  <c r="E10" i="19"/>
  <c r="D10" i="19"/>
  <c r="C10" i="19"/>
  <c r="J9" i="19"/>
  <c r="H9" i="19"/>
  <c r="F9" i="19"/>
  <c r="E9" i="19"/>
  <c r="D9" i="19"/>
  <c r="L8" i="19"/>
  <c r="K8" i="19"/>
  <c r="I8" i="19"/>
  <c r="H8" i="19"/>
  <c r="F8" i="19"/>
  <c r="E8" i="19"/>
  <c r="D8" i="19"/>
  <c r="C8" i="19"/>
  <c r="O11" i="19" l="1"/>
  <c r="O12" i="19"/>
  <c r="O13" i="19"/>
  <c r="O16" i="19"/>
  <c r="O15" i="19"/>
  <c r="O17" i="19"/>
  <c r="O21" i="19"/>
  <c r="O20" i="19"/>
  <c r="O22" i="19"/>
  <c r="O18" i="19"/>
  <c r="O10" i="19"/>
  <c r="O14" i="19"/>
  <c r="O19" i="19"/>
  <c r="O8" i="19"/>
  <c r="O9" i="19"/>
  <c r="L7" i="19"/>
  <c r="J7" i="19"/>
  <c r="D7" i="19"/>
  <c r="K7" i="19"/>
  <c r="I7" i="19"/>
  <c r="G7" i="19"/>
  <c r="F7" i="19"/>
  <c r="E7" i="19"/>
  <c r="L6" i="19"/>
  <c r="K6" i="19"/>
  <c r="J6" i="19"/>
  <c r="I6" i="19"/>
  <c r="H6" i="19"/>
  <c r="G6" i="19"/>
  <c r="E6" i="19"/>
  <c r="D6" i="19"/>
  <c r="C7" i="19"/>
  <c r="O7" i="19" l="1"/>
  <c r="O6" i="19"/>
  <c r="L3" i="19"/>
  <c r="K3" i="19"/>
  <c r="J3" i="19"/>
  <c r="I3" i="19"/>
  <c r="H3" i="19"/>
  <c r="G3" i="19"/>
  <c r="E3" i="19"/>
  <c r="D3" i="19"/>
  <c r="O3" i="19" l="1"/>
</calcChain>
</file>

<file path=xl/comments1.xml><?xml version="1.0" encoding="utf-8"?>
<comments xmlns="http://schemas.openxmlformats.org/spreadsheetml/2006/main">
  <authors>
    <author>Meddataco</author>
  </authors>
  <commentList>
    <comment ref="D4" authorId="0" shapeId="0">
      <text>
        <r>
          <rPr>
            <b/>
            <sz val="8"/>
            <color indexed="81"/>
            <rFont val="Tahoma"/>
            <family val="2"/>
          </rPr>
          <t>Meddataco:</t>
        </r>
        <r>
          <rPr>
            <sz val="8"/>
            <color indexed="81"/>
            <rFont val="Tahoma"/>
            <family val="2"/>
          </rPr>
          <t xml:space="preserve">
Please change the year when you start to enter January data.</t>
        </r>
      </text>
    </comment>
  </commentList>
</comments>
</file>

<file path=xl/comments2.xml><?xml version="1.0" encoding="utf-8"?>
<comments xmlns="http://schemas.openxmlformats.org/spreadsheetml/2006/main">
  <authors>
    <author>ers-pss-msf-oca</author>
  </authors>
  <commentList>
    <comment ref="M96" authorId="0" shapeId="0">
      <text>
        <r>
          <rPr>
            <sz val="11"/>
            <color theme="1"/>
            <rFont val="Calibri"/>
            <family val="2"/>
            <scheme val="minor"/>
          </rPr>
          <t>ers-pss-msf-oca:
Patient family refused on 17/Jan/23. And admitted on 19/Jan/23.</t>
        </r>
      </text>
    </comment>
    <comment ref="N117" authorId="0" shapeId="0">
      <text>
        <r>
          <rPr>
            <sz val="11"/>
            <color theme="1"/>
            <rFont val="Calibri"/>
            <family val="2"/>
            <scheme val="minor"/>
          </rPr>
          <t>ers-pss-msf-oca:
Follow up referral to admission</t>
        </r>
      </text>
    </comment>
    <comment ref="Q139" authorId="0" shapeId="0">
      <text>
        <r>
          <rPr>
            <sz val="11"/>
            <color theme="1"/>
            <rFont val="Calibri"/>
            <family val="2"/>
            <scheme val="minor"/>
          </rPr>
          <t>ers-pss-msf-oca:
OPD referral to emergency.</t>
        </r>
      </text>
    </comment>
  </commentList>
</comments>
</file>

<file path=xl/comments3.xml><?xml version="1.0" encoding="utf-8"?>
<comments xmlns="http://schemas.openxmlformats.org/spreadsheetml/2006/main">
  <authors>
    <author>ers-pss-msf-oca</author>
  </authors>
  <commentList>
    <comment ref="B51" authorId="0" shapeId="0">
      <text>
        <r>
          <rPr>
            <sz val="11"/>
            <color theme="1"/>
            <rFont val="Calibri"/>
            <family val="2"/>
            <scheme val="minor"/>
          </rPr>
          <t>ers-pss-msf-oca:
Patient Code 03-019's caretaker</t>
        </r>
      </text>
    </comment>
  </commentList>
</comments>
</file>

<file path=xl/sharedStrings.xml><?xml version="1.0" encoding="utf-8"?>
<sst xmlns="http://schemas.openxmlformats.org/spreadsheetml/2006/main" count="20845" uniqueCount="3646">
  <si>
    <t>clinics</t>
  </si>
  <si>
    <t>Stand for</t>
  </si>
  <si>
    <t>Type of referral</t>
  </si>
  <si>
    <t>Reason for referral _ Emergency</t>
  </si>
  <si>
    <t>Reason for referral _ OPD</t>
  </si>
  <si>
    <t>Refused Care</t>
  </si>
  <si>
    <t>Age Unit</t>
  </si>
  <si>
    <t>AMG</t>
  </si>
  <si>
    <t>Aung Mingalar</t>
  </si>
  <si>
    <t>Emergency_referral</t>
  </si>
  <si>
    <t>Medical emergency</t>
  </si>
  <si>
    <t>Medical OPD</t>
  </si>
  <si>
    <t>Refused from patient</t>
  </si>
  <si>
    <t>yr</t>
  </si>
  <si>
    <t>SYK</t>
  </si>
  <si>
    <t>Sat Yoe Kya</t>
  </si>
  <si>
    <t>OPD_Referral</t>
  </si>
  <si>
    <t>Surgical emergency</t>
  </si>
  <si>
    <t>TB OPD</t>
  </si>
  <si>
    <t>Refused from service providers</t>
  </si>
  <si>
    <t>mon</t>
  </si>
  <si>
    <t>GGK</t>
  </si>
  <si>
    <t>Gant Gaw Kyun</t>
  </si>
  <si>
    <t>Obstetric emergency</t>
  </si>
  <si>
    <t>Surgical OPD</t>
  </si>
  <si>
    <t>days</t>
  </si>
  <si>
    <t>TS</t>
  </si>
  <si>
    <t>Tone Saung</t>
  </si>
  <si>
    <t>Pediatric OPD</t>
  </si>
  <si>
    <t>KP</t>
  </si>
  <si>
    <t>Kan Pyin</t>
  </si>
  <si>
    <t>Obstetric &amp; Gynecological OPD</t>
  </si>
  <si>
    <t>MH</t>
  </si>
  <si>
    <t>Min Hla</t>
  </si>
  <si>
    <t>Orthopedic OPD</t>
  </si>
  <si>
    <t>PSK</t>
  </si>
  <si>
    <t>Pike Sate Gyi</t>
  </si>
  <si>
    <t>Eye OPD</t>
  </si>
  <si>
    <t>KT</t>
  </si>
  <si>
    <t xml:space="preserve"> Kun Taung</t>
  </si>
  <si>
    <t>ENT OPD</t>
  </si>
  <si>
    <t>LWM</t>
  </si>
  <si>
    <t xml:space="preserve"> Lat Wal Myan</t>
  </si>
  <si>
    <t>Psychiatric OPD</t>
  </si>
  <si>
    <t>STM</t>
  </si>
  <si>
    <t>Sin Tet Maw</t>
  </si>
  <si>
    <t>Dermatology OPD</t>
  </si>
  <si>
    <t>ANY</t>
  </si>
  <si>
    <t>A Nouk Ye</t>
  </si>
  <si>
    <t>Dental OPD</t>
  </si>
  <si>
    <t>KNP</t>
  </si>
  <si>
    <t>Kyein Ni Pin</t>
  </si>
  <si>
    <t>Others</t>
  </si>
  <si>
    <t>NC</t>
  </si>
  <si>
    <t>Nget Chaung</t>
  </si>
  <si>
    <t>MOH</t>
  </si>
  <si>
    <t>Ministry of Health</t>
  </si>
  <si>
    <t>others</t>
  </si>
  <si>
    <t>neither MSF clinic nor MOH</t>
  </si>
  <si>
    <t>Year:</t>
  </si>
  <si>
    <t xml:space="preserve">Developed by Epi Department, Yangon Coordination </t>
  </si>
  <si>
    <t>Last update: 20-09-2023</t>
  </si>
  <si>
    <t xml:space="preserve">This database must be filled by project data operator. </t>
  </si>
  <si>
    <t xml:space="preserve">An updated version must be sent monthly to the coordination data manager. </t>
  </si>
  <si>
    <t xml:space="preserve">Save one blank template of database before starting to enter any data. A new copy of the database must be used in every year. </t>
  </si>
  <si>
    <t>Questions about variables, tool changes or modifications or any other process of the database can be sent by email to:</t>
  </si>
  <si>
    <t>myanmar-meddataco@oca.msf.org</t>
  </si>
  <si>
    <t>myanmar-data@oca.msf.org</t>
  </si>
  <si>
    <t>Variables</t>
  </si>
  <si>
    <t>variable name</t>
  </si>
  <si>
    <t>Explanations</t>
  </si>
  <si>
    <t>Referal ID No.</t>
  </si>
  <si>
    <t>id</t>
  </si>
  <si>
    <r>
      <t xml:space="preserve">The patient referral number is used to identify the patients and reference specific cases or to conduct data quality checks.  It is a five digit sequence of numbers that is typed in the following format </t>
    </r>
    <r>
      <rPr>
        <b/>
        <sz val="11"/>
        <color theme="1"/>
        <rFont val="Calibri"/>
        <family val="2"/>
        <scheme val="minor"/>
      </rPr>
      <t>XX-XXX</t>
    </r>
    <r>
      <rPr>
        <sz val="11"/>
        <color theme="1"/>
        <rFont val="Calibri"/>
        <family val="2"/>
        <scheme val="minor"/>
      </rPr>
      <t xml:space="preserve">.  The first two digits refer to the month the patient was admitted to secondary care.  The second sequence of numbers is the number of referral patients (in each month, "001" must be restarted).  Thus, for example, the Patient Referral Number </t>
    </r>
    <r>
      <rPr>
        <b/>
        <sz val="11"/>
        <color theme="1"/>
        <rFont val="Calibri"/>
        <family val="2"/>
        <scheme val="minor"/>
      </rPr>
      <t>07-001</t>
    </r>
    <r>
      <rPr>
        <sz val="11"/>
        <color theme="1"/>
        <rFont val="Calibri"/>
        <family val="2"/>
        <scheme val="minor"/>
      </rPr>
      <t xml:space="preserve"> would be the 1</t>
    </r>
    <r>
      <rPr>
        <vertAlign val="superscript"/>
        <sz val="11"/>
        <color theme="1"/>
        <rFont val="Calibri"/>
        <family val="2"/>
        <scheme val="minor"/>
      </rPr>
      <t>st</t>
    </r>
    <r>
      <rPr>
        <sz val="11"/>
        <color theme="1"/>
        <rFont val="Calibri"/>
        <family val="2"/>
        <scheme val="minor"/>
      </rPr>
      <t xml:space="preserve"> patient who  was referred in July to the Hospital, </t>
    </r>
    <r>
      <rPr>
        <b/>
        <sz val="11"/>
        <color theme="1"/>
        <rFont val="Calibri"/>
        <family val="2"/>
        <scheme val="minor"/>
      </rPr>
      <t>10-011</t>
    </r>
    <r>
      <rPr>
        <sz val="11"/>
        <color theme="1"/>
        <rFont val="Calibri"/>
        <family val="2"/>
        <scheme val="minor"/>
      </rPr>
      <t xml:space="preserve"> be the 11th referred patient in October. Note that ID numbers will not be unique since they will be reused each year.</t>
    </r>
  </si>
  <si>
    <t>Age</t>
  </si>
  <si>
    <t>age</t>
  </si>
  <si>
    <t xml:space="preserve">The entries of this variable allows numerical value only. The unit is in year. So if the referred patient is under one year old baby, the age must be transformed to year. </t>
  </si>
  <si>
    <t>age unit</t>
  </si>
  <si>
    <t>yr=year, mon=month, days</t>
  </si>
  <si>
    <t>Sex</t>
  </si>
  <si>
    <t>sex</t>
  </si>
  <si>
    <t>Choose whether the patient is male or female.  In the case of transgender patients, choose the biological sex that the patient was born with, regardless of how they currently identify.</t>
  </si>
  <si>
    <t>Ethnic group</t>
  </si>
  <si>
    <t>ethnic</t>
  </si>
  <si>
    <t xml:space="preserve">Ethnic Identity is a variable that may capture ethnicity or religion and is a the status that the patient self-identifies as.  As a result, please choose one of the following pre-defined ethnic IDs: Burma, Rakhine, Muslim, Hindu or other.  </t>
  </si>
  <si>
    <t>Address of the patient</t>
  </si>
  <si>
    <t>village</t>
  </si>
  <si>
    <t xml:space="preserve">Record the name of the village where the referred patient lived when they were referred. The name of the same village should be entered in the database consistently. </t>
  </si>
  <si>
    <t>Hospital refered to</t>
  </si>
  <si>
    <t>hospital</t>
  </si>
  <si>
    <t>This variable means the hospital where the patient was referred for care. It should be recorded in the referral database even if there is only one referred hospital for the project. (SGH,MGH)</t>
  </si>
  <si>
    <t>Clinic referred from</t>
  </si>
  <si>
    <t>clinic</t>
  </si>
  <si>
    <t>Record the name of the clinic from which patient was referred. The names of the clinics are pre-specified in the drop-down menu.</t>
  </si>
  <si>
    <r>
      <t>Abbr:</t>
    </r>
    <r>
      <rPr>
        <b/>
        <sz val="9"/>
        <color theme="1"/>
        <rFont val="Calibri"/>
        <family val="2"/>
        <scheme val="minor"/>
      </rPr>
      <t xml:space="preserve"> ANY</t>
    </r>
    <r>
      <rPr>
        <sz val="9"/>
        <color theme="1"/>
        <rFont val="Calibri"/>
        <family val="2"/>
        <scheme val="minor"/>
      </rPr>
      <t xml:space="preserve">=A Nauk Ye, </t>
    </r>
    <r>
      <rPr>
        <b/>
        <sz val="9"/>
        <color theme="1"/>
        <rFont val="Calibri"/>
        <family val="2"/>
        <scheme val="minor"/>
      </rPr>
      <t>STM</t>
    </r>
    <r>
      <rPr>
        <sz val="9"/>
        <color theme="1"/>
        <rFont val="Calibri"/>
        <family val="2"/>
        <scheme val="minor"/>
      </rPr>
      <t>=Sin Tet Maw,</t>
    </r>
    <r>
      <rPr>
        <b/>
        <sz val="9"/>
        <color theme="1"/>
        <rFont val="Calibri"/>
        <family val="2"/>
        <scheme val="minor"/>
      </rPr>
      <t xml:space="preserve"> NC</t>
    </r>
    <r>
      <rPr>
        <sz val="9"/>
        <color theme="1"/>
        <rFont val="Calibri"/>
        <family val="2"/>
        <scheme val="minor"/>
      </rPr>
      <t>=Nget Chaung,</t>
    </r>
    <r>
      <rPr>
        <b/>
        <sz val="9"/>
        <color theme="1"/>
        <rFont val="Calibri"/>
        <family val="2"/>
        <scheme val="minor"/>
      </rPr>
      <t xml:space="preserve"> KNP</t>
    </r>
    <r>
      <rPr>
        <sz val="9"/>
        <color theme="1"/>
        <rFont val="Calibri"/>
        <family val="2"/>
        <scheme val="minor"/>
      </rPr>
      <t xml:space="preserve">=Kyein Ni Pin, </t>
    </r>
    <r>
      <rPr>
        <b/>
        <sz val="9"/>
        <color theme="1"/>
        <rFont val="Calibri"/>
        <family val="2"/>
        <scheme val="minor"/>
      </rPr>
      <t>MU</t>
    </r>
    <r>
      <rPr>
        <sz val="9"/>
        <color theme="1"/>
        <rFont val="Calibri"/>
        <family val="2"/>
        <scheme val="minor"/>
      </rPr>
      <t xml:space="preserve">=Mrauk-U, </t>
    </r>
    <r>
      <rPr>
        <b/>
        <sz val="9"/>
        <color theme="1"/>
        <rFont val="Calibri"/>
        <family val="2"/>
        <scheme val="minor"/>
      </rPr>
      <t>MOH</t>
    </r>
    <r>
      <rPr>
        <sz val="9"/>
        <color theme="1"/>
        <rFont val="Calibri"/>
        <family val="2"/>
        <scheme val="minor"/>
      </rPr>
      <t xml:space="preserve">=Ministry of Health, </t>
    </r>
    <r>
      <rPr>
        <b/>
        <sz val="9"/>
        <color theme="1"/>
        <rFont val="Calibri"/>
        <family val="2"/>
        <scheme val="minor"/>
      </rPr>
      <t>Others</t>
    </r>
    <r>
      <rPr>
        <sz val="9"/>
        <color theme="1"/>
        <rFont val="Calibri"/>
        <family val="2"/>
        <scheme val="minor"/>
      </rPr>
      <t>= neither MSF clinic nor MOH</t>
    </r>
  </si>
  <si>
    <t>Refer MD</t>
  </si>
  <si>
    <t>write MD's name</t>
  </si>
  <si>
    <t>Refer CHW</t>
  </si>
  <si>
    <t>write CHW's name</t>
  </si>
  <si>
    <t>Refer by</t>
  </si>
  <si>
    <t>ref_by</t>
  </si>
  <si>
    <t>This variable identifies who refers the patient. On clinic day of MSF, cases are referred by MSF clinic but CHW refers the emergency cases on non-clinic days. Some patients are also referred by MOH.</t>
  </si>
  <si>
    <t>Date of referral</t>
  </si>
  <si>
    <t>date_ref</t>
  </si>
  <si>
    <t xml:space="preserve">This variable means the date on which the patient was referred to the hospital, regardless of patients going to the hospital in the same day. </t>
  </si>
  <si>
    <t>Date of hospital admission</t>
  </si>
  <si>
    <t>date_admit</t>
  </si>
  <si>
    <t xml:space="preserve">This variable means the date on which the patient was admitted to the hospital. This date is mostly the same as date_ref. It must be recorded in specific cells even if date_ref=date_admit. </t>
  </si>
  <si>
    <t>Referral Diagnosis</t>
  </si>
  <si>
    <t>ref_diagnosis</t>
  </si>
  <si>
    <t>This variable is the specific name of disease/reason for referral. Please be aware that the medical terminology of one disease should be recorded in the same way, regardless of the severity of the disease. (eg. diarrhoea, diarrhoea with severe dehydration, diarrhoea with shock, AGE = only one medical term - if the severity of disease wants to be recorded, remark column should be used)</t>
  </si>
  <si>
    <t>Reason for referral</t>
  </si>
  <si>
    <t>case_category</t>
  </si>
  <si>
    <t xml:space="preserve">The variable is the reason for referral but according to pre-identified categories -: medical emergency, surgical case, OG case, OPD. </t>
  </si>
  <si>
    <t>Reason for referral_Emergency</t>
  </si>
  <si>
    <t>Emergency</t>
  </si>
  <si>
    <t>Medcial/surgical/OPD</t>
  </si>
  <si>
    <t>Reason for referral_OPD</t>
  </si>
  <si>
    <t>OPD</t>
  </si>
  <si>
    <t>different types of OPD</t>
  </si>
  <si>
    <t>Surgical procedure done in hospital</t>
  </si>
  <si>
    <t>surgical_procedure</t>
  </si>
  <si>
    <t>If the patient received during hospital admission, indicate here the name of surgical procedure . If the patient did not have any procedure, leave the cell blank</t>
  </si>
  <si>
    <t>Blood transfusion information</t>
  </si>
  <si>
    <t>bld_transfusion</t>
  </si>
  <si>
    <t xml:space="preserve">Choose one of three: "needed and received, needed but not received, not needed". If the patient was not transfused blood during hospital admission, please select "no". Do not leave the cell blank. </t>
  </si>
  <si>
    <t>bld_transfusion_detail</t>
  </si>
  <si>
    <t>the units that patient needed for blood transfusion</t>
  </si>
  <si>
    <t>received_unit</t>
  </si>
  <si>
    <t>the units that patient actually received blood transfusion</t>
  </si>
  <si>
    <t>Refused care</t>
  </si>
  <si>
    <t>refused_care</t>
  </si>
  <si>
    <t>if the patient refused for care or was refused by service providers to provide treatment and care, record either of these: "refused fr patient or refused fr service providers". For the patients who refused or was refused, the same referral letter will be used and  this information (age, sex, reason/s for referral, diagnosis and other remarks if necessary) should be recorded and entered in the database as well.</t>
  </si>
  <si>
    <t>Other Barriers</t>
  </si>
  <si>
    <t>other_barriers</t>
  </si>
  <si>
    <t>patient is referred to service providers and patient didn't refuse to be referred, however, did not receive or access to health care due to various barriers.</t>
  </si>
  <si>
    <t>Date of discharge from hospital</t>
  </si>
  <si>
    <t>date_dc</t>
  </si>
  <si>
    <t xml:space="preserve">This is the date when the patient was discharged from the hospital, regardless of the discharge status. </t>
  </si>
  <si>
    <t>Discharge status</t>
  </si>
  <si>
    <t>dc_status</t>
  </si>
  <si>
    <t xml:space="preserve">This  is the status of the patient when discharged from hospital.The pre-identified categories are discharged (with medical agreement), self-discharged (without medical agreement) and death. </t>
  </si>
  <si>
    <t>Additional comments</t>
  </si>
  <si>
    <t>remarks</t>
  </si>
  <si>
    <t>This column can be used to record any additional information, such as the severity of disease or baby's outcome for labour cases such as stillbirth, alive, neonatal jaundice, etc.</t>
  </si>
  <si>
    <t>INDICATORS</t>
  </si>
  <si>
    <t>Number of patients referred</t>
  </si>
  <si>
    <t>Explanation</t>
  </si>
  <si>
    <t>Total</t>
  </si>
  <si>
    <t>Total number of patients referred to the hospital</t>
  </si>
  <si>
    <t>&lt; 5 years</t>
  </si>
  <si>
    <t>Number of referred patients (&lt; 5 years)</t>
  </si>
  <si>
    <t>≥ 5 years</t>
  </si>
  <si>
    <t>Number of referred patients (≥ 5 years)</t>
  </si>
  <si>
    <t>Reason for
 referral</t>
  </si>
  <si>
    <t>Number of referred emergencies</t>
  </si>
  <si>
    <t>Number of referred OPD cases</t>
  </si>
  <si>
    <t>Reason for           referral Emergency</t>
  </si>
  <si>
    <t>Number of referred Medical emergency</t>
  </si>
  <si>
    <t>Number of referred Surgical emergency</t>
  </si>
  <si>
    <t>Number of referred Obstetrical emergency</t>
  </si>
  <si>
    <t>Reason for                  referral _ OPD</t>
  </si>
  <si>
    <t>Blood transfusion</t>
  </si>
  <si>
    <t>needed &amp; received</t>
  </si>
  <si>
    <t>Number of patients who needed &amp; received blood transfusion during hospital admission</t>
  </si>
  <si>
    <t>needed but not received</t>
  </si>
  <si>
    <t>Number of patients who needed but not received blood transfusion during hospital admission</t>
  </si>
  <si>
    <t>units of blood</t>
  </si>
  <si>
    <t>The total units of blood per month</t>
  </si>
  <si>
    <t>Number of patients referred from AMG clinic</t>
  </si>
  <si>
    <t>MUG</t>
  </si>
  <si>
    <t>Number of patients referred from Myo U Gyong clinic</t>
  </si>
  <si>
    <t>Number of patients referred from GGK clinic</t>
  </si>
  <si>
    <t>THK</t>
  </si>
  <si>
    <t>Number of patients referred from Tha Htay Kone clinic</t>
  </si>
  <si>
    <t>AT</t>
  </si>
  <si>
    <t>Number of patients referred from Ann Thar clinic</t>
  </si>
  <si>
    <t>MTS</t>
  </si>
  <si>
    <t>Number of patients referred from Mya Ta Saung clinic</t>
  </si>
  <si>
    <t>Number of patients referred from PSK clinic</t>
  </si>
  <si>
    <t>Number of patients referred from KT clinic</t>
  </si>
  <si>
    <t>Number of patients referred from LWM clinic</t>
  </si>
  <si>
    <t>Number of patients referred from STM clinic</t>
  </si>
  <si>
    <t>Number of patients referred from ANY clinic</t>
  </si>
  <si>
    <t>Number of patients referred from KNP clinic</t>
  </si>
  <si>
    <t>Number of patients referred from NC</t>
  </si>
  <si>
    <t>TN</t>
  </si>
  <si>
    <t>Number of patients referred from Tin Nyo Clinic</t>
  </si>
  <si>
    <t>MT</t>
  </si>
  <si>
    <t>Number of patients referred from Myo Thit clinic</t>
  </si>
  <si>
    <t>Number of patients referred from MOH</t>
  </si>
  <si>
    <t>Number of patients referred from other organization</t>
  </si>
  <si>
    <t>Referred from</t>
  </si>
  <si>
    <t>MSF clinic</t>
  </si>
  <si>
    <t xml:space="preserve">Number of patients referred from MSF clinic (On clinic days, patients are referred from MSF clinic. This indicator counts how many number of patients are referred from MSF clinic days. </t>
  </si>
  <si>
    <t>CHW</t>
  </si>
  <si>
    <t>Number of patients referred from CHW (On non-clinic days, patients are referred by CHW of MSF)</t>
  </si>
  <si>
    <t>Refusal for care</t>
  </si>
  <si>
    <t>Hospital Refer to :</t>
  </si>
  <si>
    <t>SGH</t>
  </si>
  <si>
    <t>Sittwe General Hospital</t>
  </si>
  <si>
    <t>MUH</t>
  </si>
  <si>
    <t>Mrauk-U Hospital</t>
  </si>
  <si>
    <t>MBH</t>
  </si>
  <si>
    <t>Myaung Bwe Hospital</t>
  </si>
  <si>
    <t>MBTH</t>
  </si>
  <si>
    <t>Min Byar Township Hospital</t>
  </si>
  <si>
    <t>Disease Category</t>
  </si>
  <si>
    <t>Severe acute malnutrition</t>
  </si>
  <si>
    <t>Respiratory Distress</t>
  </si>
  <si>
    <t>Acute exacerbation of Asthma/COPD</t>
  </si>
  <si>
    <t>Severe respiratory tract infection</t>
  </si>
  <si>
    <t>Shock (hypovolaemic/cardiogenic/septic)</t>
  </si>
  <si>
    <t>Cardiovasular disease, acute</t>
  </si>
  <si>
    <t>Severe dehydration</t>
  </si>
  <si>
    <t>Severe anaemia</t>
  </si>
  <si>
    <t>Meningitis/ Encephalitis</t>
  </si>
  <si>
    <t>Malaria</t>
  </si>
  <si>
    <t>Severe skin infection/sepsis</t>
  </si>
  <si>
    <t>Trauma/ Wound</t>
  </si>
  <si>
    <t>Surgical emergencies</t>
  </si>
  <si>
    <t>Pre-eclampsia/Eclampsia</t>
  </si>
  <si>
    <t>Twin or higher pregnancy in labour</t>
  </si>
  <si>
    <t>Malpresentation in labour</t>
  </si>
  <si>
    <t>Previous scar in labour</t>
  </si>
  <si>
    <t>PROM/ Preterm Labour</t>
  </si>
  <si>
    <t>Post date pregnancy</t>
  </si>
  <si>
    <t>Fetal Distress</t>
  </si>
  <si>
    <t>Prolonged/ Obstructed labour</t>
  </si>
  <si>
    <t>Ante-partum/ Post partum haemorrhage</t>
  </si>
  <si>
    <t>Retained placenta</t>
  </si>
  <si>
    <t>Miscarriage/ Abortion</t>
  </si>
  <si>
    <t>IUFD</t>
  </si>
  <si>
    <t>Neonatal sepsis/ jaundice</t>
  </si>
  <si>
    <t>Other</t>
  </si>
  <si>
    <t>patient information</t>
  </si>
  <si>
    <t xml:space="preserve">referral </t>
  </si>
  <si>
    <t xml:space="preserve">disease </t>
  </si>
  <si>
    <t>outcome</t>
  </si>
  <si>
    <t>EPIWEEK</t>
  </si>
  <si>
    <t>Reason for 
referral _ Emergency</t>
  </si>
  <si>
    <t>Reason for
 referral _ OPD</t>
  </si>
  <si>
    <t>Other barriers</t>
  </si>
  <si>
    <t>XX-XXX</t>
  </si>
  <si>
    <t>year</t>
  </si>
  <si>
    <t>unit</t>
  </si>
  <si>
    <t>Male/female</t>
  </si>
  <si>
    <t>Rhakine, Burma, Muslim, Hindu, Other</t>
  </si>
  <si>
    <t>text</t>
  </si>
  <si>
    <t>SGH,MGH</t>
  </si>
  <si>
    <t>KT,LWM,------</t>
  </si>
  <si>
    <t>name</t>
  </si>
  <si>
    <t>MSF clinic, CHW, MOH</t>
  </si>
  <si>
    <t>dd/mm/yy</t>
  </si>
  <si>
    <t>Drop-down menu</t>
  </si>
  <si>
    <t>Emergency_referral 
OPD_Referral</t>
  </si>
  <si>
    <t>Medical, Surgical,
Obstetric</t>
  </si>
  <si>
    <t>different OPD</t>
  </si>
  <si>
    <t>needed &amp; received, needed but not received, not needed</t>
  </si>
  <si>
    <t>received units</t>
  </si>
  <si>
    <t>refused fr patient, refused fr service providers</t>
  </si>
  <si>
    <t>dd/mm/yr</t>
  </si>
  <si>
    <t>discharge,self-discharged, death</t>
  </si>
  <si>
    <t>Blood Transfussion</t>
  </si>
  <si>
    <t>number</t>
  </si>
  <si>
    <t>age_unit</t>
  </si>
  <si>
    <t>dx_cat</t>
  </si>
  <si>
    <t>emergency</t>
  </si>
  <si>
    <t>units/person</t>
  </si>
  <si>
    <t>01-001</t>
  </si>
  <si>
    <t xml:space="preserve">male </t>
  </si>
  <si>
    <t>Muslim</t>
  </si>
  <si>
    <t>Thadar</t>
  </si>
  <si>
    <t>MTMKW</t>
  </si>
  <si>
    <t>Mg Shwe Hla</t>
  </si>
  <si>
    <t>Abdominal pain with dehydration</t>
  </si>
  <si>
    <t>discharge</t>
  </si>
  <si>
    <t>Colitis</t>
  </si>
  <si>
    <t>01-002</t>
  </si>
  <si>
    <t>male</t>
  </si>
  <si>
    <t xml:space="preserve">SGH </t>
  </si>
  <si>
    <t>Soe Aung</t>
  </si>
  <si>
    <t>Polyarthritis for I/T</t>
  </si>
  <si>
    <t>Emergency joint debriment was done.</t>
  </si>
  <si>
    <t>Septic artritic left knee</t>
  </si>
  <si>
    <t>01-003</t>
  </si>
  <si>
    <t>female</t>
  </si>
  <si>
    <t>Dapaing</t>
  </si>
  <si>
    <t>AKM</t>
  </si>
  <si>
    <t>Khin Sandar Aye</t>
  </si>
  <si>
    <t xml:space="preserve">MSF clinic </t>
  </si>
  <si>
    <t>Ortho OPD</t>
  </si>
  <si>
    <t>Right feet pain due to blunt injury</t>
  </si>
  <si>
    <t>01-004</t>
  </si>
  <si>
    <t xml:space="preserve">Baw Du Pa </t>
  </si>
  <si>
    <t>ZYK</t>
  </si>
  <si>
    <t>Anti TB has started.</t>
  </si>
  <si>
    <t>01-005</t>
  </si>
  <si>
    <t>Bu May</t>
  </si>
  <si>
    <t>Chest infection</t>
  </si>
  <si>
    <t>01-006</t>
  </si>
  <si>
    <t>KKW</t>
  </si>
  <si>
    <t>Common cold</t>
  </si>
  <si>
    <t>01-007</t>
  </si>
  <si>
    <t>TCA with results</t>
  </si>
  <si>
    <t>01-008</t>
  </si>
  <si>
    <t>01-009</t>
  </si>
  <si>
    <t>BTD</t>
  </si>
  <si>
    <t>NRS project</t>
  </si>
  <si>
    <t>?Venous sinus thrombosis with nephrotic-nephritic sydrone</t>
  </si>
  <si>
    <t>Nephritis symdrone</t>
  </si>
  <si>
    <t>01-010</t>
  </si>
  <si>
    <t>Rakhine</t>
  </si>
  <si>
    <t>Phoo Pwint Kyaw</t>
  </si>
  <si>
    <t>Unconscious for I/T</t>
  </si>
  <si>
    <t>Did not receive DC booklet from patient</t>
  </si>
  <si>
    <t>01-011</t>
  </si>
  <si>
    <t>Shwe Ag Thein</t>
  </si>
  <si>
    <t>Missed miscarriage</t>
  </si>
  <si>
    <t>Evacuation and currettage was done.</t>
  </si>
  <si>
    <t>P4+1 with E&amp;C</t>
  </si>
  <si>
    <t>01-012</t>
  </si>
  <si>
    <t>Pike Thel</t>
  </si>
  <si>
    <t>Mg Hla Shwe</t>
  </si>
  <si>
    <t>Acute excierabation COPD</t>
  </si>
  <si>
    <t>COPD</t>
  </si>
  <si>
    <t>01-013</t>
  </si>
  <si>
    <t>KMKK</t>
  </si>
  <si>
    <t>Khin Phyo Htay</t>
  </si>
  <si>
    <t>Child OPD</t>
  </si>
  <si>
    <t>Rheumatic heart disease</t>
  </si>
  <si>
    <t>01-014</t>
  </si>
  <si>
    <t>TKP</t>
  </si>
  <si>
    <t>HOH</t>
  </si>
  <si>
    <t>ART OPD</t>
  </si>
  <si>
    <t>01-015</t>
  </si>
  <si>
    <t>Thel Chaung</t>
  </si>
  <si>
    <t>01-016</t>
  </si>
  <si>
    <t>ZPW</t>
  </si>
  <si>
    <t>Khin Mg Cho</t>
  </si>
  <si>
    <t>Prolong labour</t>
  </si>
  <si>
    <t>NSVD was done.</t>
  </si>
  <si>
    <t>P3+0 with NSVD</t>
  </si>
  <si>
    <t>01-017</t>
  </si>
  <si>
    <t>Hla Tin mg</t>
  </si>
  <si>
    <t>G1 P0 in prolong labour</t>
  </si>
  <si>
    <t>P1+0 with NSVD</t>
  </si>
  <si>
    <t>01-018</t>
  </si>
  <si>
    <t>SMO</t>
  </si>
  <si>
    <t>Right lung tumour underlying COPD and CCF</t>
  </si>
  <si>
    <t>? CA lungs with DM</t>
  </si>
  <si>
    <t>01-019</t>
  </si>
  <si>
    <t>Stone with CBD</t>
  </si>
  <si>
    <t>01-020</t>
  </si>
  <si>
    <t>Na Zi</t>
  </si>
  <si>
    <t>Right sided hydrocele</t>
  </si>
  <si>
    <t>01-021</t>
  </si>
  <si>
    <t>NLW</t>
  </si>
  <si>
    <t>Aung Naing</t>
  </si>
  <si>
    <t>Corneal kerititis</t>
  </si>
  <si>
    <t>01-022</t>
  </si>
  <si>
    <t>Chit mg</t>
  </si>
  <si>
    <t>Obstructive jaundice due to head of pancreas with liver metastasis gall stone</t>
  </si>
  <si>
    <t>?CA head  pancreas with liver metastasis (patient refused for surgical intervention)</t>
  </si>
  <si>
    <t>01-023</t>
  </si>
  <si>
    <t>Mg Sein</t>
  </si>
  <si>
    <t>Nephritis syndrome relapse</t>
  </si>
  <si>
    <t>Nephritis Syndrone (Frequence relapse)</t>
  </si>
  <si>
    <t>01-024</t>
  </si>
  <si>
    <t>Sambalay</t>
  </si>
  <si>
    <t>Ni Ni Win</t>
  </si>
  <si>
    <t>AROU</t>
  </si>
  <si>
    <t>MB TMO suggeted to go to Sittwe General hospital for detailed investigation and furthur management but patient's family refused.</t>
  </si>
  <si>
    <t>?CA lung</t>
  </si>
  <si>
    <t>01-025</t>
  </si>
  <si>
    <t>PNW</t>
  </si>
  <si>
    <t xml:space="preserve">Right thyroid cyst </t>
  </si>
  <si>
    <t>Mild cardiomegaly with chest infection</t>
  </si>
  <si>
    <t>01-026</t>
  </si>
  <si>
    <t>01-027</t>
  </si>
  <si>
    <t>Mg Hla Sein</t>
  </si>
  <si>
    <t>PID</t>
  </si>
  <si>
    <t>Minimal fluid in cervical cavity</t>
  </si>
  <si>
    <t>01-028</t>
  </si>
  <si>
    <t>Saythamar</t>
  </si>
  <si>
    <t>MMWT</t>
  </si>
  <si>
    <t>Severe anaemia with splenomegaly</t>
  </si>
  <si>
    <t>Two units of blood B(+) are needed and received.</t>
  </si>
  <si>
    <t xml:space="preserve">HBE/Beta thalassaemia </t>
  </si>
  <si>
    <t>01-029</t>
  </si>
  <si>
    <t>I/T for febrile fit with severe anaemia</t>
  </si>
  <si>
    <t>One unit of blood A(+) is needed and received.</t>
  </si>
  <si>
    <t>Iron defficiency anaemia</t>
  </si>
  <si>
    <t>01-030</t>
  </si>
  <si>
    <t>Left sided hemiparesis due to CVA with underlying hypertension</t>
  </si>
  <si>
    <t>Stroke</t>
  </si>
  <si>
    <t>01-031</t>
  </si>
  <si>
    <t>I/T for cachexia?</t>
  </si>
  <si>
    <t>Cholangiohepatitis due to worm in CBD</t>
  </si>
  <si>
    <t>01-032</t>
  </si>
  <si>
    <t>Mg Aye</t>
  </si>
  <si>
    <t>Traumatic head injury</t>
  </si>
  <si>
    <t>Head injury due to accident</t>
  </si>
  <si>
    <t>01-033</t>
  </si>
  <si>
    <t>TNH</t>
  </si>
  <si>
    <t>Nwe Oo Mon</t>
  </si>
  <si>
    <t>01-034</t>
  </si>
  <si>
    <t>Cholangiohepatitis</t>
  </si>
  <si>
    <t>01-035</t>
  </si>
  <si>
    <t>Khaungdahkha</t>
  </si>
  <si>
    <t xml:space="preserve">Accidental left 3rd toe injury </t>
  </si>
  <si>
    <t xml:space="preserve">Lacerated wound at left 3rd toe </t>
  </si>
  <si>
    <t>01-036</t>
  </si>
  <si>
    <t>Kyaw Thein</t>
  </si>
  <si>
    <t>SAM ?CHD</t>
  </si>
  <si>
    <t>Severe acute malnutrition with congenital heart disease</t>
  </si>
  <si>
    <t>01-037</t>
  </si>
  <si>
    <t>Mg Aung Tein</t>
  </si>
  <si>
    <t>Head injury with left sided periorbital ecchymosis</t>
  </si>
  <si>
    <t>Head injury with periorbital haematoma due to accident</t>
  </si>
  <si>
    <t>01-038</t>
  </si>
  <si>
    <t>Burn contracture</t>
  </si>
  <si>
    <t>01-039</t>
  </si>
  <si>
    <t>Ma Aye Nu</t>
  </si>
  <si>
    <t>Run crush injury right leg (distal tibia)</t>
  </si>
  <si>
    <t>01-040</t>
  </si>
  <si>
    <t>Stone in CBD(Patient refused for operation. She just want to take oral drugs)</t>
  </si>
  <si>
    <t>01-041</t>
  </si>
  <si>
    <t>Ma Hla Shwe</t>
  </si>
  <si>
    <t>Haemolytic newborn disease</t>
  </si>
  <si>
    <t>death</t>
  </si>
  <si>
    <t>Hospital arrival death</t>
  </si>
  <si>
    <t>01-042</t>
  </si>
  <si>
    <t>RZN</t>
  </si>
  <si>
    <t>Severe pneumonia</t>
  </si>
  <si>
    <t>01-043</t>
  </si>
  <si>
    <t>Ohnndawgyi</t>
  </si>
  <si>
    <t>01-044</t>
  </si>
  <si>
    <t>Incomplete miscarriage</t>
  </si>
  <si>
    <t>Dysfunctional uterine bleeding</t>
  </si>
  <si>
    <t>01-045</t>
  </si>
  <si>
    <t>Mg Thein Shwe 2</t>
  </si>
  <si>
    <t>01-046</t>
  </si>
  <si>
    <t>H mole with severe anaemia with impending shock</t>
  </si>
  <si>
    <t>Six units of blood O(+) are needed and received.</t>
  </si>
  <si>
    <t>P3+1 with post of day one of E&amp;C for RPOC with molar pregnanacy</t>
  </si>
  <si>
    <t>01-047</t>
  </si>
  <si>
    <t>Cellulitis</t>
  </si>
  <si>
    <t>Incisional and drainiage was done.</t>
  </si>
  <si>
    <t>Left buttock abscess</t>
  </si>
  <si>
    <t>01-048</t>
  </si>
  <si>
    <t>Bound Dote</t>
  </si>
  <si>
    <t>Cellulitis with right thigh</t>
  </si>
  <si>
    <t>Chronic OM (Right femur) Patient refused for amputation.</t>
  </si>
  <si>
    <t>01-049</t>
  </si>
  <si>
    <t>U Thein Tin</t>
  </si>
  <si>
    <t xml:space="preserve">PUO with anaemia for I/T </t>
  </si>
  <si>
    <t>Chest infection with CKD with HK+</t>
  </si>
  <si>
    <t>01-050</t>
  </si>
  <si>
    <t>X'ple stab wound (4 side) at the back due to assualt, lower side at left eyebrow</t>
  </si>
  <si>
    <t>Stab wound at the back due to assult</t>
  </si>
  <si>
    <t>01-051</t>
  </si>
  <si>
    <t>Head injury due to assualt</t>
  </si>
  <si>
    <t xml:space="preserve">Head injury due to assult </t>
  </si>
  <si>
    <t>01-052</t>
  </si>
  <si>
    <t>01-053</t>
  </si>
  <si>
    <t>01-054</t>
  </si>
  <si>
    <t>01-055</t>
  </si>
  <si>
    <t>01-056</t>
  </si>
  <si>
    <t>Parkinson's Disease</t>
  </si>
  <si>
    <t>01-057</t>
  </si>
  <si>
    <t>Right breast abscess</t>
  </si>
  <si>
    <t>Large Lump abscess at right (Surgeon adviced for exsicion and mastectomy but patient refused.)</t>
  </si>
  <si>
    <t>01-058</t>
  </si>
  <si>
    <t>TB suspect</t>
  </si>
  <si>
    <t>TCA with sputum result (Sputum negative)</t>
  </si>
  <si>
    <t>01-059</t>
  </si>
  <si>
    <t>G2 P1+0 at term pregnancy with poor progess</t>
  </si>
  <si>
    <t>Emergency LSCS was done.</t>
  </si>
  <si>
    <t>P2+0 with EM LSCS</t>
  </si>
  <si>
    <t>01-060</t>
  </si>
  <si>
    <t>Mg Thein Shwe1</t>
  </si>
  <si>
    <t>?Both bone fracture left</t>
  </si>
  <si>
    <t>POP slab was applied.</t>
  </si>
  <si>
    <t xml:space="preserve">Both bone fracture </t>
  </si>
  <si>
    <t>01-061</t>
  </si>
  <si>
    <t>Cellulitis left foot</t>
  </si>
  <si>
    <t>Necrotisis facilitis Left foot</t>
  </si>
  <si>
    <t>01-062</t>
  </si>
  <si>
    <t>Miscarriage</t>
  </si>
  <si>
    <t>Two units of blood O(+) are needed and received.</t>
  </si>
  <si>
    <t>Post of day 7 of E&amp;C for incomplete miscarriage (P6+2)</t>
  </si>
  <si>
    <t>01-063</t>
  </si>
  <si>
    <t>G1 P0 at term in labour</t>
  </si>
  <si>
    <t>P1+0 with secondary suturing of EM LSCS incision</t>
  </si>
  <si>
    <t>01-064</t>
  </si>
  <si>
    <t>Closed chest and abdominal injuries due to fall from height</t>
  </si>
  <si>
    <t>Closed chest and abdominal injuries due to fall from hight</t>
  </si>
  <si>
    <t>01-065</t>
  </si>
  <si>
    <t>Ma Aung Thein</t>
  </si>
  <si>
    <t>Acute abdominal</t>
  </si>
  <si>
    <t>Appendictomy and adhesiotomy was done.</t>
  </si>
  <si>
    <t>Brust appendicitis</t>
  </si>
  <si>
    <t>01-066</t>
  </si>
  <si>
    <t>Cho May Than</t>
  </si>
  <si>
    <t>Goitre</t>
  </si>
  <si>
    <t>Goitre with oral drugs for one month with TCA one month</t>
  </si>
  <si>
    <t>01-067</t>
  </si>
  <si>
    <t>Septicaemia with DM</t>
  </si>
  <si>
    <t>Cause of death: Septicaemia with untrolled DM with respiratory distress</t>
  </si>
  <si>
    <t>01-068</t>
  </si>
  <si>
    <t>?Cardiogenic shock</t>
  </si>
  <si>
    <t>Cardiac syncope</t>
  </si>
  <si>
    <t>01-069</t>
  </si>
  <si>
    <t xml:space="preserve">Acute abdomen due to  ?bowel obstruction </t>
  </si>
  <si>
    <t>Intestinal obstruction (Patient refused to take treatment with Ryles tube insertion)</t>
  </si>
  <si>
    <t>01-070</t>
  </si>
  <si>
    <t>Miscarriage ?RPOC with severe anaemia</t>
  </si>
  <si>
    <t>Two units of blood AB(+) are needed and received.</t>
  </si>
  <si>
    <t>01-071</t>
  </si>
  <si>
    <t>Thalassaemia</t>
  </si>
  <si>
    <t>One unit of blood O(+) is needed and received.</t>
  </si>
  <si>
    <t>01-072</t>
  </si>
  <si>
    <t>PEM with multiple skin infection</t>
  </si>
  <si>
    <t>PEM with skin infection</t>
  </si>
  <si>
    <t>01-073</t>
  </si>
  <si>
    <t>CF left humererus</t>
  </si>
  <si>
    <t>Follow up for post operated 3rd week.</t>
  </si>
  <si>
    <t>01-074</t>
  </si>
  <si>
    <t>Chronic osteomyelitis left upperarm</t>
  </si>
  <si>
    <t>Chronic OM with humerus fracture type 2</t>
  </si>
  <si>
    <t>01-075</t>
  </si>
  <si>
    <t>Nontoxic nodular goitor</t>
  </si>
  <si>
    <t>Swelling infront of the neck</t>
  </si>
  <si>
    <t>01-076</t>
  </si>
  <si>
    <t>Cholangiohepatitis due to CBD stone</t>
  </si>
  <si>
    <t>Cholangiohepatitis due to CBD stone (Patient refused to operate)</t>
  </si>
  <si>
    <t>01-077</t>
  </si>
  <si>
    <t>G7 P5+0 with ?IUFD underlying PID and fetal movement</t>
  </si>
  <si>
    <t>NSVD was done.(SB baby)</t>
  </si>
  <si>
    <t>P6+1 with post of 1st day of SVD (IUFD)</t>
  </si>
  <si>
    <t>01-078</t>
  </si>
  <si>
    <t>U Kyaw Thein</t>
  </si>
  <si>
    <t>Acute abdomen(?Cholangipohepatitis)</t>
  </si>
  <si>
    <t>01-079</t>
  </si>
  <si>
    <t>Nurarmout</t>
  </si>
  <si>
    <t>Septic artritis</t>
  </si>
  <si>
    <t>Emergency arthrotomy was done.</t>
  </si>
  <si>
    <t>Sepic artritis at left knee</t>
  </si>
  <si>
    <t>01-080</t>
  </si>
  <si>
    <t>Khin Mar Aung</t>
  </si>
  <si>
    <t>Patient needs to discuss with family.</t>
  </si>
  <si>
    <t>01-081</t>
  </si>
  <si>
    <t>Relapse case nephrotic syndrome</t>
  </si>
  <si>
    <t>Nephritic syndrone</t>
  </si>
  <si>
    <t>01-082</t>
  </si>
  <si>
    <t xml:space="preserve">Incomplete Miscarriage  </t>
  </si>
  <si>
    <t>Early pregnancy with complete miscarriage</t>
  </si>
  <si>
    <t>01-083</t>
  </si>
  <si>
    <t>Chronic OM at right tibia</t>
  </si>
  <si>
    <t>01-084</t>
  </si>
  <si>
    <t>U Sein Hla</t>
  </si>
  <si>
    <t>Severe pneumonia with SAM</t>
  </si>
  <si>
    <t>01-085</t>
  </si>
  <si>
    <t>Mg Aye Hla</t>
  </si>
  <si>
    <t>Left eye injury</t>
  </si>
  <si>
    <t>Left eye cornea repaired was done.</t>
  </si>
  <si>
    <t>01-086</t>
  </si>
  <si>
    <t>Aungdaing</t>
  </si>
  <si>
    <t>Severe anaemia due to ?thalassaemia</t>
  </si>
  <si>
    <t>Two units of blood B(+) needed and received.</t>
  </si>
  <si>
    <t>01-087</t>
  </si>
  <si>
    <t xml:space="preserve">Insecticide poisoning </t>
  </si>
  <si>
    <t>Death at 9:40 am/ 19-Jan-23; Cause of death; Insecticide poisoning.</t>
  </si>
  <si>
    <t>01-088</t>
  </si>
  <si>
    <t>Left breast tumor</t>
  </si>
  <si>
    <t>Refused for operation.</t>
  </si>
  <si>
    <t xml:space="preserve">Advanced CA breast </t>
  </si>
  <si>
    <t>01-089</t>
  </si>
  <si>
    <t>Mar Mout Du Loud</t>
  </si>
  <si>
    <t>Severe gastritis</t>
  </si>
  <si>
    <t>Cholangiohepatitis with gall stone</t>
  </si>
  <si>
    <t>01-090</t>
  </si>
  <si>
    <t>Donepyin</t>
  </si>
  <si>
    <t xml:space="preserve">Partial IO with a case of COL with HCC change with underlying COPD </t>
  </si>
  <si>
    <t>Advanced HCC underlying HBsAg positive</t>
  </si>
  <si>
    <t>01-091</t>
  </si>
  <si>
    <t>Acute severe gastritis</t>
  </si>
  <si>
    <t>Patient will go tomorrow.</t>
  </si>
  <si>
    <t>01-092</t>
  </si>
  <si>
    <t>SAM with severe oral ulcer</t>
  </si>
  <si>
    <t>Enteric fever with PEM</t>
  </si>
  <si>
    <t>01-093</t>
  </si>
  <si>
    <t xml:space="preserve">AWD with severe dehydration </t>
  </si>
  <si>
    <t>They don't have caretaker. Mother- left home after fighting with husband. The baby was breastfeeding from step grand mother urgently.</t>
  </si>
  <si>
    <t>01-094</t>
  </si>
  <si>
    <t>Imperforated anus with vaginorectal fistula</t>
  </si>
  <si>
    <t>Suggested to do operation at Yangon at baby age's 9 month. Can not do in Sittwe.</t>
  </si>
  <si>
    <t>Viginal fistula, spinal bifida</t>
  </si>
  <si>
    <t>01-095</t>
  </si>
  <si>
    <t>Haemotoma</t>
  </si>
  <si>
    <t>Swelling at perietal region</t>
  </si>
  <si>
    <t>01-096</t>
  </si>
  <si>
    <t>Sanpya</t>
  </si>
  <si>
    <t>AE COPD</t>
  </si>
  <si>
    <t>01-097</t>
  </si>
  <si>
    <t>Impending shock with severe gastritis</t>
  </si>
  <si>
    <t>CA pyloric underlying gall stone</t>
  </si>
  <si>
    <t>01-098</t>
  </si>
  <si>
    <t>Khaungdhakha</t>
  </si>
  <si>
    <t>Death at 2:35 pm/ 23-Jan-23; Cause of death; Hyperthermia, PEM</t>
  </si>
  <si>
    <t>01-099</t>
  </si>
  <si>
    <t>NTT</t>
  </si>
  <si>
    <t xml:space="preserve">CCF with anaemia </t>
  </si>
  <si>
    <t>Anaemia with CCF</t>
  </si>
  <si>
    <t>01-100</t>
  </si>
  <si>
    <t>G2 P1+0 with breech presentation</t>
  </si>
  <si>
    <t>P2+0 with NSVD</t>
  </si>
  <si>
    <t>01-101</t>
  </si>
  <si>
    <t>Traumatic hand injury</t>
  </si>
  <si>
    <t>Suturing was done.</t>
  </si>
  <si>
    <t>Hand injury</t>
  </si>
  <si>
    <t>01-102</t>
  </si>
  <si>
    <t>Left breast abscess</t>
  </si>
  <si>
    <t>Post of day 1 of I&amp;D at breast abscess</t>
  </si>
  <si>
    <t>01-103</t>
  </si>
  <si>
    <t>G2 P1+0 in labour with previous one scar</t>
  </si>
  <si>
    <t>01-104</t>
  </si>
  <si>
    <t>Nawnaw</t>
  </si>
  <si>
    <t>Asthmatic bronchiolitic</t>
  </si>
  <si>
    <t>01-105</t>
  </si>
  <si>
    <t>Neglected fracture (left wrist) ?Colles fracture</t>
  </si>
  <si>
    <t>01-106</t>
  </si>
  <si>
    <t>01-107</t>
  </si>
  <si>
    <t xml:space="preserve">Lacereated wound left 3rd toe with poorly controlled and HCV </t>
  </si>
  <si>
    <t>01-108</t>
  </si>
  <si>
    <t>Primary complex</t>
  </si>
  <si>
    <t>01-109</t>
  </si>
  <si>
    <t>One unit of blood O(+) needed received.</t>
  </si>
  <si>
    <t>General debility with anaemia</t>
  </si>
  <si>
    <t>01-110</t>
  </si>
  <si>
    <t>Right thigh cellulitis</t>
  </si>
  <si>
    <t>Right thigh impending shock</t>
  </si>
  <si>
    <t>01-111</t>
  </si>
  <si>
    <t>Town Phoo</t>
  </si>
  <si>
    <t>Burn</t>
  </si>
  <si>
    <t>Cause of death: septicaemia due to very severe burn</t>
  </si>
  <si>
    <t>01-112</t>
  </si>
  <si>
    <t>G3 P2+0 with 22+week gestation with IUFD</t>
  </si>
  <si>
    <t>Evacuation and curettage was done.</t>
  </si>
  <si>
    <t>P2+0 with IUFD</t>
  </si>
  <si>
    <t>Left sided periobital haematoma</t>
  </si>
  <si>
    <t>01-113</t>
  </si>
  <si>
    <t>Unconscious with respiratory distress</t>
  </si>
  <si>
    <t>Bronchilitis</t>
  </si>
  <si>
    <t>01-114</t>
  </si>
  <si>
    <t>Ulcer at left breast and right thigh with sepsis</t>
  </si>
  <si>
    <t>Abscess at left breast and right thigh</t>
  </si>
  <si>
    <t>01-115</t>
  </si>
  <si>
    <t>Daw Sein Sein</t>
  </si>
  <si>
    <t>Severe burn with &gt;10%</t>
  </si>
  <si>
    <t>Patient mother refused to go because she brought nothing when she come to clinic. She will go tomorrow.</t>
  </si>
  <si>
    <t>Scald 10%</t>
  </si>
  <si>
    <t>01-116</t>
  </si>
  <si>
    <t xml:space="preserve">Glomerulonephritis </t>
  </si>
  <si>
    <t>Acute glomerulonephritis</t>
  </si>
  <si>
    <t>01-117</t>
  </si>
  <si>
    <t>Lat Ma</t>
  </si>
  <si>
    <t>?Colitis</t>
  </si>
  <si>
    <t>Acute gastritis</t>
  </si>
  <si>
    <t>01-118</t>
  </si>
  <si>
    <t>AGE with low intake (Electrolyte imbalance) Severe dehydration</t>
  </si>
  <si>
    <t>AGE with severe dehydration</t>
  </si>
  <si>
    <t>01-119</t>
  </si>
  <si>
    <t xml:space="preserve">Acute abdomen  </t>
  </si>
  <si>
    <t>Appendicitomy and peritoneal toilet was done.</t>
  </si>
  <si>
    <t>pelvic abscess, brust appenditis</t>
  </si>
  <si>
    <t>01-120</t>
  </si>
  <si>
    <t>Kyaung Gyi Lann</t>
  </si>
  <si>
    <t>Uncontrolled DM</t>
  </si>
  <si>
    <t xml:space="preserve">Poor control DM </t>
  </si>
  <si>
    <t>01-121</t>
  </si>
  <si>
    <t>Right forearm neglected fracture</t>
  </si>
  <si>
    <t>There is no caretaker.</t>
  </si>
  <si>
    <t>01-122</t>
  </si>
  <si>
    <t>Abscess on the neck</t>
  </si>
  <si>
    <t>Left neck abscess</t>
  </si>
  <si>
    <t>01-123</t>
  </si>
  <si>
    <t>Severe cellulitis left hand</t>
  </si>
  <si>
    <t>Wound debriment was done.</t>
  </si>
  <si>
    <t>01-124</t>
  </si>
  <si>
    <t>Hindu</t>
  </si>
  <si>
    <t>Recurrent exacerbation COPD + Nephropathy</t>
  </si>
  <si>
    <t>Cause of death: Respiratory failure, corpulmonale</t>
  </si>
  <si>
    <t>01-125</t>
  </si>
  <si>
    <t>G7 P6+0 with incomplete miscarriage</t>
  </si>
  <si>
    <t>Threatenedf miscarriage</t>
  </si>
  <si>
    <t>01-126</t>
  </si>
  <si>
    <t>Severe anaemia underlying thalassaemia</t>
  </si>
  <si>
    <t>One unit of blood O(+) needed and received.  And another one unit is needed and still searching. Another one unit received on 9-Feb-23.</t>
  </si>
  <si>
    <t>Thalassaemia with chest infection</t>
  </si>
  <si>
    <t>01-127</t>
  </si>
  <si>
    <t>Post partum sepsis</t>
  </si>
  <si>
    <t>One unit of blood A(+) needed and one unit needed for reserved.</t>
  </si>
  <si>
    <t>Pevic abscess with mild pleural effusion</t>
  </si>
  <si>
    <t>01-128</t>
  </si>
  <si>
    <t>Bu Pin Village</t>
  </si>
  <si>
    <t>G3 P2+0 with twim pregenancy with severe PE with 36th week pregnanacy</t>
  </si>
  <si>
    <t>P4+0 with EM LSCS of twins with preeclampsia</t>
  </si>
  <si>
    <t>01-129</t>
  </si>
  <si>
    <t>Gangrane with left hand both bone fracture</t>
  </si>
  <si>
    <t>Amputation at left hand was done.</t>
  </si>
  <si>
    <t>Wet gangrene left forearm fracture and below elbow amputation</t>
  </si>
  <si>
    <t>01-130</t>
  </si>
  <si>
    <t>Right zygomatic arch fracture</t>
  </si>
  <si>
    <t>Fracture at madible region</t>
  </si>
  <si>
    <t>01-131</t>
  </si>
  <si>
    <t>Radius fracture left wrist (TCA with 1 week)</t>
  </si>
  <si>
    <t>01-132</t>
  </si>
  <si>
    <t>TCA one month</t>
  </si>
  <si>
    <t>01-133</t>
  </si>
  <si>
    <t>Left inguinal hernia</t>
  </si>
  <si>
    <t>LIH (To admit on 14-Feb-23)</t>
  </si>
  <si>
    <t>01-134</t>
  </si>
  <si>
    <t>Abdominal wall hernia</t>
  </si>
  <si>
    <t>Gave the dateb to do operation. (To admit on that day)</t>
  </si>
  <si>
    <t>01-135</t>
  </si>
  <si>
    <t>Sepsis with recurrent chest infection</t>
  </si>
  <si>
    <t>AVI</t>
  </si>
  <si>
    <t>01-136</t>
  </si>
  <si>
    <t>Hla Tin Mg</t>
  </si>
  <si>
    <t>Acute severe pneumonia</t>
  </si>
  <si>
    <t>01-137</t>
  </si>
  <si>
    <t>Lat Tha Mar</t>
  </si>
  <si>
    <t xml:space="preserve">Severe anaemia with chronic liver disease </t>
  </si>
  <si>
    <t>Two units of blood B(+) needed. One unit of blood already received and still searching for another one. Another one unit received on 9-Feb-23.</t>
  </si>
  <si>
    <t>Liver abscess with anaemia</t>
  </si>
  <si>
    <t>01-138</t>
  </si>
  <si>
    <t>01-139</t>
  </si>
  <si>
    <t>Generalized oedema for I/T</t>
  </si>
  <si>
    <t>SLE nephropathy (Second immunosuppressive therapy complete) TCA 5/3/23</t>
  </si>
  <si>
    <t>01-140</t>
  </si>
  <si>
    <t>Hu Soung</t>
  </si>
  <si>
    <t>Asthmatic attack</t>
  </si>
  <si>
    <t>02-001</t>
  </si>
  <si>
    <t>AGE with some dehydration / Pneumonia</t>
  </si>
  <si>
    <t>AGE with some dehyration</t>
  </si>
  <si>
    <t>02-002</t>
  </si>
  <si>
    <t>Daw Saw Nu</t>
  </si>
  <si>
    <t>CCF</t>
  </si>
  <si>
    <t>CKD, DM</t>
  </si>
  <si>
    <t>02-003</t>
  </si>
  <si>
    <t>Two units of blood B(+) needed. 1st unit was received on 9-Feb-23. 2nd unit was received on 15-Feb-23.</t>
  </si>
  <si>
    <t>Thalassaemia major</t>
  </si>
  <si>
    <t>02-004</t>
  </si>
  <si>
    <t>Baw Du Pa</t>
  </si>
  <si>
    <t>Very severe pneumonia</t>
  </si>
  <si>
    <t>02-005</t>
  </si>
  <si>
    <t>AE COPD with gastritis underlying chest infection</t>
  </si>
  <si>
    <t>One unit of blood O(+) needed and received.</t>
  </si>
  <si>
    <t>?HCC</t>
  </si>
  <si>
    <t>02-006</t>
  </si>
  <si>
    <t>Incisional and drainage was done.</t>
  </si>
  <si>
    <t>02-007</t>
  </si>
  <si>
    <t>Nu Ra Mout</t>
  </si>
  <si>
    <t>Hypertensive encephalopathy due to APSGN</t>
  </si>
  <si>
    <t>Encephilitis</t>
  </si>
  <si>
    <t>02-008</t>
  </si>
  <si>
    <t>Ma Phyu</t>
  </si>
  <si>
    <t>Subacute appendicitis</t>
  </si>
  <si>
    <t>02-009</t>
  </si>
  <si>
    <t>Mg Mg</t>
  </si>
  <si>
    <t>Nephrotic syndrome</t>
  </si>
  <si>
    <t>self-discharge</t>
  </si>
  <si>
    <t>Patient mother thinks that her baby is more better than before. Therefore, they would like to go back and they don't want to stay even one more night in Hospital. And their family is already waiting for them at the korean jetty with thier hired boat. She requested, singned and went back by their decision.</t>
  </si>
  <si>
    <t>02-010</t>
  </si>
  <si>
    <t>Poorly controlled DM</t>
  </si>
  <si>
    <t>02-011</t>
  </si>
  <si>
    <t>Hyperthyroidism</t>
  </si>
  <si>
    <t>02-012</t>
  </si>
  <si>
    <t>Sat Kyar</t>
  </si>
  <si>
    <t>02-013</t>
  </si>
  <si>
    <t>Shan Taung</t>
  </si>
  <si>
    <t>Severe dermatitis</t>
  </si>
  <si>
    <t>Cause of death: septicaemia and skin infection</t>
  </si>
  <si>
    <t>02-014</t>
  </si>
  <si>
    <t>Injury to back and left forearm  (stab wound)</t>
  </si>
  <si>
    <t>Sitched done.</t>
  </si>
  <si>
    <t>Stab wound at right back and left forearm</t>
  </si>
  <si>
    <t>02-015</t>
  </si>
  <si>
    <t>Ohnn Daw Gyi</t>
  </si>
  <si>
    <t xml:space="preserve">AE COPD  </t>
  </si>
  <si>
    <t>02-016</t>
  </si>
  <si>
    <t>Ponagyun</t>
  </si>
  <si>
    <t>Acute abdomen fall from height</t>
  </si>
  <si>
    <t>EM suturing and omentoplasty was done.</t>
  </si>
  <si>
    <t>One unit of blood B(+) needed and was received.</t>
  </si>
  <si>
    <t>DU perforation</t>
  </si>
  <si>
    <t>02-017</t>
  </si>
  <si>
    <t>?Heart failure with RD</t>
  </si>
  <si>
    <t>Heart failure</t>
  </si>
  <si>
    <t>02-018</t>
  </si>
  <si>
    <t>Sipna Bifida (open defect) with low intake</t>
  </si>
  <si>
    <t>Down $ with spina-bifida</t>
  </si>
  <si>
    <t>02-019</t>
  </si>
  <si>
    <t>COL with massive ascites</t>
  </si>
  <si>
    <t>COL with ascites</t>
  </si>
  <si>
    <t>02-020</t>
  </si>
  <si>
    <t>G5 P4+0 with 7months gestation with severe preeclampsia</t>
  </si>
  <si>
    <t>G5 P4+0 with severe PE with 27 weeks of gestation</t>
  </si>
  <si>
    <t>02-021</t>
  </si>
  <si>
    <t>Neonatal jaundice</t>
  </si>
  <si>
    <t>Need to discuss with family member.</t>
  </si>
  <si>
    <t>02-022</t>
  </si>
  <si>
    <t>MUH/SGH</t>
  </si>
  <si>
    <t>Respiratory distress with underlying liver failure ?pulmonary effussion with anaemia</t>
  </si>
  <si>
    <t>Obstruction jaundice with underlying Schistosomiasis with liver failure with gastrointestinal bleeding</t>
  </si>
  <si>
    <t>02-023</t>
  </si>
  <si>
    <t>Tan Seik</t>
  </si>
  <si>
    <t>?Puerperial sepsis</t>
  </si>
  <si>
    <t>Two units of blood O(+) needed and received.</t>
  </si>
  <si>
    <t>Cause of death: septicaemia, anaemia and low blood pressure</t>
  </si>
  <si>
    <t>02-024</t>
  </si>
  <si>
    <t>Su Myat khine</t>
  </si>
  <si>
    <t>FB in left nose</t>
  </si>
  <si>
    <t>Foriegn body removal was done.</t>
  </si>
  <si>
    <t>Foriegn body in left nose</t>
  </si>
  <si>
    <t>02-025</t>
  </si>
  <si>
    <t>G1 P0 at term in labour ?PROM</t>
  </si>
  <si>
    <t>Post of day 3 of EM LSCS with prolong laboqr latent phase</t>
  </si>
  <si>
    <t>02-026</t>
  </si>
  <si>
    <t>G2 P1+0 at 36 week with prepartum haemorrhage</t>
  </si>
  <si>
    <t>P2+0</t>
  </si>
  <si>
    <t>02-027</t>
  </si>
  <si>
    <t>Acute paracetamol overdose</t>
  </si>
  <si>
    <t>Paracetamol overdose</t>
  </si>
  <si>
    <t>02-028</t>
  </si>
  <si>
    <t>Pneumonia with cerebral palsy</t>
  </si>
  <si>
    <t>02-029</t>
  </si>
  <si>
    <t>Chit Mg</t>
  </si>
  <si>
    <t>Pelvic abscess with infected ascites</t>
  </si>
  <si>
    <t>Pelvis abscess with right pleural effusion</t>
  </si>
  <si>
    <t>02-030</t>
  </si>
  <si>
    <t>?Green stick fracture (left) forearm</t>
  </si>
  <si>
    <t>ORIF and plating was done.</t>
  </si>
  <si>
    <t>Left forearm fracture</t>
  </si>
  <si>
    <t>02-031</t>
  </si>
  <si>
    <t>02-032</t>
  </si>
  <si>
    <t xml:space="preserve">Neglected both bone fracture of left leg </t>
  </si>
  <si>
    <t>02-033</t>
  </si>
  <si>
    <t>Umbilical granuloma</t>
  </si>
  <si>
    <t>02-034</t>
  </si>
  <si>
    <t>U Ser Deik</t>
  </si>
  <si>
    <t>IO</t>
  </si>
  <si>
    <t>02-035</t>
  </si>
  <si>
    <t>02-036</t>
  </si>
  <si>
    <t>Ma Than Hlaing</t>
  </si>
  <si>
    <t>Anti TB treatment was started</t>
  </si>
  <si>
    <t>02-037</t>
  </si>
  <si>
    <t>02-038</t>
  </si>
  <si>
    <t>Kyaw Min Soe</t>
  </si>
  <si>
    <t>02-039</t>
  </si>
  <si>
    <t>Two units of blood O(+) needed. 1st unit was received on 9-Feb-23. 2nd unit was received on 16-Feb-23.</t>
  </si>
  <si>
    <t>Thalassaemia major with severe anaemia</t>
  </si>
  <si>
    <t>02-040</t>
  </si>
  <si>
    <t>Min Bya</t>
  </si>
  <si>
    <t>CA oesophagus with HCV positive</t>
  </si>
  <si>
    <t xml:space="preserve">GOO with underlying CA stomach </t>
  </si>
  <si>
    <t>02-041</t>
  </si>
  <si>
    <t>Lat Yar Village</t>
  </si>
  <si>
    <t>Zaw Win Hlaing</t>
  </si>
  <si>
    <t>Acute pulmonary oedema underlying ?CCF or CKD</t>
  </si>
  <si>
    <t>Septic stick with chest infection with COPD with copulmonale chronic smoker</t>
  </si>
  <si>
    <t>02-042</t>
  </si>
  <si>
    <t>Acute appendicitis</t>
  </si>
  <si>
    <t>Acute colitis</t>
  </si>
  <si>
    <t>02-043</t>
  </si>
  <si>
    <t>Har Bi Ar Mouk</t>
  </si>
  <si>
    <t>Dry gangrane of right leg with hypertension and DM</t>
  </si>
  <si>
    <t>Cause of death:a)Septicaemia, b)Ray gangrane right leg, DM, Hypertension</t>
  </si>
  <si>
    <t>02-044</t>
  </si>
  <si>
    <t>02-045</t>
  </si>
  <si>
    <t>Nephrotic-Nephritis</t>
  </si>
  <si>
    <t>02-046</t>
  </si>
  <si>
    <t>Aung Daing</t>
  </si>
  <si>
    <t>Severe anaemia with massive spleenomegalay for I/T</t>
  </si>
  <si>
    <t>Six units of blood A(+) needed. Ist unit of blood was supported by SGH blood bank. The rest of units were received on 16-Feb-23.</t>
  </si>
  <si>
    <t>P3+0 with post of one day of E&amp;C for RPOC</t>
  </si>
  <si>
    <t>02-047</t>
  </si>
  <si>
    <t>?Parkinson disease with underlying DM</t>
  </si>
  <si>
    <t>Parkinson disease with DM</t>
  </si>
  <si>
    <t>02-048</t>
  </si>
  <si>
    <t>Known case of DM</t>
  </si>
  <si>
    <t>02-049</t>
  </si>
  <si>
    <t xml:space="preserve">Right reducible inguino-scrotal hernia </t>
  </si>
  <si>
    <t>02-050</t>
  </si>
  <si>
    <t>Sin Gyi Pyin</t>
  </si>
  <si>
    <t>RIght elbow joint dislocation ?Fracture</t>
  </si>
  <si>
    <t>Supracondylar fracture type 1</t>
  </si>
  <si>
    <t>02-051</t>
  </si>
  <si>
    <t>02-052</t>
  </si>
  <si>
    <t>SAM with mild anaemia and skin infection</t>
  </si>
  <si>
    <t>Severe pneumonia with skin infection</t>
  </si>
  <si>
    <t>02-053</t>
  </si>
  <si>
    <t>Kyaw Soe</t>
  </si>
  <si>
    <t>BPV with SPA pain with weakness</t>
  </si>
  <si>
    <t>BPV</t>
  </si>
  <si>
    <t>02-054</t>
  </si>
  <si>
    <t>Severe pneumonia with CSOM</t>
  </si>
  <si>
    <t>02-055</t>
  </si>
  <si>
    <t>HNO</t>
  </si>
  <si>
    <t>02-056</t>
  </si>
  <si>
    <t>AGE with some dehydration with rectal prolapse</t>
  </si>
  <si>
    <t>Caretaker is ill and she want to go go back home. Therefore, adviced to find another caretaker but she does not wish to leave her baby in hospital. Conselling done by Surgeon.</t>
  </si>
  <si>
    <t>AGE with rectal prolapse</t>
  </si>
  <si>
    <t>02-057</t>
  </si>
  <si>
    <t>Zee Zar</t>
  </si>
  <si>
    <t>Ulcer at scrotal and perianal region</t>
  </si>
  <si>
    <t>Skin defect scrotan and perianal due to chronic infected wound</t>
  </si>
  <si>
    <t>02-058</t>
  </si>
  <si>
    <t>Peri tonsillor abscess</t>
  </si>
  <si>
    <t>Peritosilitis abscess</t>
  </si>
  <si>
    <t>02-059</t>
  </si>
  <si>
    <t xml:space="preserve">Severe pneumonia  </t>
  </si>
  <si>
    <t>02-060</t>
  </si>
  <si>
    <t>02-061</t>
  </si>
  <si>
    <t>Cholongitis</t>
  </si>
  <si>
    <t>02-062</t>
  </si>
  <si>
    <t>Left leg cellulitis distal tibia-fibula fracture</t>
  </si>
  <si>
    <t>Left leg distal both bone fracture with cellulitis</t>
  </si>
  <si>
    <t>02-063</t>
  </si>
  <si>
    <t>CCF acute on chronic attack</t>
  </si>
  <si>
    <t>CRF with type 2 DM with hypertension</t>
  </si>
  <si>
    <t>02-064</t>
  </si>
  <si>
    <t>Foriegn body at left ear</t>
  </si>
  <si>
    <t>Foriegn removal was done.</t>
  </si>
  <si>
    <t>02-065</t>
  </si>
  <si>
    <t>SAM with complication</t>
  </si>
  <si>
    <t>One unit of blood O(+) needed and was received.</t>
  </si>
  <si>
    <t>Pneumonitis with malnutrition</t>
  </si>
  <si>
    <t>02-066</t>
  </si>
  <si>
    <t>TB relapse ?respiratory distress</t>
  </si>
  <si>
    <t>02-067</t>
  </si>
  <si>
    <t>Shout Tan Nu</t>
  </si>
  <si>
    <t>AcuteAppendicitis</t>
  </si>
  <si>
    <t>02-068</t>
  </si>
  <si>
    <t>Incomplete miscarriage with impending shock</t>
  </si>
  <si>
    <t>P1+0 with complete abortion</t>
  </si>
  <si>
    <t>02-069</t>
  </si>
  <si>
    <t>Respiratory distress with low SPO2</t>
  </si>
  <si>
    <t>02-070</t>
  </si>
  <si>
    <t>Tetanus</t>
  </si>
  <si>
    <t>02-071</t>
  </si>
  <si>
    <t xml:space="preserve">Pike Thel </t>
  </si>
  <si>
    <t>Haematochezia with shock</t>
  </si>
  <si>
    <t>Right small renal cyst</t>
  </si>
  <si>
    <t>02-072</t>
  </si>
  <si>
    <t>Sepsis</t>
  </si>
  <si>
    <t>Active Koch's lung with puperium sepsis</t>
  </si>
  <si>
    <t>02-073</t>
  </si>
  <si>
    <t>Tan seik</t>
  </si>
  <si>
    <t xml:space="preserve">Fever with abdominal pain for I/T </t>
  </si>
  <si>
    <t>TB</t>
  </si>
  <si>
    <t>02-074</t>
  </si>
  <si>
    <t>Thel chaung</t>
  </si>
  <si>
    <t>?Infected pylonidol cyst ?Meningocele</t>
  </si>
  <si>
    <t>Bed sore with Meningocele</t>
  </si>
  <si>
    <t>02-075</t>
  </si>
  <si>
    <t>Congenital cheek and submandibular swelling ?Abscess ?Salivary gland tumor</t>
  </si>
  <si>
    <t>02-076</t>
  </si>
  <si>
    <t>Below elbow amputation (left)</t>
  </si>
  <si>
    <t>Ortho follow up</t>
  </si>
  <si>
    <t>02-077</t>
  </si>
  <si>
    <t>KhinSandar Aye</t>
  </si>
  <si>
    <t>To admit 15/2/23 but patient didn't come back</t>
  </si>
  <si>
    <t>02-078</t>
  </si>
  <si>
    <t>Klaskin tumor, Periductal abscess with Ascites</t>
  </si>
  <si>
    <t>02-079</t>
  </si>
  <si>
    <t>Adular Mi</t>
  </si>
  <si>
    <t>Infected ulcer right foot</t>
  </si>
  <si>
    <t>Infected ulcer at right foot</t>
  </si>
  <si>
    <t>02-080</t>
  </si>
  <si>
    <t>?Grangrane change right index finger (tip)</t>
  </si>
  <si>
    <t>They want to wait and see at home.</t>
  </si>
  <si>
    <t>02-081</t>
  </si>
  <si>
    <t>SAM with complication with no appetite with anaemia</t>
  </si>
  <si>
    <t>Patient mother feels that she is not satisfied at SGH. SGH staff scold them in previous experience.</t>
  </si>
  <si>
    <t>02-082</t>
  </si>
  <si>
    <t>Severe acute malnutrition (marasamus) failure to gain weight</t>
  </si>
  <si>
    <t xml:space="preserve">Patient came with grand ma. Grand ma can not decide to admit. Need to discuss with family. </t>
  </si>
  <si>
    <t>02-083</t>
  </si>
  <si>
    <t>Acute severe asthma</t>
  </si>
  <si>
    <t>Mother is afraid to go to for being a strange place.</t>
  </si>
  <si>
    <t>02-084</t>
  </si>
  <si>
    <t>They are not ready to go to today.</t>
  </si>
  <si>
    <t>02-085</t>
  </si>
  <si>
    <t>Ni Ni win</t>
  </si>
  <si>
    <t>02-086</t>
  </si>
  <si>
    <t>TB Suspect</t>
  </si>
  <si>
    <t xml:space="preserve">Chest Infection </t>
  </si>
  <si>
    <t>02-087</t>
  </si>
  <si>
    <t>Left thigh cellulitis</t>
  </si>
  <si>
    <t>02-088</t>
  </si>
  <si>
    <t>Asthma acute COPD</t>
  </si>
  <si>
    <t>Needs to consult with her husband.</t>
  </si>
  <si>
    <t>02-089</t>
  </si>
  <si>
    <t>G1 P0 with unknown poisoning at two months of gastation</t>
  </si>
  <si>
    <t>Unknown poisoning</t>
  </si>
  <si>
    <t>02-090</t>
  </si>
  <si>
    <t>G1 P0 in labor with ?IUFD at 36 weeks of gestation</t>
  </si>
  <si>
    <t>NSVD was done.(IUFD)</t>
  </si>
  <si>
    <t>P1+0 post of day 2 of NSVD (IUFD)</t>
  </si>
  <si>
    <t>02-091</t>
  </si>
  <si>
    <t>P2+0 with anaemia due to RPOC with sepsis</t>
  </si>
  <si>
    <t>Four units of blood A(+) needed and were received.</t>
  </si>
  <si>
    <t>02-092</t>
  </si>
  <si>
    <t>Respiratory distress with acute abdominal pain</t>
  </si>
  <si>
    <t>Cause of death: a) Respiratory failure, b) Cardiomegaly and COPD</t>
  </si>
  <si>
    <t>02-093</t>
  </si>
  <si>
    <t>Wound abscess</t>
  </si>
  <si>
    <t>Right subdiaphragmatic abscess</t>
  </si>
  <si>
    <t>02-094</t>
  </si>
  <si>
    <t>Say Tha Mar</t>
  </si>
  <si>
    <t>Severe chest infection</t>
  </si>
  <si>
    <t>02-095</t>
  </si>
  <si>
    <t>Worm colic with BPR with anaemia with shock</t>
  </si>
  <si>
    <t>Cause of death: a) Anaemia with heart failure</t>
  </si>
  <si>
    <t>02-096</t>
  </si>
  <si>
    <t>Sanbalay</t>
  </si>
  <si>
    <t>AGE with some dehydration</t>
  </si>
  <si>
    <t>02-097</t>
  </si>
  <si>
    <t>CA breast ? stage 4 with severe anaemia</t>
  </si>
  <si>
    <t>4 units of blood B(+) needed and received.</t>
  </si>
  <si>
    <t>CA breast stage 4</t>
  </si>
  <si>
    <t>02-098</t>
  </si>
  <si>
    <t>TNH/SGH</t>
  </si>
  <si>
    <t>Nway Oo Mg</t>
  </si>
  <si>
    <t>?Birth asphyxia</t>
  </si>
  <si>
    <t>Birth asphyxia, early onset sepsis</t>
  </si>
  <si>
    <t>02-099</t>
  </si>
  <si>
    <t>?Fracture at left forearm</t>
  </si>
  <si>
    <t>POP was done.</t>
  </si>
  <si>
    <t>02-100</t>
  </si>
  <si>
    <t>G3 P2+0</t>
  </si>
  <si>
    <t>EM LSCS  for retained second twin was done.</t>
  </si>
  <si>
    <t>One unit of blood A(+) needed and received.</t>
  </si>
  <si>
    <t>Post of 7 day of emergency LSCS for retained of second twin (P4+0) ?Peuperial psychosis</t>
  </si>
  <si>
    <t>02-101</t>
  </si>
  <si>
    <t>Obstructed labour</t>
  </si>
  <si>
    <t>NSVD was done. SB baby.</t>
  </si>
  <si>
    <t>P1+0 with NSVD of Still birth with head stuck with breech presentation</t>
  </si>
  <si>
    <t>02-102</t>
  </si>
  <si>
    <t>PE without severe features</t>
  </si>
  <si>
    <t>There is no caretaker. If he get caretaker, may go to hospital.</t>
  </si>
  <si>
    <t>02-103</t>
  </si>
  <si>
    <t>Proximal radius with joint dislocation</t>
  </si>
  <si>
    <t>There is no caretaker. If she get caretaker, may go to hospital.</t>
  </si>
  <si>
    <t>02-104</t>
  </si>
  <si>
    <t>AROU due to RF ?anaemia</t>
  </si>
  <si>
    <t>Four units of blood O(+) needed and already received.</t>
  </si>
  <si>
    <t>COL undrerlying HCV(+), Hepatic encephalopathy</t>
  </si>
  <si>
    <t>02-105</t>
  </si>
  <si>
    <t>Recurrent bronchitis</t>
  </si>
  <si>
    <t>Asthma</t>
  </si>
  <si>
    <t>02-106</t>
  </si>
  <si>
    <t>Mg Thein Shwe 1</t>
  </si>
  <si>
    <t>P5+0 with BPV due to secondary PPH due to RPOC with sepsis</t>
  </si>
  <si>
    <t>Post of 1st day of E&amp;C with incomplete abortion</t>
  </si>
  <si>
    <t>02-107</t>
  </si>
  <si>
    <t>AECOPD</t>
  </si>
  <si>
    <t>He has to take exam starting from coming Wednesday. Suggested to discuss with sclool whether exam can take at hospital or not.</t>
  </si>
  <si>
    <t>02-108</t>
  </si>
  <si>
    <t>Confusion foR I/T (?TBM)</t>
  </si>
  <si>
    <t>Neurocysticcrasis</t>
  </si>
  <si>
    <t>02-109</t>
  </si>
  <si>
    <t>02-110</t>
  </si>
  <si>
    <t>02-111</t>
  </si>
  <si>
    <t>Severe pneumonia with CHD</t>
  </si>
  <si>
    <t>02-112</t>
  </si>
  <si>
    <t>U Mg Phyu</t>
  </si>
  <si>
    <t xml:space="preserve">Wet gangrane right foot diabetes ulcer </t>
  </si>
  <si>
    <t>Wet gengrane right foot</t>
  </si>
  <si>
    <t>02-113</t>
  </si>
  <si>
    <t>Mar Moud Du Loud</t>
  </si>
  <si>
    <t>Septic arthritis</t>
  </si>
  <si>
    <t>Abration at right elbow</t>
  </si>
  <si>
    <t>02-114</t>
  </si>
  <si>
    <t>Nay Zaw Oo</t>
  </si>
  <si>
    <t>COPD underlying old koch's lung</t>
  </si>
  <si>
    <t>02-115</t>
  </si>
  <si>
    <t xml:space="preserve">Severe anaemia </t>
  </si>
  <si>
    <t>CA stomach (Lesser currative)</t>
  </si>
  <si>
    <t>02-116</t>
  </si>
  <si>
    <t>G1 P0 with antepartum haemorrhage at 30th week of gestation</t>
  </si>
  <si>
    <t>Post of day 2 with P1+0 with preterm delivery</t>
  </si>
  <si>
    <t>02-117</t>
  </si>
  <si>
    <t>Incised wound due to bamboo stick</t>
  </si>
  <si>
    <t>Stitching was done.</t>
  </si>
  <si>
    <t>Lacerated wound in lower abdominal due to bamboo stick injury</t>
  </si>
  <si>
    <t>02-118</t>
  </si>
  <si>
    <t>Khain Sandar Aye</t>
  </si>
  <si>
    <t>Moderate hydronephrosis with psoas abscess</t>
  </si>
  <si>
    <t>Incisional and drainiage was done on 14-March-23.</t>
  </si>
  <si>
    <t>Right psoas abscess with moderate hydronephrosis</t>
  </si>
  <si>
    <t>02-119</t>
  </si>
  <si>
    <t>Su Myat Khine</t>
  </si>
  <si>
    <t>Dog bite injury</t>
  </si>
  <si>
    <t>Dog bite</t>
  </si>
  <si>
    <t>02-120</t>
  </si>
  <si>
    <t>02-121</t>
  </si>
  <si>
    <t>Pneumonia wit RD</t>
  </si>
  <si>
    <t>02-122</t>
  </si>
  <si>
    <t>Severe anaemia with hypoglycemia</t>
  </si>
  <si>
    <t>Cause of deatth: Anaemia with hearth failure</t>
  </si>
  <si>
    <t>02-123</t>
  </si>
  <si>
    <t>Imperforated anus</t>
  </si>
  <si>
    <t>Recto-vaginal fistula (Refer to Yangon)</t>
  </si>
  <si>
    <t>02-124</t>
  </si>
  <si>
    <t>G4 P3+0 at 37th week gestation with obstructed labour</t>
  </si>
  <si>
    <t xml:space="preserve">P1+0 with NSVD  </t>
  </si>
  <si>
    <t>02-125</t>
  </si>
  <si>
    <t>Right big toe necrosis due to injury</t>
  </si>
  <si>
    <t>Patient refused SSG and shortening big toe</t>
  </si>
  <si>
    <t>Skin defect wound right big toe and exposed bone right second toe due to crush injury</t>
  </si>
  <si>
    <t>02-126</t>
  </si>
  <si>
    <t>Acute viral infection with anaemia</t>
  </si>
  <si>
    <t>02-127</t>
  </si>
  <si>
    <t>Hla Mg Timn</t>
  </si>
  <si>
    <t>Severe bronchitis</t>
  </si>
  <si>
    <t>02-128</t>
  </si>
  <si>
    <t>Su Myat Khaing</t>
  </si>
  <si>
    <t>Right Femur fracture</t>
  </si>
  <si>
    <t>POP slab was done.</t>
  </si>
  <si>
    <t xml:space="preserve">POP with OM </t>
  </si>
  <si>
    <t>02-129</t>
  </si>
  <si>
    <t>G4 P3+0 with one csar</t>
  </si>
  <si>
    <t>P4+0 with one scar</t>
  </si>
  <si>
    <t>02-130</t>
  </si>
  <si>
    <t>G1 P0 at term pregnancy in labour with poor maternal effort</t>
  </si>
  <si>
    <t>02-131</t>
  </si>
  <si>
    <t>Pauk Taw</t>
  </si>
  <si>
    <t>G1 P0 with labour pain with one scar</t>
  </si>
  <si>
    <t>EM LSCS</t>
  </si>
  <si>
    <t>P2+0 with post of 7 day of EM LSCS with previous one scar</t>
  </si>
  <si>
    <t>02-132</t>
  </si>
  <si>
    <t>Acute severe malnutrition with complication</t>
  </si>
  <si>
    <t>02-133</t>
  </si>
  <si>
    <t>Da Paing</t>
  </si>
  <si>
    <t>Severe anaemia with sepsis</t>
  </si>
  <si>
    <t>02-134</t>
  </si>
  <si>
    <t>P1+0 with eclampsia</t>
  </si>
  <si>
    <t>Patientrefused because patient family is worry about dying at hospital. Counselling done. They need to discuss with family memebers.</t>
  </si>
  <si>
    <t>02-135</t>
  </si>
  <si>
    <t>Hla Zin May</t>
  </si>
  <si>
    <t>Imcomplete miscarriage</t>
  </si>
  <si>
    <t>02-136</t>
  </si>
  <si>
    <t>Severe bronchiolitis with MAM</t>
  </si>
  <si>
    <t>02-137</t>
  </si>
  <si>
    <t>Maw Sue Nar</t>
  </si>
  <si>
    <t>Acute abdomen due to cholangitis</t>
  </si>
  <si>
    <t>Cholangitis</t>
  </si>
  <si>
    <t>02-138</t>
  </si>
  <si>
    <t>SAM with anaemia</t>
  </si>
  <si>
    <t>PEM</t>
  </si>
  <si>
    <t>02-139</t>
  </si>
  <si>
    <t>Acute abdomen</t>
  </si>
  <si>
    <t>Infected right ovarian cyst</t>
  </si>
  <si>
    <t>02-140</t>
  </si>
  <si>
    <t>Collessie fracture (Left wrist)</t>
  </si>
  <si>
    <t>Colles fracture left wrist</t>
  </si>
  <si>
    <t>02-141</t>
  </si>
  <si>
    <t>Mg Saw naing</t>
  </si>
  <si>
    <t>Injury to left eye due to accident underlying hypertension</t>
  </si>
  <si>
    <t>Cornea ulcer  left eye</t>
  </si>
  <si>
    <t>02-142</t>
  </si>
  <si>
    <t>Postof day one of E&amp;C with incomplete miscarriage</t>
  </si>
  <si>
    <t>02-143</t>
  </si>
  <si>
    <t>Left breast abscess with supper imposed secondary infection due to scabies</t>
  </si>
  <si>
    <t>Patient mother needs the permission from her husband and he is not at home now.</t>
  </si>
  <si>
    <t>02-144</t>
  </si>
  <si>
    <t>?CA rectum</t>
  </si>
  <si>
    <t>02-145</t>
  </si>
  <si>
    <t>Chronic BPR for investigation</t>
  </si>
  <si>
    <t xml:space="preserve">Chronic BPR </t>
  </si>
  <si>
    <t>02-146</t>
  </si>
  <si>
    <t>Lower abdominal mass for investigation</t>
  </si>
  <si>
    <t>Colitis with right inguinal hernia</t>
  </si>
  <si>
    <t>02-147</t>
  </si>
  <si>
    <t>G1 P0 at term pregnancy in labor with ?failure to progress and sepsis</t>
  </si>
  <si>
    <t>LSCS was done.</t>
  </si>
  <si>
    <t>P1+0 with obstructed labor</t>
  </si>
  <si>
    <t>02-148</t>
  </si>
  <si>
    <t>G5 P3+1 at 21week with BPV with anaemia due to placentya haemotoma</t>
  </si>
  <si>
    <t>BPV with goitre with heart disease</t>
  </si>
  <si>
    <t>02-149</t>
  </si>
  <si>
    <t>One unit of blood B(+) needed and received. After checking HB%, another one unit needed and waiting for blood. Second unit received on 6/March/23. Third unit received on 8/3/23.</t>
  </si>
  <si>
    <t>02-150</t>
  </si>
  <si>
    <t xml:space="preserve">D4 fever with low intake with no urine out put </t>
  </si>
  <si>
    <t>Acute viral infection</t>
  </si>
  <si>
    <t>02-151</t>
  </si>
  <si>
    <t xml:space="preserve">Excessive vomitting with mass in RIF </t>
  </si>
  <si>
    <t>02-152</t>
  </si>
  <si>
    <t>TB OPD closed</t>
  </si>
  <si>
    <t>02-153</t>
  </si>
  <si>
    <t>Gastritis</t>
  </si>
  <si>
    <t>02-154</t>
  </si>
  <si>
    <t>Cause of death: Cerebral infraction</t>
  </si>
  <si>
    <t>02-155</t>
  </si>
  <si>
    <t>Periorbital cellulitis</t>
  </si>
  <si>
    <t>Periorbital cellulitis.</t>
  </si>
  <si>
    <t>02-156</t>
  </si>
  <si>
    <t>CRF with anaemia and dyspnea</t>
  </si>
  <si>
    <t>CKD, DM, HT and lumbar spondylosis</t>
  </si>
  <si>
    <t>02-157</t>
  </si>
  <si>
    <t xml:space="preserve">?Renal failure AE COPD </t>
  </si>
  <si>
    <t>02-158</t>
  </si>
  <si>
    <t>Acute stress reaction</t>
  </si>
  <si>
    <t>03-001</t>
  </si>
  <si>
    <t>Right haemorrhagic cyst and left ovarian cyst</t>
  </si>
  <si>
    <t>03-002</t>
  </si>
  <si>
    <t>Maw Thae Nyar</t>
  </si>
  <si>
    <t>TB Pott spine with paraplegia and neurogenic bladder (To change catheter per 3 weeks)</t>
  </si>
  <si>
    <t>03-003</t>
  </si>
  <si>
    <t xml:space="preserve">MBTH </t>
  </si>
  <si>
    <t>Mg Win Soe</t>
  </si>
  <si>
    <t>Acute dyspnea</t>
  </si>
  <si>
    <t>Allergic reaction</t>
  </si>
  <si>
    <t>03-004</t>
  </si>
  <si>
    <t>Dar Paing</t>
  </si>
  <si>
    <t>Necrotic thyroiditis, cystic hygromas</t>
  </si>
  <si>
    <t>Referred to Yangon</t>
  </si>
  <si>
    <t>03-005</t>
  </si>
  <si>
    <t>?Right inguinal hernia with colitis</t>
  </si>
  <si>
    <t>Right inguinal hernia with colitis</t>
  </si>
  <si>
    <t>03-006</t>
  </si>
  <si>
    <t>Right lung abscess</t>
  </si>
  <si>
    <t>03-007</t>
  </si>
  <si>
    <t>Right leg cellulitis due ti green snake</t>
  </si>
  <si>
    <t>Right leg cellulitis due to snake bite</t>
  </si>
  <si>
    <t>03-008</t>
  </si>
  <si>
    <t>Ohm Daw Gyi</t>
  </si>
  <si>
    <t>03-009</t>
  </si>
  <si>
    <t>PE by specialist opinion</t>
  </si>
  <si>
    <t>NSVD was done. F(alive)</t>
  </si>
  <si>
    <t>P3+0, preterm- delivery with preeclamsia</t>
  </si>
  <si>
    <t>03-010</t>
  </si>
  <si>
    <t>Acute abdomen with 12 week gestation</t>
  </si>
  <si>
    <t>G3P2+0 with SPA pain</t>
  </si>
  <si>
    <t>03-011</t>
  </si>
  <si>
    <t>Acute  watery diarrhoea</t>
  </si>
  <si>
    <t>AGE</t>
  </si>
  <si>
    <t>03-012</t>
  </si>
  <si>
    <t>Septic arthritis left knee</t>
  </si>
  <si>
    <t>Incisional &amp; drainiage was done on 8-Mar-23. Above knee amputation (left knee) was done on 15-Mar-23.</t>
  </si>
  <si>
    <t>Wound sepsis septic joint left knee wet gangrane</t>
  </si>
  <si>
    <t>03-013</t>
  </si>
  <si>
    <t xml:space="preserve">Loss of consciousness with fever </t>
  </si>
  <si>
    <t>Cause of death: Septicaemia and complex symptoms</t>
  </si>
  <si>
    <t>03-014</t>
  </si>
  <si>
    <t>03-015</t>
  </si>
  <si>
    <t>P0+1 with post of day 1 of E&amp;C</t>
  </si>
  <si>
    <t>03-016</t>
  </si>
  <si>
    <t>TCA if needed</t>
  </si>
  <si>
    <t>03-017</t>
  </si>
  <si>
    <t>AST</t>
  </si>
  <si>
    <t>Referred to SGH OPD</t>
  </si>
  <si>
    <t>03-018</t>
  </si>
  <si>
    <t>G9 P8+0 with 8 months gestation with BPV due to ?Gynaecological problem</t>
  </si>
  <si>
    <t>P8+1 with E&amp;C for imcomplete miscarriage</t>
  </si>
  <si>
    <t>03-019</t>
  </si>
  <si>
    <t>Tun Thein</t>
  </si>
  <si>
    <t>TB suspect with sepsis underlying COPD and right inguinal hernia</t>
  </si>
  <si>
    <t>Lung abscess</t>
  </si>
  <si>
    <t>03-020</t>
  </si>
  <si>
    <t>Fracture of humerus right leg fall from height</t>
  </si>
  <si>
    <t>03-021</t>
  </si>
  <si>
    <t>Lat Yar  Ywa</t>
  </si>
  <si>
    <t>Acute pulmonary oedema</t>
  </si>
  <si>
    <t>03-022</t>
  </si>
  <si>
    <t>Congenital imperforated anus</t>
  </si>
  <si>
    <t>Imperforated anus (Referred to Yangon)</t>
  </si>
  <si>
    <t>03-023</t>
  </si>
  <si>
    <t>COL with Ascites</t>
  </si>
  <si>
    <t>TCA with results, ?COL</t>
  </si>
  <si>
    <t>03-024</t>
  </si>
  <si>
    <t>Chyluria</t>
  </si>
  <si>
    <t>Urinary tract infection</t>
  </si>
  <si>
    <t>03-025</t>
  </si>
  <si>
    <t>G1 P0 with bleeding in second trimester of pregnancy</t>
  </si>
  <si>
    <t>P0+1 with post of day 1 of E&amp;C for incomplete miscarriage</t>
  </si>
  <si>
    <t>03-026</t>
  </si>
  <si>
    <t xml:space="preserve">G1 P0 with PROM </t>
  </si>
  <si>
    <t>P0+1 with E&amp;C for incomplete miscarriage</t>
  </si>
  <si>
    <t>03-027</t>
  </si>
  <si>
    <t>Severe generaldebility with no intake</t>
  </si>
  <si>
    <t>Pyelolithotomy was done.</t>
  </si>
  <si>
    <t>One unit of blood A(+) needed and received. Second unit needed and received.</t>
  </si>
  <si>
    <t>Right renal stone</t>
  </si>
  <si>
    <t>03-028</t>
  </si>
  <si>
    <t>Pancytopenia</t>
  </si>
  <si>
    <t>Two unit of blood B(+) needed and received. Another one unit and received.</t>
  </si>
  <si>
    <t>03-029</t>
  </si>
  <si>
    <t>Soe Naing</t>
  </si>
  <si>
    <t>Left eye injury with foriegn body</t>
  </si>
  <si>
    <t>Corneal ulcer left eye</t>
  </si>
  <si>
    <t>03-030</t>
  </si>
  <si>
    <t>Lat Tha mar</t>
  </si>
  <si>
    <t>Electrolyte imbalance</t>
  </si>
  <si>
    <t>03-031</t>
  </si>
  <si>
    <t>Thae Chaung</t>
  </si>
  <si>
    <t>SAM with severe pneumonia</t>
  </si>
  <si>
    <t>03-032</t>
  </si>
  <si>
    <t>One unit of blood AB(+) needed and received.</t>
  </si>
  <si>
    <t>03-033</t>
  </si>
  <si>
    <t>Kyaw Than</t>
  </si>
  <si>
    <t>Chronic retention of urine with bilateral hydronephrosis</t>
  </si>
  <si>
    <t>Emergency vesicolithotomy and bladder irrigation was done.</t>
  </si>
  <si>
    <t>Four units of blood B(+) needed and received.</t>
  </si>
  <si>
    <t>Post of 15th day of vesicolithotomy and bladder irrigation</t>
  </si>
  <si>
    <t>03-034</t>
  </si>
  <si>
    <t>Kyaw Min soe</t>
  </si>
  <si>
    <t>P4+1 with E&amp;C for missed miscarriage</t>
  </si>
  <si>
    <t>03-035</t>
  </si>
  <si>
    <t>G1 P0</t>
  </si>
  <si>
    <t>NSVD was done. SB(baby)</t>
  </si>
  <si>
    <t xml:space="preserve">Post of day two SB baby </t>
  </si>
  <si>
    <t>03-036</t>
  </si>
  <si>
    <t>Ka Toe Seik</t>
  </si>
  <si>
    <t>MBTH/MUH</t>
  </si>
  <si>
    <t xml:space="preserve">Right shoulder dislocation </t>
  </si>
  <si>
    <t>Closed proximal humerous fracture right chest infection</t>
  </si>
  <si>
    <t>03-037</t>
  </si>
  <si>
    <t>BKA right due to wet gangrene underlying DM</t>
  </si>
  <si>
    <t>All STO was done.</t>
  </si>
  <si>
    <t>03-038</t>
  </si>
  <si>
    <t>Adularmi</t>
  </si>
  <si>
    <t>Severe Chest infection</t>
  </si>
  <si>
    <t>Right middle lobe consolidation</t>
  </si>
  <si>
    <t>03-039</t>
  </si>
  <si>
    <t>Threatened miscarriage</t>
  </si>
  <si>
    <t>NSVD was done. M(alive)</t>
  </si>
  <si>
    <t>P0+1 with NSVD</t>
  </si>
  <si>
    <t>03-040</t>
  </si>
  <si>
    <t>G1 P0 with acute abdomen</t>
  </si>
  <si>
    <t>Acute gastric with 5 monhs prgnancy</t>
  </si>
  <si>
    <t>03-041</t>
  </si>
  <si>
    <t>Portal gastroenteropathy with underlying viral hepatitis liver disease</t>
  </si>
  <si>
    <t>COL with HBsAg  positive</t>
  </si>
  <si>
    <t>03-042</t>
  </si>
  <si>
    <t>AGE, fever with rash and respiratory distress</t>
  </si>
  <si>
    <t>AGE with urticaria</t>
  </si>
  <si>
    <t>03-043</t>
  </si>
  <si>
    <t>Repeated haemopthsis with bicytopenia</t>
  </si>
  <si>
    <t>Three units of blood A(+) needed and received.</t>
  </si>
  <si>
    <t>Haematamasis and haematoma</t>
  </si>
  <si>
    <t>03-044</t>
  </si>
  <si>
    <t>03-045</t>
  </si>
  <si>
    <t>03-046</t>
  </si>
  <si>
    <t>Kone Tan</t>
  </si>
  <si>
    <t>G2 P1+0 at term with previous one scar in labour</t>
  </si>
  <si>
    <t>Emergency LSCS was done. M(alive)</t>
  </si>
  <si>
    <t>P2 with EM LSCS for previous one scar in labor</t>
  </si>
  <si>
    <t>03-047</t>
  </si>
  <si>
    <t>Ko Tun Thein</t>
  </si>
  <si>
    <t xml:space="preserve">AGE </t>
  </si>
  <si>
    <t>03-048</t>
  </si>
  <si>
    <t>Kaung Da Khar</t>
  </si>
  <si>
    <t>Nephrotic sydrone relapse</t>
  </si>
  <si>
    <t>Nephritis syndrone with relapse</t>
  </si>
  <si>
    <t>03-049</t>
  </si>
  <si>
    <t>Cause of death: Acute laryngotracheobronchitis</t>
  </si>
  <si>
    <t>03-050</t>
  </si>
  <si>
    <t>TCA next 3 months with investigation results</t>
  </si>
  <si>
    <t>03-051</t>
  </si>
  <si>
    <t>MBTH/SGH</t>
  </si>
  <si>
    <t>Encephalitis with severe pneumonia</t>
  </si>
  <si>
    <t>Cause of death: Encephalitis</t>
  </si>
  <si>
    <t>03-052</t>
  </si>
  <si>
    <t>NRS</t>
  </si>
  <si>
    <t>Meningitis with septicaemia</t>
  </si>
  <si>
    <t>Encephalitis</t>
  </si>
  <si>
    <t>03-053</t>
  </si>
  <si>
    <t>Nar Mint Chaung</t>
  </si>
  <si>
    <t xml:space="preserve">Acute excerabation of COPD with taking anti TB </t>
  </si>
  <si>
    <t>Exterm Koch's lung</t>
  </si>
  <si>
    <t>03-054</t>
  </si>
  <si>
    <t>BPV with severe anaemia</t>
  </si>
  <si>
    <t>Four units of blood O(+) needed. 1st and second unit received on 21-March-23. Third unit of blood needed and received. 4th unit received.</t>
  </si>
  <si>
    <t>Endometrium haemotoma</t>
  </si>
  <si>
    <t>03-055</t>
  </si>
  <si>
    <t>Severe pneumonia with severe respiratory distress</t>
  </si>
  <si>
    <t>Peritosillar abscess (According to HPO following up, patient family visited child specialist private clinic. The patient was diagnosed as Primary complex. And already contacted to patient family and already started Anti TB treatment by MSF)</t>
  </si>
  <si>
    <t>03-056</t>
  </si>
  <si>
    <t>Mriang Kone Tan</t>
  </si>
  <si>
    <t>Severe anaemia due to HCV positive with COL and heterozyous Hbe disease with underlying DM and Hypertension</t>
  </si>
  <si>
    <t>Anti TB treatment was started.</t>
  </si>
  <si>
    <t>03-057</t>
  </si>
  <si>
    <t>Appendicular mass</t>
  </si>
  <si>
    <t>03-058</t>
  </si>
  <si>
    <t>RPOC with history of induced abortion</t>
  </si>
  <si>
    <t>Two units of blood B(+) needed and received. Third unit received on 21-March-23.</t>
  </si>
  <si>
    <t>Post of day1 of E&amp;C with incomplete abortion</t>
  </si>
  <si>
    <t>03-059</t>
  </si>
  <si>
    <t>Acute severe bronchiolitis</t>
  </si>
  <si>
    <t>Brochiolitis</t>
  </si>
  <si>
    <t>03-060</t>
  </si>
  <si>
    <t>Kyaung Gyi Lan</t>
  </si>
  <si>
    <t>Leprosy borderline type</t>
  </si>
  <si>
    <t>Hansen's Disease</t>
  </si>
  <si>
    <t>03-061</t>
  </si>
  <si>
    <t>Severe pneumonia underlying cleft lip and palate</t>
  </si>
  <si>
    <t>Pneumonia with cleft lip and palate</t>
  </si>
  <si>
    <t>03-062</t>
  </si>
  <si>
    <t xml:space="preserve">right leg cellulitis </t>
  </si>
  <si>
    <t>Right leg ischaemic due to peripheral artery disaease</t>
  </si>
  <si>
    <t>03-063</t>
  </si>
  <si>
    <t>Dyspnoea and leg oedema must probably due to pleural effussion</t>
  </si>
  <si>
    <t>He was transferred to SGH but he went with their decision without inform to MSF.</t>
  </si>
  <si>
    <t>03-064</t>
  </si>
  <si>
    <t>Ka Thae</t>
  </si>
  <si>
    <t>Right elbow joint dislocation</t>
  </si>
  <si>
    <t>Right elbow fracture with POP</t>
  </si>
  <si>
    <t>03-065</t>
  </si>
  <si>
    <t xml:space="preserve">AROU </t>
  </si>
  <si>
    <t>AROU with vesicle stone</t>
  </si>
  <si>
    <t>03-066</t>
  </si>
  <si>
    <t>Missed abortion</t>
  </si>
  <si>
    <t>Four units of blood O(+) needed. 1st received on 18-March-23. And second third unit received on 21-March-23. Fouth unit received on 25-March-23.</t>
  </si>
  <si>
    <t>P2+0 with E&amp;C for incomplete miscarriage</t>
  </si>
  <si>
    <t>03-067</t>
  </si>
  <si>
    <t>Necrotic right second toe wioth severe hypertension</t>
  </si>
  <si>
    <t>Elective below knee amputation was done.</t>
  </si>
  <si>
    <t>Dry gangrane toe right underlying PAD</t>
  </si>
  <si>
    <t>03-068</t>
  </si>
  <si>
    <t>ARI with pneumonia</t>
  </si>
  <si>
    <t>Brochiolitis asthma</t>
  </si>
  <si>
    <t>03-069</t>
  </si>
  <si>
    <t>Right arm cellulitis</t>
  </si>
  <si>
    <t>NNJ with right thigh cellulitis</t>
  </si>
  <si>
    <t>03-070</t>
  </si>
  <si>
    <t>Thein Tin</t>
  </si>
  <si>
    <t>ARI with SAM with poor appetite</t>
  </si>
  <si>
    <t>Pneumonia with FTF</t>
  </si>
  <si>
    <t>03-071</t>
  </si>
  <si>
    <t>Fracture sheft of femus right with osteomyelitis</t>
  </si>
  <si>
    <t>03-072</t>
  </si>
  <si>
    <t>03-073</t>
  </si>
  <si>
    <t>G3 P2+0 with twim pregnancy ?Post term</t>
  </si>
  <si>
    <t>NSVD was done. 1st twin M(alive) and 2nd M(alive)</t>
  </si>
  <si>
    <t xml:space="preserve">P4+0 (Twin) </t>
  </si>
  <si>
    <t>03-074</t>
  </si>
  <si>
    <t>DKA?</t>
  </si>
  <si>
    <t>Type 1 DM with lung abscess</t>
  </si>
  <si>
    <t>03-075</t>
  </si>
  <si>
    <t>AE asthma</t>
  </si>
  <si>
    <t>Viral infection</t>
  </si>
  <si>
    <t>03-076</t>
  </si>
  <si>
    <t>West San Pya</t>
  </si>
  <si>
    <t>Acute abdomen with underlying asthma</t>
  </si>
  <si>
    <t>IHD, Beta asthma with GI sepsis</t>
  </si>
  <si>
    <t>03-077</t>
  </si>
  <si>
    <t>Cause of death : Septicaemia, severe pneumonia</t>
  </si>
  <si>
    <t>03-078</t>
  </si>
  <si>
    <t>Three unit of blood B(+) needed and received.</t>
  </si>
  <si>
    <t>03-079</t>
  </si>
  <si>
    <t>Fit for IT</t>
  </si>
  <si>
    <t>Epilepsy</t>
  </si>
  <si>
    <t>03-080</t>
  </si>
  <si>
    <t>03-081</t>
  </si>
  <si>
    <t>Ma Gyae Myaing</t>
  </si>
  <si>
    <t>Left irreducible hernia with underlying DM and asthma</t>
  </si>
  <si>
    <t>Herniotomy was done.</t>
  </si>
  <si>
    <t>Left irreducible inguinal hernia</t>
  </si>
  <si>
    <t>03-082</t>
  </si>
  <si>
    <t>BPV with fainting attack and impending shock</t>
  </si>
  <si>
    <t>P2+0 with POD fluid (Pouch of douglas)</t>
  </si>
  <si>
    <t>03-083</t>
  </si>
  <si>
    <t>Acute heart failure</t>
  </si>
  <si>
    <t>CCF, hypertension, chest infection</t>
  </si>
  <si>
    <t>03-084</t>
  </si>
  <si>
    <t>Mar Mout Du Louds</t>
  </si>
  <si>
    <t>Severe anaemia with HCC</t>
  </si>
  <si>
    <t>To re-admit on 24-April-23.</t>
  </si>
  <si>
    <t>03-085</t>
  </si>
  <si>
    <t>NC2</t>
  </si>
  <si>
    <t>03-086</t>
  </si>
  <si>
    <t>Patient refused to follow the treatment regimen.</t>
  </si>
  <si>
    <t>03-087</t>
  </si>
  <si>
    <t>Angiodysplasis with BPR with anaemia</t>
  </si>
  <si>
    <t>Two units of blood A(+) needed and received.</t>
  </si>
  <si>
    <t>03-088</t>
  </si>
  <si>
    <t>Pyon Na Kyaung</t>
  </si>
  <si>
    <t>Diabetes-related ketoacidosis</t>
  </si>
  <si>
    <t>Uncontrolled DM underlying IHD</t>
  </si>
  <si>
    <t>03-089</t>
  </si>
  <si>
    <t>Nercotizing fascilitis</t>
  </si>
  <si>
    <t>Skin defect left foot</t>
  </si>
  <si>
    <t>03-090</t>
  </si>
  <si>
    <t>G4 P2+0 with repeated attacks of at 8th month of gestation</t>
  </si>
  <si>
    <t>G4 P2+0 with epilepsy with AN rest</t>
  </si>
  <si>
    <t>03-091</t>
  </si>
  <si>
    <t>Ludwig's angina</t>
  </si>
  <si>
    <t>Both cheeks swelling</t>
  </si>
  <si>
    <t>03-092</t>
  </si>
  <si>
    <t>Anti TB treatment was started. Primary complex</t>
  </si>
  <si>
    <t>03-093</t>
  </si>
  <si>
    <t>Three units of blood B(+) needed and received.</t>
  </si>
  <si>
    <t>Thalassaemia with G6PD defficiency with hepatomeglay</t>
  </si>
  <si>
    <t>03-094</t>
  </si>
  <si>
    <t>Left upper lobe consolidation</t>
  </si>
  <si>
    <t>03-095</t>
  </si>
  <si>
    <t>03-096</t>
  </si>
  <si>
    <t>Drug induced liver injury</t>
  </si>
  <si>
    <t>03-097</t>
  </si>
  <si>
    <t>G1 P0 with prolong labor ?Twim</t>
  </si>
  <si>
    <t>Emergency LSCS was done. SB(baby) and subtotal hystectomy was done.</t>
  </si>
  <si>
    <t>P0 plus 1 with EM LSCS and subtotal hystectomy</t>
  </si>
  <si>
    <t>03-098</t>
  </si>
  <si>
    <t>Lacerated wound with Iris prolapse left eye repair</t>
  </si>
  <si>
    <t>03-099</t>
  </si>
  <si>
    <t>Nar Gar Rar</t>
  </si>
  <si>
    <t>Intestinal obstruction</t>
  </si>
  <si>
    <t>Cause of death: a)Septicaemia, b)Congenital adhesive IO</t>
  </si>
  <si>
    <t>03-100</t>
  </si>
  <si>
    <t>G1 P0 at term with prolong labour</t>
  </si>
  <si>
    <t>03-101</t>
  </si>
  <si>
    <t>?Nephrotic syndrome</t>
  </si>
  <si>
    <t>03-102</t>
  </si>
  <si>
    <t>Koch's lung with chest infection</t>
  </si>
  <si>
    <t>Koch's lung</t>
  </si>
  <si>
    <t>03-103</t>
  </si>
  <si>
    <t>03-104</t>
  </si>
  <si>
    <t>Neonatal jaundice with sepsis</t>
  </si>
  <si>
    <t>03-105</t>
  </si>
  <si>
    <t>Very severe pneumonia with underlying severe malnutrition</t>
  </si>
  <si>
    <t>Very severe pneumonia with PEM</t>
  </si>
  <si>
    <t>03-106</t>
  </si>
  <si>
    <t>Worm colic</t>
  </si>
  <si>
    <t>03-107</t>
  </si>
  <si>
    <t>G3 P2+0 with antepartum haemorrhage</t>
  </si>
  <si>
    <t>Post of day 2 of aborted with E&amp;C (P2+0)</t>
  </si>
  <si>
    <t>03-108</t>
  </si>
  <si>
    <t>CROU with anaemia with pool</t>
  </si>
  <si>
    <t>Two units of blood O(+) needed and still waiting for transfussion.</t>
  </si>
  <si>
    <t>Patient refused for surgery.</t>
  </si>
  <si>
    <t>CROU with anaemia</t>
  </si>
  <si>
    <t>03-109</t>
  </si>
  <si>
    <t>Severe neonatal sepsis with BPV</t>
  </si>
  <si>
    <t>Neonatal sepsis</t>
  </si>
  <si>
    <t>03-110</t>
  </si>
  <si>
    <t>03-111</t>
  </si>
  <si>
    <t>03-112</t>
  </si>
  <si>
    <t>03-113</t>
  </si>
  <si>
    <t>03-114</t>
  </si>
  <si>
    <t>03-115</t>
  </si>
  <si>
    <t xml:space="preserve">TB suspect </t>
  </si>
  <si>
    <t>03-116</t>
  </si>
  <si>
    <t>There is no caretakeer.</t>
  </si>
  <si>
    <t>03-117</t>
  </si>
  <si>
    <t>Sudden loss of conscious for I/T</t>
  </si>
  <si>
    <t>They refused because if the patient died, they did not get the body. But after MD counselling, they will disvcvuss with family and will contact tomorrow.</t>
  </si>
  <si>
    <t>03-118</t>
  </si>
  <si>
    <t>Patient does not want to hospital because she has no money and she think that this disease does not improve although admit in hospital.</t>
  </si>
  <si>
    <t>03-119</t>
  </si>
  <si>
    <t>Patient will go tomorrow. but, in the next day, patient can not come to Sittwe because of bad weather. And patient mother also refused because patient condition is stable.</t>
  </si>
  <si>
    <t>03-120</t>
  </si>
  <si>
    <t>Need approval from patient father. Now, he is away for 10 days. And patient mother has another 3 months babay to take care.</t>
  </si>
  <si>
    <t>03-121</t>
  </si>
  <si>
    <t>Severe pneumonia with respiratory distress</t>
  </si>
  <si>
    <t>Caretaker is not OK to go today. They wawnt to wait and see.</t>
  </si>
  <si>
    <t>03-122</t>
  </si>
  <si>
    <t>Pre eclampsia</t>
  </si>
  <si>
    <t>P5 plus 1 with NSVD</t>
  </si>
  <si>
    <t>03-123</t>
  </si>
  <si>
    <t>Two units B(+) needed and received.</t>
  </si>
  <si>
    <t>03-124</t>
  </si>
  <si>
    <t>Right axillary abscess</t>
  </si>
  <si>
    <t>Right axillary lymphedonitis</t>
  </si>
  <si>
    <t>03-125</t>
  </si>
  <si>
    <t>Left ovarian abscess</t>
  </si>
  <si>
    <t>Cause of death: a) Acute respiratory distress syndrome, b)Septicaemia</t>
  </si>
  <si>
    <t>03-126</t>
  </si>
  <si>
    <t>Gangrane ulcer left dorsum of foot</t>
  </si>
  <si>
    <t>Wound debriment and irrigation was done.</t>
  </si>
  <si>
    <t>Left foot unheal ulcer</t>
  </si>
  <si>
    <t>03-127</t>
  </si>
  <si>
    <t>Guillain Barre Syndrome ?Multiple sclerosis/?Peripheral aretery disease</t>
  </si>
  <si>
    <t>03-128</t>
  </si>
  <si>
    <t>Har Tu</t>
  </si>
  <si>
    <t>Spontaneous bleeding peritonitis fo I/T</t>
  </si>
  <si>
    <t>Two units of blood A(+) needed for operation. Still waiting.</t>
  </si>
  <si>
    <t xml:space="preserve">Appendicular abscess </t>
  </si>
  <si>
    <t>03-129</t>
  </si>
  <si>
    <t>Acute abdomen perforation</t>
  </si>
  <si>
    <t>Resection and anatamosis was done.</t>
  </si>
  <si>
    <t>Three units of blood needed and received.</t>
  </si>
  <si>
    <t>Post of 5 day of resection and anatamosis due to small bowel gangrene</t>
  </si>
  <si>
    <t>03-130</t>
  </si>
  <si>
    <t>Bu Du Pa</t>
  </si>
  <si>
    <t>G2 P10 with threatened miscarriage with severe anaemia with haemorrhage shock</t>
  </si>
  <si>
    <t>P1 plus 1 with E&amp;c</t>
  </si>
  <si>
    <t>UTI , Uncontrolled DM</t>
  </si>
  <si>
    <t>04-001</t>
  </si>
  <si>
    <t>Genital area burn</t>
  </si>
  <si>
    <t>Burn 3%</t>
  </si>
  <si>
    <t>04-002</t>
  </si>
  <si>
    <t>U Saw Naing</t>
  </si>
  <si>
    <t>PUO ?Acute viral hepatitis</t>
  </si>
  <si>
    <t>Spleenic abscess</t>
  </si>
  <si>
    <t>04-003</t>
  </si>
  <si>
    <t>Kyaw Aye</t>
  </si>
  <si>
    <t>Left wrist joint fracture</t>
  </si>
  <si>
    <t>MUA and POP was done.</t>
  </si>
  <si>
    <t>Metaphysis left, distal radius fracture (MUA and POP was done)</t>
  </si>
  <si>
    <t>04-004</t>
  </si>
  <si>
    <t>Mayzali Kone</t>
  </si>
  <si>
    <t>Low birth weight and pre term baby</t>
  </si>
  <si>
    <t>Cause of death: a) LOS, b)Preterm low birth weight</t>
  </si>
  <si>
    <t>04-005</t>
  </si>
  <si>
    <t>Sa In Village</t>
  </si>
  <si>
    <t>Cellulitis underlying DM</t>
  </si>
  <si>
    <t>04-006</t>
  </si>
  <si>
    <t>Above knee amputation with septic joint leg</t>
  </si>
  <si>
    <t>Above knee amputation follow up</t>
  </si>
  <si>
    <t>04-007</t>
  </si>
  <si>
    <t>Ka Thel</t>
  </si>
  <si>
    <t>Lateral condyle fracture (right elbow)</t>
  </si>
  <si>
    <t>04-008</t>
  </si>
  <si>
    <t>APO with underlying DM</t>
  </si>
  <si>
    <t>Cause of death: Copulmonary and DM</t>
  </si>
  <si>
    <t>04-009</t>
  </si>
  <si>
    <t>04-010</t>
  </si>
  <si>
    <t>San Pya</t>
  </si>
  <si>
    <t>Compartment syndrome or anatamical suff box abscess</t>
  </si>
  <si>
    <t>Right hand cellulitis</t>
  </si>
  <si>
    <t>04-011</t>
  </si>
  <si>
    <t>Wound sepsis with bladder injury urinary incontinence</t>
  </si>
  <si>
    <t>Secondary suturing was done.</t>
  </si>
  <si>
    <t>Secondary suturing of wound gapping</t>
  </si>
  <si>
    <t>04-012</t>
  </si>
  <si>
    <t>Elius</t>
  </si>
  <si>
    <t>Post partum with pyschosis</t>
  </si>
  <si>
    <t>04-013</t>
  </si>
  <si>
    <t>Shwe Aung Thein</t>
  </si>
  <si>
    <t xml:space="preserve">G7 P6+0 </t>
  </si>
  <si>
    <t>G7 P6 with placenta previa with low liquor at 7th month of gestation</t>
  </si>
  <si>
    <t>04-014</t>
  </si>
  <si>
    <t>Right open chest wound with anaemia underlying SAM</t>
  </si>
  <si>
    <t>Cause of death: Acute respiratory failure right hydropneumonia</t>
  </si>
  <si>
    <t>04-015</t>
  </si>
  <si>
    <t>04-016</t>
  </si>
  <si>
    <t>04-017</t>
  </si>
  <si>
    <t>P4 plus 1 with complete miscarriage</t>
  </si>
  <si>
    <t>04-018</t>
  </si>
  <si>
    <t>Fever with fits for I/T</t>
  </si>
  <si>
    <t>Meningitis</t>
  </si>
  <si>
    <t>04-019</t>
  </si>
  <si>
    <t>Harbi Ar Mount</t>
  </si>
  <si>
    <t>Right leg cellulitis</t>
  </si>
  <si>
    <t>04-020</t>
  </si>
  <si>
    <t>Severe pneumonia with RD</t>
  </si>
  <si>
    <t>04-021</t>
  </si>
  <si>
    <t>IO due to right sided irreducible inguinal hernia</t>
  </si>
  <si>
    <t>Resection and anatomosis, bassini repair was done.</t>
  </si>
  <si>
    <t>Three units of blood B(-) needed and received.</t>
  </si>
  <si>
    <t>Cause of death: Septicaemia, 10th POD of anastomatic due to breakdown with brust abdomen</t>
  </si>
  <si>
    <t>04-022</t>
  </si>
  <si>
    <t>G3 P2+0 with PROM</t>
  </si>
  <si>
    <t>NSVD</t>
  </si>
  <si>
    <t>P3 plus 0 with NSVD</t>
  </si>
  <si>
    <t>04-023</t>
  </si>
  <si>
    <t>Dyspnea for I/T most probably APO</t>
  </si>
  <si>
    <t>Old MI with COPD</t>
  </si>
  <si>
    <t>04-024</t>
  </si>
  <si>
    <t xml:space="preserve">Late neonatal sepsis with pneumoina </t>
  </si>
  <si>
    <t>Cause of death: Neonatal sepsis with congenital heart disease</t>
  </si>
  <si>
    <t>04-025</t>
  </si>
  <si>
    <t>Left sided pleural effusion</t>
  </si>
  <si>
    <t>One unit of blood B(+) needed and received.</t>
  </si>
  <si>
    <t>04-026</t>
  </si>
  <si>
    <t>04-027</t>
  </si>
  <si>
    <t>RPOC with miscarriage</t>
  </si>
  <si>
    <t>Evacuation and dilatation was done.</t>
  </si>
  <si>
    <t>P2 plus 1 with E&amp;C for incomplete miscarriage</t>
  </si>
  <si>
    <t>04-028</t>
  </si>
  <si>
    <t>P2 plus 1 with E&amp;C for complete miscarriage</t>
  </si>
  <si>
    <t>04-029</t>
  </si>
  <si>
    <t>Severe pneumonia and TB suspect</t>
  </si>
  <si>
    <t>04-030</t>
  </si>
  <si>
    <t xml:space="preserve">G1 P0 at term pregnancy </t>
  </si>
  <si>
    <t>NSVD, Female(alive)</t>
  </si>
  <si>
    <t>P1 plus 0 eith NSVD</t>
  </si>
  <si>
    <t>04-031</t>
  </si>
  <si>
    <t>Severe anaemia with CA stomach</t>
  </si>
  <si>
    <t>Severe anaemia (corrected) underlying ?CA stomach</t>
  </si>
  <si>
    <t>04-032</t>
  </si>
  <si>
    <t>Nar Zi</t>
  </si>
  <si>
    <t>At term with previous two scars in labour</t>
  </si>
  <si>
    <t>G4 P3 plus 1 with previous two scar with fit, VDRL positive (Advice to do plan for sterilization)</t>
  </si>
  <si>
    <t>04-033</t>
  </si>
  <si>
    <t>Omentectomy and drainiage was done.</t>
  </si>
  <si>
    <t>Omentectomy with drainiage of abscess</t>
  </si>
  <si>
    <t>04-034</t>
  </si>
  <si>
    <t>APH</t>
  </si>
  <si>
    <t>Antipartum haemorrhage</t>
  </si>
  <si>
    <t>04-035</t>
  </si>
  <si>
    <t>G4 P2+1 with 36th week gestation with prolonged labour pain</t>
  </si>
  <si>
    <t>P3 plus 1 with NSVD</t>
  </si>
  <si>
    <t>04-036</t>
  </si>
  <si>
    <r>
      <t>Ehlers-Danlos syndromes</t>
    </r>
    <r>
      <rPr>
        <sz val="11"/>
        <color rgb="FFFF0000"/>
        <rFont val="Calibri"/>
        <family val="2"/>
        <scheme val="minor"/>
      </rPr>
      <t xml:space="preserve"> (EDS)</t>
    </r>
  </si>
  <si>
    <t>Cause of death: Sudden respiratory failure unerlying renal failure</t>
  </si>
  <si>
    <t>04-037</t>
  </si>
  <si>
    <t>Acute respiratory distress with low urine output</t>
  </si>
  <si>
    <t>Cause of death: a)Seizure, b)Hypoxic-ischaemic encephalopathy grade two</t>
  </si>
  <si>
    <t>04-038</t>
  </si>
  <si>
    <t>Leg abscess right</t>
  </si>
  <si>
    <t>Cause of death: Septicaemia, acute respiratory distress</t>
  </si>
  <si>
    <t>04-039</t>
  </si>
  <si>
    <t>BPV with anaemmia</t>
  </si>
  <si>
    <t>Dilatation and currettage was done.</t>
  </si>
  <si>
    <t>Seven units of blood A(+) needed and received.</t>
  </si>
  <si>
    <t>P5 plus 2 with D&amp;C was done for incomplete miscarriage</t>
  </si>
  <si>
    <t>04-040</t>
  </si>
  <si>
    <t>Mg Kyaw Myint</t>
  </si>
  <si>
    <t>Cellulitis of left leg</t>
  </si>
  <si>
    <t>Elephantiasis nostras verrucosa</t>
  </si>
  <si>
    <t>04-041</t>
  </si>
  <si>
    <t xml:space="preserve">Fall from height </t>
  </si>
  <si>
    <t>Head injury closed fracture due to FFH</t>
  </si>
  <si>
    <t>04-042</t>
  </si>
  <si>
    <t>Bleeding in early pregnancy</t>
  </si>
  <si>
    <t xml:space="preserve">P0 plus one with E&amp;C </t>
  </si>
  <si>
    <t>04-043</t>
  </si>
  <si>
    <t>Complex febrile seizure with sepsis underlying malnutrition</t>
  </si>
  <si>
    <t>04-044</t>
  </si>
  <si>
    <t>Gestation with stritor for further manangement</t>
  </si>
  <si>
    <t>Emergency tracheostomy was done.</t>
  </si>
  <si>
    <t>?CA larynx with pregnancy</t>
  </si>
  <si>
    <t>04-045</t>
  </si>
  <si>
    <t xml:space="preserve">G6 P5+0 </t>
  </si>
  <si>
    <t>G6 P5 plus 0 with MPP with previous one scar with type 2 DM</t>
  </si>
  <si>
    <t>04-046</t>
  </si>
  <si>
    <t>Four units of blood B(+) neded. Three units received. Still waiting for another one.</t>
  </si>
  <si>
    <t>04-047</t>
  </si>
  <si>
    <t>04-048</t>
  </si>
  <si>
    <t>COPD with old Koch's lung</t>
  </si>
  <si>
    <t>04-049</t>
  </si>
  <si>
    <t>Neonatal umbilical myasis with impending sepsis</t>
  </si>
  <si>
    <t>Umblical sepsis</t>
  </si>
  <si>
    <t>04-050</t>
  </si>
  <si>
    <t>Har Phay Ar Mout</t>
  </si>
  <si>
    <t>Acute asthmatic bronchitis</t>
  </si>
  <si>
    <t>04-051</t>
  </si>
  <si>
    <t>LOS with abdomen distension</t>
  </si>
  <si>
    <t>LOS</t>
  </si>
  <si>
    <t>04-052</t>
  </si>
  <si>
    <t>04-053</t>
  </si>
  <si>
    <t>Primary complex (Anti TB treatment was started)</t>
  </si>
  <si>
    <t>04-054</t>
  </si>
  <si>
    <t>04-055</t>
  </si>
  <si>
    <t>Sepsis UTI with undderlying DM</t>
  </si>
  <si>
    <t>Uncontrolled type 2 DM</t>
  </si>
  <si>
    <t>04-056</t>
  </si>
  <si>
    <t>Needs to discuss with patient father.</t>
  </si>
  <si>
    <t>04-057</t>
  </si>
  <si>
    <t>Multiple deep ulcer on right gluteal area with severe anaemia</t>
  </si>
  <si>
    <t>Patient 's mother did not get approval from her husband.</t>
  </si>
  <si>
    <t>04-058</t>
  </si>
  <si>
    <t>TB pleural effusion</t>
  </si>
  <si>
    <t>04-059</t>
  </si>
  <si>
    <t>Mg Nu Chay</t>
  </si>
  <si>
    <t>04-060</t>
  </si>
  <si>
    <t>Nge Nge</t>
  </si>
  <si>
    <t>Left renal colic</t>
  </si>
  <si>
    <t>Elective left nephrectomy was done.</t>
  </si>
  <si>
    <t>Post of 9th day of nephrectomy (Left) for left renal stone with pyelonephritis</t>
  </si>
  <si>
    <t>04-061</t>
  </si>
  <si>
    <t>CCF ? pulmonary TB</t>
  </si>
  <si>
    <t>04-062</t>
  </si>
  <si>
    <t>Surgical follow up</t>
  </si>
  <si>
    <t>04-063</t>
  </si>
  <si>
    <t>G6 P3plus2 at 7 month gestation with APH</t>
  </si>
  <si>
    <t>G0 P3 plus 2 with APH with placenta previous</t>
  </si>
  <si>
    <t>04-064</t>
  </si>
  <si>
    <t>Umbilical sepsis</t>
  </si>
  <si>
    <t>04-065</t>
  </si>
  <si>
    <t>04-066</t>
  </si>
  <si>
    <t>Right leg ischaemic necrosis due to peripheral artery disease</t>
  </si>
  <si>
    <t>Below knee amputation was done.</t>
  </si>
  <si>
    <t>Right leg gengrene due to PAD (BKA done)</t>
  </si>
  <si>
    <t>04-067</t>
  </si>
  <si>
    <t>04-068</t>
  </si>
  <si>
    <t>Min Gan</t>
  </si>
  <si>
    <t>G6 P5 with anaemia</t>
  </si>
  <si>
    <t xml:space="preserve">Four units of blood A(+) needed. 4 units received. </t>
  </si>
  <si>
    <t>P6 +0 with post date labor (LSCS)</t>
  </si>
  <si>
    <t>04-069</t>
  </si>
  <si>
    <t>PSG</t>
  </si>
  <si>
    <t>Acute watery diarrhea with impending shock</t>
  </si>
  <si>
    <t>04-070</t>
  </si>
  <si>
    <t xml:space="preserve">?Twisted ovarian </t>
  </si>
  <si>
    <t>To admit on 9-May-23</t>
  </si>
  <si>
    <t>04-071</t>
  </si>
  <si>
    <t xml:space="preserve">APH at 32 week of gestation </t>
  </si>
  <si>
    <t>EM LSCS was done.</t>
  </si>
  <si>
    <t>P3 plus 1 with post of day 3 of EM LSCS with APF with compensated shock with placenta previous</t>
  </si>
  <si>
    <t>04-072</t>
  </si>
  <si>
    <t>Chest wall abscess</t>
  </si>
  <si>
    <t>04-073</t>
  </si>
  <si>
    <t>G1 P0 with 31st week with low conscious in labor</t>
  </si>
  <si>
    <t>NSVD, Female (alive)</t>
  </si>
  <si>
    <t>P1 plus 0 with NSVD</t>
  </si>
  <si>
    <t>04-074</t>
  </si>
  <si>
    <t xml:space="preserve">Severe anaemia  </t>
  </si>
  <si>
    <t>04-075</t>
  </si>
  <si>
    <t>Generalized oedema with CHF</t>
  </si>
  <si>
    <t>Cause of death: Congestive cardiac failure</t>
  </si>
  <si>
    <t>04-076</t>
  </si>
  <si>
    <t>Dry gengrane with PAD, BKA</t>
  </si>
  <si>
    <t>04-077</t>
  </si>
  <si>
    <t>Follow up metophysis left distal radius fracture</t>
  </si>
  <si>
    <t>04-078</t>
  </si>
  <si>
    <t>Operated cervical abscess with wound sepsis and IO due to intussusception</t>
  </si>
  <si>
    <t>1)Abscess at neck, b)Lower lobe considilation</t>
  </si>
  <si>
    <t>04-079</t>
  </si>
  <si>
    <t>Acute viral hepatitis with 7 months gestation</t>
  </si>
  <si>
    <t>?Pancreatitis with 7 months gestation</t>
  </si>
  <si>
    <t>04-080</t>
  </si>
  <si>
    <t>AROU with vesicle stone with catheter insitu for vesicolithotomy</t>
  </si>
  <si>
    <t>Vesicolithotomy was done.</t>
  </si>
  <si>
    <t>Post of 6th day of vesicolithotomy</t>
  </si>
  <si>
    <t>04-081</t>
  </si>
  <si>
    <t>P2 plus 3 with E&amp;C for incomplete miscarriage</t>
  </si>
  <si>
    <t>04-082</t>
  </si>
  <si>
    <t>To do sputum screening (X-ray - clear)</t>
  </si>
  <si>
    <t>04-083</t>
  </si>
  <si>
    <t>Abrupt onset of anaemia I/T</t>
  </si>
  <si>
    <t>Iron deficiency anaemia</t>
  </si>
  <si>
    <t>04-084</t>
  </si>
  <si>
    <t>Hu Son</t>
  </si>
  <si>
    <t>04-085</t>
  </si>
  <si>
    <t>BPV with large chronic molar pregnancy</t>
  </si>
  <si>
    <t>P2 plus 1 with D&amp;C</t>
  </si>
  <si>
    <t>04-086</t>
  </si>
  <si>
    <t>transient ischaemic attack (TIA) for I/T</t>
  </si>
  <si>
    <t>IVH, Cerebral infract</t>
  </si>
  <si>
    <t>04-087</t>
  </si>
  <si>
    <t>Tha Dar</t>
  </si>
  <si>
    <t>Acute attack of asthma /COPD with underlying OLD Koch lung</t>
  </si>
  <si>
    <t>Cause of death: Acute respiratory distress syndrone(ARDS) underlying COPD, old Koch's Lung</t>
  </si>
  <si>
    <t>04-088</t>
  </si>
  <si>
    <t>E&amp;C for incomplete miscarriage</t>
  </si>
  <si>
    <t>04-089</t>
  </si>
  <si>
    <t>Left sided hemiplegia</t>
  </si>
  <si>
    <t>Cerebral infract</t>
  </si>
  <si>
    <t>04-090</t>
  </si>
  <si>
    <t>Severe bronchitis with SAM with skin infection</t>
  </si>
  <si>
    <t>04-091</t>
  </si>
  <si>
    <t>G2 P1+0 at term pregnancy with PROM</t>
  </si>
  <si>
    <t>04-092</t>
  </si>
  <si>
    <t xml:space="preserve">OG follow up </t>
  </si>
  <si>
    <t>TCA two weeks</t>
  </si>
  <si>
    <t>04-093</t>
  </si>
  <si>
    <t>Cholangiohepatitis with stones</t>
  </si>
  <si>
    <t>04-094</t>
  </si>
  <si>
    <t>Blephorospasm both eyes</t>
  </si>
  <si>
    <t>04-095</t>
  </si>
  <si>
    <t>04-096</t>
  </si>
  <si>
    <t>APH at 5 weeks gestation G3 P2 plus 0</t>
  </si>
  <si>
    <t>She went back by her own decision without informing SGH staff or MSF staff</t>
  </si>
  <si>
    <t>04-097</t>
  </si>
  <si>
    <t>04-098</t>
  </si>
  <si>
    <t>G2 P1 plus 0 at term previous one scar</t>
  </si>
  <si>
    <t>P3 plus 0 of EM LSCS with previous one scar</t>
  </si>
  <si>
    <t>04-099</t>
  </si>
  <si>
    <t>Bilateral renal stones</t>
  </si>
  <si>
    <t>Bilateral renal stones with mild hydronephrosis</t>
  </si>
  <si>
    <t>04-100</t>
  </si>
  <si>
    <t>G6 P5 plus 0 with major placenta previous with one scar with type 2 DM</t>
  </si>
  <si>
    <t>Four units of blood O(+) needed and received.</t>
  </si>
  <si>
    <t>P6 +0 with LSCS with major placental previa with previous one scar with type 2 DM</t>
  </si>
  <si>
    <t>04-101</t>
  </si>
  <si>
    <t>G5 P4 plus 0 with previous with one scar with labor pain</t>
  </si>
  <si>
    <t>P3+0 with EM LSCS with previous one scar</t>
  </si>
  <si>
    <t>k</t>
  </si>
  <si>
    <t>05-001</t>
  </si>
  <si>
    <t>Sat Ron Su</t>
  </si>
  <si>
    <t>Hla San Nwe</t>
  </si>
  <si>
    <t>G3 P2 plus 0 at 34weeks with PROM with breech presentation</t>
  </si>
  <si>
    <t> </t>
  </si>
  <si>
    <t>G3 P2 plus 0 with PROM at 8 month gestation</t>
  </si>
  <si>
    <t>05-002</t>
  </si>
  <si>
    <t>ARI very severe pneumonia</t>
  </si>
  <si>
    <t>05-003</t>
  </si>
  <si>
    <t>ACute attack of astma with underlying chest infection and koch's lung</t>
  </si>
  <si>
    <t>05-004</t>
  </si>
  <si>
    <t>Day 1 of NSVD with PPH with pueperial pyrexia with underlying CA larynx</t>
  </si>
  <si>
    <t>P5 plus 0 with PPH due to RPOC</t>
  </si>
  <si>
    <t>05-005</t>
  </si>
  <si>
    <t>05-006</t>
  </si>
  <si>
    <t>G6 P3 plus 2 at 29 week with APH with major placenta previa</t>
  </si>
  <si>
    <t>G6 P3 plus 2 major placenta previa with APH</t>
  </si>
  <si>
    <t>05-007</t>
  </si>
  <si>
    <t>Thay Kan</t>
  </si>
  <si>
    <t>Hypotension for I/T</t>
  </si>
  <si>
    <t>Impending shock due to hypertension</t>
  </si>
  <si>
    <t>05-008</t>
  </si>
  <si>
    <t xml:space="preserve">AE COPD </t>
  </si>
  <si>
    <t>05-009</t>
  </si>
  <si>
    <t>Say Tha Mar Gyi</t>
  </si>
  <si>
    <t>AE COPD with Koch's lung</t>
  </si>
  <si>
    <t>05-010</t>
  </si>
  <si>
    <t>CCF with hypertension</t>
  </si>
  <si>
    <t>COPD, CCF</t>
  </si>
  <si>
    <t>05-011</t>
  </si>
  <si>
    <t>AKI with pneumonia (Complication of herpes)</t>
  </si>
  <si>
    <t>Patient is not well and unstable. Parent would like to bring back the baby to their home before death.</t>
  </si>
  <si>
    <t>05-012</t>
  </si>
  <si>
    <t>Mg Thein Shwe</t>
  </si>
  <si>
    <t>NNJ</t>
  </si>
  <si>
    <t>05-013</t>
  </si>
  <si>
    <t>Excessive vomiting with impending hypovolumic shock</t>
  </si>
  <si>
    <t>G4 P3plus 0 with acute gastritis at 34 weeks gestation</t>
  </si>
  <si>
    <t>05-014</t>
  </si>
  <si>
    <t>Kyaw Win</t>
  </si>
  <si>
    <t>Severe pneumonia with CCF</t>
  </si>
  <si>
    <t>05-015</t>
  </si>
  <si>
    <t>Severe acute bronchitis</t>
  </si>
  <si>
    <t>Acute bronchitis</t>
  </si>
  <si>
    <t>05-016</t>
  </si>
  <si>
    <t>Hypertensive urgency with suspected stroke</t>
  </si>
  <si>
    <t>Hypentensive urgency</t>
  </si>
  <si>
    <t>05-017</t>
  </si>
  <si>
    <t xml:space="preserve">Right leg cellulitis </t>
  </si>
  <si>
    <t>Right leg abscess</t>
  </si>
  <si>
    <t>05-018</t>
  </si>
  <si>
    <t>05-019</t>
  </si>
  <si>
    <t>05-020</t>
  </si>
  <si>
    <t>San Ba Lay</t>
  </si>
  <si>
    <t>Acute organophosphate poisoning</t>
  </si>
  <si>
    <t>Organophosphate poisoning</t>
  </si>
  <si>
    <t>05-021</t>
  </si>
  <si>
    <t>05-022</t>
  </si>
  <si>
    <t>Obstructed prostatic urethral stone</t>
  </si>
  <si>
    <t>05-023</t>
  </si>
  <si>
    <t>Neonatal sepsis with bed sore</t>
  </si>
  <si>
    <t>PEM with anaemia</t>
  </si>
  <si>
    <t>05-024</t>
  </si>
  <si>
    <t>G4 P3 plus 0 with obstructed labor</t>
  </si>
  <si>
    <t>NSVD, Male(alive)</t>
  </si>
  <si>
    <t>P4 plus 0 with NSVD</t>
  </si>
  <si>
    <t>05-025</t>
  </si>
  <si>
    <t>Da Nya Wadi</t>
  </si>
  <si>
    <t>G2 P1 plus 0 with previous one scar at term for elective LSCS</t>
  </si>
  <si>
    <t>EM LSCS, Female(alive)</t>
  </si>
  <si>
    <t>P2 plus 0 with EMLSCS with previous one scar</t>
  </si>
  <si>
    <t>05-026</t>
  </si>
  <si>
    <t>05-027</t>
  </si>
  <si>
    <t>05-028</t>
  </si>
  <si>
    <t>U Kyaw Than</t>
  </si>
  <si>
    <t>Obstructed labor</t>
  </si>
  <si>
    <t>05-029</t>
  </si>
  <si>
    <t>Severe chest infection with Psychosis</t>
  </si>
  <si>
    <t>05-030</t>
  </si>
  <si>
    <t>Acute right arm cellulitis</t>
  </si>
  <si>
    <t>Chest infection with psychosis</t>
  </si>
  <si>
    <t>05-031</t>
  </si>
  <si>
    <t xml:space="preserve">Cirrhosis </t>
  </si>
  <si>
    <t>COL</t>
  </si>
  <si>
    <t>05-032</t>
  </si>
  <si>
    <t>Incomplete abortion</t>
  </si>
  <si>
    <t>05-033</t>
  </si>
  <si>
    <t>Nay Zaw Win</t>
  </si>
  <si>
    <t>Left DM foot with shock</t>
  </si>
  <si>
    <t>Patient refused for operation.</t>
  </si>
  <si>
    <t>05-034</t>
  </si>
  <si>
    <t>CRF with anaemia and RD</t>
  </si>
  <si>
    <t>DM nephropathy</t>
  </si>
  <si>
    <t>05-035</t>
  </si>
  <si>
    <t>Both bones fracture with POP (follow up)</t>
  </si>
  <si>
    <t>POP was removed.</t>
  </si>
  <si>
    <t>05-036</t>
  </si>
  <si>
    <t>Right leg gengrene due to PAD (Operated BKA Follow pup)</t>
  </si>
  <si>
    <t>Right gangrene operated BKA.</t>
  </si>
  <si>
    <t>05-037</t>
  </si>
  <si>
    <t>POD of right pyelolithotomy with drainage tube (follow up)</t>
  </si>
  <si>
    <t>Drainiage tube was removed.</t>
  </si>
  <si>
    <t>05-038</t>
  </si>
  <si>
    <t>Angiodysplasia with BPR (Follow up)</t>
  </si>
  <si>
    <t>Colitis with worm in abdominal</t>
  </si>
  <si>
    <t>05-039</t>
  </si>
  <si>
    <t>G1 P0 with high risk pregnancy with labour pain</t>
  </si>
  <si>
    <t>G1 P0 with false labor pain</t>
  </si>
  <si>
    <t>05-040</t>
  </si>
  <si>
    <t>Right sided irreducible inguinal hernia with IO</t>
  </si>
  <si>
    <t>Hernia rephy and herniotomy was done.</t>
  </si>
  <si>
    <t>Third day of  post of day of H&amp;H with irreducible inguinal hernia (Right)</t>
  </si>
  <si>
    <t>05-041</t>
  </si>
  <si>
    <t>Twisted ovarian</t>
  </si>
  <si>
    <t>MOT with secondary cholangiocarcinoma with liver and lymph node metastasis</t>
  </si>
  <si>
    <t>05-042</t>
  </si>
  <si>
    <t>Post of 37 day of operated of subtotal hystrectomy</t>
  </si>
  <si>
    <t>TCA if needed with old booklet</t>
  </si>
  <si>
    <t>05-043</t>
  </si>
  <si>
    <t>Emergency appendictomy was done.</t>
  </si>
  <si>
    <t>Brust appendix with intraabdominal abscess</t>
  </si>
  <si>
    <t>05-044</t>
  </si>
  <si>
    <t>Lay Myo Chaung</t>
  </si>
  <si>
    <t>Fits for I/T</t>
  </si>
  <si>
    <t>Heat cramps</t>
  </si>
  <si>
    <t>05-045</t>
  </si>
  <si>
    <t>Left breast mastitis</t>
  </si>
  <si>
    <t xml:space="preserve">Breast abscess </t>
  </si>
  <si>
    <t>05-046</t>
  </si>
  <si>
    <t>Boung Dote</t>
  </si>
  <si>
    <t>G4 P3 plus 0 with fits and low consciousness due to FFH at 32 weeks gestation</t>
  </si>
  <si>
    <t>G4 P3 plus 0 at 32 week gestation</t>
  </si>
  <si>
    <t>05-047</t>
  </si>
  <si>
    <t>05-048</t>
  </si>
  <si>
    <t>05-049</t>
  </si>
  <si>
    <t>Pan Lin Pyin</t>
  </si>
  <si>
    <t>05-050</t>
  </si>
  <si>
    <t>Pike Thae</t>
  </si>
  <si>
    <t>Anterior abdominal wall abscess</t>
  </si>
  <si>
    <t>Incisional and drainage was done. Drainage tube inserted into the abscess.</t>
  </si>
  <si>
    <t>Poas abscess (Post of 4th day of drainage)</t>
  </si>
  <si>
    <t>05-051</t>
  </si>
  <si>
    <t>Nway Oo Mon</t>
  </si>
  <si>
    <t>Puerperial pyrexia</t>
  </si>
  <si>
    <t>P1 plus 0 with puerperal pyrexia</t>
  </si>
  <si>
    <t>05-052</t>
  </si>
  <si>
    <t>Acute life thretening asthma</t>
  </si>
  <si>
    <t>Pneumonia</t>
  </si>
  <si>
    <t>05-053</t>
  </si>
  <si>
    <t>Acute AE COPD</t>
  </si>
  <si>
    <t>05-054</t>
  </si>
  <si>
    <t>CKD</t>
  </si>
  <si>
    <t>Anaemia with CKD</t>
  </si>
  <si>
    <t>05-055</t>
  </si>
  <si>
    <t>Lar Ma</t>
  </si>
  <si>
    <t>G1 P0 with prolonged labour</t>
  </si>
  <si>
    <t>05-056</t>
  </si>
  <si>
    <t>Severe renal colic</t>
  </si>
  <si>
    <t>05-057</t>
  </si>
  <si>
    <t>Febrile convulsion</t>
  </si>
  <si>
    <t>05-058</t>
  </si>
  <si>
    <t>Ah Date Htan</t>
  </si>
  <si>
    <t>Severe anaemia due to primary PPH with circulatory impairment</t>
  </si>
  <si>
    <t>Post partum haemorrhage</t>
  </si>
  <si>
    <t>05-059</t>
  </si>
  <si>
    <t>Sam Balay</t>
  </si>
  <si>
    <t>AGE with dehydration</t>
  </si>
  <si>
    <t>05-060</t>
  </si>
  <si>
    <t>Severe cellulitis</t>
  </si>
  <si>
    <t>Multiple injury due to fall in slip</t>
  </si>
  <si>
    <t>05-061</t>
  </si>
  <si>
    <t>Wound due to injury to left heel, AROU</t>
  </si>
  <si>
    <t>Heel injury dressing</t>
  </si>
  <si>
    <t>05-062</t>
  </si>
  <si>
    <t>Necrotising cellulitis of right leg</t>
  </si>
  <si>
    <t>05-063</t>
  </si>
  <si>
    <t>Dysentry</t>
  </si>
  <si>
    <t>05-064</t>
  </si>
  <si>
    <t>G6 P5 plus 0 with APH</t>
  </si>
  <si>
    <t>P6 plus 0 with NSVD</t>
  </si>
  <si>
    <t>05-065</t>
  </si>
  <si>
    <t>Necrotising facilitis left foot</t>
  </si>
  <si>
    <t>Necrotizing facilitis left foot (Wound debriment)</t>
  </si>
  <si>
    <t>05-066</t>
  </si>
  <si>
    <t>Liquified abscess at back and poas muscles due to FFH</t>
  </si>
  <si>
    <t>Left flank injury due to fall from height</t>
  </si>
  <si>
    <t>05-067</t>
  </si>
  <si>
    <t>? Meningitis</t>
  </si>
  <si>
    <t>Cellulitis at nape of neck</t>
  </si>
  <si>
    <t>05-068</t>
  </si>
  <si>
    <t>Cellulitis right foot and 5th toe dry gengrene</t>
  </si>
  <si>
    <t>05-069</t>
  </si>
  <si>
    <t>Penetrating injury to perineum due to FFH</t>
  </si>
  <si>
    <t>05-070</t>
  </si>
  <si>
    <t>APO with underlying hypertension with old stroke</t>
  </si>
  <si>
    <t>Vaginal tearing repaired was done.</t>
  </si>
  <si>
    <t>Perineum injury due to FFH</t>
  </si>
  <si>
    <t>05-071</t>
  </si>
  <si>
    <t>Mg Thein Shwe2</t>
  </si>
  <si>
    <t>Crush injury right index finger</t>
  </si>
  <si>
    <t>Refused for the reason of their house have to rebuild.</t>
  </si>
  <si>
    <t>05-072</t>
  </si>
  <si>
    <t>Periorbit cellulitis right</t>
  </si>
  <si>
    <t>05-073</t>
  </si>
  <si>
    <t>Naw Naw</t>
  </si>
  <si>
    <t>Left elbow injury ?Fracture underlying hypertension</t>
  </si>
  <si>
    <t>05-074</t>
  </si>
  <si>
    <t>05-075</t>
  </si>
  <si>
    <t>05-076</t>
  </si>
  <si>
    <t>Perforation</t>
  </si>
  <si>
    <t>Suturing and omentoplasty was done.</t>
  </si>
  <si>
    <t>10th day of Suturing and Omentoplasty with DU perforation</t>
  </si>
  <si>
    <t>05-077</t>
  </si>
  <si>
    <t>Shwe Aung Tein</t>
  </si>
  <si>
    <t>Respiratory distress with underlying hypertension</t>
  </si>
  <si>
    <t>Chest infection, Hypertension</t>
  </si>
  <si>
    <t>05-078</t>
  </si>
  <si>
    <t>1)Calculous choleCytitis, 2)Worm colic</t>
  </si>
  <si>
    <t>05-079</t>
  </si>
  <si>
    <t>Gangrene left foot for BKA</t>
  </si>
  <si>
    <t>Below knee amputation for left foot gangrene</t>
  </si>
  <si>
    <t>05-080</t>
  </si>
  <si>
    <t>Wet gengrene</t>
  </si>
  <si>
    <t xml:space="preserve">Left leg ulcer </t>
  </si>
  <si>
    <t>05-081</t>
  </si>
  <si>
    <t>Kyaung Tat lan</t>
  </si>
  <si>
    <t>Nephrotic syndrone</t>
  </si>
  <si>
    <t>05-082</t>
  </si>
  <si>
    <t>Confusion for I/T with severe anaemia</t>
  </si>
  <si>
    <t>Cause of death: a)ICH, b) Hypertension, c)DM with anaemia</t>
  </si>
  <si>
    <t>05-083</t>
  </si>
  <si>
    <t>Severe anaemia with PUO</t>
  </si>
  <si>
    <t>Schistosomiasis, Anaemia and Retro Virus Infection</t>
  </si>
  <si>
    <t>05-084</t>
  </si>
  <si>
    <t xml:space="preserve">G3 P2 plus 0 with miss miscarriage  with RPOC with anaemia at 3rd month of gestation </t>
  </si>
  <si>
    <t>P2 plus 1 with incomplete abortion</t>
  </si>
  <si>
    <t>05-085</t>
  </si>
  <si>
    <t>05-086</t>
  </si>
  <si>
    <t>Necrotising enterocolitis</t>
  </si>
  <si>
    <t>Intestinal obstruction with volvulus</t>
  </si>
  <si>
    <t>05-087</t>
  </si>
  <si>
    <t>Ohn Daw Gyi</t>
  </si>
  <si>
    <t>Incised wound for delayed suturing (Right buttock)</t>
  </si>
  <si>
    <t>Mother has to take care another children.</t>
  </si>
  <si>
    <t>05-088</t>
  </si>
  <si>
    <t xml:space="preserve">Rhakine </t>
  </si>
  <si>
    <t>Accidental injury at right forarm</t>
  </si>
  <si>
    <t>Lacereted wound right forearm</t>
  </si>
  <si>
    <t>05-089</t>
  </si>
  <si>
    <t>Minbya</t>
  </si>
  <si>
    <t>Prolond labor (Shoulder dystocia)</t>
  </si>
  <si>
    <t>NSVD, SB(Baby)</t>
  </si>
  <si>
    <t>P1+1 with obstructed labor</t>
  </si>
  <si>
    <t>05-090</t>
  </si>
  <si>
    <t>17% TBSA superficial burn</t>
  </si>
  <si>
    <t>05-091</t>
  </si>
  <si>
    <t>Chest infection with sepsis</t>
  </si>
  <si>
    <t>Cause of death: Septicaemia underlying chest infection</t>
  </si>
  <si>
    <t>05-092</t>
  </si>
  <si>
    <t>Beri Beri underlying urethral obstruction</t>
  </si>
  <si>
    <t>05-093</t>
  </si>
  <si>
    <t>Severe pneumonia with respiratory with malnutrition</t>
  </si>
  <si>
    <t>They are not ready to go to Sittwe.</t>
  </si>
  <si>
    <t>05-094</t>
  </si>
  <si>
    <t>Severe pneumonia with respiratory with MAM</t>
  </si>
  <si>
    <t>05-095</t>
  </si>
  <si>
    <t>Acute GE with some dehydration</t>
  </si>
  <si>
    <t>05-096</t>
  </si>
  <si>
    <t>Septic arthritic with underlying pancytopenia</t>
  </si>
  <si>
    <t>SGH,MBH,MUH,MBTH</t>
  </si>
  <si>
    <t>06-001</t>
  </si>
  <si>
    <t>?Congenital infection, ?Congenital leukemia</t>
  </si>
  <si>
    <t>Congenital leukemia</t>
  </si>
  <si>
    <t>06-002</t>
  </si>
  <si>
    <t>Left hernia reduced by foot end and application of ice bag.</t>
  </si>
  <si>
    <t>Left inguinal hernia (Reduced by foot end and application of iced bag)</t>
  </si>
  <si>
    <t>06-003</t>
  </si>
  <si>
    <t>06-004</t>
  </si>
  <si>
    <t>G9 P6 plus 2 single viable pregnancy with low lying placement with mild oligohydramios and dyspnea</t>
  </si>
  <si>
    <t>EM LSCS was done. Male(alive)</t>
  </si>
  <si>
    <t>P7 plus 2 with EM LSCS</t>
  </si>
  <si>
    <t>06-005</t>
  </si>
  <si>
    <t>Thet Kay Pyin</t>
  </si>
  <si>
    <t>Severe pneumonia with TB suspect</t>
  </si>
  <si>
    <t>Severe pneumonia with MAM</t>
  </si>
  <si>
    <t>06-006</t>
  </si>
  <si>
    <t>Pneumonia with with underlying primary complex</t>
  </si>
  <si>
    <t>Primary complex with asthmatic bronchitis</t>
  </si>
  <si>
    <t>06-007</t>
  </si>
  <si>
    <t>Right buttock cellulitis</t>
  </si>
  <si>
    <t>Incision and drainiage was done.</t>
  </si>
  <si>
    <t>Chest wall and buttock abscess</t>
  </si>
  <si>
    <t>06-008</t>
  </si>
  <si>
    <t>Right foot ulcer cellulitis underlying DM</t>
  </si>
  <si>
    <t>Right DM foot</t>
  </si>
  <si>
    <t>06-009</t>
  </si>
  <si>
    <t xml:space="preserve">Loss of consciousness </t>
  </si>
  <si>
    <t>06-010</t>
  </si>
  <si>
    <t>Cause of death : Acute kidney injury</t>
  </si>
  <si>
    <t>06-011</t>
  </si>
  <si>
    <t>APO due to AKI</t>
  </si>
  <si>
    <t>06-012</t>
  </si>
  <si>
    <t>Severe scalp infection (Staphylococcus scalded skin syndrone)</t>
  </si>
  <si>
    <t>Scalp ulcer (DC requested by patient)</t>
  </si>
  <si>
    <t>06-013</t>
  </si>
  <si>
    <t>Kyun Nyo</t>
  </si>
  <si>
    <t>Liver abscess</t>
  </si>
  <si>
    <t>06-014</t>
  </si>
  <si>
    <t>Arr Shar HT</t>
  </si>
  <si>
    <t>Tracheostomy follow up</t>
  </si>
  <si>
    <t>CA larynx</t>
  </si>
  <si>
    <t>06-015</t>
  </si>
  <si>
    <t>Mg Kyaw Aye</t>
  </si>
  <si>
    <t>G3 P2 plus 0 at term with prolonged labour</t>
  </si>
  <si>
    <t>NSVD was done. Female(alive)</t>
  </si>
  <si>
    <t>06-016</t>
  </si>
  <si>
    <t>Diabetic ketoacidosis</t>
  </si>
  <si>
    <t>06-017</t>
  </si>
  <si>
    <t>There units of blood B(+) needed and received.</t>
  </si>
  <si>
    <t>Severe anaemia with UTI</t>
  </si>
  <si>
    <t>06-018</t>
  </si>
  <si>
    <t>? Corneal tear at right eye</t>
  </si>
  <si>
    <t>Corneal tear right eye</t>
  </si>
  <si>
    <t>06-019</t>
  </si>
  <si>
    <t>Fracture neck of left femur with septic arthritis</t>
  </si>
  <si>
    <t>Psoas abscess</t>
  </si>
  <si>
    <t>06-020</t>
  </si>
  <si>
    <t>Tann Seik</t>
  </si>
  <si>
    <t>Severe chest infection with respiratory distress underlying DM</t>
  </si>
  <si>
    <t>Chest infection with poorly with type 2 DM</t>
  </si>
  <si>
    <t>06-021</t>
  </si>
  <si>
    <t>CKD with hypertension underlying DM nephropathy</t>
  </si>
  <si>
    <t>CKD with DM bnephropathy</t>
  </si>
  <si>
    <t>06-022</t>
  </si>
  <si>
    <t>Respiratory distress underlying TB taking</t>
  </si>
  <si>
    <t>Active Koch's lung</t>
  </si>
  <si>
    <t>06-023</t>
  </si>
  <si>
    <t>06-024</t>
  </si>
  <si>
    <t>Hilar lymphadenopathy</t>
  </si>
  <si>
    <t>06-025</t>
  </si>
  <si>
    <t>CCF with respiratory distress</t>
  </si>
  <si>
    <t xml:space="preserve">CCF </t>
  </si>
  <si>
    <t>06-026</t>
  </si>
  <si>
    <t>Impending right psoas abscess</t>
  </si>
  <si>
    <t>Right psoas abscess</t>
  </si>
  <si>
    <t>06-027</t>
  </si>
  <si>
    <t>Phyo phyo Oo</t>
  </si>
  <si>
    <t>G2 P1plus 0 at term with previous one scar in labor</t>
  </si>
  <si>
    <t xml:space="preserve">NSVD was done.  </t>
  </si>
  <si>
    <t>P2 plus 1 with NSVD with previous one scar</t>
  </si>
  <si>
    <t>06-028</t>
  </si>
  <si>
    <t xml:space="preserve">NRS </t>
  </si>
  <si>
    <t>GUD positive</t>
  </si>
  <si>
    <t>GU perforation</t>
  </si>
  <si>
    <t>06-029</t>
  </si>
  <si>
    <t xml:space="preserve">Loss of consciousness for I/T underlying anxiety </t>
  </si>
  <si>
    <t>06-030</t>
  </si>
  <si>
    <t>Tin Nyo</t>
  </si>
  <si>
    <t>G1 P0 with PE</t>
  </si>
  <si>
    <t>Vaccum delivery was done.</t>
  </si>
  <si>
    <t>P1 plus 0 with vaccum delivery</t>
  </si>
  <si>
    <t>06-031</t>
  </si>
  <si>
    <t>Ann Thar</t>
  </si>
  <si>
    <t>06-032</t>
  </si>
  <si>
    <t>06-033</t>
  </si>
  <si>
    <t>Left chronic leg ulcer</t>
  </si>
  <si>
    <t>Left leg ulcer</t>
  </si>
  <si>
    <t>06-034</t>
  </si>
  <si>
    <t>TB OPD to Surgical OPD</t>
  </si>
  <si>
    <t>TCA with surgical OPD</t>
  </si>
  <si>
    <t>06-035</t>
  </si>
  <si>
    <t>MGD</t>
  </si>
  <si>
    <t>Spleenish abscess</t>
  </si>
  <si>
    <t>Laporotomy was done.</t>
  </si>
  <si>
    <t>Two units of blood B(+) needed and received .</t>
  </si>
  <si>
    <t xml:space="preserve">Retroperitoneal tumor with haemorrhage </t>
  </si>
  <si>
    <t>06-036</t>
  </si>
  <si>
    <t>Dengue fever</t>
  </si>
  <si>
    <t>Downs syndrome</t>
  </si>
  <si>
    <t>06-037</t>
  </si>
  <si>
    <t>G1 P0 in labor</t>
  </si>
  <si>
    <t>NSVD was done. (IUFD)</t>
  </si>
  <si>
    <t>P1 plus 0 (IUFD)</t>
  </si>
  <si>
    <t>06-038</t>
  </si>
  <si>
    <t xml:space="preserve">TB OPD  </t>
  </si>
  <si>
    <t>06-039</t>
  </si>
  <si>
    <t>06-040</t>
  </si>
  <si>
    <t>ART</t>
  </si>
  <si>
    <t>06-041</t>
  </si>
  <si>
    <t>Three units of blood B(+) needed and received .</t>
  </si>
  <si>
    <t>06-042</t>
  </si>
  <si>
    <t>Right femur fracture</t>
  </si>
  <si>
    <t>Cellulitis right thigh with chest infection</t>
  </si>
  <si>
    <t>06-043</t>
  </si>
  <si>
    <t>I/T for loss of consciousness</t>
  </si>
  <si>
    <t>Epistasis with severe anaemia</t>
  </si>
  <si>
    <t>06-044</t>
  </si>
  <si>
    <t>?Intussusception</t>
  </si>
  <si>
    <t>Resection and anastomosis and repair of sigmoid colon was done.</t>
  </si>
  <si>
    <t>Ileo-colo-colic intussuction with colonic perforation</t>
  </si>
  <si>
    <t>06-045</t>
  </si>
  <si>
    <t>Bu Ta Lone</t>
  </si>
  <si>
    <t>Two units of blood A(+) needed and received .</t>
  </si>
  <si>
    <t>Cervitis with anaemia</t>
  </si>
  <si>
    <t>06-046</t>
  </si>
  <si>
    <t>06-047</t>
  </si>
  <si>
    <t>Left 5th toe dry gangrene and celluluitis due to spider bite</t>
  </si>
  <si>
    <t>Disarticulation for right 5th toe gangrene was done.</t>
  </si>
  <si>
    <t>Left 5th toe gangrene</t>
  </si>
  <si>
    <t>06-048</t>
  </si>
  <si>
    <t>Severe pneumonia with PEM</t>
  </si>
  <si>
    <t>06-049</t>
  </si>
  <si>
    <t>06-050</t>
  </si>
  <si>
    <t>06-051</t>
  </si>
  <si>
    <t>Ma Kyee Myaing</t>
  </si>
  <si>
    <t>06-052</t>
  </si>
  <si>
    <t>Abdominal distension with underlying CP</t>
  </si>
  <si>
    <t>Bilateral nephropathy</t>
  </si>
  <si>
    <t>06-053</t>
  </si>
  <si>
    <t xml:space="preserve">G3 P2 plus 0 breech presentation with labor pain at 39 week gestation </t>
  </si>
  <si>
    <t>06-054</t>
  </si>
  <si>
    <t>Incised wound at left 4th toe</t>
  </si>
  <si>
    <t>06-055</t>
  </si>
  <si>
    <t>06-056</t>
  </si>
  <si>
    <t>Bar Sar</t>
  </si>
  <si>
    <t>G6 P5 plus 0 at 24 week of gestation with incomplete miscarriage</t>
  </si>
  <si>
    <t>P5 plus 1 with E&amp;C for incomplete miscarriage</t>
  </si>
  <si>
    <t>06-057</t>
  </si>
  <si>
    <t>G6 P3 plus 2 with 36week gestation with BVP due to major placenta previa with breech presentation</t>
  </si>
  <si>
    <t>EM LSCS was done. Female(alive)</t>
  </si>
  <si>
    <t>P4+2 with EM LSCS</t>
  </si>
  <si>
    <t>06-058</t>
  </si>
  <si>
    <t xml:space="preserve">PUO with severe anaemia </t>
  </si>
  <si>
    <t>Cause of death: Anaemia with heart failure, PUO</t>
  </si>
  <si>
    <t>06-059</t>
  </si>
  <si>
    <t>G1 P0 at 7month with pelvic fracture furture management</t>
  </si>
  <si>
    <t>G1 P0 with viable 32 week single pregnancy</t>
  </si>
  <si>
    <t>06-060</t>
  </si>
  <si>
    <t>G5 P4 plus0 at term with obstructed labor</t>
  </si>
  <si>
    <t>EM LSCS was done. Female(alive)/ Secondary suturing was done.</t>
  </si>
  <si>
    <t>P5+0 with EM LSCS done for obstructed labor and 2nd tension suturing done for wound sepsis and wound gapping.</t>
  </si>
  <si>
    <t>06-061</t>
  </si>
  <si>
    <t>Two units of blood O(+) needed and one unit received.</t>
  </si>
  <si>
    <t>Thalassaemia with DM with leg cellulitis (DC requested by patient)</t>
  </si>
  <si>
    <t>06-062</t>
  </si>
  <si>
    <t>Khaung Da Kar</t>
  </si>
  <si>
    <t>RPOC ?Post partum pyrexia  pre eclampsia</t>
  </si>
  <si>
    <t>Evacuation and currettage was done. (Retained POC after home delivary) Still birth baby in home</t>
  </si>
  <si>
    <t>P1 plus 1 with E&amp;c for incomplete miscarriage</t>
  </si>
  <si>
    <t>06-063</t>
  </si>
  <si>
    <t xml:space="preserve">Severe gastric </t>
  </si>
  <si>
    <t>06-064</t>
  </si>
  <si>
    <t xml:space="preserve">G6 P5 plus 0 at 4 month gestation with threatened miscarriage </t>
  </si>
  <si>
    <t>P7+0 with E&amp;C for incomplete miscarriage</t>
  </si>
  <si>
    <t>06-065</t>
  </si>
  <si>
    <t>Tha Htay Kone</t>
  </si>
  <si>
    <t>Su Dar Li</t>
  </si>
  <si>
    <t>AWD with some dehydration</t>
  </si>
  <si>
    <t>06-066</t>
  </si>
  <si>
    <t>AVI with PF malaria</t>
  </si>
  <si>
    <t>AVI with anaemia</t>
  </si>
  <si>
    <t>06-067</t>
  </si>
  <si>
    <t>Complex febrile convulsion ?Meningitis</t>
  </si>
  <si>
    <t>AGE with some dehydration with ARI</t>
  </si>
  <si>
    <t>06-068</t>
  </si>
  <si>
    <t>Fracture Neck of left femur</t>
  </si>
  <si>
    <t>06-069</t>
  </si>
  <si>
    <t>Operated right BKA</t>
  </si>
  <si>
    <t>Patient did not arrive at the date.</t>
  </si>
  <si>
    <t>06-070</t>
  </si>
  <si>
    <t>Tendon exposed right leg ulcer</t>
  </si>
  <si>
    <t>POP slab was done/Split  Skin Graft was done.</t>
  </si>
  <si>
    <t>Skin defect right foot</t>
  </si>
  <si>
    <t>06-071</t>
  </si>
  <si>
    <t>G3 P2 plus 0 at 20 week gestation  with severe gastritis</t>
  </si>
  <si>
    <t>G3 P2+0 with worm colic</t>
  </si>
  <si>
    <t>06-072</t>
  </si>
  <si>
    <t>G4 P3 plus 0 at 9months pregnancy with incomplete miscarriage</t>
  </si>
  <si>
    <t>P3 plus 1 with E&amp;C for incomplete miscarriage</t>
  </si>
  <si>
    <t>06-073</t>
  </si>
  <si>
    <t>06-074</t>
  </si>
  <si>
    <t>TB suspect with malnutrition</t>
  </si>
  <si>
    <t>06-075</t>
  </si>
  <si>
    <t>Right buttock cellulitis with hyperglycaemia</t>
  </si>
  <si>
    <t>Wound debriment and secondary suture was done.</t>
  </si>
  <si>
    <t>Abscess (Right) buttock with DM</t>
  </si>
  <si>
    <t>06-076</t>
  </si>
  <si>
    <t>Confusion with underlying hypertension ?ICH</t>
  </si>
  <si>
    <t>Uremic encephalopathy AKI with hypertension</t>
  </si>
  <si>
    <t>06-077</t>
  </si>
  <si>
    <t>Severe pneumonia with congenital heart disease</t>
  </si>
  <si>
    <t>06-078</t>
  </si>
  <si>
    <t>Ladwig's angina</t>
  </si>
  <si>
    <t>Swelling at right neck</t>
  </si>
  <si>
    <t>06-079</t>
  </si>
  <si>
    <t>SAM with hypoglycaemia</t>
  </si>
  <si>
    <t>06-080</t>
  </si>
  <si>
    <t>Nu Rar Mout</t>
  </si>
  <si>
    <t>PUO with anaemia</t>
  </si>
  <si>
    <t>06-081</t>
  </si>
  <si>
    <t>Na Gar Rar</t>
  </si>
  <si>
    <t>Severe pneumonia with respiratory distress with fever with fits</t>
  </si>
  <si>
    <t>Cause of death Severe pneumonia</t>
  </si>
  <si>
    <t>06-082</t>
  </si>
  <si>
    <t>G4 P3 plus 0 at 37 week with previous one scar</t>
  </si>
  <si>
    <t>P4+0 with 4th day of EM LSCS</t>
  </si>
  <si>
    <t>06-083</t>
  </si>
  <si>
    <t>Fever with pancytopenia</t>
  </si>
  <si>
    <t>Did not receive dc booklet cause of self-discharged.</t>
  </si>
  <si>
    <t>06-084</t>
  </si>
  <si>
    <t>Submandicular abscess (?need I&amp;D)</t>
  </si>
  <si>
    <t>Submandicular swelling</t>
  </si>
  <si>
    <t>06-085</t>
  </si>
  <si>
    <t>Abscess on abdomen (? Need I&amp;D)</t>
  </si>
  <si>
    <t>Abdominal wall abscess</t>
  </si>
  <si>
    <t>06-086</t>
  </si>
  <si>
    <t>Bleeding piles ?Prolapsed rectum</t>
  </si>
  <si>
    <t>Thiersch stitch insertion was done.</t>
  </si>
  <si>
    <t>One unit of blood AB (+) needed and received.</t>
  </si>
  <si>
    <t>Full thickness of rectal prolapse (post of 5th day)</t>
  </si>
  <si>
    <t>06-087</t>
  </si>
  <si>
    <t>Cho Mar Than</t>
  </si>
  <si>
    <t>G1 P0 with cheriamionate(PROM)</t>
  </si>
  <si>
    <t>EM LSCS was done. Female (alive)</t>
  </si>
  <si>
    <t>P1+0 with EM LSCS for prolong labor with short stature</t>
  </si>
  <si>
    <t>06-088</t>
  </si>
  <si>
    <t>G2 P1+0 with 25 week gestation with PROM</t>
  </si>
  <si>
    <t xml:space="preserve">P2+0 with spontenous sborted at 7th week gestation </t>
  </si>
  <si>
    <t>06-089</t>
  </si>
  <si>
    <t>06-090</t>
  </si>
  <si>
    <t>TB pleural effussion</t>
  </si>
  <si>
    <t>06-091</t>
  </si>
  <si>
    <t xml:space="preserve">G4 P3+0 WITH IUFD </t>
  </si>
  <si>
    <t>P3+1 with 5th post of day of E&amp;C due to sponteneous explusion of fetus and placenta</t>
  </si>
  <si>
    <t>06-092</t>
  </si>
  <si>
    <t xml:space="preserve">MTMKW </t>
  </si>
  <si>
    <t xml:space="preserve">?Hypoglycaemia </t>
  </si>
  <si>
    <t>06-093</t>
  </si>
  <si>
    <t xml:space="preserve">SGH  </t>
  </si>
  <si>
    <t>Dry gangrene (left ring finger with underlying DM</t>
  </si>
  <si>
    <t>Ortho surgeon adviced to admit but patient refused.</t>
  </si>
  <si>
    <t>06-094</t>
  </si>
  <si>
    <t>Left psoas abscess</t>
  </si>
  <si>
    <t>Post of wound debriment follow up</t>
  </si>
  <si>
    <t>06-095</t>
  </si>
  <si>
    <t>Recurrent left breast abscess</t>
  </si>
  <si>
    <t>06-096</t>
  </si>
  <si>
    <t xml:space="preserve">Extensive plumonary TB underlying type2 DM </t>
  </si>
  <si>
    <t>Extensive pulmonary TB Type 2 DM</t>
  </si>
  <si>
    <t>06-097</t>
  </si>
  <si>
    <t>Blunt head injury for I/T + PTSD with acute stress</t>
  </si>
  <si>
    <t>06-098</t>
  </si>
  <si>
    <t>Chan Thar Kone</t>
  </si>
  <si>
    <t>Ectopic pregnancy</t>
  </si>
  <si>
    <t>Salpingostomy was done.</t>
  </si>
  <si>
    <t>06-099</t>
  </si>
  <si>
    <t>06-100</t>
  </si>
  <si>
    <t>Acute attack of asthma</t>
  </si>
  <si>
    <t>06-101</t>
  </si>
  <si>
    <t>Day6 Fever with dengue positive for I/T low intake</t>
  </si>
  <si>
    <t>06-102</t>
  </si>
  <si>
    <t>Right breast abscess (need to do I&amp;D)</t>
  </si>
  <si>
    <t>Breast abscess</t>
  </si>
  <si>
    <t>06-103</t>
  </si>
  <si>
    <t>Severe pneumonia with AGE with some dehydration</t>
  </si>
  <si>
    <t>06-104</t>
  </si>
  <si>
    <t>06-105</t>
  </si>
  <si>
    <t>Ma Tin Nu</t>
  </si>
  <si>
    <t>DKA ? heart failure</t>
  </si>
  <si>
    <t>CCF, COPD</t>
  </si>
  <si>
    <t>06-106</t>
  </si>
  <si>
    <t>P3 with incomplete miscarriage</t>
  </si>
  <si>
    <t>P0+1 with 4th post of day of E&amp;C</t>
  </si>
  <si>
    <t>06-107</t>
  </si>
  <si>
    <t>Expired on the way to hospital</t>
  </si>
  <si>
    <t>07-001</t>
  </si>
  <si>
    <t>07-002</t>
  </si>
  <si>
    <t>Bleeding per rectum</t>
  </si>
  <si>
    <t>Cause of death: septicaemia due to CA colon</t>
  </si>
  <si>
    <t>07-003</t>
  </si>
  <si>
    <t>Anaemia with gastritis</t>
  </si>
  <si>
    <t>Cause of death: Septic shock with underlying chest infection</t>
  </si>
  <si>
    <t>07-004</t>
  </si>
  <si>
    <t>Common Cold</t>
  </si>
  <si>
    <t>07-005</t>
  </si>
  <si>
    <t>G1 P0 with in labor with short stature</t>
  </si>
  <si>
    <t>EM LSCS was done. Male (alive)</t>
  </si>
  <si>
    <t>P1+0 with EM LSCS</t>
  </si>
  <si>
    <t>07-006</t>
  </si>
  <si>
    <t>Left calf muscle abscess with osteomyelitis</t>
  </si>
  <si>
    <t>Left leg abscess</t>
  </si>
  <si>
    <t>07-007</t>
  </si>
  <si>
    <t>SKP</t>
  </si>
  <si>
    <t>07-008</t>
  </si>
  <si>
    <t>U Mg phyu</t>
  </si>
  <si>
    <t>G5 P4+0 at 36 week pregnancy with APH</t>
  </si>
  <si>
    <t>P5+0 with EM LSCS</t>
  </si>
  <si>
    <t>07-009</t>
  </si>
  <si>
    <t>G5 P4+0 with term pregnancy with prolonged labor</t>
  </si>
  <si>
    <t>P5+0 with 1st day of preterm baby of NSVD</t>
  </si>
  <si>
    <t>07-010</t>
  </si>
  <si>
    <t>Cervicle lymphadenopathy</t>
  </si>
  <si>
    <t>07-011</t>
  </si>
  <si>
    <t>Dengue fever grade 2 with high risk of shock</t>
  </si>
  <si>
    <t>07-012</t>
  </si>
  <si>
    <t>Stabbed wound at neck</t>
  </si>
  <si>
    <t>Stab wound (nape of neck)</t>
  </si>
  <si>
    <t>07-013</t>
  </si>
  <si>
    <t>Partial IO</t>
  </si>
  <si>
    <t>Adhesive intestinal obstruction</t>
  </si>
  <si>
    <t>07-014</t>
  </si>
  <si>
    <t>Septicaemia underlying fourneir gangrene</t>
  </si>
  <si>
    <t>Cause of death : Acute liver failure</t>
  </si>
  <si>
    <t>07-015</t>
  </si>
  <si>
    <t>GI bleeding (Drug induced facilitis)</t>
  </si>
  <si>
    <t>07-016</t>
  </si>
  <si>
    <t>Septic shock with underlying haemoperitoneaum</t>
  </si>
  <si>
    <t>07-017</t>
  </si>
  <si>
    <t>A Lat Sar Nee</t>
  </si>
  <si>
    <t>Fever with fits</t>
  </si>
  <si>
    <t>07-018</t>
  </si>
  <si>
    <t>Bleeding DU</t>
  </si>
  <si>
    <t>H&amp;M with gastritis ulcer  (Forrest class 3)</t>
  </si>
  <si>
    <t>07-019</t>
  </si>
  <si>
    <t>Ser Deik</t>
  </si>
  <si>
    <t>OG follow up</t>
  </si>
  <si>
    <t>Alternate STO done. TCA three days later for all STO.</t>
  </si>
  <si>
    <t>07-020</t>
  </si>
  <si>
    <t>07-021</t>
  </si>
  <si>
    <t>Corpulmonalae with type 2 DM</t>
  </si>
  <si>
    <t>07-022</t>
  </si>
  <si>
    <t>PEM with pneumonia with DHF grade 1</t>
  </si>
  <si>
    <t>07-023</t>
  </si>
  <si>
    <t>Dry gangrene of right big toe</t>
  </si>
  <si>
    <t>Right Ray amputation was done(21/7/23). Right below knee amputation was done(2/8/23).</t>
  </si>
  <si>
    <t>Gengrene right foot with PAD (BKA done)</t>
  </si>
  <si>
    <t>07-024</t>
  </si>
  <si>
    <t>High fever with low mental status and dyspnea/ Encephalitis ?Pneumonia</t>
  </si>
  <si>
    <t xml:space="preserve">This patient did self discharge. This is the second time self discharge. </t>
  </si>
  <si>
    <t>07-025</t>
  </si>
  <si>
    <t>07-026</t>
  </si>
  <si>
    <t>Chest infection with low SPO2 + COPD</t>
  </si>
  <si>
    <t>07-027</t>
  </si>
  <si>
    <t>Maw Thu Nyar</t>
  </si>
  <si>
    <t>Right foot cellulitis</t>
  </si>
  <si>
    <t>07-028</t>
  </si>
  <si>
    <t>I/T for malena probably due to DHF</t>
  </si>
  <si>
    <t>07-029</t>
  </si>
  <si>
    <t>Respiratory distress with fits</t>
  </si>
  <si>
    <t>Congenital heart disease</t>
  </si>
  <si>
    <t>07-030</t>
  </si>
  <si>
    <t>Sat Yone Su</t>
  </si>
  <si>
    <t xml:space="preserve">Both feet cellulitis with ulcers underlying ?Hanson disease </t>
  </si>
  <si>
    <t>Hanson's disease</t>
  </si>
  <si>
    <t>07-031</t>
  </si>
  <si>
    <t>Evaluation and currettage was done.</t>
  </si>
  <si>
    <t>P6+1 with complete misscarriage</t>
  </si>
  <si>
    <t>07-032</t>
  </si>
  <si>
    <t xml:space="preserve">Right hand cellulitis </t>
  </si>
  <si>
    <t>07-033</t>
  </si>
  <si>
    <t>Na Ra Mount</t>
  </si>
  <si>
    <t>Acute abdomen with absence intake</t>
  </si>
  <si>
    <t>Worm infection</t>
  </si>
  <si>
    <t>07-034</t>
  </si>
  <si>
    <t>Right urethral stone</t>
  </si>
  <si>
    <t>Refer to surgical OPD</t>
  </si>
  <si>
    <t>07-035</t>
  </si>
  <si>
    <t>Pike Tel</t>
  </si>
  <si>
    <t>Cause of death: Cor-pulmonale</t>
  </si>
  <si>
    <t>07-036</t>
  </si>
  <si>
    <t>Right haemorrhagic ovarian  cyst</t>
  </si>
  <si>
    <t>UTI with vesicle stones</t>
  </si>
  <si>
    <t>07-037</t>
  </si>
  <si>
    <t>07-038</t>
  </si>
  <si>
    <t>Right sided inguinal irreducible hernia</t>
  </si>
  <si>
    <t>Herniorephy and herniotomy and mesh repair was done.</t>
  </si>
  <si>
    <t>Third post of day of H&amp;H with mesh repair for RIH</t>
  </si>
  <si>
    <t>07-039</t>
  </si>
  <si>
    <t>07-040</t>
  </si>
  <si>
    <t>Ma Aung thein</t>
  </si>
  <si>
    <t>Full thhickness rectal prolapse follow up</t>
  </si>
  <si>
    <t>Full thickness rectal prolapse follow up</t>
  </si>
  <si>
    <t>07-041</t>
  </si>
  <si>
    <t>Suspected pyomyositis</t>
  </si>
  <si>
    <t>07-042</t>
  </si>
  <si>
    <t>Fournier gangrene</t>
  </si>
  <si>
    <t>07-043</t>
  </si>
  <si>
    <t>Myae Bon</t>
  </si>
  <si>
    <t>AVI low intake with dengue Ig(g) poitive</t>
  </si>
  <si>
    <t>07-044</t>
  </si>
  <si>
    <t>Did not come to OPD on the date.</t>
  </si>
  <si>
    <t>07-045</t>
  </si>
  <si>
    <t>Ra Thae Taung</t>
  </si>
  <si>
    <t>Dry Gangrene</t>
  </si>
  <si>
    <t>Raynard's disease (Digital gangrene)</t>
  </si>
  <si>
    <t>07-046</t>
  </si>
  <si>
    <t>infected lacerated wound with bone exposed</t>
  </si>
  <si>
    <t>Wound debriment and POP slab was done.</t>
  </si>
  <si>
    <t>Left head pad injury</t>
  </si>
  <si>
    <t>07-047</t>
  </si>
  <si>
    <t>Severe acute malnutrition with complication</t>
  </si>
  <si>
    <t>Ileocaecal TB with malnutrition</t>
  </si>
  <si>
    <t>07-048</t>
  </si>
  <si>
    <t>32 week gestation with recurrent miscarriage</t>
  </si>
  <si>
    <t>P4+1 with 1st post of day of e&amp;c for imcomplete miscarriage</t>
  </si>
  <si>
    <t>07-049</t>
  </si>
  <si>
    <t>Hypertensive encephaopathy</t>
  </si>
  <si>
    <t>Hypertension, IHD and Vertigo</t>
  </si>
  <si>
    <t>07-050</t>
  </si>
  <si>
    <t>Naing lin Wai</t>
  </si>
  <si>
    <t xml:space="preserve">Septic arthritis (left ankle joint) with uncontrolled type 1 DM </t>
  </si>
  <si>
    <t>Arithrotomy Joint debriment was done. and POP slab was applied.</t>
  </si>
  <si>
    <t>Post of 13 day of arthrotomy joint debriment and POP of septic arthritis with underlying type 1 DM</t>
  </si>
  <si>
    <t>07-051</t>
  </si>
  <si>
    <t>Supracondylar fracture (Left arm ) with anaemia</t>
  </si>
  <si>
    <t>Supracondylar fracture left elbow</t>
  </si>
  <si>
    <t>07-052</t>
  </si>
  <si>
    <t>Septic induced abortion</t>
  </si>
  <si>
    <t>Two units of blood AB(+) needed and received. Another one unit needed and received.</t>
  </si>
  <si>
    <t>E&amp;c done for incomplete miscarriage</t>
  </si>
  <si>
    <t>07-053</t>
  </si>
  <si>
    <t>Acute on chronic HF</t>
  </si>
  <si>
    <t>Severe pneumonia with U/L DM</t>
  </si>
  <si>
    <t>07-054</t>
  </si>
  <si>
    <t>Ohn daw Gyi</t>
  </si>
  <si>
    <t>Massive ascites with dyspnea</t>
  </si>
  <si>
    <t>Cause of death: septic shock, COL with ascites</t>
  </si>
  <si>
    <t>07-055</t>
  </si>
  <si>
    <t>P4+0 with e&amp;c done for incomplete miscarriage</t>
  </si>
  <si>
    <t>07-056</t>
  </si>
  <si>
    <t>Ar Shar HT</t>
  </si>
  <si>
    <t>Asthma with severe pneumonia</t>
  </si>
  <si>
    <t>07-057</t>
  </si>
  <si>
    <t>PUO with septicaemia with severe anaemia</t>
  </si>
  <si>
    <t>1st unit of blood O(+) received in 24/July. 2nd unit received in 16/Sep. 3rd unit received in 25/Sep. 4th unit received in 29/Sep.</t>
  </si>
  <si>
    <t>07-058</t>
  </si>
  <si>
    <t>07-059</t>
  </si>
  <si>
    <t>07-060</t>
  </si>
  <si>
    <t>Mg Phyu</t>
  </si>
  <si>
    <t>Three units of blood B(+) needed and one unit received. Still waiting for the rests. Another two units received.</t>
  </si>
  <si>
    <t>07-061</t>
  </si>
  <si>
    <t>Partial instruction</t>
  </si>
  <si>
    <t>Septicaemia, Anatamosis leckage and operated abscess IO</t>
  </si>
  <si>
    <t>07-062</t>
  </si>
  <si>
    <t xml:space="preserve">Three units of blood B(+) needed and  received. </t>
  </si>
  <si>
    <t>07-063</t>
  </si>
  <si>
    <t>DKA with threatned miscarriage</t>
  </si>
  <si>
    <t>G2 P1+0 with DM</t>
  </si>
  <si>
    <t>07-064</t>
  </si>
  <si>
    <t>U Yin Thar</t>
  </si>
  <si>
    <t>G2 P1+0 at term with hypovolemic shock with in labour</t>
  </si>
  <si>
    <t>EM LSCS was done. M(alive)</t>
  </si>
  <si>
    <t>Four units of blood AB(+) needed but two units received. One unit received. Still waiting for others.</t>
  </si>
  <si>
    <t>P2+0 with 6th post of day of EM LSCS</t>
  </si>
  <si>
    <t>07-065</t>
  </si>
  <si>
    <t>07-066</t>
  </si>
  <si>
    <t>Aspiration was done.</t>
  </si>
  <si>
    <t>07-067</t>
  </si>
  <si>
    <t>Acute calculous cholecystitis</t>
  </si>
  <si>
    <t>07-068</t>
  </si>
  <si>
    <t>Kyaung Chaung</t>
  </si>
  <si>
    <t>07-069</t>
  </si>
  <si>
    <t>NC 2</t>
  </si>
  <si>
    <t>ARI pneumonia</t>
  </si>
  <si>
    <t>Herniotomy  was done.</t>
  </si>
  <si>
    <t xml:space="preserve">Severe pneumonia with DHF </t>
  </si>
  <si>
    <t>07-070</t>
  </si>
  <si>
    <t>Right irreducible inguinal hernia (3rd post of day of Herniotomy)</t>
  </si>
  <si>
    <t>07-071</t>
  </si>
  <si>
    <t>07-072</t>
  </si>
  <si>
    <t xml:space="preserve">Acute severe asthma with Kouch's lung an anti TB </t>
  </si>
  <si>
    <t>Acute severe asthma with Koch's lung on Anti TB</t>
  </si>
  <si>
    <t>07-073</t>
  </si>
  <si>
    <t>Head injury due to assult</t>
  </si>
  <si>
    <t>Lacerated wound at left perital-occiput</t>
  </si>
  <si>
    <t>07-074</t>
  </si>
  <si>
    <t>Severe anaemia with underlying aplastic anaemia</t>
  </si>
  <si>
    <t>Three units of blood O(+) needed and  received.  Another one unit needed and received.</t>
  </si>
  <si>
    <t>Severe aplastic anaemia with HBsAg positive</t>
  </si>
  <si>
    <t>07-075</t>
  </si>
  <si>
    <t>TB meningitis with 6th cranial palsy</t>
  </si>
  <si>
    <t>Febrile Convulsion</t>
  </si>
  <si>
    <t>08-001</t>
  </si>
  <si>
    <t>Severe pneumonia with CKD with hypertension with DM nephropathy</t>
  </si>
  <si>
    <t>Two units of blood O(+) needed  and received.</t>
  </si>
  <si>
    <r>
      <rPr>
        <sz val="11"/>
        <color rgb="FF000000"/>
        <rFont val="Calibri"/>
        <scheme val="minor"/>
      </rPr>
      <t>CKD with DVT, Hypertension, DM and Anaemia (</t>
    </r>
    <r>
      <rPr>
        <sz val="11"/>
        <color rgb="FFFF0000"/>
        <rFont val="Calibri"/>
        <scheme val="minor"/>
      </rPr>
      <t>Expired at home</t>
    </r>
    <r>
      <rPr>
        <sz val="11"/>
        <color rgb="FF000000"/>
        <rFont val="Calibri"/>
        <scheme val="minor"/>
      </rPr>
      <t>)</t>
    </r>
  </si>
  <si>
    <t>08-002</t>
  </si>
  <si>
    <t>DHF</t>
  </si>
  <si>
    <t>08-003</t>
  </si>
  <si>
    <t>Pi Pa Yin</t>
  </si>
  <si>
    <t>Ascending cholangitis with CBD and stone</t>
  </si>
  <si>
    <t>08-004</t>
  </si>
  <si>
    <t>08-005</t>
  </si>
  <si>
    <t>Both bone fracture  (Upper limb)</t>
  </si>
  <si>
    <t>POP was applied.</t>
  </si>
  <si>
    <t>Both bone fracture forearm right</t>
  </si>
  <si>
    <t>08-006</t>
  </si>
  <si>
    <t>Acute or chronic cholecystitis and stones in CBD</t>
  </si>
  <si>
    <t>Cholecystitis and stones in CBD</t>
  </si>
  <si>
    <t>08-007</t>
  </si>
  <si>
    <t xml:space="preserve">CCF with ascites underlyind HCV positive </t>
  </si>
  <si>
    <r>
      <rPr>
        <sz val="11"/>
        <color rgb="FF000000"/>
        <rFont val="Calibri"/>
        <scheme val="minor"/>
      </rPr>
      <t>CCF with ascites underlying HCV positive (</t>
    </r>
    <r>
      <rPr>
        <sz val="11"/>
        <color rgb="FFFF0000"/>
        <rFont val="Calibri"/>
        <scheme val="minor"/>
      </rPr>
      <t>Expired at home</t>
    </r>
    <r>
      <rPr>
        <sz val="11"/>
        <color rgb="FF000000"/>
        <rFont val="Calibri"/>
        <scheme val="minor"/>
      </rPr>
      <t>)</t>
    </r>
  </si>
  <si>
    <t>08-008</t>
  </si>
  <si>
    <t>Protein energy malnutrition</t>
  </si>
  <si>
    <t>08-009</t>
  </si>
  <si>
    <t>SBD with luekemoid blood picture</t>
  </si>
  <si>
    <t>Bonemarrow aspiration was done.</t>
  </si>
  <si>
    <t>Acute lymphoblastic leukemia</t>
  </si>
  <si>
    <t>08-010</t>
  </si>
  <si>
    <t>Ureteric colic (UTI)</t>
  </si>
  <si>
    <t>08-011</t>
  </si>
  <si>
    <t>Osteomylitis</t>
  </si>
  <si>
    <t>Skin defect at right thigh (Patient refused for operation)</t>
  </si>
  <si>
    <t>08-012</t>
  </si>
  <si>
    <t>Phuu Pwint Kyaw</t>
  </si>
  <si>
    <t>08-013</t>
  </si>
  <si>
    <t>Aung Tag</t>
  </si>
  <si>
    <t>Huu Soung</t>
  </si>
  <si>
    <t>?Appendicitis, ? Adhesive IO</t>
  </si>
  <si>
    <t>Patient refused to go to hospital because she is afraid to do surgery.</t>
  </si>
  <si>
    <t>08-014</t>
  </si>
  <si>
    <t>Adhesive IO</t>
  </si>
  <si>
    <t xml:space="preserve">Multiple space occupying lession in liver </t>
  </si>
  <si>
    <t>08-015</t>
  </si>
  <si>
    <t>Kyaw Soe Aung</t>
  </si>
  <si>
    <t>TB drug induced hepatitis hydrocele and anuria</t>
  </si>
  <si>
    <t>Expired at home.</t>
  </si>
  <si>
    <t>08-016</t>
  </si>
  <si>
    <t>Septic abortion and impending shock</t>
  </si>
  <si>
    <t>Septicaemia shock , IUFD penetrating anterior and left lateral wall</t>
  </si>
  <si>
    <t>08-017</t>
  </si>
  <si>
    <t>Daw Sein Sei n</t>
  </si>
  <si>
    <t>Severe pneumonia + asthma</t>
  </si>
  <si>
    <t>Patient mother needs to get husband permission.</t>
  </si>
  <si>
    <t>08-018</t>
  </si>
  <si>
    <t>Nephritis nephrotic syndroneAPSGN</t>
  </si>
  <si>
    <t>There is no caretaker and the child is also afraid to go to hospital.</t>
  </si>
  <si>
    <t>08-019</t>
  </si>
  <si>
    <t xml:space="preserve">Right forearm both bone fracture </t>
  </si>
  <si>
    <t>ORIF with doublr plating was done.</t>
  </si>
  <si>
    <t>Post of day 3 of ORIF with double plating of righgt FA both bone fracture</t>
  </si>
  <si>
    <t>08-020</t>
  </si>
  <si>
    <t xml:space="preserve">Severe pneumonia with underlying cyanotic congenital heart disease </t>
  </si>
  <si>
    <t>Acute Cyanotic asthma with TOF with chest infection</t>
  </si>
  <si>
    <t>08-021</t>
  </si>
  <si>
    <t>AROU with extensive pulmonary TB on anti TB</t>
  </si>
  <si>
    <t>Passed away on the way to hospital.</t>
  </si>
  <si>
    <t>08-022</t>
  </si>
  <si>
    <t>G2 P1+0 with previous one scar in labor with PIH</t>
  </si>
  <si>
    <t>Forcep delivary was done.</t>
  </si>
  <si>
    <t>P2+0 with previous one scar with no alive child with secondary PND of forcep delivery</t>
  </si>
  <si>
    <t>08-023</t>
  </si>
  <si>
    <t>Yin Thay</t>
  </si>
  <si>
    <t>Incomplete miscarriage with DM</t>
  </si>
  <si>
    <t>Manual removal was done.</t>
  </si>
  <si>
    <t>P0+1 with complete abortion with Type 2 DM</t>
  </si>
  <si>
    <t>08-024</t>
  </si>
  <si>
    <t>Carbuncle, Cellulitis</t>
  </si>
  <si>
    <t>Carbuncle  (Back)</t>
  </si>
  <si>
    <t>08-025</t>
  </si>
  <si>
    <t>Chest infection with OM</t>
  </si>
  <si>
    <t>Bone osteomylitis</t>
  </si>
  <si>
    <t>08-026</t>
  </si>
  <si>
    <t>Severe attack asthma with RD</t>
  </si>
  <si>
    <t>08-027</t>
  </si>
  <si>
    <t xml:space="preserve">Incomplete miscarriage </t>
  </si>
  <si>
    <t>Evacuaton and currettage was done.</t>
  </si>
  <si>
    <t xml:space="preserve">P1+1 with 1st post of day of E&amp;C for miscarriage </t>
  </si>
  <si>
    <t>08-028</t>
  </si>
  <si>
    <t xml:space="preserve">Acute abdomen with GI bleeding </t>
  </si>
  <si>
    <t>Cholangiohepatitis due to stones in CBD</t>
  </si>
  <si>
    <t>08-029</t>
  </si>
  <si>
    <t>Extensive skin infection with sepsis with malnutrition</t>
  </si>
  <si>
    <t>08-030</t>
  </si>
  <si>
    <t>Severe anamia</t>
  </si>
  <si>
    <t>Hydrocephalus with severe anaemia</t>
  </si>
  <si>
    <t>08-031</t>
  </si>
  <si>
    <t>NC1</t>
  </si>
  <si>
    <t>Mg Saw Naing</t>
  </si>
  <si>
    <t>?IO with left thigh cellulitis</t>
  </si>
  <si>
    <t>Worm infections left thigh cellulitis</t>
  </si>
  <si>
    <t>08-032</t>
  </si>
  <si>
    <t>Left ulnar fracture (?open #)</t>
  </si>
  <si>
    <t>Radius and ulnar fracture left with POP</t>
  </si>
  <si>
    <t>08-033</t>
  </si>
  <si>
    <t>08-034</t>
  </si>
  <si>
    <t>08-035</t>
  </si>
  <si>
    <t>G6 P5+0 with ?IUFD</t>
  </si>
  <si>
    <t>Her caretaker went back home. Patient also refused to medication and requested for discharge.</t>
  </si>
  <si>
    <t>08-036</t>
  </si>
  <si>
    <t>Acute stroke (Right sided hemiplegia)</t>
  </si>
  <si>
    <t>Patient coondition is bad. The doctor allowed to take him back to home.</t>
  </si>
  <si>
    <t>08-037</t>
  </si>
  <si>
    <t>U Har Soung</t>
  </si>
  <si>
    <t>Pyomyostitis</t>
  </si>
  <si>
    <t>Exicisional and drainiage was done.</t>
  </si>
  <si>
    <t>Post of day 8 of E&amp;D of right thigh abscess</t>
  </si>
  <si>
    <t>08-038</t>
  </si>
  <si>
    <t>I/T for acute upper airway obstruction with respiratory distress</t>
  </si>
  <si>
    <t>Respiratory failure due to suspected diphteria</t>
  </si>
  <si>
    <t>08-039</t>
  </si>
  <si>
    <t>Follow up SC# left elbow</t>
  </si>
  <si>
    <t>SC frature left elbow follow up</t>
  </si>
  <si>
    <t>08-040</t>
  </si>
  <si>
    <t>Both bone fracture  (Upper limb) follow up</t>
  </si>
  <si>
    <t>Patient mother refused to apply POP</t>
  </si>
  <si>
    <t>08-041</t>
  </si>
  <si>
    <t xml:space="preserve">SAM with complication </t>
  </si>
  <si>
    <t>08-042</t>
  </si>
  <si>
    <t>Acute asthmatic attack pneumonitis</t>
  </si>
  <si>
    <t>Bronchiotis</t>
  </si>
  <si>
    <t>08-043</t>
  </si>
  <si>
    <t>08-044</t>
  </si>
  <si>
    <t>08-045</t>
  </si>
  <si>
    <t>08-046</t>
  </si>
  <si>
    <t>08-047</t>
  </si>
  <si>
    <t>08-048</t>
  </si>
  <si>
    <t>08-049</t>
  </si>
  <si>
    <t>08-050</t>
  </si>
  <si>
    <t>08-051</t>
  </si>
  <si>
    <t>TB suspect/ Respiratory distress with severe pneumonia</t>
  </si>
  <si>
    <t>Cause of death: Respiratory failure due to very severe pneumonia</t>
  </si>
  <si>
    <t>08-052</t>
  </si>
  <si>
    <t>SAM with pneumonia</t>
  </si>
  <si>
    <t>08-053</t>
  </si>
  <si>
    <t>Central chest pain due to MI with CCF</t>
  </si>
  <si>
    <t xml:space="preserve">CCF  </t>
  </si>
  <si>
    <t>08-054</t>
  </si>
  <si>
    <t xml:space="preserve">Acute severe bronchiotis </t>
  </si>
  <si>
    <t>08-055</t>
  </si>
  <si>
    <t>Acute severe pneumonia with respiratory distress</t>
  </si>
  <si>
    <t>Pneumonitis</t>
  </si>
  <si>
    <t>08-056</t>
  </si>
  <si>
    <t>Severe anaemia with general debility and suspected pulmonary TB for I/T</t>
  </si>
  <si>
    <t>Pulmonary TB with anaemia</t>
  </si>
  <si>
    <t>08-057</t>
  </si>
  <si>
    <t>Severe anaemia for I/T</t>
  </si>
  <si>
    <t>Four units of blood O(+) needed and two units were received after waiting 6 days. Another one unit received. Another one unit received.</t>
  </si>
  <si>
    <t>Severe anaemia (IDA)</t>
  </si>
  <si>
    <t>08-058</t>
  </si>
  <si>
    <t xml:space="preserve">AWD with some dehydration requring IV fluid </t>
  </si>
  <si>
    <t>Cause of daeth: Septicaemia due to AGE</t>
  </si>
  <si>
    <t>08-059</t>
  </si>
  <si>
    <t>Right irreducible inguinal hernia</t>
  </si>
  <si>
    <t>Right irreducible hernia</t>
  </si>
  <si>
    <t>08-060</t>
  </si>
  <si>
    <t>Kan Daw Gyi</t>
  </si>
  <si>
    <t xml:space="preserve">Left leg ulcer with tension epxosed due to arterial insufficiency </t>
  </si>
  <si>
    <t>Above knee amputation was done.</t>
  </si>
  <si>
    <t>Post of 15 days of AKA of left leg ulcer with underlying PAD</t>
  </si>
  <si>
    <t>08-061</t>
  </si>
  <si>
    <t>G2 P1+0 with BPV for I/T</t>
  </si>
  <si>
    <t>P2+0 with second post of day of E&amp;c for incomplete abortation</t>
  </si>
  <si>
    <t>08-062</t>
  </si>
  <si>
    <t>Left leg cellulitis  with impending necrotizing fascilitis</t>
  </si>
  <si>
    <t>Cellulitis left leg</t>
  </si>
  <si>
    <t>08-063</t>
  </si>
  <si>
    <t>Type 4 hypersensitivity reaction</t>
  </si>
  <si>
    <t>UTI (Allergy)</t>
  </si>
  <si>
    <t>08-064</t>
  </si>
  <si>
    <t>Respiratory distress ARI pneumonia</t>
  </si>
  <si>
    <t>08-065</t>
  </si>
  <si>
    <t>Compartment syndrone left hand</t>
  </si>
  <si>
    <t>Compartment syndrome (left hand)</t>
  </si>
  <si>
    <t>08-066</t>
  </si>
  <si>
    <t>Follow up</t>
  </si>
  <si>
    <t>08-067</t>
  </si>
  <si>
    <t>Phimosis urinary obstruction and infection</t>
  </si>
  <si>
    <t>UTI</t>
  </si>
  <si>
    <t>08-068</t>
  </si>
  <si>
    <t xml:space="preserve">Acute gastroenteritis for I/T </t>
  </si>
  <si>
    <t>Colitits (Worm colic)</t>
  </si>
  <si>
    <t>08-069</t>
  </si>
  <si>
    <t>08-070</t>
  </si>
  <si>
    <t>08-071</t>
  </si>
  <si>
    <t>08-072</t>
  </si>
  <si>
    <t>08-073</t>
  </si>
  <si>
    <t>Saw Naing</t>
  </si>
  <si>
    <t>08-074</t>
  </si>
  <si>
    <t>08-075</t>
  </si>
  <si>
    <t>08-076</t>
  </si>
  <si>
    <t>NNJ with NN Sepsis</t>
  </si>
  <si>
    <t>Cause of daeth: Septicaemia due to Neonatal sepsis, Neonatal jaundice</t>
  </si>
  <si>
    <t>08-077</t>
  </si>
  <si>
    <t>08-078</t>
  </si>
  <si>
    <t>Bronchiolitis with pregnancy</t>
  </si>
  <si>
    <t>08-079</t>
  </si>
  <si>
    <t>P1+1 with complete miscarriage with underlyin Epilepsy</t>
  </si>
  <si>
    <t>08-080</t>
  </si>
  <si>
    <t>Right elbow joint fracture</t>
  </si>
  <si>
    <t xml:space="preserve">SC# (Type 2) </t>
  </si>
  <si>
    <t>08-081</t>
  </si>
  <si>
    <t>Sin Thay</t>
  </si>
  <si>
    <t>08-082</t>
  </si>
  <si>
    <t>G3 P2+0 with previous one scar in LP</t>
  </si>
  <si>
    <t>NSVD(VBAC) was done. Female(alive)</t>
  </si>
  <si>
    <t>P3 +0 with 3rd day of VBAC</t>
  </si>
  <si>
    <t>08-083</t>
  </si>
  <si>
    <t>Kine Taw</t>
  </si>
  <si>
    <t>Right sided irreducible inguino-scrotal hernia</t>
  </si>
  <si>
    <t>Testicular tumor ?Scrotal GCT</t>
  </si>
  <si>
    <t>08-084</t>
  </si>
  <si>
    <t>Severe cellulitis with Right thigh</t>
  </si>
  <si>
    <t>08-085</t>
  </si>
  <si>
    <t>Osteomylitis left knee</t>
  </si>
  <si>
    <t>Osteomylitis (Left knee)</t>
  </si>
  <si>
    <t>08-086</t>
  </si>
  <si>
    <t xml:space="preserve">DVT </t>
  </si>
  <si>
    <t>Lumbar spine sciatica</t>
  </si>
  <si>
    <t>08-087</t>
  </si>
  <si>
    <t>Baw Da Li</t>
  </si>
  <si>
    <t xml:space="preserve">G3 P2+0 at 34 week </t>
  </si>
  <si>
    <t>P3+0 with 2nd post of NSVD</t>
  </si>
  <si>
    <t>08-088</t>
  </si>
  <si>
    <t>GUT perforation</t>
  </si>
  <si>
    <t>Typhoid ulcer perforation</t>
  </si>
  <si>
    <t>08-089</t>
  </si>
  <si>
    <t>Myaung Bywe</t>
  </si>
  <si>
    <t xml:space="preserve">G1 P0 with abdominal with 34 week </t>
  </si>
  <si>
    <t>G1 P0 with PROM at 33 weeks</t>
  </si>
  <si>
    <t>08-090</t>
  </si>
  <si>
    <t>Ortho Opd</t>
  </si>
  <si>
    <t>08-091</t>
  </si>
  <si>
    <t>G2 P1+0 with term with Breech</t>
  </si>
  <si>
    <t>NSVD was done. (SB baby)/ Evacuation and currettage was done.</t>
  </si>
  <si>
    <t xml:space="preserve">Two units blood B(+) needed and received. Another one unit needed and waiting for it. </t>
  </si>
  <si>
    <t xml:space="preserve">P2+0 5th day of E&amp;C with urethrovaginal fistula </t>
  </si>
  <si>
    <t>08-092</t>
  </si>
  <si>
    <t>08-093</t>
  </si>
  <si>
    <t>G1 P0 in 31week with eclampsia</t>
  </si>
  <si>
    <t>P1+0 with 6th post of day of EM LSCS due to eclampsia at 34 week</t>
  </si>
  <si>
    <t>08-094</t>
  </si>
  <si>
    <t>Septic shock with multiple abscess</t>
  </si>
  <si>
    <t>08-095</t>
  </si>
  <si>
    <t>Severe anaemia due to chronic bleeding piles with risk of anaemic heart failure</t>
  </si>
  <si>
    <t>Two units of blood O(+) needed. One unit received. Second unit received.</t>
  </si>
  <si>
    <t>Anaemia with chronic bleeding pile</t>
  </si>
  <si>
    <t>08-096</t>
  </si>
  <si>
    <t>Three units of blood B(+) needed. One unit received. Two units received.</t>
  </si>
  <si>
    <t>08-097</t>
  </si>
  <si>
    <t>Nephrotic syndrone with anuria</t>
  </si>
  <si>
    <t>Acute nephritis</t>
  </si>
  <si>
    <t>08-098</t>
  </si>
  <si>
    <t>Hypoglycaemia, Anaemia, TB suspect and reduced SPO2</t>
  </si>
  <si>
    <t>Chronic diarrhoeeea with hypoglycaemia with K+</t>
  </si>
  <si>
    <t>08-099</t>
  </si>
  <si>
    <t>CCF underlying DM with low BP</t>
  </si>
  <si>
    <t>08-100</t>
  </si>
  <si>
    <t>Patient mother said that not proper treatment was received during previous hospitalization.</t>
  </si>
  <si>
    <t>08-101</t>
  </si>
  <si>
    <t>CCF, Hypertension with COPD</t>
  </si>
  <si>
    <t>08-102</t>
  </si>
  <si>
    <t>Asthmatic bronchitis</t>
  </si>
  <si>
    <t>08-103</t>
  </si>
  <si>
    <t>.</t>
  </si>
  <si>
    <t>09-001</t>
  </si>
  <si>
    <t>Skin abscess at right temporal region</t>
  </si>
  <si>
    <t>Incisional &amp; drainiage was done/Aspiration was done.</t>
  </si>
  <si>
    <t>I&amp;D done for right scalp abscess at right temporal region</t>
  </si>
  <si>
    <t>09-002</t>
  </si>
  <si>
    <t>31st week gestation with placenta previa grade 2 with increased BPV</t>
  </si>
  <si>
    <t>G5 P4+0 with BPV due to placenta previa at 30+ weeks prgnancy</t>
  </si>
  <si>
    <t>09-003</t>
  </si>
  <si>
    <t xml:space="preserve">TOF with congenital heart disease </t>
  </si>
  <si>
    <t>Cyanotic congenital heart disease TOF</t>
  </si>
  <si>
    <t>09-004</t>
  </si>
  <si>
    <t>G1  P0 at term with prolonged labour</t>
  </si>
  <si>
    <t>Forcep delivery was done. Male (alive)</t>
  </si>
  <si>
    <t>P1+0 with second post of day of forcep delivery for prolong labour</t>
  </si>
  <si>
    <t>09-005</t>
  </si>
  <si>
    <t>ARI severe pneumonia</t>
  </si>
  <si>
    <t>Bronchitis</t>
  </si>
  <si>
    <t>09-006</t>
  </si>
  <si>
    <t>All STO.</t>
  </si>
  <si>
    <t>All STO</t>
  </si>
  <si>
    <t>09-007</t>
  </si>
  <si>
    <t>I/T for acute abdomen</t>
  </si>
  <si>
    <t>09-008</t>
  </si>
  <si>
    <t>Left leg wet gengrene underlying anaemia with DM</t>
  </si>
  <si>
    <t>Post of 3 days of BKA left foot gangrene</t>
  </si>
  <si>
    <t>09-009</t>
  </si>
  <si>
    <t>Excisional and drainiage was done.</t>
  </si>
  <si>
    <t>Post of 4th day of E&amp;D of abscess (left buttock)</t>
  </si>
  <si>
    <t>09-010</t>
  </si>
  <si>
    <t>Viral induced influenza</t>
  </si>
  <si>
    <t>09-011</t>
  </si>
  <si>
    <t>09-012</t>
  </si>
  <si>
    <t>Right sided irreducible inguinal hernia (?IO)</t>
  </si>
  <si>
    <t>Herniotomy and hernioplasty with mesh repair was done.</t>
  </si>
  <si>
    <t>One unit of blood O(+) needed as reserved for surgery and received. But not issued.</t>
  </si>
  <si>
    <t>Irreducible RIH (Entrococele) 4th post of day herniotomy and hernioraphy with Mesh repair</t>
  </si>
  <si>
    <t>09-013</t>
  </si>
  <si>
    <t>FFD left hip with psoas abscess</t>
  </si>
  <si>
    <t>Left hip synovitis</t>
  </si>
  <si>
    <t>09-014</t>
  </si>
  <si>
    <t xml:space="preserve">Severe pneumonia </t>
  </si>
  <si>
    <t>Bronchiolitis</t>
  </si>
  <si>
    <t>09-015</t>
  </si>
  <si>
    <t>09-016</t>
  </si>
  <si>
    <t>Lung abscess with anaemia</t>
  </si>
  <si>
    <t>09-017</t>
  </si>
  <si>
    <t>Acute on chronic gstritis underlying uncontrolled DM</t>
  </si>
  <si>
    <t>Chronic pancreatitis with Type 2 DM</t>
  </si>
  <si>
    <t>09-018</t>
  </si>
  <si>
    <t xml:space="preserve">Ma Than Hlaing </t>
  </si>
  <si>
    <t>G8 P7+0 witn incomplete miscarriage</t>
  </si>
  <si>
    <t>Manual vignal aspiration was done.</t>
  </si>
  <si>
    <t>P7+0 with post of first day of MVA for imcomplete miscarriage</t>
  </si>
  <si>
    <t>09-019</t>
  </si>
  <si>
    <t>Severe pneumonia with severe anaemia</t>
  </si>
  <si>
    <t>Cause of death: Respiratory failure, Very severe pneumonia and heart disease</t>
  </si>
  <si>
    <t>09-020</t>
  </si>
  <si>
    <t>G1 P0 with high risk pregnancy (Short stature)</t>
  </si>
  <si>
    <t>NSVD was done. Male(alive)</t>
  </si>
  <si>
    <t>P1+0 with high risk pregnancy (Short stature)</t>
  </si>
  <si>
    <t>09-021</t>
  </si>
  <si>
    <t xml:space="preserve">NC </t>
  </si>
  <si>
    <t>ARI severe pneumonia, bronchiolitis</t>
  </si>
  <si>
    <t>Severe pneumonia and asthmatic attack</t>
  </si>
  <si>
    <t>09-022</t>
  </si>
  <si>
    <t>Adbominal wall ulcer with clinical anaemia</t>
  </si>
  <si>
    <t>Abdominal wall ulcer with anaemia underlying Koch's lung</t>
  </si>
  <si>
    <t>09-023</t>
  </si>
  <si>
    <t>Acute abdomen (?IO)</t>
  </si>
  <si>
    <t>Cholangiohepatitis due to worms in CBD</t>
  </si>
  <si>
    <t>09-024</t>
  </si>
  <si>
    <t>Respiratory distress with underlying asthma and TB</t>
  </si>
  <si>
    <t>09-025</t>
  </si>
  <si>
    <t>Arithrotomy, WD and POP with uncontrolled DM</t>
  </si>
  <si>
    <t>Skin grafting was done.</t>
  </si>
  <si>
    <t>Post of day2 of SSG of skin defect (left ankle)</t>
  </si>
  <si>
    <t>09-026</t>
  </si>
  <si>
    <t>Kyant Taw</t>
  </si>
  <si>
    <t>AKA of left leg with underlying PAD follow up</t>
  </si>
  <si>
    <t>AKA follow up</t>
  </si>
  <si>
    <t>09-027</t>
  </si>
  <si>
    <t>Severe anaemia with chest infection underlying lyphoma</t>
  </si>
  <si>
    <t>09-028</t>
  </si>
  <si>
    <t>Yaw Thar Gyi</t>
  </si>
  <si>
    <t xml:space="preserve">G4 P1+2 with previous one scar in labor with high risk pregnancy </t>
  </si>
  <si>
    <t>P2+2 with post of day 6 of EL LSCS for previous one scar</t>
  </si>
  <si>
    <t>09-029</t>
  </si>
  <si>
    <t>Qudriparesis ?Electrolyte imbalance</t>
  </si>
  <si>
    <t>Neuroparesis</t>
  </si>
  <si>
    <t>09-030</t>
  </si>
  <si>
    <t>G7 P6+0 with APH wit previous one scar with haemorrhage</t>
  </si>
  <si>
    <t>Cause of death: Hypovolaemic shock, septicaemia shock, chronic IUFD and Uterine rupture</t>
  </si>
  <si>
    <t>09-031</t>
  </si>
  <si>
    <t>Large injection abscess at right buttock underlying depression</t>
  </si>
  <si>
    <t>Incisional &amp; drainiage was done.</t>
  </si>
  <si>
    <t>Buttock abscess underlying DM and day 6 of I&amp;D</t>
  </si>
  <si>
    <t>09-032</t>
  </si>
  <si>
    <t>Staph skin infection at scalp spreading to neck</t>
  </si>
  <si>
    <t>09-033</t>
  </si>
  <si>
    <t xml:space="preserve">Nar Pauk Chay </t>
  </si>
  <si>
    <t xml:space="preserve">AROU for I/T underlying hypertension </t>
  </si>
  <si>
    <t>AROU due to BPH with gastritis</t>
  </si>
  <si>
    <t>09-034</t>
  </si>
  <si>
    <t>Headache with vomitting with meningitis</t>
  </si>
  <si>
    <t>Cause of death: Post encephalitis sequalae</t>
  </si>
  <si>
    <t>09-035</t>
  </si>
  <si>
    <t>AE COPD with chest infection</t>
  </si>
  <si>
    <t>09-036</t>
  </si>
  <si>
    <t>G3 P2+0 at term in labour</t>
  </si>
  <si>
    <t>EM LSCS was done. SB(Baby)</t>
  </si>
  <si>
    <t xml:space="preserve">P3+0 with obstructed labour </t>
  </si>
  <si>
    <t>09-037</t>
  </si>
  <si>
    <t>? IUFD</t>
  </si>
  <si>
    <t>Laprotomy with peritoneal toilet and drainiage tube insertion was done. (Pelvic and intrabdominal abscess due to unterine perforation due to septic induced abortion)</t>
  </si>
  <si>
    <t>P1+1 with 6th post of day of secondary suturing and 37 day of peritoneal toileting and DT insertion for pelvic and intra abdominal abscess due to uteric perforation due to septic induced incomplete abortion</t>
  </si>
  <si>
    <t>09-038</t>
  </si>
  <si>
    <t>09-039</t>
  </si>
  <si>
    <t>G5 P0+4 with APH (Placenta prvious)</t>
  </si>
  <si>
    <t>Elective LSCS was done. Male(alive)</t>
  </si>
  <si>
    <t xml:space="preserve">P1+0 with 5th post of day of EL LSCS due to placenta previa </t>
  </si>
  <si>
    <t>09-040</t>
  </si>
  <si>
    <t>G7 P6+0 with gestation with severe anaemia and decompenstaed symptoms</t>
  </si>
  <si>
    <t xml:space="preserve">G7 P6+0 with maternal cystitis with right mild hydronephrosis with severe anaemia </t>
  </si>
  <si>
    <t>09-041</t>
  </si>
  <si>
    <t>Adu Lar Mi</t>
  </si>
  <si>
    <t xml:space="preserve"> AROU with G2 P1+0</t>
  </si>
  <si>
    <t>Cystitis</t>
  </si>
  <si>
    <t>09-042</t>
  </si>
  <si>
    <t>Oral intolerance with worms colic with patial IO</t>
  </si>
  <si>
    <t>Partial IO due to worm colic</t>
  </si>
  <si>
    <t>BKA follow up</t>
  </si>
  <si>
    <t>Post of 3rd day of BKA (left) Left foot gangrene</t>
  </si>
  <si>
    <t xml:space="preserve">Left hip synovitis </t>
  </si>
  <si>
    <t>09-043</t>
  </si>
  <si>
    <t>09-044</t>
  </si>
  <si>
    <t>Left leg cellulitis (left tibia fracture)</t>
  </si>
  <si>
    <t>Fasciotomy was done.</t>
  </si>
  <si>
    <t xml:space="preserve">Necrotizing left leg </t>
  </si>
  <si>
    <t>09-045</t>
  </si>
  <si>
    <t>Bronchopneumonia</t>
  </si>
  <si>
    <t>09-046</t>
  </si>
  <si>
    <t>Burn (64% including prenium region)</t>
  </si>
  <si>
    <t>Multiple times of wound debriment and burn dressing was done</t>
  </si>
  <si>
    <t>Burn 64% TBSA 5th time Burn Dressing</t>
  </si>
  <si>
    <t>09-047</t>
  </si>
  <si>
    <t>G4 P3+0 with previous one scar (High risk pregnancy)</t>
  </si>
  <si>
    <t>P4+0 with 5th post of day of EL LSCS due to previous one scar in labor</t>
  </si>
  <si>
    <t>09-048</t>
  </si>
  <si>
    <t>G6 P5+0 at term with transverse presentation with uterine atony</t>
  </si>
  <si>
    <t xml:space="preserve">EM LSCS was done. </t>
  </si>
  <si>
    <t>P6+1 with 5th post of day of EM LSCS</t>
  </si>
  <si>
    <t>09-049</t>
  </si>
  <si>
    <t>Kyaut Taw</t>
  </si>
  <si>
    <t>Burn (Scald to face and both hand)</t>
  </si>
  <si>
    <t>Burn 20%</t>
  </si>
  <si>
    <t>09-050</t>
  </si>
  <si>
    <t xml:space="preserve">Bleeding from leg with post of below knee amputation </t>
  </si>
  <si>
    <t>Left ampulla stump revision was done.</t>
  </si>
  <si>
    <t>Post of day 4 of stump revision of left ampulla stump infection</t>
  </si>
  <si>
    <t>09-051</t>
  </si>
  <si>
    <t>Orchitis</t>
  </si>
  <si>
    <t>09-052</t>
  </si>
  <si>
    <t>Sin Htoe Tan</t>
  </si>
  <si>
    <t>G5 P3+1 with smooth pregnancy with severe chest inffection</t>
  </si>
  <si>
    <t>G4 P3+0 with chest infection</t>
  </si>
  <si>
    <t>09-053</t>
  </si>
  <si>
    <t>Partial IO underlying recto-vaginal fistula with imperforated anus</t>
  </si>
  <si>
    <t>Recto vaginal fistula (Refer to YGH)</t>
  </si>
  <si>
    <t>09-054</t>
  </si>
  <si>
    <t>G3 P2+0 at 6 month pregnancy with APH</t>
  </si>
  <si>
    <t>G3 P2+0 with APH at 25 weeks with VDRL positive</t>
  </si>
  <si>
    <t>09-055</t>
  </si>
  <si>
    <t>Daw Har Tu</t>
  </si>
  <si>
    <t>Abscess at left axilla</t>
  </si>
  <si>
    <t>Left axillary abscess</t>
  </si>
  <si>
    <t>Osteomyelitis</t>
  </si>
  <si>
    <t>Chronic OM left Tabia and fibula with chronic sinus with no active discharge</t>
  </si>
  <si>
    <t>09-056</t>
  </si>
  <si>
    <t>G3 P1+1 with incomplete miscarriage</t>
  </si>
  <si>
    <t>G3 P1+1 with BPV</t>
  </si>
  <si>
    <t>09-057</t>
  </si>
  <si>
    <t>Pan Myaung</t>
  </si>
  <si>
    <t>Large hematocolpos with imperforated hymen</t>
  </si>
  <si>
    <t>Elective Incisional and drainiage was done.</t>
  </si>
  <si>
    <t>P0+0 with 9th post of day of I&amp;D for imperforated hymen</t>
  </si>
  <si>
    <t>09-058</t>
  </si>
  <si>
    <t>Kyaut Tan Chay</t>
  </si>
  <si>
    <t>G2 P1+0 at term with APH with previous one scar with mild anaemai</t>
  </si>
  <si>
    <t>P2+0 with post of 4 day of EM LSCS with previous one scar in labour at term</t>
  </si>
  <si>
    <t>09-059</t>
  </si>
  <si>
    <t>Taw Tan</t>
  </si>
  <si>
    <t>G3 P2+0 with previous one scar in labor at term gestation</t>
  </si>
  <si>
    <t>P3+0 with second post of day of VBAC with HBsAg positive</t>
  </si>
  <si>
    <t>09-060</t>
  </si>
  <si>
    <t>Right scrotal hernia with ulcer with high risk of sepsis requiring sterilized</t>
  </si>
  <si>
    <t>Srotal ulcer</t>
  </si>
  <si>
    <t>09-061</t>
  </si>
  <si>
    <t>KTL</t>
  </si>
  <si>
    <t>P5+1 with severe anaemia due to BPV</t>
  </si>
  <si>
    <t>Two units of blood O(+) needed and but not received.</t>
  </si>
  <si>
    <t>P5+0 with post aborted anaemia</t>
  </si>
  <si>
    <t>09-062</t>
  </si>
  <si>
    <t>Cellulitis face</t>
  </si>
  <si>
    <t>09-063</t>
  </si>
  <si>
    <t>AE COPD with chest infection underlying old Koch's Lung</t>
  </si>
  <si>
    <t>09-064</t>
  </si>
  <si>
    <t>Both hand colles's fracture</t>
  </si>
  <si>
    <t>Need to find caretaker.</t>
  </si>
  <si>
    <t>09-065</t>
  </si>
  <si>
    <t>G1 P0 with short stature and prolonged labour with breech presentation (High risk pregnanacy)</t>
  </si>
  <si>
    <t>NSVD was done. Female (alive)</t>
  </si>
  <si>
    <t>P1+0 with 3rd PND of SVD</t>
  </si>
  <si>
    <t>09-066</t>
  </si>
  <si>
    <t>Har Ra paing</t>
  </si>
  <si>
    <t>Intra abdominal abscess</t>
  </si>
  <si>
    <t>09-067</t>
  </si>
  <si>
    <t>Hypertrophic pyloric stenosis</t>
  </si>
  <si>
    <t>Hypertropic pyloric stenosis.</t>
  </si>
  <si>
    <t>09-068</t>
  </si>
  <si>
    <t>Shwe Aung Tnein</t>
  </si>
  <si>
    <t>Cause of death : Severe pneumonia, Kwashior Kor</t>
  </si>
  <si>
    <t>09-069</t>
  </si>
  <si>
    <t xml:space="preserve">G1 P0 with false labour pain history of PPROM in 35 weeks </t>
  </si>
  <si>
    <t>Vaginal delivery was done. Female(alive)</t>
  </si>
  <si>
    <t>P1+0 with post of day 2 of vaginal delivery</t>
  </si>
  <si>
    <t>09-070</t>
  </si>
  <si>
    <t>KLT</t>
  </si>
  <si>
    <t>G2 P0+1 with PROM reduced fetal movement</t>
  </si>
  <si>
    <t>NSVD was done. Still birth baby.</t>
  </si>
  <si>
    <t xml:space="preserve">P1+1 with 4th post of day of SVD </t>
  </si>
  <si>
    <t>09-071</t>
  </si>
  <si>
    <t>Cause of death : septicaemia, neonatal sepsis</t>
  </si>
  <si>
    <t>09-072</t>
  </si>
  <si>
    <t>Osteomyelitis (Right lower 1/3 femur)</t>
  </si>
  <si>
    <t>Wound debriment and POP slab was applied.</t>
  </si>
  <si>
    <t>Acute OM right distal femur</t>
  </si>
  <si>
    <t>09-073</t>
  </si>
  <si>
    <t xml:space="preserve">Mg Aye  </t>
  </si>
  <si>
    <t>09-074</t>
  </si>
  <si>
    <t>Suspected dipthteria</t>
  </si>
  <si>
    <t>Pharyngotonsilitis</t>
  </si>
  <si>
    <t>09-075</t>
  </si>
  <si>
    <t>Facial or periorbital cellulitis</t>
  </si>
  <si>
    <t>09-076</t>
  </si>
  <si>
    <t>G2 P1+0 at term in labour</t>
  </si>
  <si>
    <t>P2+0 with post of day 3 of vaginal delivery with HBsAg positive</t>
  </si>
  <si>
    <t>09-077</t>
  </si>
  <si>
    <t>09-078</t>
  </si>
  <si>
    <t>Right forearm cecllulitis ?Septicaemia</t>
  </si>
  <si>
    <t>Koch's Lung with psoas abscess</t>
  </si>
  <si>
    <t>09-079</t>
  </si>
  <si>
    <t>G8 P5+2 with incomplete abortion</t>
  </si>
  <si>
    <t>P5+1 with post of day of E&amp;C for septic induced abortion</t>
  </si>
  <si>
    <t>09-080</t>
  </si>
  <si>
    <t>09-081</t>
  </si>
  <si>
    <t xml:space="preserve">AE bronchial asthma </t>
  </si>
  <si>
    <t>09-082</t>
  </si>
  <si>
    <t>Very severe pneumonia with respiratory distress</t>
  </si>
  <si>
    <t>09-083</t>
  </si>
  <si>
    <t>AE COPD with severe chest infection</t>
  </si>
  <si>
    <t>AE COPD with hypokalemia</t>
  </si>
  <si>
    <t>Blood Transfusion</t>
  </si>
  <si>
    <t>bld_trans</t>
  </si>
  <si>
    <t>10-001</t>
  </si>
  <si>
    <t>APSGN Nephrotis sydrome</t>
  </si>
  <si>
    <t>Acute glumerulonephritis</t>
  </si>
  <si>
    <t>10-002</t>
  </si>
  <si>
    <t>DHF infant</t>
  </si>
  <si>
    <t>DHF, Bronchiolitis</t>
  </si>
  <si>
    <t>10-003</t>
  </si>
  <si>
    <t>10-004</t>
  </si>
  <si>
    <t>10-005</t>
  </si>
  <si>
    <t>Right pleural effusion at right</t>
  </si>
  <si>
    <t>10-006</t>
  </si>
  <si>
    <t>Acute thrombolytic stroke underlying rheumayic heart disease</t>
  </si>
  <si>
    <t>Stroke due to ICH</t>
  </si>
  <si>
    <t>10-007</t>
  </si>
  <si>
    <t>PTW-MOH</t>
  </si>
  <si>
    <t>Very severe PE at term</t>
  </si>
  <si>
    <t>NSVD was done. Male (alive)</t>
  </si>
  <si>
    <t>P3+1 with 5th post of day of SVD with Rh(-) with severe PE</t>
  </si>
  <si>
    <t>10-008</t>
  </si>
  <si>
    <t>Yay Chan Pyin</t>
  </si>
  <si>
    <t>MB-TMO</t>
  </si>
  <si>
    <t>G2 P1+0 with IUFD</t>
  </si>
  <si>
    <t>NSVD was done. Male (IUFD)</t>
  </si>
  <si>
    <t>P2+0 with 3rd PND of IUFD (VBAC) with previous one scar</t>
  </si>
  <si>
    <t>10-009</t>
  </si>
  <si>
    <t>RTD-TMO</t>
  </si>
  <si>
    <t>Uncontrolled seizure with respiratory distress</t>
  </si>
  <si>
    <t>Patient passed away at home</t>
  </si>
  <si>
    <t>10-010</t>
  </si>
  <si>
    <t>PTW-TMO</t>
  </si>
  <si>
    <t>10-011</t>
  </si>
  <si>
    <t xml:space="preserve">Har Tu </t>
  </si>
  <si>
    <t>10-012</t>
  </si>
  <si>
    <t>10-013</t>
  </si>
  <si>
    <t>Baby needs to admit but mother refused to admit.</t>
  </si>
  <si>
    <t>10-014</t>
  </si>
  <si>
    <t>Chronic hemolytic anaemia</t>
  </si>
  <si>
    <t>10-015</t>
  </si>
  <si>
    <t>YHL</t>
  </si>
  <si>
    <t>Two units of blood B(+) needed and received. Third unit of blood needed and received. And fourth unit of blood needed and received.</t>
  </si>
  <si>
    <t>10-016</t>
  </si>
  <si>
    <t>G3 P1+1 with ruptured with ectopic</t>
  </si>
  <si>
    <t>P1+1  with 2nd post of day of MVA for incomplete miscarriage</t>
  </si>
  <si>
    <t>10-017</t>
  </si>
  <si>
    <t>G12 P7 + 4 with 5 month gestation with no fatal movement + severe oligohydramnios</t>
  </si>
  <si>
    <t xml:space="preserve">P8+4 2nd post of day of incomplete miscarriage </t>
  </si>
  <si>
    <t>10-018</t>
  </si>
  <si>
    <t>Lathmar Chay</t>
  </si>
  <si>
    <t>Right hand abscess</t>
  </si>
  <si>
    <t>10-019</t>
  </si>
  <si>
    <t>G2 P1+0 with prolong labour</t>
  </si>
  <si>
    <t>P2+0 with 2nd post of day of SVD</t>
  </si>
  <si>
    <t>10-020</t>
  </si>
  <si>
    <t>OM Rt distal femur follow up</t>
  </si>
  <si>
    <t>All STO and wound dressing.</t>
  </si>
  <si>
    <t>Acute osteomylytis distal femur follow up</t>
  </si>
  <si>
    <t>10-021</t>
  </si>
  <si>
    <t>Snake bite left skin with cellulitis</t>
  </si>
  <si>
    <t>Snake bite at left leg and cellulitis</t>
  </si>
  <si>
    <t>Chest infection, TB suspect with anaemia</t>
  </si>
  <si>
    <t>Two unit of blood A(+) needed and one unit received.</t>
  </si>
  <si>
    <t>Chest infection with anaemia</t>
  </si>
  <si>
    <t>10-022</t>
  </si>
  <si>
    <t>Yin Thel</t>
  </si>
  <si>
    <t>Severe pneumonia with AGE</t>
  </si>
  <si>
    <t>10-023</t>
  </si>
  <si>
    <t>10-024</t>
  </si>
  <si>
    <t>10-025</t>
  </si>
  <si>
    <t>10-026</t>
  </si>
  <si>
    <t>10-027</t>
  </si>
  <si>
    <t>G3 P2+0 with imcomplete miscarriage</t>
  </si>
  <si>
    <t>Manual vaccum aspiration was done.</t>
  </si>
  <si>
    <t>P2+1 with 1st post of day of D&amp;C for missed miscarriage</t>
  </si>
  <si>
    <t>10-028</t>
  </si>
  <si>
    <t>G3 P2+0 with missed miscarriage</t>
  </si>
  <si>
    <t>P2+1 with 3rd post of day of MVA</t>
  </si>
  <si>
    <t>10-029</t>
  </si>
  <si>
    <t>Worm in gall bladder and dilated CBD</t>
  </si>
  <si>
    <t>10-030</t>
  </si>
  <si>
    <t>10-031</t>
  </si>
  <si>
    <t>10-032</t>
  </si>
  <si>
    <t>10-033</t>
  </si>
  <si>
    <t xml:space="preserve">Severe anaemia with underlying SLE with lupus nephritis </t>
  </si>
  <si>
    <t>SLE Nephropathy</t>
  </si>
  <si>
    <t>10-034</t>
  </si>
  <si>
    <t>DHF grade 1 with reduced intake</t>
  </si>
  <si>
    <t>10-035</t>
  </si>
  <si>
    <t>10-036</t>
  </si>
  <si>
    <t>AE COPD with underlying chest infection</t>
  </si>
  <si>
    <t>Chest infectionc</t>
  </si>
  <si>
    <t>10-037</t>
  </si>
  <si>
    <t>Acute abdomen with worm colic</t>
  </si>
  <si>
    <t>10-038</t>
  </si>
  <si>
    <t>Kaung Dakhar</t>
  </si>
  <si>
    <t xml:space="preserve">G4 P2+1 with labour pain with previous one scar at 37 weeks geatation </t>
  </si>
  <si>
    <t xml:space="preserve">P3+1 18th day of EM LSCS for previous one scar </t>
  </si>
  <si>
    <t>10-039</t>
  </si>
  <si>
    <t>Neonatal jaundice with polycythemia</t>
  </si>
  <si>
    <t>Hypoxic Ischemic Encephalopathy Grade 1 with Staph infection</t>
  </si>
  <si>
    <t>10-040</t>
  </si>
  <si>
    <t>COPD exacerbatioin underlying IHD</t>
  </si>
  <si>
    <t>10-041</t>
  </si>
  <si>
    <t>Respiratory distress due to heart failure and AE COPD</t>
  </si>
  <si>
    <t>Heart failure, COPD</t>
  </si>
  <si>
    <t>10-042</t>
  </si>
  <si>
    <t>Severe anaemia due to haemolytic anaemia</t>
  </si>
  <si>
    <t>Bilateral hydronephrosis with anaemia</t>
  </si>
  <si>
    <t>10-043</t>
  </si>
  <si>
    <t>G1 P0 with pre eclampsia</t>
  </si>
  <si>
    <t>Suction currettage was done.</t>
  </si>
  <si>
    <t>Four units of blood needed and received.</t>
  </si>
  <si>
    <t>Suction curettage for complete H mole</t>
  </si>
  <si>
    <t>10-044</t>
  </si>
  <si>
    <t>Sat Rone Su</t>
  </si>
  <si>
    <t>G2 P1 with previous one scar</t>
  </si>
  <si>
    <t>G2 P2+0 with previous one scar at 8th month pregnancy</t>
  </si>
  <si>
    <t>10-045</t>
  </si>
  <si>
    <t>G1 P0 with cord prolapse</t>
  </si>
  <si>
    <t>EM LSCS was done. SB baby</t>
  </si>
  <si>
    <t>P1+0 10th post of day of EM LSCS for cord prolapse with IUFD</t>
  </si>
  <si>
    <t>10-046</t>
  </si>
  <si>
    <t>10-047</t>
  </si>
  <si>
    <t>10-048</t>
  </si>
  <si>
    <t xml:space="preserve">Miscarriage with 3 months gestation with impending shock </t>
  </si>
  <si>
    <t>Five units of blood needed and received.</t>
  </si>
  <si>
    <t>P3+3 with 8th post of day of E&amp;C</t>
  </si>
  <si>
    <t>10-049</t>
  </si>
  <si>
    <t>Primary Complex</t>
  </si>
  <si>
    <t>10-050</t>
  </si>
  <si>
    <t>Drug induced hepatitis for anti TB</t>
  </si>
  <si>
    <t>Drug induced hepatitis</t>
  </si>
  <si>
    <t>10-051</t>
  </si>
  <si>
    <t>Seik Taung</t>
  </si>
  <si>
    <t>One unit of blood needed and received.</t>
  </si>
  <si>
    <t xml:space="preserve">Right psoas abscess </t>
  </si>
  <si>
    <t>10-052</t>
  </si>
  <si>
    <t xml:space="preserve">Acute abdomen </t>
  </si>
  <si>
    <t>Gall stone</t>
  </si>
  <si>
    <t>10-053</t>
  </si>
  <si>
    <t>10-054</t>
  </si>
  <si>
    <t>10-055</t>
  </si>
  <si>
    <t>SAM with coplication</t>
  </si>
  <si>
    <t>Kwashiorkor</t>
  </si>
  <si>
    <t>10-056</t>
  </si>
  <si>
    <t>Naga Rar</t>
  </si>
  <si>
    <t>Dysentry with severe anaemia</t>
  </si>
  <si>
    <t>AGE with schistosomiasis infection</t>
  </si>
  <si>
    <t>10-057</t>
  </si>
  <si>
    <t>Huson</t>
  </si>
  <si>
    <t>10-058</t>
  </si>
  <si>
    <t>10-059</t>
  </si>
  <si>
    <t>Newly diagnosed Type 2 DM</t>
  </si>
  <si>
    <t>10-060</t>
  </si>
  <si>
    <t>Abscess</t>
  </si>
  <si>
    <t>10-061</t>
  </si>
  <si>
    <t>Mg Tun Thein</t>
  </si>
  <si>
    <t>Cause of dreath: Severe bronchiolitis</t>
  </si>
  <si>
    <t>10-062</t>
  </si>
  <si>
    <t>Severe pneumonia with underlying Congenital heart disease (VSD)</t>
  </si>
  <si>
    <t>Severe pneumonia with CHD (PSM) small DM, VSD</t>
  </si>
  <si>
    <t>10-063</t>
  </si>
  <si>
    <t>Miscarriage with septic shock</t>
  </si>
  <si>
    <t>Septic induced abortion with septic anaemia with septic shock with hepato-renal failure for E&amp;C</t>
  </si>
  <si>
    <t>10-064</t>
  </si>
  <si>
    <t>Rathaedoung</t>
  </si>
  <si>
    <t>G2 P1+0 with previous one scar in labor</t>
  </si>
  <si>
    <t>P2+0 with 6th post of EM LSCS for previous one scar in labor and short stature at term</t>
  </si>
  <si>
    <t>10-065</t>
  </si>
  <si>
    <t>10-066</t>
  </si>
  <si>
    <t>ARI with severe pneumonia</t>
  </si>
  <si>
    <t>10-067</t>
  </si>
  <si>
    <t>I/T for anaemia due to haematuria</t>
  </si>
  <si>
    <t>One unit of blood  AB(+) needed and received.</t>
  </si>
  <si>
    <t>Cause of death : Acute Kidney Infection, Septicaemia</t>
  </si>
  <si>
    <t>10-068</t>
  </si>
  <si>
    <t>10-069</t>
  </si>
  <si>
    <t>Tetanus follow up</t>
  </si>
  <si>
    <t>10-070</t>
  </si>
  <si>
    <t>10-071</t>
  </si>
  <si>
    <t>Epigastric pain probably due to cholangiohepatitis with worms biliary tree</t>
  </si>
  <si>
    <t>Gall Bladder sluge, spleenomegaly</t>
  </si>
  <si>
    <t>10-072</t>
  </si>
  <si>
    <t>10-073</t>
  </si>
  <si>
    <t>Severe anaemia due to BPV hypertensive emergency for I/T</t>
  </si>
  <si>
    <t>10-074</t>
  </si>
  <si>
    <t>Nedonatal jaundice</t>
  </si>
  <si>
    <t>10-075</t>
  </si>
  <si>
    <t>G1 P0 with obstructed labor</t>
  </si>
  <si>
    <t>P1+0 with 5th post of EM LSCS for prolong labor in second stage of obstructed</t>
  </si>
  <si>
    <t>10-076</t>
  </si>
  <si>
    <t>Har Rar Paing</t>
  </si>
  <si>
    <t>10-077</t>
  </si>
  <si>
    <t>PPH with anaemia</t>
  </si>
  <si>
    <t>P4+0 with secondary PPH with anaemia</t>
  </si>
  <si>
    <t>10-078</t>
  </si>
  <si>
    <t>G2 P1+0 with premature labour pain</t>
  </si>
  <si>
    <t>NSVD with breech delivery was done. Female (alive)</t>
  </si>
  <si>
    <t>P2+0 at 11th post of NSVD breech delivery</t>
  </si>
  <si>
    <t>10-079</t>
  </si>
  <si>
    <t>Refused to og SGH. Caretaker (mother ) is afraid to go to hospital.</t>
  </si>
  <si>
    <t>10-080</t>
  </si>
  <si>
    <t>Refused to go SGH sine patient grand father can't allow them to go.</t>
  </si>
  <si>
    <t>10-081</t>
  </si>
  <si>
    <t>Diptheria Suspect</t>
  </si>
  <si>
    <t>Care taker mother needs to discuss with her husband for hospitalization. Caretaker refused to admit too in the next day.</t>
  </si>
  <si>
    <t>10-082</t>
  </si>
  <si>
    <t>Acute coronary syndrone</t>
  </si>
  <si>
    <t>10-083</t>
  </si>
  <si>
    <t>Nagar Rar</t>
  </si>
  <si>
    <t>I/T for reduced GCS and mass in RHC</t>
  </si>
  <si>
    <t>Transferred to SGH with a diagnosed of CBD stone with cholangio</t>
  </si>
  <si>
    <t>10-084</t>
  </si>
  <si>
    <t>Har Bi Ar Mout</t>
  </si>
  <si>
    <t>Severe pneumonia SAM with skin infection</t>
  </si>
  <si>
    <t>Drug induced hepatitis follow up</t>
  </si>
  <si>
    <t>Follow up - TCA the next two month with LFT enzyme results</t>
  </si>
  <si>
    <t>10-085</t>
  </si>
  <si>
    <t>Ko Soe Aung</t>
  </si>
  <si>
    <t>Care taker did not want to go to SGH.</t>
  </si>
  <si>
    <t xml:space="preserve">Mg Shwe Hla </t>
  </si>
  <si>
    <t>CBD stone with cholangiohepatitis</t>
  </si>
  <si>
    <t xml:space="preserve">Cholangiohepatitis due to CBD and gall stone </t>
  </si>
  <si>
    <t>11-001</t>
  </si>
  <si>
    <t xml:space="preserve">Aung Naing </t>
  </si>
  <si>
    <t>11-002</t>
  </si>
  <si>
    <t xml:space="preserve">BPV due to assult </t>
  </si>
  <si>
    <t>Head and closed abdominal injury due to assult with normal menstructioin</t>
  </si>
  <si>
    <t>11-003</t>
  </si>
  <si>
    <t>Thar Dar</t>
  </si>
  <si>
    <t>11-004</t>
  </si>
  <si>
    <t>Fracture shaft of femur (Right)</t>
  </si>
  <si>
    <t>Internal Fixation with interlocking nailing was done.</t>
  </si>
  <si>
    <t>four units of blood B(+) needed and received.</t>
  </si>
  <si>
    <t>11-005</t>
  </si>
  <si>
    <t>11-006</t>
  </si>
  <si>
    <t>G1 P0 with 5 months gestation with threatned miscarriage</t>
  </si>
  <si>
    <t>P0+1 with 4th post of day of suction currettage</t>
  </si>
  <si>
    <t>11-007</t>
  </si>
  <si>
    <t>South Ru Pa</t>
  </si>
  <si>
    <t>G4 P2+0 at term with one scar</t>
  </si>
  <si>
    <t>EM LSCS and BS  was done. Female(alive)</t>
  </si>
  <si>
    <t>P3+1 5th post of day of EM LSCS + BS for previous one scar in labor with high head</t>
  </si>
  <si>
    <t>11-008</t>
  </si>
  <si>
    <t>Aung Dine</t>
  </si>
  <si>
    <t>11-009</t>
  </si>
  <si>
    <t>THG</t>
  </si>
  <si>
    <t>Mai Soe Dar Li</t>
  </si>
  <si>
    <t>ARI, Severe Pneumonia</t>
  </si>
  <si>
    <t>11-010</t>
  </si>
  <si>
    <t>11-011</t>
  </si>
  <si>
    <t>KZY</t>
  </si>
  <si>
    <t xml:space="preserve">Kyaw Soe </t>
  </si>
  <si>
    <t>11-012</t>
  </si>
  <si>
    <t>11-013</t>
  </si>
  <si>
    <t>11-014</t>
  </si>
  <si>
    <t>ARI with upper airway obstruction</t>
  </si>
  <si>
    <t>AVI with beri beri</t>
  </si>
  <si>
    <t>11-015</t>
  </si>
  <si>
    <t>Severe anaemia with PEM</t>
  </si>
  <si>
    <t>One unit of bood A(+) needed and received.</t>
  </si>
  <si>
    <t>11-016</t>
  </si>
  <si>
    <t>ARI, Pneumonia</t>
  </si>
  <si>
    <t>11-017</t>
  </si>
  <si>
    <t>AK</t>
  </si>
  <si>
    <t>Consolidation</t>
  </si>
  <si>
    <t>11-018</t>
  </si>
  <si>
    <t>Bar Sar Ywar</t>
  </si>
  <si>
    <t>Acute hepatoxicity (drug induced) and suspicious of acute kidney injury with coinfection of TB and DM</t>
  </si>
  <si>
    <t>Drug induced hepatitis and drug induced liver injury due to anti TB and Type 2 DM and anaemia</t>
  </si>
  <si>
    <t>11-019</t>
  </si>
  <si>
    <t>Cellulitis rigt arm abscess at left buttock with newly diagnosed DM</t>
  </si>
  <si>
    <t>Cellulitis Rt arm and left buttock</t>
  </si>
  <si>
    <t>11-020</t>
  </si>
  <si>
    <t xml:space="preserve">Cellulitis  </t>
  </si>
  <si>
    <t>One unit of bood O(+) needed and received.</t>
  </si>
  <si>
    <t>Wound sepsis with Right upperlobe consolidation</t>
  </si>
  <si>
    <t>11-021</t>
  </si>
  <si>
    <t>Acute cholangiohepatitis with biliary tree</t>
  </si>
  <si>
    <t>CBD stone and IHD cholecystitis</t>
  </si>
  <si>
    <t>11-022</t>
  </si>
  <si>
    <t>G1 P0 with APH</t>
  </si>
  <si>
    <t>Two units of blood AB(+) needed and received.</t>
  </si>
  <si>
    <t>P0+1 with second day of Post of suction currettage for H'mole</t>
  </si>
  <si>
    <t>11-023</t>
  </si>
  <si>
    <t>Intestinal obstruction with sepsis</t>
  </si>
  <si>
    <t>They requested for discharge because of security issues.</t>
  </si>
  <si>
    <t>11-024</t>
  </si>
  <si>
    <t>G3 P2+0 at term with AROU, I/T for severe epgistritic pain</t>
  </si>
  <si>
    <t>P3+0 with 3rd post of NSVD</t>
  </si>
  <si>
    <t>11-025</t>
  </si>
  <si>
    <t>Kone Poun</t>
  </si>
  <si>
    <t>Obstruction jaundice/ Cholangio hepatitis</t>
  </si>
  <si>
    <t>11-026</t>
  </si>
  <si>
    <t>11-027</t>
  </si>
  <si>
    <t>G4 P3+0 at term with previuos one scar in labor</t>
  </si>
  <si>
    <t>EM LSCS and subtotal hysterectomy was done. SB baby.</t>
  </si>
  <si>
    <t>P4+0 6th post of day of EM Sub total hysterectomy for uterine rupture with IUFD</t>
  </si>
  <si>
    <t>11-028</t>
  </si>
  <si>
    <t>11-029</t>
  </si>
  <si>
    <t>11-030</t>
  </si>
  <si>
    <t>Acute H&amp;M with severe anaemia</t>
  </si>
  <si>
    <t>H&amp;M due to COL with portal hytertension</t>
  </si>
  <si>
    <t>11-031</t>
  </si>
  <si>
    <t>Kyaw thein</t>
  </si>
  <si>
    <t>Puerperial sepsis</t>
  </si>
  <si>
    <t>Patient's mother has to take careother young children at home.</t>
  </si>
  <si>
    <t>11-032</t>
  </si>
  <si>
    <t>Suspected liver abscess</t>
  </si>
  <si>
    <t>Patient's mother needs to discuss with husband.</t>
  </si>
  <si>
    <t>11-033</t>
  </si>
  <si>
    <t>H&amp;M due to peptic ulcer disease</t>
  </si>
  <si>
    <t>Pott's spain</t>
  </si>
  <si>
    <t>11-034</t>
  </si>
  <si>
    <t>Ponya Gyun</t>
  </si>
  <si>
    <t>AGE with some dehydration with Haematuria/SAM</t>
  </si>
  <si>
    <t>PEM with acute GE</t>
  </si>
  <si>
    <t>11-035</t>
  </si>
  <si>
    <t>Kyar Kan</t>
  </si>
  <si>
    <t>G2 P1+0 with prolonged labour (Delivered by TBA, baby head was pulled ahead and the body parts retained)</t>
  </si>
  <si>
    <t>Manual removal of fetal parts was done.</t>
  </si>
  <si>
    <t>P2+0 with 5th PND of SVD  (IUFD)</t>
  </si>
  <si>
    <t>11-036</t>
  </si>
  <si>
    <t>Injury to the back with accute retention of urine</t>
  </si>
  <si>
    <t>Uretheral injury due to FFH</t>
  </si>
  <si>
    <t>12-001</t>
  </si>
  <si>
    <t>Nar Gar Ra</t>
  </si>
  <si>
    <t>Cholangiohepatitis due to CBD and gall stone</t>
  </si>
  <si>
    <t>Cholesytectomy, choledo,cholithotomy, cholectocho-duodenastomy was done.</t>
  </si>
  <si>
    <t>12-002</t>
  </si>
  <si>
    <t>Anuria due to nephrotic syndrone</t>
  </si>
  <si>
    <t>Three units of blood (plasma) B(+) needed and received.</t>
  </si>
  <si>
    <t>Nephrotic-nephrotis (1st episode)</t>
  </si>
  <si>
    <t>12-003</t>
  </si>
  <si>
    <t>Ba Sa Ywa</t>
  </si>
  <si>
    <t>G3 P1+1 with obstructed labour</t>
  </si>
  <si>
    <t>P2+1 with 2nd PND of NSVD</t>
  </si>
  <si>
    <t>12-004</t>
  </si>
  <si>
    <t>PNG</t>
  </si>
  <si>
    <t>PEM with vesicle stone (refer to YCH)</t>
  </si>
  <si>
    <t>12-005</t>
  </si>
  <si>
    <t>G1 P0 with prolonged labour limb prolapse at 7th month gestation</t>
  </si>
  <si>
    <t>Manual removal (IUFD)</t>
  </si>
  <si>
    <t>P1+0 4th PND of SVD (IUFD)</t>
  </si>
  <si>
    <t>12-006</t>
  </si>
  <si>
    <t xml:space="preserve">G3 P1+1 with breech presesntatiion 39+6 week </t>
  </si>
  <si>
    <t>LSCS was done. Male(alive)</t>
  </si>
  <si>
    <t>P2+0 with post of 5 day of EM LSCS for previous one scar in labour at term</t>
  </si>
  <si>
    <t>12-007</t>
  </si>
  <si>
    <t>G4 P3+0 with 36 weeks gestation with PROM</t>
  </si>
  <si>
    <t>P4+0 with 2nd post day of NSVD</t>
  </si>
  <si>
    <t>12-008</t>
  </si>
  <si>
    <t>Sin Ai</t>
  </si>
  <si>
    <t>G1 P0 at term with prolonged labour with poor maternal effort</t>
  </si>
  <si>
    <t>P1+0 with 2nd post of day of NSVD</t>
  </si>
  <si>
    <t>12-009</t>
  </si>
  <si>
    <t>Thalassaemia with severe anaemia</t>
  </si>
  <si>
    <t>Five units of blood B(+) needed and received.</t>
  </si>
  <si>
    <t xml:space="preserve">Thalassaemia </t>
  </si>
  <si>
    <t>12-010</t>
  </si>
  <si>
    <t xml:space="preserve">AE asthma </t>
  </si>
  <si>
    <t>Chest infection with underlying asthma</t>
  </si>
  <si>
    <t>12-011</t>
  </si>
  <si>
    <t xml:space="preserve">Nephrotic syndrome </t>
  </si>
  <si>
    <t>Two units of blood (plasma) O(+) needed and received.</t>
  </si>
  <si>
    <t>Nephrotic Syndrone</t>
  </si>
  <si>
    <t>12-012</t>
  </si>
  <si>
    <t>Adulamin</t>
  </si>
  <si>
    <t>Big ulcer</t>
  </si>
  <si>
    <t>Unhealthy wound dressing at right thigh</t>
  </si>
  <si>
    <t>12-013</t>
  </si>
  <si>
    <t>Rheumatic carditis, myocarditis</t>
  </si>
  <si>
    <t>12-014</t>
  </si>
  <si>
    <t>West San pya</t>
  </si>
  <si>
    <t>G6 P4+1 with plcenta previa with impending shock</t>
  </si>
  <si>
    <t>EM LSCS, SB baby</t>
  </si>
  <si>
    <t>Five units of blood O(+) needed and received.</t>
  </si>
  <si>
    <t>P5+1 post of 7 day of EM LSCS with APH due to for major placenta</t>
  </si>
  <si>
    <t>12-015</t>
  </si>
  <si>
    <t>G6 P5+1 with twin pregnancy in labour</t>
  </si>
  <si>
    <t>EM LSCS, Female twin baby(alive)</t>
  </si>
  <si>
    <t>P6+0 with 7th post of day of EM LSCS + BS</t>
  </si>
  <si>
    <t>12-016</t>
  </si>
  <si>
    <t>G2 P1+0 38th week pregnancy with labour pain with short stature and previous one scar</t>
  </si>
  <si>
    <t>EM LSCS, Female (alive)</t>
  </si>
  <si>
    <t>P2+0 with post of day 3 of LSCS</t>
  </si>
  <si>
    <t>12-017</t>
  </si>
  <si>
    <t>Anaemia due to recurrent episodes of melaena</t>
  </si>
  <si>
    <t>Three units of blood O(+) needed and received.</t>
  </si>
  <si>
    <t xml:space="preserve">Anaemia </t>
  </si>
  <si>
    <t>12-018</t>
  </si>
  <si>
    <t>Recurrent episode of steroid resistant nephrotic syndrone</t>
  </si>
  <si>
    <t>12-019</t>
  </si>
  <si>
    <t>G2 P1+0 with retained placenta</t>
  </si>
  <si>
    <t>Total abdominal hysterectomy was done. Secondary suturing was done.</t>
  </si>
  <si>
    <t>12-020</t>
  </si>
  <si>
    <t>G1 P0 with eclampsia</t>
  </si>
  <si>
    <t>NSVD, Female(alive) (delivered on the way to hospital)</t>
  </si>
  <si>
    <t>P1+0 with 6th PND of NSVD with eclampsia</t>
  </si>
  <si>
    <t>12-021</t>
  </si>
  <si>
    <t>12-022</t>
  </si>
  <si>
    <t>G2 P1+0 at 27+ week with APH due to placenta previa  with fetoes obique lie</t>
  </si>
  <si>
    <t>EM LSCS, male (alive)</t>
  </si>
  <si>
    <t>P2+0 with 6th post of day of EM LSCS for APH due to low lying placenta</t>
  </si>
  <si>
    <t>12-023</t>
  </si>
  <si>
    <t>Intrabdominal abscess</t>
  </si>
  <si>
    <t>12-024</t>
  </si>
  <si>
    <t>Intestinal obstruction with septicaemia</t>
  </si>
  <si>
    <t>12-025</t>
  </si>
  <si>
    <t>Gun Shot wound on right thigh</t>
  </si>
  <si>
    <t>12-026</t>
  </si>
  <si>
    <t>NSVD was done. SB baby</t>
  </si>
  <si>
    <t>12-027</t>
  </si>
  <si>
    <t xml:space="preserve">Appendicitis </t>
  </si>
  <si>
    <t>12-028</t>
  </si>
  <si>
    <t>Right sided hemiparesis</t>
  </si>
  <si>
    <t>ICH due to hypertension</t>
  </si>
  <si>
    <t>12-029</t>
  </si>
  <si>
    <t>Sat Roe Kya</t>
  </si>
  <si>
    <t>Acute CCF with AROU</t>
  </si>
  <si>
    <t>COL with HCV infection</t>
  </si>
  <si>
    <t>12-030</t>
  </si>
  <si>
    <t>Mrauk U</t>
  </si>
  <si>
    <t>GU perforation with impending shock</t>
  </si>
  <si>
    <t>According to Mrauk U situation, MSF can't provide supporting.</t>
  </si>
  <si>
    <t>12-031</t>
  </si>
  <si>
    <t>Kin Seik</t>
  </si>
  <si>
    <t>PU perforation with impending shock</t>
  </si>
  <si>
    <t>JAN</t>
  </si>
  <si>
    <t>FEB</t>
  </si>
  <si>
    <t>MAR</t>
  </si>
  <si>
    <t>APR</t>
  </si>
  <si>
    <t>MAY</t>
  </si>
  <si>
    <t>JUN</t>
  </si>
  <si>
    <t>JUL</t>
  </si>
  <si>
    <t>AUG</t>
  </si>
  <si>
    <t>SEP</t>
  </si>
  <si>
    <t>OCT</t>
  </si>
  <si>
    <t>NOV</t>
  </si>
  <si>
    <t>DEC</t>
  </si>
  <si>
    <t>TOTAL</t>
  </si>
  <si>
    <t xml:space="preserve">Total units of blood </t>
  </si>
  <si>
    <t>Total thalassaemia cases</t>
  </si>
  <si>
    <t>Total Surigical_procedures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</si>
</sst>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d/mmm/yy;@"/>
    <numFmt numFmtId="166" formatCode="[$-409]dd/mmm/yy;@"/>
  </numFmts>
  <fonts count="32" x14ac:knownFonts="1">
    <font>
      <sz val="11"/>
      <color theme="1"/>
      <name val="Calibri"/>
      <family val="2"/>
      <scheme val="minor"/>
    </font>
    <font>
      <sz val="11"/>
      <color theme="1"/>
      <name val="Calibri"/>
      <scheme val="minor"/>
    </font>
    <font>
      <b/>
      <sz val="11"/>
      <color theme="1"/>
      <name val="Calibri"/>
      <family val="2"/>
      <scheme val="minor"/>
    </font>
    <font>
      <b/>
      <sz val="10"/>
      <color theme="1"/>
      <name val="Calibri"/>
      <family val="2"/>
      <scheme val="minor"/>
    </font>
    <font>
      <i/>
      <sz val="8"/>
      <color theme="1"/>
      <name val="Calibri"/>
      <family val="2"/>
      <scheme val="minor"/>
    </font>
    <font>
      <i/>
      <sz val="9"/>
      <color theme="1"/>
      <name val="Calibri"/>
      <family val="2"/>
      <scheme val="minor"/>
    </font>
    <font>
      <sz val="10"/>
      <color theme="1"/>
      <name val="Calibri"/>
      <family val="2"/>
      <scheme val="minor"/>
    </font>
    <font>
      <sz val="10"/>
      <name val="Arial"/>
      <family val="2"/>
    </font>
    <font>
      <sz val="11"/>
      <name val="Calibri"/>
      <family val="2"/>
      <scheme val="minor"/>
    </font>
    <font>
      <b/>
      <sz val="14"/>
      <color theme="1"/>
      <name val="Calibri"/>
      <family val="2"/>
      <scheme val="minor"/>
    </font>
    <font>
      <i/>
      <sz val="9"/>
      <color theme="1" tint="0.14999847407452621"/>
      <name val="Calibri"/>
      <family val="2"/>
      <scheme val="minor"/>
    </font>
    <font>
      <u/>
      <sz val="11"/>
      <color theme="10"/>
      <name val="Calibri"/>
      <family val="2"/>
      <scheme val="minor"/>
    </font>
    <font>
      <b/>
      <sz val="11"/>
      <name val="Calibri"/>
      <family val="2"/>
      <scheme val="minor"/>
    </font>
    <font>
      <vertAlign val="superscript"/>
      <sz val="11"/>
      <color theme="1"/>
      <name val="Calibri"/>
      <family val="2"/>
      <scheme val="minor"/>
    </font>
    <font>
      <sz val="9"/>
      <color theme="1"/>
      <name val="Calibri"/>
      <family val="2"/>
      <scheme val="minor"/>
    </font>
    <font>
      <b/>
      <sz val="9"/>
      <color theme="1"/>
      <name val="Calibri"/>
      <family val="2"/>
      <scheme val="minor"/>
    </font>
    <font>
      <b/>
      <sz val="8"/>
      <color indexed="81"/>
      <name val="Tahoma"/>
      <family val="2"/>
    </font>
    <font>
      <sz val="8"/>
      <color indexed="81"/>
      <name val="Tahoma"/>
      <family val="2"/>
    </font>
    <font>
      <sz val="11"/>
      <color rgb="FFFF0000"/>
      <name val="Calibri"/>
      <family val="2"/>
      <scheme val="minor"/>
    </font>
    <font>
      <sz val="12"/>
      <color theme="1"/>
      <name val="Calibri"/>
      <family val="2"/>
      <scheme val="minor"/>
    </font>
    <font>
      <sz val="12"/>
      <color rgb="FFFF0000"/>
      <name val="Calibri"/>
      <family val="2"/>
      <scheme val="minor"/>
    </font>
    <font>
      <sz val="11"/>
      <color rgb="FF000000"/>
      <name val="Calibri"/>
      <family val="2"/>
      <scheme val="minor"/>
    </font>
    <font>
      <sz val="11"/>
      <color rgb="FF000000"/>
      <name val="Calibri"/>
      <family val="2"/>
    </font>
    <font>
      <sz val="11"/>
      <color rgb="FFFF0000"/>
      <name val="Calibri"/>
      <family val="2"/>
    </font>
    <font>
      <sz val="11"/>
      <color rgb="FF000000"/>
      <name val="Calibri"/>
    </font>
    <font>
      <sz val="12"/>
      <color rgb="FF000000"/>
      <name val="Calibri"/>
      <family val="2"/>
      <scheme val="minor"/>
    </font>
    <font>
      <i/>
      <sz val="11"/>
      <color theme="1"/>
      <name val="Calibri"/>
      <family val="2"/>
      <scheme val="minor"/>
    </font>
    <font>
      <sz val="11"/>
      <color rgb="FFFF0000"/>
      <name val="Calibri"/>
    </font>
    <font>
      <b/>
      <sz val="11"/>
      <color rgb="FFFF0000"/>
      <name val="Calibri"/>
      <family val="2"/>
      <scheme val="minor"/>
    </font>
    <font>
      <sz val="11"/>
      <name val="Calibri"/>
      <family val="2"/>
    </font>
    <font>
      <sz val="11"/>
      <color rgb="FFFF0000"/>
      <name val="Calibri"/>
      <scheme val="minor"/>
    </font>
    <font>
      <sz val="11"/>
      <color rgb="FF000000"/>
      <name val="Calibri"/>
      <scheme val="minor"/>
    </font>
  </fonts>
  <fills count="2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0070C0"/>
        <bgColor indexed="64"/>
      </patternFill>
    </fill>
    <fill>
      <patternFill patternType="solid">
        <fgColor rgb="FFFFFFFF"/>
        <bgColor indexed="64"/>
      </patternFill>
    </fill>
    <fill>
      <patternFill patternType="solid">
        <fgColor rgb="FFFFFF00"/>
        <bgColor indexed="64"/>
      </patternFill>
    </fill>
    <fill>
      <patternFill patternType="solid">
        <fgColor rgb="FFFFE699"/>
        <bgColor indexed="64"/>
      </patternFill>
    </fill>
    <fill>
      <patternFill patternType="solid">
        <fgColor rgb="FFFFF2CC"/>
        <bgColor indexed="64"/>
      </patternFill>
    </fill>
    <fill>
      <patternFill patternType="solid">
        <fgColor rgb="FF4472C4"/>
        <bgColor indexed="64"/>
      </patternFill>
    </fill>
    <fill>
      <patternFill patternType="solid">
        <fgColor theme="0"/>
        <bgColor rgb="FF000000"/>
      </patternFill>
    </fill>
    <fill>
      <patternFill patternType="solid">
        <fgColor rgb="FFFFFFFF"/>
        <bgColor rgb="FF000000"/>
      </patternFill>
    </fill>
    <fill>
      <patternFill patternType="solid">
        <fgColor rgb="FFBFBFBF"/>
        <bgColor rgb="FF000000"/>
      </patternFill>
    </fill>
    <fill>
      <patternFill patternType="solid">
        <fgColor rgb="FF00B0F0"/>
        <bgColor indexed="64"/>
      </patternFill>
    </fill>
    <fill>
      <patternFill patternType="solid">
        <fgColor theme="2"/>
        <bgColor indexed="64"/>
      </patternFill>
    </fill>
  </fills>
  <borders count="33">
    <border>
      <left/>
      <right/>
      <top/>
      <bottom/>
      <diagonal/>
    </border>
    <border>
      <left/>
      <right style="thin">
        <color theme="0" tint="-0.34998626667073579"/>
      </right>
      <top/>
      <bottom/>
      <diagonal/>
    </border>
    <border>
      <left style="thin">
        <color theme="0" tint="-0.34998626667073579"/>
      </left>
      <right/>
      <top/>
      <bottom/>
      <diagonal/>
    </border>
    <border>
      <left style="thin">
        <color theme="2" tint="-0.249977111117893"/>
      </left>
      <right style="thin">
        <color theme="2" tint="-0.249977111117893"/>
      </right>
      <top/>
      <bottom/>
      <diagonal/>
    </border>
    <border>
      <left style="thin">
        <color theme="2" tint="-0.249977111117893"/>
      </left>
      <right style="thin">
        <color theme="0" tint="-0.34998626667073579"/>
      </right>
      <top/>
      <bottom/>
      <diagonal/>
    </border>
    <border>
      <left style="thin">
        <color theme="2" tint="-0.249977111117893"/>
      </left>
      <right/>
      <top/>
      <bottom/>
      <diagonal/>
    </border>
    <border>
      <left style="thin">
        <color theme="0" tint="-0.34998626667073579"/>
      </left>
      <right style="thin">
        <color theme="2" tint="-0.249977111117893"/>
      </right>
      <top/>
      <bottom/>
      <diagonal/>
    </border>
    <border>
      <left style="thin">
        <color theme="0" tint="-0.34998626667073579"/>
      </left>
      <right style="thin">
        <color theme="0" tint="-0.34998626667073579"/>
      </right>
      <top/>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3">
    <xf numFmtId="0" fontId="0" fillId="0" borderId="0"/>
    <xf numFmtId="0" fontId="7" fillId="0" borderId="0"/>
    <xf numFmtId="0" fontId="11" fillId="0" borderId="0" applyNumberFormat="0" applyFill="0" applyBorder="0" applyAlignment="0" applyProtection="0"/>
  </cellStyleXfs>
  <cellXfs count="49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horizontal="center" vertical="center"/>
    </xf>
    <xf numFmtId="164" fontId="0" fillId="0" borderId="0" xfId="0" applyNumberFormat="1" applyAlignment="1">
      <alignment horizontal="center" vertical="center"/>
    </xf>
    <xf numFmtId="0" fontId="6" fillId="0" borderId="0" xfId="0" applyFont="1" applyAlignment="1">
      <alignment horizontal="center" vertical="center"/>
    </xf>
    <xf numFmtId="0" fontId="3" fillId="5" borderId="0" xfId="0" applyFont="1" applyFill="1" applyAlignment="1">
      <alignment horizontal="center" vertical="center"/>
    </xf>
    <xf numFmtId="0" fontId="3" fillId="5" borderId="4"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5" xfId="0" applyFont="1" applyFill="1" applyBorder="1" applyAlignment="1">
      <alignment horizontal="center" vertical="center" wrapText="1"/>
    </xf>
    <xf numFmtId="0" fontId="3" fillId="5" borderId="2" xfId="0" applyFont="1" applyFill="1" applyBorder="1" applyAlignment="1">
      <alignment horizontal="center" vertical="center"/>
    </xf>
    <xf numFmtId="0" fontId="5" fillId="4" borderId="1"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0" xfId="0" applyFont="1" applyFill="1" applyAlignment="1">
      <alignment horizontal="center" vertical="center" wrapText="1"/>
    </xf>
    <xf numFmtId="165" fontId="4" fillId="4" borderId="6" xfId="0" applyNumberFormat="1" applyFont="1" applyFill="1" applyBorder="1" applyAlignment="1">
      <alignment horizontal="center" vertical="center"/>
    </xf>
    <xf numFmtId="0" fontId="0" fillId="4" borderId="1" xfId="0" applyFill="1" applyBorder="1" applyAlignment="1">
      <alignment horizontal="center" vertical="center"/>
    </xf>
    <xf numFmtId="0" fontId="6" fillId="5" borderId="0" xfId="0" applyFont="1" applyFill="1" applyAlignment="1">
      <alignment horizontal="center" vertical="center"/>
    </xf>
    <xf numFmtId="0" fontId="6" fillId="5" borderId="2"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9" xfId="0" applyBorder="1" applyAlignment="1">
      <alignment horizontal="center" vertical="center"/>
    </xf>
    <xf numFmtId="164" fontId="0" fillId="0" borderId="9" xfId="0" applyNumberFormat="1" applyBorder="1" applyAlignment="1">
      <alignment horizontal="center" vertical="center"/>
    </xf>
    <xf numFmtId="0" fontId="0" fillId="4" borderId="2" xfId="0" applyFill="1" applyBorder="1" applyAlignment="1">
      <alignment horizontal="center" vertical="center"/>
    </xf>
    <xf numFmtId="0" fontId="2" fillId="5" borderId="2" xfId="0" applyFont="1" applyFill="1"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4" borderId="11" xfId="0" applyFill="1" applyBorder="1" applyAlignment="1">
      <alignment horizontal="center" vertical="center"/>
    </xf>
    <xf numFmtId="0" fontId="4" fillId="4" borderId="2" xfId="0" applyFont="1" applyFill="1" applyBorder="1" applyAlignment="1">
      <alignment horizontal="center" vertical="center"/>
    </xf>
    <xf numFmtId="164" fontId="4" fillId="4" borderId="0" xfId="0" applyNumberFormat="1" applyFont="1" applyFill="1" applyAlignment="1">
      <alignment horizontal="center" vertical="center"/>
    </xf>
    <xf numFmtId="164" fontId="4" fillId="4" borderId="0" xfId="0" applyNumberFormat="1" applyFont="1" applyFill="1" applyAlignment="1">
      <alignment horizontal="center" vertical="center" wrapText="1"/>
    </xf>
    <xf numFmtId="0" fontId="3" fillId="5" borderId="2" xfId="0" applyFont="1" applyFill="1" applyBorder="1" applyAlignment="1">
      <alignment horizontal="center" vertical="center" wrapText="1"/>
    </xf>
    <xf numFmtId="0" fontId="5" fillId="4" borderId="2" xfId="0" applyFont="1" applyFill="1" applyBorder="1" applyAlignment="1">
      <alignment horizontal="center" vertical="center"/>
    </xf>
    <xf numFmtId="165" fontId="4" fillId="4" borderId="0" xfId="0" applyNumberFormat="1" applyFont="1" applyFill="1" applyAlignment="1">
      <alignment horizontal="center" vertical="center"/>
    </xf>
    <xf numFmtId="165" fontId="4" fillId="4" borderId="1"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166" fontId="0" fillId="0" borderId="2" xfId="0" applyNumberFormat="1" applyBorder="1" applyAlignment="1">
      <alignment horizontal="right" vertical="center"/>
    </xf>
    <xf numFmtId="166" fontId="0" fillId="0" borderId="10" xfId="0" applyNumberFormat="1" applyBorder="1" applyAlignment="1">
      <alignment horizontal="right" vertical="center"/>
    </xf>
    <xf numFmtId="0" fontId="0" fillId="0" borderId="0" xfId="0"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8" xfId="0" applyBorder="1" applyAlignment="1">
      <alignment horizontal="left" vertical="center"/>
    </xf>
    <xf numFmtId="166" fontId="0" fillId="0" borderId="0" xfId="0" applyNumberFormat="1" applyAlignment="1">
      <alignment horizontal="right" vertical="center"/>
    </xf>
    <xf numFmtId="166" fontId="0" fillId="0" borderId="1" xfId="0" applyNumberFormat="1" applyBorder="1" applyAlignment="1">
      <alignment horizontal="right" vertical="center"/>
    </xf>
    <xf numFmtId="166" fontId="0" fillId="0" borderId="9" xfId="0" applyNumberFormat="1" applyBorder="1" applyAlignment="1">
      <alignment horizontal="right" vertical="center"/>
    </xf>
    <xf numFmtId="166" fontId="0" fillId="0" borderId="8" xfId="0" applyNumberFormat="1" applyBorder="1" applyAlignment="1">
      <alignment horizontal="right" vertical="center"/>
    </xf>
    <xf numFmtId="0" fontId="0" fillId="0" borderId="0" xfId="0" applyAlignment="1">
      <alignment horizontal="right"/>
    </xf>
    <xf numFmtId="0" fontId="0" fillId="0" borderId="2" xfId="0" applyBorder="1" applyAlignment="1">
      <alignment horizontal="left" vertical="center"/>
    </xf>
    <xf numFmtId="0" fontId="0" fillId="0" borderId="10" xfId="0" applyBorder="1" applyAlignment="1">
      <alignment horizontal="left" vertical="center"/>
    </xf>
    <xf numFmtId="0" fontId="2" fillId="4" borderId="12" xfId="0" applyFont="1" applyFill="1" applyBorder="1" applyAlignment="1">
      <alignment horizontal="left" vertical="center"/>
    </xf>
    <xf numFmtId="1" fontId="0" fillId="0" borderId="1" xfId="0" applyNumberFormat="1" applyBorder="1" applyAlignment="1">
      <alignment horizontal="left" vertical="center"/>
    </xf>
    <xf numFmtId="1" fontId="0" fillId="0" borderId="8" xfId="0" applyNumberFormat="1" applyBorder="1" applyAlignment="1">
      <alignment horizontal="left" vertical="center"/>
    </xf>
    <xf numFmtId="49" fontId="0" fillId="0" borderId="0" xfId="0" applyNumberFormat="1" applyAlignment="1">
      <alignment horizontal="left" vertical="center"/>
    </xf>
    <xf numFmtId="49" fontId="0" fillId="0" borderId="9" xfId="0" applyNumberFormat="1" applyBorder="1" applyAlignment="1">
      <alignment horizontal="left" vertical="center"/>
    </xf>
    <xf numFmtId="0" fontId="0" fillId="4" borderId="14" xfId="0" applyFill="1" applyBorder="1" applyAlignment="1">
      <alignment horizontal="center" vertical="center"/>
    </xf>
    <xf numFmtId="0" fontId="2" fillId="4" borderId="14" xfId="0" applyFont="1" applyFill="1" applyBorder="1" applyAlignment="1">
      <alignment horizontal="left" vertical="center"/>
    </xf>
    <xf numFmtId="0" fontId="0" fillId="0" borderId="14" xfId="0" applyBorder="1" applyAlignment="1">
      <alignment horizontal="center" vertical="center"/>
    </xf>
    <xf numFmtId="0" fontId="2" fillId="5" borderId="14"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4" xfId="0" applyFont="1" applyFill="1" applyBorder="1" applyAlignment="1">
      <alignment vertical="top" wrapText="1"/>
    </xf>
    <xf numFmtId="0" fontId="3" fillId="5" borderId="14" xfId="0" applyFont="1" applyFill="1" applyBorder="1" applyAlignment="1">
      <alignment horizontal="center" vertical="center" wrapText="1"/>
    </xf>
    <xf numFmtId="0" fontId="4" fillId="4" borderId="14" xfId="0" applyFont="1" applyFill="1" applyBorder="1" applyAlignment="1">
      <alignment horizontal="center" vertical="center"/>
    </xf>
    <xf numFmtId="164" fontId="4" fillId="4" borderId="14" xfId="0" applyNumberFormat="1" applyFont="1" applyFill="1" applyBorder="1" applyAlignment="1">
      <alignment horizontal="center" vertical="center"/>
    </xf>
    <xf numFmtId="164" fontId="4" fillId="4" borderId="14" xfId="0" applyNumberFormat="1" applyFont="1" applyFill="1" applyBorder="1" applyAlignment="1">
      <alignment horizontal="center" vertical="center" wrapText="1"/>
    </xf>
    <xf numFmtId="0" fontId="5" fillId="4" borderId="14" xfId="0" applyFont="1" applyFill="1" applyBorder="1" applyAlignment="1">
      <alignment vertical="top"/>
    </xf>
    <xf numFmtId="0" fontId="5" fillId="4" borderId="14" xfId="0" applyFont="1" applyFill="1" applyBorder="1" applyAlignment="1">
      <alignment horizontal="center" vertical="center"/>
    </xf>
    <xf numFmtId="0" fontId="4" fillId="4" borderId="14" xfId="0" applyFont="1" applyFill="1" applyBorder="1" applyAlignment="1">
      <alignment horizontal="center" vertical="center" wrapText="1"/>
    </xf>
    <xf numFmtId="165" fontId="4" fillId="4" borderId="14" xfId="0" applyNumberFormat="1" applyFont="1" applyFill="1" applyBorder="1" applyAlignment="1">
      <alignment horizontal="center" vertical="center"/>
    </xf>
    <xf numFmtId="0" fontId="6" fillId="5" borderId="14" xfId="0" applyFont="1" applyFill="1" applyBorder="1" applyAlignment="1">
      <alignment horizontal="center" vertical="center"/>
    </xf>
    <xf numFmtId="0" fontId="6" fillId="5" borderId="14" xfId="0" applyFont="1" applyFill="1" applyBorder="1" applyAlignment="1">
      <alignment vertical="top"/>
    </xf>
    <xf numFmtId="0" fontId="6" fillId="0" borderId="14" xfId="0" applyFont="1" applyBorder="1" applyAlignment="1">
      <alignment horizontal="center" vertical="center"/>
    </xf>
    <xf numFmtId="164" fontId="0" fillId="0" borderId="14" xfId="0" applyNumberFormat="1" applyBorder="1" applyAlignment="1">
      <alignment horizontal="center" vertical="center"/>
    </xf>
    <xf numFmtId="0" fontId="0" fillId="0" borderId="14" xfId="0" applyBorder="1" applyAlignment="1">
      <alignment horizontal="left" vertical="center"/>
    </xf>
    <xf numFmtId="0" fontId="0" fillId="0" borderId="14" xfId="0" applyBorder="1" applyAlignment="1">
      <alignment vertical="top"/>
    </xf>
    <xf numFmtId="166" fontId="0" fillId="0" borderId="14" xfId="0" applyNumberFormat="1" applyBorder="1" applyAlignment="1">
      <alignment horizontal="right" vertical="center"/>
    </xf>
    <xf numFmtId="1" fontId="0" fillId="0" borderId="14" xfId="0" applyNumberFormat="1" applyBorder="1" applyAlignment="1">
      <alignment horizontal="left" vertical="center"/>
    </xf>
    <xf numFmtId="49" fontId="0" fillId="0" borderId="14" xfId="0" applyNumberFormat="1" applyBorder="1" applyAlignment="1">
      <alignment horizontal="left" vertical="center"/>
    </xf>
    <xf numFmtId="0" fontId="0" fillId="0" borderId="14" xfId="0" applyBorder="1"/>
    <xf numFmtId="0" fontId="18" fillId="0" borderId="14" xfId="0" applyFont="1" applyBorder="1"/>
    <xf numFmtId="0" fontId="0" fillId="0" borderId="14" xfId="0" applyBorder="1" applyAlignment="1">
      <alignment vertical="center"/>
    </xf>
    <xf numFmtId="0" fontId="2" fillId="3" borderId="14" xfId="0" applyFont="1" applyFill="1" applyBorder="1" applyAlignment="1">
      <alignment vertical="center"/>
    </xf>
    <xf numFmtId="0" fontId="2" fillId="3" borderId="14" xfId="0" applyFont="1" applyFill="1" applyBorder="1" applyAlignment="1">
      <alignment horizontal="right" vertical="center"/>
    </xf>
    <xf numFmtId="0" fontId="2" fillId="3" borderId="14" xfId="0" applyFont="1" applyFill="1" applyBorder="1" applyAlignment="1">
      <alignment horizontal="left" vertical="center"/>
    </xf>
    <xf numFmtId="0" fontId="0" fillId="3" borderId="14" xfId="0" applyFill="1" applyBorder="1" applyAlignment="1">
      <alignment vertical="center"/>
    </xf>
    <xf numFmtId="0" fontId="2" fillId="2" borderId="14" xfId="0" applyFont="1" applyFill="1" applyBorder="1" applyAlignment="1">
      <alignment horizontal="center" vertical="center"/>
    </xf>
    <xf numFmtId="0" fontId="2" fillId="6" borderId="14" xfId="0" applyFont="1" applyFill="1" applyBorder="1" applyAlignment="1">
      <alignment horizontal="center" vertical="center"/>
    </xf>
    <xf numFmtId="0" fontId="8" fillId="0" borderId="14" xfId="1" applyFont="1" applyBorder="1" applyAlignment="1" applyProtection="1">
      <alignment vertical="center"/>
      <protection hidden="1"/>
    </xf>
    <xf numFmtId="0" fontId="0" fillId="0" borderId="14" xfId="0" applyBorder="1" applyAlignment="1">
      <alignment horizontal="center" vertical="center" wrapText="1"/>
    </xf>
    <xf numFmtId="0" fontId="0" fillId="0" borderId="14" xfId="0" applyBorder="1" applyAlignment="1">
      <alignment vertical="center" wrapText="1"/>
    </xf>
    <xf numFmtId="0" fontId="10" fillId="3" borderId="14" xfId="0" applyFont="1" applyFill="1" applyBorder="1" applyAlignment="1">
      <alignment vertical="center"/>
    </xf>
    <xf numFmtId="0" fontId="0" fillId="3" borderId="14" xfId="0" applyFill="1" applyBorder="1" applyAlignment="1">
      <alignment horizontal="left" vertical="center"/>
    </xf>
    <xf numFmtId="0" fontId="11" fillId="3" borderId="14" xfId="2" applyFill="1" applyBorder="1" applyAlignment="1">
      <alignment vertical="center"/>
    </xf>
    <xf numFmtId="0" fontId="12" fillId="8" borderId="14" xfId="2" applyFont="1" applyFill="1" applyBorder="1" applyAlignment="1">
      <alignment horizontal="center" vertical="center"/>
    </xf>
    <xf numFmtId="0" fontId="3" fillId="7" borderId="14" xfId="0" applyFont="1" applyFill="1" applyBorder="1" applyAlignment="1">
      <alignment horizontal="center" vertical="center"/>
    </xf>
    <xf numFmtId="0" fontId="0" fillId="3" borderId="14" xfId="0" applyFill="1" applyBorder="1" applyAlignment="1">
      <alignment horizontal="left" vertical="center" wrapText="1"/>
    </xf>
    <xf numFmtId="0" fontId="3" fillId="7" borderId="14" xfId="0" applyFont="1" applyFill="1" applyBorder="1" applyAlignment="1">
      <alignment horizontal="center" vertical="center" wrapText="1"/>
    </xf>
    <xf numFmtId="0" fontId="14" fillId="3" borderId="14" xfId="0" applyFont="1" applyFill="1" applyBorder="1" applyAlignment="1">
      <alignment horizontal="left" vertical="center" wrapText="1"/>
    </xf>
    <xf numFmtId="0" fontId="0" fillId="2" borderId="14" xfId="0" applyFill="1" applyBorder="1" applyAlignment="1">
      <alignment horizontal="center" vertical="center" wrapText="1"/>
    </xf>
    <xf numFmtId="0" fontId="0" fillId="3" borderId="14" xfId="0" applyFill="1" applyBorder="1"/>
    <xf numFmtId="0" fontId="0" fillId="10" borderId="14" xfId="0" applyFill="1" applyBorder="1" applyAlignment="1">
      <alignment horizontal="center" vertical="center"/>
    </xf>
    <xf numFmtId="0" fontId="0" fillId="10" borderId="14" xfId="0" applyFill="1" applyBorder="1"/>
    <xf numFmtId="0" fontId="3" fillId="5" borderId="14" xfId="0" applyFont="1" applyFill="1" applyBorder="1" applyAlignment="1">
      <alignment vertical="center" wrapText="1"/>
    </xf>
    <xf numFmtId="0" fontId="4" fillId="4" borderId="14" xfId="0" applyFont="1" applyFill="1" applyBorder="1" applyAlignment="1">
      <alignment vertical="center" wrapText="1"/>
    </xf>
    <xf numFmtId="0" fontId="6" fillId="5" borderId="14" xfId="0" applyFont="1" applyFill="1" applyBorder="1" applyAlignment="1">
      <alignment vertical="center"/>
    </xf>
    <xf numFmtId="165" fontId="4" fillId="4" borderId="14" xfId="0" applyNumberFormat="1" applyFont="1" applyFill="1" applyBorder="1" applyAlignment="1">
      <alignment vertical="center"/>
    </xf>
    <xf numFmtId="166" fontId="0" fillId="0" borderId="14" xfId="0" applyNumberFormat="1" applyBorder="1" applyAlignment="1">
      <alignment vertical="center"/>
    </xf>
    <xf numFmtId="0" fontId="5" fillId="4" borderId="14" xfId="0" applyFont="1" applyFill="1" applyBorder="1" applyAlignment="1">
      <alignment vertical="center"/>
    </xf>
    <xf numFmtId="0" fontId="3" fillId="5" borderId="14"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6" fillId="5" borderId="14" xfId="0" applyFont="1" applyFill="1" applyBorder="1" applyAlignment="1">
      <alignment horizontal="left" vertical="center"/>
    </xf>
    <xf numFmtId="0" fontId="21" fillId="0" borderId="14" xfId="0" applyFont="1" applyBorder="1"/>
    <xf numFmtId="0" fontId="21" fillId="10" borderId="14" xfId="0" applyFont="1" applyFill="1" applyBorder="1"/>
    <xf numFmtId="49" fontId="0" fillId="0" borderId="14" xfId="0" applyNumberFormat="1" applyBorder="1" applyAlignment="1">
      <alignment horizontal="center" vertical="center"/>
    </xf>
    <xf numFmtId="0" fontId="0" fillId="0" borderId="14" xfId="0" applyBorder="1" applyAlignment="1">
      <alignment horizontal="left"/>
    </xf>
    <xf numFmtId="0" fontId="0" fillId="0" borderId="14" xfId="0" applyBorder="1" applyAlignment="1">
      <alignment horizontal="right"/>
    </xf>
    <xf numFmtId="0" fontId="0" fillId="10" borderId="14" xfId="0" applyFill="1" applyBorder="1" applyAlignment="1">
      <alignment vertical="center"/>
    </xf>
    <xf numFmtId="0" fontId="2" fillId="10" borderId="14" xfId="0" applyFont="1" applyFill="1" applyBorder="1" applyAlignment="1">
      <alignment horizontal="center" vertical="center"/>
    </xf>
    <xf numFmtId="0" fontId="0" fillId="9" borderId="0" xfId="0" applyFill="1"/>
    <xf numFmtId="0" fontId="3" fillId="5" borderId="15" xfId="0" applyFont="1" applyFill="1" applyBorder="1" applyAlignment="1">
      <alignment horizontal="center" vertical="center" wrapText="1"/>
    </xf>
    <xf numFmtId="0" fontId="0" fillId="4" borderId="15" xfId="0" applyFill="1" applyBorder="1" applyAlignment="1">
      <alignment horizontal="center" vertical="center"/>
    </xf>
    <xf numFmtId="0" fontId="6" fillId="5" borderId="15" xfId="0" applyFont="1" applyFill="1" applyBorder="1" applyAlignment="1">
      <alignment horizontal="center" vertical="center"/>
    </xf>
    <xf numFmtId="0" fontId="0" fillId="0" borderId="15" xfId="0" applyBorder="1" applyAlignment="1">
      <alignment horizontal="left" vertical="center"/>
    </xf>
    <xf numFmtId="0" fontId="0" fillId="12" borderId="14" xfId="0" applyFill="1" applyBorder="1" applyAlignment="1">
      <alignment horizontal="center" vertical="center"/>
    </xf>
    <xf numFmtId="0" fontId="6" fillId="12" borderId="14" xfId="0" applyFont="1" applyFill="1" applyBorder="1" applyAlignment="1">
      <alignment horizontal="center" vertical="center"/>
    </xf>
    <xf numFmtId="0" fontId="18" fillId="0" borderId="0" xfId="0" applyFont="1"/>
    <xf numFmtId="0" fontId="18" fillId="10" borderId="0" xfId="0" applyFont="1" applyFill="1"/>
    <xf numFmtId="0" fontId="0" fillId="10" borderId="0" xfId="0" applyFill="1"/>
    <xf numFmtId="165" fontId="4" fillId="4" borderId="15" xfId="0" applyNumberFormat="1" applyFont="1" applyFill="1" applyBorder="1" applyAlignment="1">
      <alignment horizontal="center" vertical="center"/>
    </xf>
    <xf numFmtId="166" fontId="0" fillId="0" borderId="15" xfId="0" applyNumberFormat="1" applyBorder="1" applyAlignment="1">
      <alignment horizontal="right" vertical="center"/>
    </xf>
    <xf numFmtId="0" fontId="0" fillId="3" borderId="17" xfId="0" applyFill="1" applyBorder="1" applyAlignment="1">
      <alignment vertical="center"/>
    </xf>
    <xf numFmtId="0" fontId="0" fillId="13" borderId="14" xfId="0" applyFill="1" applyBorder="1" applyAlignment="1">
      <alignment horizontal="center" vertical="center"/>
    </xf>
    <xf numFmtId="0" fontId="4" fillId="4" borderId="15" xfId="0" applyFont="1" applyFill="1" applyBorder="1" applyAlignment="1">
      <alignment horizontal="center" vertical="center" wrapText="1"/>
    </xf>
    <xf numFmtId="0" fontId="2" fillId="4" borderId="15" xfId="0" applyFont="1" applyFill="1" applyBorder="1" applyAlignment="1">
      <alignment horizontal="left" vertical="center"/>
    </xf>
    <xf numFmtId="166" fontId="0" fillId="0" borderId="16" xfId="0" applyNumberFormat="1" applyBorder="1" applyAlignment="1">
      <alignment horizontal="right" vertical="center"/>
    </xf>
    <xf numFmtId="0" fontId="0" fillId="3" borderId="14" xfId="0" applyFill="1" applyBorder="1" applyAlignment="1">
      <alignment horizontal="center" vertical="center"/>
    </xf>
    <xf numFmtId="0" fontId="18" fillId="3" borderId="14" xfId="0" applyFont="1" applyFill="1" applyBorder="1" applyAlignment="1">
      <alignment horizontal="center" vertical="center"/>
    </xf>
    <xf numFmtId="164" fontId="18" fillId="3" borderId="14" xfId="0" applyNumberFormat="1" applyFont="1" applyFill="1" applyBorder="1" applyAlignment="1">
      <alignment horizontal="center" vertical="center"/>
    </xf>
    <xf numFmtId="0" fontId="18" fillId="3" borderId="14" xfId="0" applyFont="1" applyFill="1" applyBorder="1" applyAlignment="1">
      <alignment horizontal="left" vertical="center"/>
    </xf>
    <xf numFmtId="166" fontId="18" fillId="3" borderId="14" xfId="0" applyNumberFormat="1" applyFont="1" applyFill="1" applyBorder="1" applyAlignment="1">
      <alignment horizontal="right" vertical="center"/>
    </xf>
    <xf numFmtId="1" fontId="18" fillId="3" borderId="14" xfId="0" applyNumberFormat="1" applyFont="1" applyFill="1" applyBorder="1" applyAlignment="1">
      <alignment horizontal="left" vertical="center"/>
    </xf>
    <xf numFmtId="49" fontId="18" fillId="3" borderId="14" xfId="0" applyNumberFormat="1" applyFont="1" applyFill="1" applyBorder="1" applyAlignment="1">
      <alignment horizontal="left" vertical="center"/>
    </xf>
    <xf numFmtId="166" fontId="18" fillId="3" borderId="14" xfId="0" applyNumberFormat="1" applyFont="1" applyFill="1" applyBorder="1" applyAlignment="1">
      <alignment vertical="center"/>
    </xf>
    <xf numFmtId="164" fontId="0" fillId="3" borderId="14" xfId="0" applyNumberFormat="1" applyFill="1" applyBorder="1" applyAlignment="1">
      <alignment horizontal="center" vertical="center"/>
    </xf>
    <xf numFmtId="166" fontId="0" fillId="3" borderId="14" xfId="0" applyNumberFormat="1" applyFill="1" applyBorder="1" applyAlignment="1">
      <alignment horizontal="right" vertical="center"/>
    </xf>
    <xf numFmtId="1" fontId="0" fillId="3" borderId="14" xfId="0" applyNumberFormat="1" applyFill="1" applyBorder="1" applyAlignment="1">
      <alignment horizontal="left" vertical="center"/>
    </xf>
    <xf numFmtId="49" fontId="0" fillId="3" borderId="14" xfId="0" applyNumberFormat="1" applyFill="1" applyBorder="1" applyAlignment="1">
      <alignment horizontal="left" vertical="center"/>
    </xf>
    <xf numFmtId="166" fontId="0" fillId="3" borderId="14" xfId="0" applyNumberFormat="1" applyFill="1" applyBorder="1" applyAlignment="1">
      <alignment vertical="center"/>
    </xf>
    <xf numFmtId="0" fontId="18" fillId="3" borderId="14" xfId="0" applyFont="1" applyFill="1" applyBorder="1" applyAlignment="1">
      <alignment vertical="center"/>
    </xf>
    <xf numFmtId="0" fontId="0" fillId="3" borderId="0" xfId="0" applyFill="1"/>
    <xf numFmtId="0" fontId="21" fillId="3" borderId="14" xfId="0" applyFont="1" applyFill="1" applyBorder="1" applyAlignment="1">
      <alignment horizontal="center" vertical="center"/>
    </xf>
    <xf numFmtId="164" fontId="21" fillId="3" borderId="14" xfId="0" applyNumberFormat="1" applyFont="1" applyFill="1" applyBorder="1" applyAlignment="1">
      <alignment horizontal="center" vertical="center"/>
    </xf>
    <xf numFmtId="0" fontId="21" fillId="3" borderId="14" xfId="0" applyFont="1" applyFill="1" applyBorder="1" applyAlignment="1">
      <alignment horizontal="left" vertical="center"/>
    </xf>
    <xf numFmtId="0" fontId="21" fillId="3" borderId="14" xfId="0" applyFont="1" applyFill="1" applyBorder="1" applyAlignment="1">
      <alignment vertical="center"/>
    </xf>
    <xf numFmtId="166" fontId="21" fillId="3" borderId="14" xfId="0" applyNumberFormat="1" applyFont="1" applyFill="1" applyBorder="1" applyAlignment="1">
      <alignment horizontal="right" vertical="center"/>
    </xf>
    <xf numFmtId="1" fontId="21" fillId="3" borderId="14" xfId="0" applyNumberFormat="1" applyFont="1" applyFill="1" applyBorder="1" applyAlignment="1">
      <alignment horizontal="left" vertical="center"/>
    </xf>
    <xf numFmtId="49" fontId="21" fillId="3" borderId="14" xfId="0" applyNumberFormat="1" applyFont="1" applyFill="1" applyBorder="1" applyAlignment="1">
      <alignment horizontal="left" vertical="center"/>
    </xf>
    <xf numFmtId="49" fontId="0" fillId="3" borderId="14" xfId="0" applyNumberFormat="1" applyFill="1" applyBorder="1" applyAlignment="1">
      <alignment horizontal="center" vertical="center"/>
    </xf>
    <xf numFmtId="14" fontId="0" fillId="3" borderId="14" xfId="0" applyNumberFormat="1" applyFill="1" applyBorder="1" applyAlignment="1">
      <alignment horizontal="right"/>
    </xf>
    <xf numFmtId="0" fontId="0" fillId="3" borderId="15" xfId="0" applyFill="1" applyBorder="1" applyAlignment="1">
      <alignment horizontal="left" vertical="center"/>
    </xf>
    <xf numFmtId="0" fontId="18" fillId="3" borderId="15" xfId="0" applyFont="1" applyFill="1" applyBorder="1" applyAlignment="1">
      <alignment horizontal="left" vertical="center"/>
    </xf>
    <xf numFmtId="166" fontId="0" fillId="3" borderId="15" xfId="0" applyNumberFormat="1" applyFill="1" applyBorder="1" applyAlignment="1">
      <alignment horizontal="right" vertical="center"/>
    </xf>
    <xf numFmtId="0" fontId="22" fillId="3" borderId="14" xfId="0" applyFont="1" applyFill="1" applyBorder="1"/>
    <xf numFmtId="0" fontId="22" fillId="3" borderId="16" xfId="0" applyFont="1" applyFill="1" applyBorder="1"/>
    <xf numFmtId="15" fontId="22" fillId="3" borderId="14" xfId="0" applyNumberFormat="1" applyFont="1" applyFill="1" applyBorder="1"/>
    <xf numFmtId="0" fontId="22" fillId="3" borderId="18" xfId="0" applyFont="1" applyFill="1" applyBorder="1"/>
    <xf numFmtId="15" fontId="22" fillId="3" borderId="17" xfId="0" applyNumberFormat="1" applyFont="1" applyFill="1" applyBorder="1"/>
    <xf numFmtId="0" fontId="22" fillId="15" borderId="18" xfId="0" applyFont="1" applyFill="1" applyBorder="1"/>
    <xf numFmtId="0" fontId="24" fillId="3" borderId="18" xfId="0" applyFont="1" applyFill="1" applyBorder="1"/>
    <xf numFmtId="0" fontId="0" fillId="3" borderId="21" xfId="0" applyFill="1" applyBorder="1" applyAlignment="1">
      <alignment horizontal="left" vertical="center"/>
    </xf>
    <xf numFmtId="0" fontId="22" fillId="3" borderId="23" xfId="0" applyFont="1" applyFill="1" applyBorder="1"/>
    <xf numFmtId="49" fontId="0" fillId="3" borderId="21" xfId="0" applyNumberFormat="1" applyFill="1" applyBorder="1" applyAlignment="1">
      <alignment horizontal="left" vertical="center"/>
    </xf>
    <xf numFmtId="164" fontId="0" fillId="3" borderId="21" xfId="0" applyNumberFormat="1" applyFill="1" applyBorder="1" applyAlignment="1">
      <alignment horizontal="center" vertical="center"/>
    </xf>
    <xf numFmtId="0" fontId="0" fillId="3" borderId="21" xfId="0" applyFill="1" applyBorder="1" applyAlignment="1">
      <alignment horizontal="center" vertical="center"/>
    </xf>
    <xf numFmtId="15" fontId="22" fillId="3" borderId="18" xfId="0" applyNumberFormat="1" applyFont="1" applyFill="1" applyBorder="1"/>
    <xf numFmtId="15" fontId="22" fillId="3" borderId="20" xfId="0" applyNumberFormat="1" applyFont="1" applyFill="1" applyBorder="1"/>
    <xf numFmtId="0" fontId="0" fillId="3" borderId="17" xfId="0" applyFill="1" applyBorder="1" applyAlignment="1">
      <alignment horizontal="left" vertical="center"/>
    </xf>
    <xf numFmtId="1" fontId="0" fillId="3" borderId="17" xfId="0" applyNumberFormat="1" applyFill="1" applyBorder="1" applyAlignment="1">
      <alignment horizontal="left" vertical="center"/>
    </xf>
    <xf numFmtId="49" fontId="0" fillId="3" borderId="17" xfId="0" applyNumberFormat="1" applyFill="1" applyBorder="1" applyAlignment="1">
      <alignment horizontal="left" vertical="center"/>
    </xf>
    <xf numFmtId="0" fontId="18" fillId="3" borderId="14" xfId="0" applyFont="1" applyFill="1" applyBorder="1"/>
    <xf numFmtId="1" fontId="0" fillId="3" borderId="15" xfId="0" applyNumberFormat="1" applyFill="1" applyBorder="1" applyAlignment="1">
      <alignment horizontal="left" vertical="center"/>
    </xf>
    <xf numFmtId="49" fontId="0" fillId="3" borderId="15" xfId="0" applyNumberFormat="1" applyFill="1" applyBorder="1" applyAlignment="1">
      <alignment horizontal="left" vertical="center"/>
    </xf>
    <xf numFmtId="166" fontId="0" fillId="3" borderId="21" xfId="0" applyNumberFormat="1" applyFill="1" applyBorder="1" applyAlignment="1">
      <alignment horizontal="right" vertical="center"/>
    </xf>
    <xf numFmtId="49" fontId="0" fillId="3" borderId="25" xfId="0" applyNumberFormat="1" applyFill="1" applyBorder="1" applyAlignment="1">
      <alignment horizontal="left" vertical="center"/>
    </xf>
    <xf numFmtId="0" fontId="0" fillId="3" borderId="21" xfId="0" applyFill="1" applyBorder="1"/>
    <xf numFmtId="49" fontId="18" fillId="3" borderId="15" xfId="0" applyNumberFormat="1" applyFont="1" applyFill="1" applyBorder="1" applyAlignment="1">
      <alignment horizontal="left" vertical="center"/>
    </xf>
    <xf numFmtId="1" fontId="0" fillId="3" borderId="21" xfId="0" applyNumberFormat="1" applyFill="1" applyBorder="1" applyAlignment="1">
      <alignment horizontal="left" vertical="center"/>
    </xf>
    <xf numFmtId="49" fontId="0" fillId="3" borderId="24" xfId="0" applyNumberFormat="1" applyFill="1" applyBorder="1" applyAlignment="1">
      <alignment horizontal="left" vertical="center"/>
    </xf>
    <xf numFmtId="0" fontId="0" fillId="3" borderId="15" xfId="0" applyFill="1" applyBorder="1" applyAlignment="1">
      <alignment horizontal="center" vertical="center"/>
    </xf>
    <xf numFmtId="0" fontId="18" fillId="3" borderId="15" xfId="0" applyFont="1" applyFill="1" applyBorder="1" applyAlignment="1">
      <alignment horizontal="center" vertical="center"/>
    </xf>
    <xf numFmtId="0" fontId="0" fillId="3" borderId="17" xfId="0" applyFill="1" applyBorder="1" applyAlignment="1">
      <alignment horizontal="center" vertical="center"/>
    </xf>
    <xf numFmtId="164" fontId="0" fillId="3" borderId="17" xfId="0" applyNumberFormat="1" applyFill="1" applyBorder="1" applyAlignment="1">
      <alignment horizontal="center" vertical="center"/>
    </xf>
    <xf numFmtId="166" fontId="0" fillId="3" borderId="17" xfId="0" applyNumberFormat="1" applyFill="1" applyBorder="1" applyAlignment="1">
      <alignment horizontal="right" vertical="center"/>
    </xf>
    <xf numFmtId="0" fontId="0" fillId="3" borderId="25" xfId="0" applyFill="1" applyBorder="1" applyAlignment="1">
      <alignment horizontal="left" vertical="center"/>
    </xf>
    <xf numFmtId="0" fontId="0" fillId="3" borderId="17" xfId="0" applyFill="1" applyBorder="1"/>
    <xf numFmtId="0" fontId="0" fillId="3" borderId="24" xfId="0" applyFill="1" applyBorder="1" applyAlignment="1">
      <alignment horizontal="left" vertical="center"/>
    </xf>
    <xf numFmtId="1" fontId="0" fillId="3" borderId="24" xfId="0" applyNumberFormat="1" applyFill="1" applyBorder="1" applyAlignment="1">
      <alignment horizontal="left" vertical="center"/>
    </xf>
    <xf numFmtId="166" fontId="0" fillId="3" borderId="16" xfId="0" applyNumberFormat="1" applyFill="1" applyBorder="1" applyAlignment="1">
      <alignment horizontal="right" vertical="center"/>
    </xf>
    <xf numFmtId="166" fontId="18" fillId="3" borderId="16" xfId="0" applyNumberFormat="1" applyFont="1" applyFill="1" applyBorder="1" applyAlignment="1">
      <alignment horizontal="right" vertical="center"/>
    </xf>
    <xf numFmtId="0" fontId="0" fillId="0" borderId="26" xfId="0" applyBorder="1" applyAlignment="1">
      <alignment horizontal="center" vertical="center"/>
    </xf>
    <xf numFmtId="164" fontId="19" fillId="3" borderId="26" xfId="0" applyNumberFormat="1" applyFont="1" applyFill="1" applyBorder="1" applyAlignment="1">
      <alignment horizontal="center" vertical="center"/>
    </xf>
    <xf numFmtId="164" fontId="0" fillId="0" borderId="26" xfId="0" applyNumberFormat="1" applyBorder="1" applyAlignment="1">
      <alignment horizontal="center" vertical="center"/>
    </xf>
    <xf numFmtId="0" fontId="0" fillId="0" borderId="26" xfId="0" applyBorder="1" applyAlignment="1">
      <alignment horizontal="left" vertical="center"/>
    </xf>
    <xf numFmtId="0" fontId="0" fillId="0" borderId="26" xfId="0" applyBorder="1" applyAlignment="1">
      <alignment vertical="top"/>
    </xf>
    <xf numFmtId="166" fontId="19" fillId="3" borderId="26" xfId="0" applyNumberFormat="1" applyFont="1" applyFill="1" applyBorder="1" applyAlignment="1">
      <alignment horizontal="right" vertical="center"/>
    </xf>
    <xf numFmtId="0" fontId="0" fillId="10" borderId="26" xfId="0" applyFill="1" applyBorder="1" applyAlignment="1">
      <alignment horizontal="left" vertical="center"/>
    </xf>
    <xf numFmtId="0" fontId="0" fillId="10" borderId="26" xfId="0" applyFill="1" applyBorder="1" applyAlignment="1">
      <alignment vertical="top"/>
    </xf>
    <xf numFmtId="164" fontId="0" fillId="3" borderId="26" xfId="0" applyNumberFormat="1" applyFill="1" applyBorder="1" applyAlignment="1">
      <alignment horizontal="center" vertical="center"/>
    </xf>
    <xf numFmtId="0" fontId="0" fillId="0" borderId="26" xfId="0" applyBorder="1" applyAlignment="1">
      <alignment horizontal="left"/>
    </xf>
    <xf numFmtId="0" fontId="0" fillId="0" borderId="26" xfId="0" applyBorder="1"/>
    <xf numFmtId="0" fontId="0" fillId="0" borderId="26" xfId="0" applyBorder="1" applyAlignment="1">
      <alignment horizontal="center"/>
    </xf>
    <xf numFmtId="0" fontId="0" fillId="3" borderId="26" xfId="0" applyFill="1" applyBorder="1"/>
    <xf numFmtId="0" fontId="0" fillId="3" borderId="26" xfId="0" applyFill="1" applyBorder="1" applyAlignment="1">
      <alignment horizontal="center" vertical="center"/>
    </xf>
    <xf numFmtId="0" fontId="0" fillId="3" borderId="26" xfId="0" applyFill="1" applyBorder="1" applyAlignment="1">
      <alignment horizontal="center"/>
    </xf>
    <xf numFmtId="0" fontId="0" fillId="3" borderId="26" xfId="0" applyFill="1" applyBorder="1" applyAlignment="1">
      <alignment horizontal="left"/>
    </xf>
    <xf numFmtId="0" fontId="18" fillId="0" borderId="26" xfId="0" applyFont="1" applyBorder="1" applyAlignment="1">
      <alignment horizontal="center"/>
    </xf>
    <xf numFmtId="0" fontId="18" fillId="0" borderId="26" xfId="0" applyFont="1" applyBorder="1" applyAlignment="1">
      <alignment horizontal="center" vertical="center"/>
    </xf>
    <xf numFmtId="164" fontId="20" fillId="3" borderId="26" xfId="0" applyNumberFormat="1" applyFont="1" applyFill="1" applyBorder="1" applyAlignment="1">
      <alignment horizontal="center" vertical="center"/>
    </xf>
    <xf numFmtId="164" fontId="18" fillId="0" borderId="26" xfId="0" applyNumberFormat="1" applyFont="1" applyBorder="1" applyAlignment="1">
      <alignment horizontal="center" vertical="center"/>
    </xf>
    <xf numFmtId="0" fontId="18" fillId="0" borderId="26" xfId="0" applyFont="1" applyBorder="1" applyAlignment="1">
      <alignment horizontal="left"/>
    </xf>
    <xf numFmtId="166" fontId="20" fillId="3" borderId="26" xfId="0" applyNumberFormat="1" applyFont="1" applyFill="1" applyBorder="1" applyAlignment="1">
      <alignment horizontal="right" vertical="center"/>
    </xf>
    <xf numFmtId="0" fontId="0" fillId="3" borderId="26" xfId="0" quotePrefix="1" applyFill="1" applyBorder="1" applyAlignment="1">
      <alignment horizontal="left"/>
    </xf>
    <xf numFmtId="0" fontId="18" fillId="3" borderId="26" xfId="0" applyFont="1" applyFill="1" applyBorder="1" applyAlignment="1">
      <alignment horizontal="center"/>
    </xf>
    <xf numFmtId="0" fontId="18" fillId="3" borderId="26" xfId="0" applyFont="1" applyFill="1" applyBorder="1" applyAlignment="1">
      <alignment horizontal="center" vertical="center"/>
    </xf>
    <xf numFmtId="164" fontId="18" fillId="3" borderId="26" xfId="0" applyNumberFormat="1" applyFont="1" applyFill="1" applyBorder="1" applyAlignment="1">
      <alignment horizontal="center" vertical="center"/>
    </xf>
    <xf numFmtId="0" fontId="18" fillId="3" borderId="26" xfId="0" applyFont="1" applyFill="1" applyBorder="1" applyAlignment="1">
      <alignment horizontal="left"/>
    </xf>
    <xf numFmtId="166" fontId="0" fillId="11" borderId="14" xfId="0" applyNumberFormat="1" applyFill="1" applyBorder="1" applyAlignment="1">
      <alignment vertical="center"/>
    </xf>
    <xf numFmtId="164" fontId="18" fillId="0" borderId="14" xfId="0" applyNumberFormat="1" applyFont="1" applyBorder="1" applyAlignment="1">
      <alignment horizontal="center" vertical="center"/>
    </xf>
    <xf numFmtId="0" fontId="18" fillId="0" borderId="14" xfId="0" applyFont="1" applyBorder="1" applyAlignment="1">
      <alignment horizontal="left" vertical="center"/>
    </xf>
    <xf numFmtId="0" fontId="18" fillId="0" borderId="14" xfId="0" applyFont="1" applyBorder="1" applyAlignment="1">
      <alignment horizontal="center" vertical="center"/>
    </xf>
    <xf numFmtId="0" fontId="18" fillId="0" borderId="14" xfId="0" applyFont="1" applyBorder="1" applyAlignment="1">
      <alignment vertical="top"/>
    </xf>
    <xf numFmtId="0" fontId="18" fillId="0" borderId="14" xfId="0" applyFont="1" applyBorder="1" applyAlignment="1">
      <alignment vertical="center"/>
    </xf>
    <xf numFmtId="1" fontId="18" fillId="0" borderId="14" xfId="0" applyNumberFormat="1" applyFont="1" applyBorder="1" applyAlignment="1">
      <alignment horizontal="left" vertical="center"/>
    </xf>
    <xf numFmtId="49" fontId="18" fillId="0" borderId="14" xfId="0" applyNumberFormat="1" applyFont="1" applyBorder="1" applyAlignment="1">
      <alignment horizontal="left" vertical="center"/>
    </xf>
    <xf numFmtId="166" fontId="18" fillId="0" borderId="14" xfId="0" applyNumberFormat="1" applyFont="1" applyBorder="1" applyAlignment="1">
      <alignment vertical="center"/>
    </xf>
    <xf numFmtId="0" fontId="0" fillId="10" borderId="14" xfId="0" applyFill="1" applyBorder="1" applyAlignment="1">
      <alignment horizontal="left" vertical="center"/>
    </xf>
    <xf numFmtId="0" fontId="21" fillId="0" borderId="26" xfId="0" applyFont="1" applyBorder="1" applyAlignment="1">
      <alignment horizontal="center"/>
    </xf>
    <xf numFmtId="0" fontId="21" fillId="0" borderId="26" xfId="0" applyFont="1" applyBorder="1" applyAlignment="1">
      <alignment horizontal="center" vertical="center"/>
    </xf>
    <xf numFmtId="0" fontId="21" fillId="0" borderId="14" xfId="0" applyFont="1" applyBorder="1" applyAlignment="1">
      <alignment horizontal="left" vertical="center"/>
    </xf>
    <xf numFmtId="0" fontId="21" fillId="0" borderId="14" xfId="0" applyFont="1" applyBorder="1" applyAlignment="1">
      <alignment horizontal="center" vertical="center"/>
    </xf>
    <xf numFmtId="166" fontId="25" fillId="3" borderId="26" xfId="0" applyNumberFormat="1" applyFont="1" applyFill="1" applyBorder="1" applyAlignment="1">
      <alignment horizontal="right" vertical="center"/>
    </xf>
    <xf numFmtId="1" fontId="21" fillId="0" borderId="14" xfId="0" applyNumberFormat="1" applyFont="1" applyBorder="1" applyAlignment="1">
      <alignment horizontal="left" vertical="center"/>
    </xf>
    <xf numFmtId="49" fontId="21" fillId="0" borderId="14" xfId="0" applyNumberFormat="1" applyFont="1" applyBorder="1" applyAlignment="1">
      <alignment horizontal="left" vertical="center"/>
    </xf>
    <xf numFmtId="166" fontId="21" fillId="0" borderId="14" xfId="0" applyNumberFormat="1" applyFont="1" applyBorder="1" applyAlignment="1">
      <alignment vertical="center"/>
    </xf>
    <xf numFmtId="0" fontId="0" fillId="0" borderId="14" xfId="0" applyBorder="1" applyAlignment="1">
      <alignment horizontal="center"/>
    </xf>
    <xf numFmtId="0" fontId="3" fillId="5" borderId="14" xfId="0" applyFont="1" applyFill="1" applyBorder="1" applyAlignment="1">
      <alignment horizontal="left" vertical="center"/>
    </xf>
    <xf numFmtId="164" fontId="21" fillId="0" borderId="26" xfId="0" applyNumberFormat="1" applyFont="1" applyBorder="1" applyAlignment="1">
      <alignment horizontal="center" vertical="center"/>
    </xf>
    <xf numFmtId="0" fontId="21" fillId="0" borderId="26" xfId="0" applyFont="1" applyBorder="1" applyAlignment="1">
      <alignment horizontal="left" vertical="center"/>
    </xf>
    <xf numFmtId="0" fontId="21" fillId="0" borderId="26" xfId="0" applyFont="1" applyBorder="1" applyAlignment="1">
      <alignment vertical="top"/>
    </xf>
    <xf numFmtId="0" fontId="21" fillId="0" borderId="26" xfId="0" applyFont="1" applyBorder="1" applyAlignment="1">
      <alignment vertical="center"/>
    </xf>
    <xf numFmtId="0" fontId="2" fillId="5" borderId="14" xfId="0" applyFont="1" applyFill="1" applyBorder="1" applyAlignment="1">
      <alignment horizontal="center" vertical="center" wrapText="1"/>
    </xf>
    <xf numFmtId="0" fontId="2" fillId="5" borderId="14" xfId="0" applyFont="1" applyFill="1" applyBorder="1" applyAlignment="1">
      <alignment vertical="center" wrapText="1"/>
    </xf>
    <xf numFmtId="0" fontId="2" fillId="5" borderId="14" xfId="0" applyFont="1" applyFill="1" applyBorder="1" applyAlignment="1">
      <alignment horizontal="left" vertical="center"/>
    </xf>
    <xf numFmtId="0" fontId="26" fillId="4" borderId="14" xfId="0" applyFont="1" applyFill="1" applyBorder="1" applyAlignment="1">
      <alignment horizontal="center" vertical="center"/>
    </xf>
    <xf numFmtId="164" fontId="26" fillId="4" borderId="14" xfId="0" applyNumberFormat="1" applyFont="1" applyFill="1" applyBorder="1" applyAlignment="1">
      <alignment horizontal="center" vertical="center"/>
    </xf>
    <xf numFmtId="164" fontId="26" fillId="4" borderId="14" xfId="0" applyNumberFormat="1" applyFont="1" applyFill="1" applyBorder="1" applyAlignment="1">
      <alignment horizontal="center" vertical="center" wrapText="1"/>
    </xf>
    <xf numFmtId="0" fontId="26" fillId="4" borderId="14" xfId="0" applyFont="1" applyFill="1" applyBorder="1" applyAlignment="1">
      <alignment vertical="center" wrapText="1"/>
    </xf>
    <xf numFmtId="0" fontId="26" fillId="4" borderId="14" xfId="0" applyFont="1" applyFill="1" applyBorder="1" applyAlignment="1">
      <alignment horizontal="left" vertical="center" wrapText="1"/>
    </xf>
    <xf numFmtId="0" fontId="26" fillId="4" borderId="14" xfId="0" applyFont="1" applyFill="1" applyBorder="1" applyAlignment="1">
      <alignment horizontal="center" vertical="center" wrapText="1"/>
    </xf>
    <xf numFmtId="165" fontId="26" fillId="4" borderId="14" xfId="0" applyNumberFormat="1" applyFont="1" applyFill="1" applyBorder="1" applyAlignment="1">
      <alignment horizontal="center" vertical="center"/>
    </xf>
    <xf numFmtId="0" fontId="0" fillId="5" borderId="14" xfId="0" applyFill="1" applyBorder="1" applyAlignment="1">
      <alignment horizontal="center" vertical="center"/>
    </xf>
    <xf numFmtId="0" fontId="0" fillId="5" borderId="14" xfId="0" applyFill="1" applyBorder="1" applyAlignment="1">
      <alignment vertical="center"/>
    </xf>
    <xf numFmtId="0" fontId="0" fillId="5" borderId="14" xfId="0" applyFill="1" applyBorder="1" applyAlignment="1">
      <alignment horizontal="left" vertical="center"/>
    </xf>
    <xf numFmtId="0" fontId="0" fillId="3" borderId="14" xfId="0" applyFill="1" applyBorder="1" applyAlignment="1">
      <alignment horizontal="left"/>
    </xf>
    <xf numFmtId="0" fontId="0" fillId="9" borderId="14" xfId="0" applyFill="1" applyBorder="1" applyAlignment="1">
      <alignment horizontal="center" vertical="center"/>
    </xf>
    <xf numFmtId="0" fontId="21" fillId="9" borderId="14" xfId="0" applyFont="1" applyFill="1" applyBorder="1" applyAlignment="1">
      <alignment horizontal="center" vertical="center"/>
    </xf>
    <xf numFmtId="164" fontId="0" fillId="10" borderId="14" xfId="0" applyNumberFormat="1" applyFill="1" applyBorder="1" applyAlignment="1">
      <alignment horizontal="center" vertical="center"/>
    </xf>
    <xf numFmtId="166" fontId="0" fillId="10" borderId="14" xfId="0" applyNumberFormat="1" applyFill="1" applyBorder="1" applyAlignment="1">
      <alignment horizontal="right" vertical="center"/>
    </xf>
    <xf numFmtId="1" fontId="0" fillId="10" borderId="14" xfId="0" applyNumberFormat="1" applyFill="1" applyBorder="1" applyAlignment="1">
      <alignment horizontal="left" vertical="center"/>
    </xf>
    <xf numFmtId="49" fontId="0" fillId="10" borderId="14" xfId="0" applyNumberFormat="1" applyFill="1" applyBorder="1" applyAlignment="1">
      <alignment horizontal="left" vertical="center"/>
    </xf>
    <xf numFmtId="0" fontId="18" fillId="10" borderId="14" xfId="0" applyFont="1" applyFill="1" applyBorder="1" applyAlignment="1">
      <alignment horizontal="center" vertical="center"/>
    </xf>
    <xf numFmtId="164" fontId="18" fillId="10" borderId="14" xfId="0" applyNumberFormat="1" applyFont="1" applyFill="1" applyBorder="1" applyAlignment="1">
      <alignment horizontal="center" vertical="center"/>
    </xf>
    <xf numFmtId="0" fontId="18" fillId="10" borderId="14" xfId="0" applyFont="1" applyFill="1" applyBorder="1" applyAlignment="1">
      <alignment horizontal="left" vertical="center"/>
    </xf>
    <xf numFmtId="0" fontId="18" fillId="10" borderId="14" xfId="0" applyFont="1" applyFill="1" applyBorder="1" applyAlignment="1">
      <alignment vertical="center"/>
    </xf>
    <xf numFmtId="166" fontId="18" fillId="10" borderId="14" xfId="0" applyNumberFormat="1" applyFont="1" applyFill="1" applyBorder="1" applyAlignment="1">
      <alignment horizontal="right" vertical="center"/>
    </xf>
    <xf numFmtId="1" fontId="18" fillId="10" borderId="14" xfId="0" applyNumberFormat="1" applyFont="1" applyFill="1" applyBorder="1" applyAlignment="1">
      <alignment horizontal="left" vertical="center"/>
    </xf>
    <xf numFmtId="49" fontId="18" fillId="10" borderId="14" xfId="0" applyNumberFormat="1" applyFont="1" applyFill="1" applyBorder="1" applyAlignment="1">
      <alignment horizontal="left" vertical="center"/>
    </xf>
    <xf numFmtId="0" fontId="18" fillId="10" borderId="14" xfId="0" applyFont="1" applyFill="1" applyBorder="1"/>
    <xf numFmtId="0" fontId="21" fillId="10" borderId="14" xfId="0" applyFont="1" applyFill="1" applyBorder="1" applyAlignment="1">
      <alignment horizontal="center" vertical="center"/>
    </xf>
    <xf numFmtId="164" fontId="21" fillId="10" borderId="14" xfId="0" applyNumberFormat="1" applyFont="1" applyFill="1" applyBorder="1" applyAlignment="1">
      <alignment horizontal="center" vertical="center"/>
    </xf>
    <xf numFmtId="0" fontId="21" fillId="10" borderId="14" xfId="0" applyFont="1" applyFill="1" applyBorder="1" applyAlignment="1">
      <alignment horizontal="left" vertical="center"/>
    </xf>
    <xf numFmtId="0" fontId="21" fillId="10" borderId="14" xfId="0" applyFont="1" applyFill="1" applyBorder="1" applyAlignment="1">
      <alignment vertical="center"/>
    </xf>
    <xf numFmtId="1" fontId="21" fillId="10" borderId="14" xfId="0" applyNumberFormat="1" applyFont="1" applyFill="1" applyBorder="1" applyAlignment="1">
      <alignment horizontal="left" vertical="center"/>
    </xf>
    <xf numFmtId="49" fontId="21" fillId="10" borderId="14" xfId="0" applyNumberFormat="1" applyFont="1" applyFill="1" applyBorder="1" applyAlignment="1">
      <alignment horizontal="left" vertical="center"/>
    </xf>
    <xf numFmtId="166" fontId="21" fillId="10" borderId="14" xfId="0" applyNumberFormat="1" applyFont="1" applyFill="1" applyBorder="1" applyAlignment="1">
      <alignment horizontal="right" vertical="center"/>
    </xf>
    <xf numFmtId="0" fontId="0" fillId="10" borderId="14" xfId="0" applyFill="1" applyBorder="1" applyAlignment="1">
      <alignment horizontal="left"/>
    </xf>
    <xf numFmtId="0" fontId="0" fillId="14" borderId="14" xfId="0" applyFill="1" applyBorder="1" applyAlignment="1">
      <alignment horizontal="center" vertical="center"/>
    </xf>
    <xf numFmtId="166" fontId="18" fillId="0" borderId="14" xfId="0" applyNumberFormat="1" applyFont="1" applyBorder="1" applyAlignment="1">
      <alignment horizontal="right" vertical="center"/>
    </xf>
    <xf numFmtId="166" fontId="21" fillId="0" borderId="14" xfId="0" applyNumberFormat="1" applyFont="1" applyBorder="1" applyAlignment="1">
      <alignment horizontal="right" vertical="center"/>
    </xf>
    <xf numFmtId="166" fontId="0" fillId="9" borderId="14" xfId="0" applyNumberFormat="1" applyFill="1" applyBorder="1" applyAlignment="1">
      <alignment horizontal="right" vertical="center"/>
    </xf>
    <xf numFmtId="0" fontId="21" fillId="0" borderId="0" xfId="0" applyFont="1"/>
    <xf numFmtId="0" fontId="27" fillId="0" borderId="0" xfId="0" applyFont="1"/>
    <xf numFmtId="49" fontId="21" fillId="3" borderId="14" xfId="0" applyNumberFormat="1" applyFont="1" applyFill="1" applyBorder="1" applyAlignment="1">
      <alignment horizontal="center" vertical="center"/>
    </xf>
    <xf numFmtId="0" fontId="24" fillId="3" borderId="14" xfId="0" applyFont="1" applyFill="1" applyBorder="1" applyAlignment="1">
      <alignment horizontal="left" vertical="center"/>
    </xf>
    <xf numFmtId="49" fontId="18" fillId="3" borderId="14" xfId="0" applyNumberFormat="1" applyFont="1" applyFill="1" applyBorder="1" applyAlignment="1">
      <alignment horizontal="center" vertical="center"/>
    </xf>
    <xf numFmtId="49" fontId="0" fillId="10" borderId="14" xfId="0" applyNumberFormat="1" applyFill="1" applyBorder="1" applyAlignment="1">
      <alignment horizontal="center" vertical="center"/>
    </xf>
    <xf numFmtId="49" fontId="21" fillId="10" borderId="14" xfId="0" applyNumberFormat="1" applyFont="1" applyFill="1" applyBorder="1" applyAlignment="1">
      <alignment horizontal="center" vertical="center"/>
    </xf>
    <xf numFmtId="49" fontId="18" fillId="10" borderId="14" xfId="0" applyNumberFormat="1" applyFont="1" applyFill="1" applyBorder="1" applyAlignment="1">
      <alignment horizontal="center" vertical="center"/>
    </xf>
    <xf numFmtId="0" fontId="0" fillId="10" borderId="14" xfId="0" quotePrefix="1" applyFill="1" applyBorder="1" applyAlignment="1">
      <alignment horizontal="left" vertical="center"/>
    </xf>
    <xf numFmtId="14" fontId="0" fillId="10" borderId="14" xfId="0" applyNumberFormat="1" applyFill="1" applyBorder="1" applyAlignment="1">
      <alignment horizontal="right"/>
    </xf>
    <xf numFmtId="0" fontId="28" fillId="0" borderId="0" xfId="0" applyFont="1"/>
    <xf numFmtId="0" fontId="21" fillId="10" borderId="0" xfId="0" applyFont="1" applyFill="1"/>
    <xf numFmtId="0" fontId="22" fillId="16" borderId="15" xfId="0" applyFont="1" applyFill="1" applyBorder="1"/>
    <xf numFmtId="0" fontId="22" fillId="16" borderId="25" xfId="0" applyFont="1" applyFill="1" applyBorder="1"/>
    <xf numFmtId="0" fontId="29" fillId="16" borderId="25" xfId="0" applyFont="1" applyFill="1" applyBorder="1"/>
    <xf numFmtId="0" fontId="22" fillId="16" borderId="14" xfId="0" applyFont="1" applyFill="1" applyBorder="1"/>
    <xf numFmtId="0" fontId="22" fillId="16" borderId="17" xfId="0" applyFont="1" applyFill="1" applyBorder="1"/>
    <xf numFmtId="0" fontId="29" fillId="16" borderId="17" xfId="0" applyFont="1" applyFill="1" applyBorder="1"/>
    <xf numFmtId="0" fontId="22" fillId="16" borderId="16" xfId="0" applyFont="1" applyFill="1" applyBorder="1"/>
    <xf numFmtId="15" fontId="22" fillId="16" borderId="16" xfId="0" applyNumberFormat="1" applyFont="1" applyFill="1" applyBorder="1"/>
    <xf numFmtId="0" fontId="22" fillId="17" borderId="16" xfId="0" applyFont="1" applyFill="1" applyBorder="1"/>
    <xf numFmtId="0" fontId="22" fillId="16" borderId="18" xfId="0" applyFont="1" applyFill="1" applyBorder="1"/>
    <xf numFmtId="15" fontId="22" fillId="16" borderId="18" xfId="0" applyNumberFormat="1" applyFont="1" applyFill="1" applyBorder="1"/>
    <xf numFmtId="0" fontId="22" fillId="17" borderId="18" xfId="0" applyFont="1" applyFill="1" applyBorder="1"/>
    <xf numFmtId="0" fontId="22" fillId="17" borderId="14" xfId="0" applyFont="1" applyFill="1" applyBorder="1"/>
    <xf numFmtId="0" fontId="29" fillId="16" borderId="18" xfId="0" applyFont="1" applyFill="1" applyBorder="1"/>
    <xf numFmtId="0" fontId="22" fillId="16" borderId="16" xfId="0" applyFont="1" applyFill="1" applyBorder="1" applyAlignment="1">
      <alignment horizontal="center"/>
    </xf>
    <xf numFmtId="0" fontId="22" fillId="16" borderId="18" xfId="0" applyFont="1" applyFill="1" applyBorder="1" applyAlignment="1">
      <alignment horizontal="center"/>
    </xf>
    <xf numFmtId="0" fontId="22" fillId="16" borderId="14" xfId="0" applyFont="1" applyFill="1" applyBorder="1" applyAlignment="1">
      <alignment horizontal="center"/>
    </xf>
    <xf numFmtId="0" fontId="22" fillId="16" borderId="17" xfId="0" applyFont="1" applyFill="1" applyBorder="1" applyAlignment="1">
      <alignment horizontal="center"/>
    </xf>
    <xf numFmtId="0" fontId="29" fillId="16" borderId="17" xfId="0" applyFont="1" applyFill="1" applyBorder="1" applyAlignment="1">
      <alignment horizontal="center"/>
    </xf>
    <xf numFmtId="0" fontId="22" fillId="10" borderId="17" xfId="0" applyFont="1" applyFill="1" applyBorder="1" applyAlignment="1">
      <alignment horizontal="center"/>
    </xf>
    <xf numFmtId="0" fontId="22" fillId="10" borderId="18" xfId="0" applyFont="1" applyFill="1" applyBorder="1"/>
    <xf numFmtId="0" fontId="22" fillId="10" borderId="18" xfId="0" applyFont="1" applyFill="1" applyBorder="1" applyAlignment="1">
      <alignment horizontal="center"/>
    </xf>
    <xf numFmtId="15" fontId="22" fillId="10" borderId="18" xfId="0" applyNumberFormat="1" applyFont="1" applyFill="1" applyBorder="1"/>
    <xf numFmtId="0" fontId="22" fillId="16" borderId="19" xfId="0" applyFont="1" applyFill="1" applyBorder="1"/>
    <xf numFmtId="0" fontId="23" fillId="16" borderId="0" xfId="0" applyFont="1" applyFill="1"/>
    <xf numFmtId="0" fontId="22" fillId="16" borderId="20" xfId="0" applyFont="1" applyFill="1" applyBorder="1"/>
    <xf numFmtId="0" fontId="23" fillId="16" borderId="17" xfId="0" applyFont="1" applyFill="1" applyBorder="1"/>
    <xf numFmtId="0" fontId="29" fillId="16" borderId="20" xfId="0" applyFont="1" applyFill="1" applyBorder="1"/>
    <xf numFmtId="0" fontId="29" fillId="16" borderId="18" xfId="0" applyFont="1" applyFill="1" applyBorder="1" applyAlignment="1">
      <alignment horizontal="center"/>
    </xf>
    <xf numFmtId="15" fontId="22" fillId="16" borderId="14" xfId="0" applyNumberFormat="1" applyFont="1" applyFill="1" applyBorder="1"/>
    <xf numFmtId="15" fontId="22" fillId="16" borderId="17" xfId="0" applyNumberFormat="1" applyFont="1" applyFill="1" applyBorder="1"/>
    <xf numFmtId="0" fontId="22" fillId="16" borderId="0" xfId="0" applyFont="1" applyFill="1"/>
    <xf numFmtId="0" fontId="23" fillId="16" borderId="17" xfId="0" applyFont="1" applyFill="1" applyBorder="1" applyAlignment="1">
      <alignment horizontal="center"/>
    </xf>
    <xf numFmtId="0" fontId="23" fillId="16" borderId="18" xfId="0" applyFont="1" applyFill="1" applyBorder="1" applyAlignment="1">
      <alignment horizontal="center"/>
    </xf>
    <xf numFmtId="0" fontId="23" fillId="16" borderId="18" xfId="0" applyFont="1" applyFill="1" applyBorder="1"/>
    <xf numFmtId="15" fontId="23" fillId="16" borderId="18" xfId="0" applyNumberFormat="1" applyFont="1" applyFill="1" applyBorder="1"/>
    <xf numFmtId="0" fontId="23" fillId="17" borderId="16" xfId="0" applyFont="1" applyFill="1" applyBorder="1"/>
    <xf numFmtId="0" fontId="23" fillId="16" borderId="14" xfId="0" applyFont="1" applyFill="1" applyBorder="1"/>
    <xf numFmtId="15" fontId="23" fillId="16" borderId="17" xfId="0" applyNumberFormat="1" applyFont="1" applyFill="1" applyBorder="1"/>
    <xf numFmtId="0" fontId="0" fillId="10" borderId="15" xfId="0" applyFill="1" applyBorder="1"/>
    <xf numFmtId="0" fontId="0" fillId="0" borderId="15" xfId="0" applyBorder="1"/>
    <xf numFmtId="0" fontId="22" fillId="16" borderId="27" xfId="0" applyFont="1" applyFill="1" applyBorder="1"/>
    <xf numFmtId="0" fontId="23" fillId="16" borderId="28" xfId="0" applyFont="1" applyFill="1" applyBorder="1"/>
    <xf numFmtId="0" fontId="22" fillId="16" borderId="29" xfId="0" applyFont="1" applyFill="1" applyBorder="1"/>
    <xf numFmtId="0" fontId="0" fillId="10" borderId="21" xfId="0" applyFill="1" applyBorder="1"/>
    <xf numFmtId="0" fontId="18" fillId="0" borderId="17" xfId="0" applyFont="1" applyBorder="1"/>
    <xf numFmtId="14" fontId="29" fillId="16" borderId="17" xfId="0" applyNumberFormat="1" applyFont="1" applyFill="1" applyBorder="1"/>
    <xf numFmtId="14" fontId="22" fillId="16" borderId="17" xfId="0" applyNumberFormat="1" applyFont="1" applyFill="1" applyBorder="1"/>
    <xf numFmtId="0" fontId="0" fillId="10" borderId="15" xfId="0" applyFill="1" applyBorder="1" applyAlignment="1">
      <alignment horizontal="center" vertical="center"/>
    </xf>
    <xf numFmtId="0" fontId="0" fillId="0" borderId="15" xfId="0" applyBorder="1" applyAlignment="1">
      <alignment horizontal="center" vertical="center"/>
    </xf>
    <xf numFmtId="0" fontId="22" fillId="16" borderId="15" xfId="0" applyFont="1" applyFill="1" applyBorder="1" applyAlignment="1">
      <alignment horizontal="center" vertical="center"/>
    </xf>
    <xf numFmtId="0" fontId="23" fillId="16" borderId="20" xfId="0" applyFont="1" applyFill="1" applyBorder="1" applyAlignment="1">
      <alignment horizontal="center" vertical="center"/>
    </xf>
    <xf numFmtId="0" fontId="22" fillId="16" borderId="20" xfId="0" applyFont="1" applyFill="1" applyBorder="1" applyAlignment="1">
      <alignment horizontal="center" vertical="center"/>
    </xf>
    <xf numFmtId="0" fontId="0" fillId="3" borderId="0" xfId="0" applyFill="1" applyAlignment="1">
      <alignment horizontal="center" vertical="center"/>
    </xf>
    <xf numFmtId="0" fontId="18" fillId="0" borderId="15" xfId="0" applyFont="1" applyBorder="1"/>
    <xf numFmtId="164" fontId="4" fillId="4" borderId="14" xfId="0" applyNumberFormat="1" applyFont="1" applyFill="1" applyBorder="1" applyAlignment="1">
      <alignment horizontal="left" vertical="top"/>
    </xf>
    <xf numFmtId="0" fontId="6" fillId="5" borderId="14" xfId="0" applyFont="1" applyFill="1" applyBorder="1" applyAlignment="1">
      <alignment horizontal="left" vertical="top"/>
    </xf>
    <xf numFmtId="164" fontId="0" fillId="3" borderId="14" xfId="0" applyNumberFormat="1" applyFill="1" applyBorder="1" applyAlignment="1">
      <alignment horizontal="left" vertical="top"/>
    </xf>
    <xf numFmtId="164" fontId="0" fillId="10" borderId="14" xfId="0" applyNumberFormat="1" applyFill="1" applyBorder="1" applyAlignment="1">
      <alignment horizontal="left" vertical="top"/>
    </xf>
    <xf numFmtId="164" fontId="21" fillId="3" borderId="14" xfId="0" applyNumberFormat="1" applyFont="1" applyFill="1" applyBorder="1" applyAlignment="1">
      <alignment horizontal="left" vertical="top"/>
    </xf>
    <xf numFmtId="0" fontId="0" fillId="3" borderId="14" xfId="0" applyFill="1" applyBorder="1" applyAlignment="1">
      <alignment horizontal="left" vertical="top"/>
    </xf>
    <xf numFmtId="164" fontId="0" fillId="0" borderId="14" xfId="0" applyNumberFormat="1" applyBorder="1" applyAlignment="1">
      <alignment horizontal="left" vertical="top"/>
    </xf>
    <xf numFmtId="164" fontId="0" fillId="0" borderId="0" xfId="0" applyNumberFormat="1" applyAlignment="1">
      <alignment horizontal="left" vertical="top"/>
    </xf>
    <xf numFmtId="164" fontId="0" fillId="0" borderId="9" xfId="0" applyNumberFormat="1" applyBorder="1" applyAlignment="1">
      <alignment horizontal="left" vertical="top"/>
    </xf>
    <xf numFmtId="0" fontId="0" fillId="0" borderId="0" xfId="0" applyAlignment="1">
      <alignment horizontal="left" vertical="top"/>
    </xf>
    <xf numFmtId="0" fontId="22" fillId="3" borderId="14" xfId="0" applyFont="1" applyFill="1" applyBorder="1" applyAlignment="1">
      <alignment horizontal="left"/>
    </xf>
    <xf numFmtId="0" fontId="21" fillId="3" borderId="15" xfId="0" applyFont="1" applyFill="1" applyBorder="1" applyAlignment="1">
      <alignment horizontal="center" vertical="center"/>
    </xf>
    <xf numFmtId="14" fontId="22" fillId="10" borderId="17" xfId="0" applyNumberFormat="1" applyFont="1" applyFill="1" applyBorder="1"/>
    <xf numFmtId="14" fontId="22" fillId="15" borderId="17" xfId="0" applyNumberFormat="1" applyFont="1" applyFill="1" applyBorder="1"/>
    <xf numFmtId="0" fontId="23" fillId="10" borderId="18" xfId="0" applyFont="1" applyFill="1" applyBorder="1"/>
    <xf numFmtId="15" fontId="23" fillId="10" borderId="17" xfId="0" applyNumberFormat="1" applyFont="1" applyFill="1" applyBorder="1"/>
    <xf numFmtId="15" fontId="23" fillId="3" borderId="17" xfId="0" applyNumberFormat="1" applyFont="1" applyFill="1" applyBorder="1"/>
    <xf numFmtId="0" fontId="23" fillId="3" borderId="18" xfId="0" applyFont="1" applyFill="1" applyBorder="1"/>
    <xf numFmtId="0" fontId="23" fillId="16" borderId="16" xfId="0" applyFont="1" applyFill="1" applyBorder="1"/>
    <xf numFmtId="15" fontId="23" fillId="16" borderId="16" xfId="0" applyNumberFormat="1" applyFont="1" applyFill="1" applyBorder="1"/>
    <xf numFmtId="15" fontId="23" fillId="16" borderId="19" xfId="0" applyNumberFormat="1" applyFont="1" applyFill="1" applyBorder="1"/>
    <xf numFmtId="0" fontId="23" fillId="0" borderId="0" xfId="0" applyFont="1"/>
    <xf numFmtId="15" fontId="22" fillId="3" borderId="25" xfId="0" applyNumberFormat="1" applyFont="1" applyFill="1" applyBorder="1"/>
    <xf numFmtId="0" fontId="21" fillId="3" borderId="24" xfId="0" applyFont="1" applyFill="1" applyBorder="1" applyAlignment="1">
      <alignment horizontal="center" vertical="center"/>
    </xf>
    <xf numFmtId="15" fontId="23" fillId="3" borderId="20" xfId="0" applyNumberFormat="1" applyFont="1" applyFill="1" applyBorder="1"/>
    <xf numFmtId="15" fontId="23" fillId="3" borderId="14" xfId="0" applyNumberFormat="1" applyFont="1" applyFill="1" applyBorder="1"/>
    <xf numFmtId="0" fontId="23" fillId="3" borderId="14" xfId="0" applyFont="1" applyFill="1" applyBorder="1"/>
    <xf numFmtId="0" fontId="23" fillId="16" borderId="16" xfId="0" applyFont="1" applyFill="1" applyBorder="1" applyAlignment="1">
      <alignment horizontal="left"/>
    </xf>
    <xf numFmtId="0" fontId="23" fillId="16" borderId="16" xfId="0" applyFont="1" applyFill="1" applyBorder="1" applyAlignment="1">
      <alignment horizontal="center"/>
    </xf>
    <xf numFmtId="0" fontId="0" fillId="3" borderId="14" xfId="0" applyFill="1" applyBorder="1" applyAlignment="1">
      <alignment vertical="top"/>
    </xf>
    <xf numFmtId="164" fontId="18" fillId="3" borderId="14" xfId="0" applyNumberFormat="1" applyFont="1" applyFill="1" applyBorder="1" applyAlignment="1">
      <alignment horizontal="left" vertical="top"/>
    </xf>
    <xf numFmtId="0" fontId="23" fillId="15" borderId="18" xfId="0" applyFont="1" applyFill="1" applyBorder="1"/>
    <xf numFmtId="0" fontId="18" fillId="9" borderId="0" xfId="0" applyFont="1" applyFill="1"/>
    <xf numFmtId="14" fontId="23" fillId="15" borderId="17" xfId="0" applyNumberFormat="1" applyFont="1" applyFill="1" applyBorder="1"/>
    <xf numFmtId="164" fontId="21" fillId="0" borderId="14" xfId="0" applyNumberFormat="1" applyFont="1" applyBorder="1" applyAlignment="1">
      <alignment horizontal="center" vertical="center"/>
    </xf>
    <xf numFmtId="0" fontId="21" fillId="0" borderId="14" xfId="0" applyFont="1" applyBorder="1" applyAlignment="1">
      <alignment vertical="top"/>
    </xf>
    <xf numFmtId="0" fontId="21" fillId="0" borderId="14" xfId="0" applyFont="1" applyBorder="1" applyAlignment="1">
      <alignment vertical="center"/>
    </xf>
    <xf numFmtId="0" fontId="0" fillId="0" borderId="21" xfId="0" applyBorder="1"/>
    <xf numFmtId="0" fontId="0" fillId="0" borderId="17" xfId="0" applyBorder="1"/>
    <xf numFmtId="0" fontId="18" fillId="3" borderId="21" xfId="0" applyFont="1" applyFill="1" applyBorder="1" applyAlignment="1">
      <alignment horizontal="center" vertical="center"/>
    </xf>
    <xf numFmtId="49" fontId="21" fillId="3" borderId="15" xfId="0" applyNumberFormat="1" applyFont="1" applyFill="1" applyBorder="1" applyAlignment="1">
      <alignment horizontal="left" vertical="center"/>
    </xf>
    <xf numFmtId="0" fontId="21" fillId="3" borderId="14" xfId="0" applyFont="1" applyFill="1" applyBorder="1"/>
    <xf numFmtId="166" fontId="0" fillId="18" borderId="14" xfId="0" applyNumberFormat="1" applyFill="1" applyBorder="1" applyAlignment="1">
      <alignment horizontal="right" vertical="center"/>
    </xf>
    <xf numFmtId="0" fontId="0" fillId="18" borderId="14" xfId="0" applyFill="1" applyBorder="1" applyAlignment="1">
      <alignment horizontal="center" vertical="center"/>
    </xf>
    <xf numFmtId="0" fontId="18" fillId="3" borderId="21" xfId="0" applyFont="1" applyFill="1" applyBorder="1" applyAlignment="1">
      <alignment horizontal="left" vertical="center"/>
    </xf>
    <xf numFmtId="0" fontId="0" fillId="3" borderId="14" xfId="0" applyFill="1" applyBorder="1" applyAlignment="1">
      <alignment horizontal="right" vertical="center"/>
    </xf>
    <xf numFmtId="1" fontId="21" fillId="3" borderId="15" xfId="0" applyNumberFormat="1" applyFont="1" applyFill="1" applyBorder="1" applyAlignment="1">
      <alignment horizontal="left" vertical="center"/>
    </xf>
    <xf numFmtId="0" fontId="21" fillId="3" borderId="15" xfId="0" applyFont="1" applyFill="1" applyBorder="1" applyAlignment="1">
      <alignment horizontal="left" vertical="center"/>
    </xf>
    <xf numFmtId="166" fontId="21" fillId="3" borderId="16" xfId="0" applyNumberFormat="1" applyFont="1" applyFill="1" applyBorder="1" applyAlignment="1">
      <alignment horizontal="right" vertical="center"/>
    </xf>
    <xf numFmtId="0" fontId="0" fillId="12" borderId="21" xfId="0" applyFill="1" applyBorder="1" applyAlignment="1">
      <alignment horizontal="center" vertical="center"/>
    </xf>
    <xf numFmtId="0" fontId="6" fillId="12" borderId="22" xfId="0" applyFont="1" applyFill="1" applyBorder="1" applyAlignment="1">
      <alignment horizontal="center" vertical="center"/>
    </xf>
    <xf numFmtId="166" fontId="18" fillId="3" borderId="15" xfId="0" applyNumberFormat="1" applyFont="1" applyFill="1" applyBorder="1" applyAlignment="1">
      <alignment horizontal="right" vertical="center"/>
    </xf>
    <xf numFmtId="1" fontId="18" fillId="3" borderId="15" xfId="0" applyNumberFormat="1" applyFont="1" applyFill="1" applyBorder="1" applyAlignment="1">
      <alignment horizontal="left" vertical="center"/>
    </xf>
    <xf numFmtId="0" fontId="4" fillId="13" borderId="14" xfId="0" applyFont="1" applyFill="1" applyBorder="1" applyAlignment="1">
      <alignment horizontal="center" vertical="center"/>
    </xf>
    <xf numFmtId="0" fontId="3" fillId="12" borderId="14" xfId="0" applyFont="1" applyFill="1" applyBorder="1" applyAlignment="1">
      <alignment horizontal="center" vertical="center" wrapText="1"/>
    </xf>
    <xf numFmtId="0" fontId="0" fillId="3" borderId="14" xfId="0" applyFill="1" applyBorder="1" applyAlignment="1">
      <alignment vertical="center" wrapText="1"/>
    </xf>
    <xf numFmtId="0" fontId="10" fillId="3" borderId="14" xfId="0" applyFont="1" applyFill="1" applyBorder="1" applyAlignment="1">
      <alignment vertical="center" wrapText="1"/>
    </xf>
    <xf numFmtId="0" fontId="12" fillId="8" borderId="14" xfId="2" applyFont="1" applyFill="1" applyBorder="1" applyAlignment="1">
      <alignment horizontal="center" vertical="center" wrapText="1"/>
    </xf>
    <xf numFmtId="0" fontId="2" fillId="3" borderId="14" xfId="0" applyFont="1" applyFill="1" applyBorder="1" applyAlignment="1">
      <alignment wrapText="1"/>
    </xf>
    <xf numFmtId="0" fontId="0" fillId="3" borderId="14" xfId="0" applyFill="1" applyBorder="1" applyAlignment="1">
      <alignment wrapText="1"/>
    </xf>
    <xf numFmtId="0" fontId="8" fillId="3" borderId="14" xfId="1" applyFont="1" applyFill="1" applyBorder="1" applyAlignment="1" applyProtection="1">
      <alignment wrapText="1"/>
      <protection hidden="1"/>
    </xf>
    <xf numFmtId="0" fontId="0" fillId="0" borderId="14" xfId="0" applyBorder="1" applyAlignment="1">
      <alignment wrapText="1"/>
    </xf>
    <xf numFmtId="0" fontId="0" fillId="3" borderId="14" xfId="0" applyFill="1" applyBorder="1" applyAlignment="1">
      <alignment horizontal="center" wrapText="1"/>
    </xf>
    <xf numFmtId="0" fontId="0" fillId="3" borderId="16" xfId="0" applyFill="1" applyBorder="1" applyAlignment="1">
      <alignment vertical="center" wrapText="1"/>
    </xf>
    <xf numFmtId="0" fontId="0" fillId="0" borderId="26" xfId="0" applyBorder="1" applyAlignment="1">
      <alignment wrapText="1"/>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4" fillId="4" borderId="16" xfId="0" applyFont="1" applyFill="1" applyBorder="1" applyAlignment="1">
      <alignment horizontal="center" vertical="center" wrapText="1"/>
    </xf>
    <xf numFmtId="0" fontId="6" fillId="5" borderId="16" xfId="0" applyFont="1" applyFill="1" applyBorder="1" applyAlignment="1">
      <alignment horizontal="center" vertical="center"/>
    </xf>
    <xf numFmtId="0" fontId="0" fillId="3" borderId="16" xfId="0" applyFill="1" applyBorder="1" applyAlignment="1">
      <alignment horizontal="left" vertical="center"/>
    </xf>
    <xf numFmtId="0" fontId="18" fillId="3" borderId="16" xfId="0" applyFont="1" applyFill="1" applyBorder="1" applyAlignment="1">
      <alignment horizontal="left" vertical="center"/>
    </xf>
    <xf numFmtId="0" fontId="0" fillId="0" borderId="16" xfId="0" applyBorder="1" applyAlignment="1">
      <alignment horizontal="left" vertical="center"/>
    </xf>
    <xf numFmtId="0" fontId="3" fillId="5" borderId="26" xfId="0" applyFont="1" applyFill="1" applyBorder="1" applyAlignment="1">
      <alignment horizontal="center" vertical="center"/>
    </xf>
    <xf numFmtId="165" fontId="4" fillId="4" borderId="26" xfId="0" applyNumberFormat="1" applyFont="1" applyFill="1" applyBorder="1" applyAlignment="1">
      <alignment horizontal="center" vertical="center"/>
    </xf>
    <xf numFmtId="0" fontId="6" fillId="5" borderId="26" xfId="0" applyFont="1" applyFill="1" applyBorder="1" applyAlignment="1">
      <alignment horizontal="center" vertical="center"/>
    </xf>
    <xf numFmtId="0" fontId="2" fillId="19" borderId="14" xfId="0" applyFont="1" applyFill="1" applyBorder="1" applyAlignment="1">
      <alignment horizontal="center" vertical="center"/>
    </xf>
    <xf numFmtId="0" fontId="6" fillId="12" borderId="21" xfId="0" applyFont="1" applyFill="1" applyBorder="1" applyAlignment="1">
      <alignment horizontal="center" vertical="center"/>
    </xf>
    <xf numFmtId="166" fontId="0" fillId="0" borderId="26" xfId="0" applyNumberFormat="1" applyBorder="1" applyAlignment="1">
      <alignment horizontal="right" vertical="center"/>
    </xf>
    <xf numFmtId="1" fontId="0" fillId="0" borderId="26" xfId="0" applyNumberFormat="1" applyBorder="1" applyAlignment="1">
      <alignment horizontal="left" vertical="center"/>
    </xf>
    <xf numFmtId="49" fontId="0" fillId="0" borderId="26" xfId="0" applyNumberFormat="1" applyBorder="1" applyAlignment="1">
      <alignment horizontal="left" vertical="center"/>
    </xf>
    <xf numFmtId="0" fontId="18" fillId="0" borderId="26" xfId="0" applyFont="1" applyBorder="1" applyAlignment="1">
      <alignment horizontal="left" vertical="center"/>
    </xf>
    <xf numFmtId="166" fontId="0" fillId="18" borderId="16" xfId="0" applyNumberFormat="1" applyFill="1" applyBorder="1" applyAlignment="1">
      <alignment horizontal="right" vertical="center"/>
    </xf>
    <xf numFmtId="16" fontId="0" fillId="0" borderId="26" xfId="0" applyNumberFormat="1" applyBorder="1" applyAlignment="1">
      <alignment horizontal="center" vertical="center"/>
    </xf>
    <xf numFmtId="166" fontId="18" fillId="0" borderId="26" xfId="0" applyNumberFormat="1" applyFont="1" applyBorder="1" applyAlignment="1">
      <alignment horizontal="right" vertical="center"/>
    </xf>
    <xf numFmtId="1" fontId="18" fillId="0" borderId="26" xfId="0" applyNumberFormat="1" applyFont="1" applyBorder="1" applyAlignment="1">
      <alignment horizontal="left" vertical="center"/>
    </xf>
    <xf numFmtId="49" fontId="18" fillId="0" borderId="26" xfId="0" applyNumberFormat="1" applyFont="1" applyBorder="1" applyAlignment="1">
      <alignment horizontal="left" vertical="center"/>
    </xf>
    <xf numFmtId="0" fontId="18" fillId="0" borderId="26" xfId="0" applyFont="1" applyBorder="1"/>
    <xf numFmtId="0" fontId="0" fillId="0" borderId="1" xfId="0" applyBorder="1" applyAlignment="1">
      <alignment horizontal="center" vertical="center"/>
    </xf>
    <xf numFmtId="0" fontId="0" fillId="0" borderId="0" xfId="0" applyAlignment="1">
      <alignment horizontal="right" vertical="center"/>
    </xf>
    <xf numFmtId="0" fontId="1" fillId="3" borderId="14" xfId="0" applyFont="1" applyFill="1" applyBorder="1" applyAlignment="1">
      <alignment horizontal="left" vertical="center"/>
    </xf>
    <xf numFmtId="0" fontId="0" fillId="0" borderId="14" xfId="0" applyBorder="1" applyAlignment="1">
      <alignment horizontal="center" vertical="center"/>
    </xf>
    <xf numFmtId="0" fontId="9" fillId="7" borderId="14" xfId="0" applyFont="1" applyFill="1" applyBorder="1" applyAlignment="1">
      <alignment horizontal="center" vertical="center"/>
    </xf>
    <xf numFmtId="0" fontId="2" fillId="8" borderId="14" xfId="0" applyFont="1" applyFill="1" applyBorder="1" applyAlignment="1">
      <alignment horizontal="center" vertical="center"/>
    </xf>
    <xf numFmtId="0" fontId="0" fillId="3" borderId="14" xfId="0" applyFill="1" applyBorder="1" applyAlignment="1">
      <alignment horizontal="left" vertical="center" wrapText="1"/>
    </xf>
    <xf numFmtId="0" fontId="3" fillId="7" borderId="14"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0" borderId="14" xfId="0" applyBorder="1" applyAlignment="1">
      <alignment horizontal="left" vertical="center" wrapText="1"/>
    </xf>
    <xf numFmtId="0" fontId="0" fillId="2" borderId="14" xfId="0" applyFill="1" applyBorder="1" applyAlignment="1">
      <alignment horizontal="center" vertical="center" wrapText="1"/>
    </xf>
    <xf numFmtId="0" fontId="14" fillId="3" borderId="14" xfId="0" applyFont="1" applyFill="1" applyBorder="1" applyAlignment="1">
      <alignment horizontal="left" vertical="center" wrapText="1"/>
    </xf>
    <xf numFmtId="0" fontId="2" fillId="2" borderId="14" xfId="0" applyFont="1" applyFill="1" applyBorder="1" applyAlignment="1">
      <alignment horizontal="center"/>
    </xf>
    <xf numFmtId="0" fontId="2" fillId="2" borderId="14" xfId="0" applyFont="1" applyFill="1" applyBorder="1" applyAlignment="1">
      <alignment horizontal="center" vertical="center"/>
    </xf>
    <xf numFmtId="0" fontId="0" fillId="0" borderId="14" xfId="0" applyBorder="1" applyAlignment="1">
      <alignment horizont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3" borderId="14" xfId="0" applyFill="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2" fillId="4" borderId="14" xfId="0" applyFont="1" applyFill="1" applyBorder="1" applyAlignment="1">
      <alignment horizontal="center" vertical="center"/>
    </xf>
    <xf numFmtId="0" fontId="2" fillId="4" borderId="14" xfId="0" applyFont="1" applyFill="1" applyBorder="1" applyAlignment="1">
      <alignment horizontal="left" vertical="center"/>
    </xf>
    <xf numFmtId="0" fontId="3" fillId="5" borderId="14" xfId="0" applyFont="1" applyFill="1" applyBorder="1" applyAlignment="1">
      <alignment horizontal="center" vertical="center"/>
    </xf>
    <xf numFmtId="0" fontId="3" fillId="5" borderId="14" xfId="0" applyFont="1" applyFill="1" applyBorder="1" applyAlignment="1">
      <alignment horizontal="center" vertical="center" wrapText="1"/>
    </xf>
    <xf numFmtId="0" fontId="2" fillId="4" borderId="14" xfId="0" applyFont="1" applyFill="1" applyBorder="1" applyAlignment="1">
      <alignment vertical="center"/>
    </xf>
    <xf numFmtId="0" fontId="2" fillId="5" borderId="14" xfId="0" applyFont="1" applyFill="1" applyBorder="1" applyAlignment="1">
      <alignment horizontal="center" vertical="center"/>
    </xf>
    <xf numFmtId="0" fontId="2" fillId="5" borderId="14" xfId="0" applyFont="1" applyFill="1" applyBorder="1" applyAlignment="1">
      <alignment horizontal="center" vertical="center" wrapText="1"/>
    </xf>
    <xf numFmtId="0" fontId="2" fillId="4" borderId="14" xfId="0" applyFont="1" applyFill="1" applyBorder="1" applyAlignment="1">
      <alignment horizontal="center" vertical="top"/>
    </xf>
    <xf numFmtId="0" fontId="2" fillId="4" borderId="15"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16" xfId="0" applyFont="1" applyFill="1" applyBorder="1" applyAlignment="1">
      <alignment horizontal="center" vertical="center"/>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cellXfs>
  <cellStyles count="3">
    <cellStyle name="Hyperlink" xfId="2" builtinId="8"/>
    <cellStyle name="Normal" xfId="0" builtinId="0"/>
    <cellStyle name="Normal 4" xfId="1"/>
  </cellStyles>
  <dxfs count="3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38101</xdr:rowOff>
    </xdr:from>
    <xdr:to>
      <xdr:col>1</xdr:col>
      <xdr:colOff>400050</xdr:colOff>
      <xdr:row>2</xdr:row>
      <xdr:rowOff>10083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3825" y="38101"/>
          <a:ext cx="1495425" cy="44188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yanmar-data@oca.msf.org" TargetMode="External"/><Relationship Id="rId1" Type="http://schemas.openxmlformats.org/officeDocument/2006/relationships/hyperlink" Target="mailto:myanmar-meddataco@oca.msf.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topLeftCell="B1" workbookViewId="0">
      <selection activeCell="G2" sqref="G2:G13"/>
    </sheetView>
  </sheetViews>
  <sheetFormatPr defaultRowHeight="14.5" x14ac:dyDescent="0.35"/>
  <cols>
    <col min="2" max="2" width="20.1796875" bestFit="1" customWidth="1"/>
    <col min="3" max="3" width="25.453125" style="1" bestFit="1" customWidth="1"/>
    <col min="5" max="5" width="21.81640625" customWidth="1"/>
    <col min="6" max="6" width="29.81640625" bestFit="1" customWidth="1"/>
    <col min="7" max="7" width="28.453125" bestFit="1" customWidth="1"/>
    <col min="8" max="8" width="29.1796875" bestFit="1" customWidth="1"/>
  </cols>
  <sheetData>
    <row r="1" spans="2:10" x14ac:dyDescent="0.35">
      <c r="B1" t="s">
        <v>0</v>
      </c>
      <c r="C1" s="1" t="s">
        <v>1</v>
      </c>
      <c r="E1" t="s">
        <v>2</v>
      </c>
      <c r="F1" t="s">
        <v>3</v>
      </c>
      <c r="G1" t="s">
        <v>4</v>
      </c>
      <c r="H1" t="s">
        <v>5</v>
      </c>
      <c r="J1" t="s">
        <v>6</v>
      </c>
    </row>
    <row r="2" spans="2:10" x14ac:dyDescent="0.35">
      <c r="B2" t="s">
        <v>7</v>
      </c>
      <c r="C2" s="2" t="s">
        <v>8</v>
      </c>
      <c r="E2" s="3" t="s">
        <v>9</v>
      </c>
      <c r="F2" s="3" t="s">
        <v>10</v>
      </c>
      <c r="G2" t="s">
        <v>11</v>
      </c>
      <c r="H2" t="s">
        <v>12</v>
      </c>
      <c r="J2" t="s">
        <v>13</v>
      </c>
    </row>
    <row r="3" spans="2:10" x14ac:dyDescent="0.35">
      <c r="B3" t="s">
        <v>14</v>
      </c>
      <c r="C3" s="2" t="s">
        <v>15</v>
      </c>
      <c r="E3" t="s">
        <v>16</v>
      </c>
      <c r="F3" t="s">
        <v>17</v>
      </c>
      <c r="G3" t="s">
        <v>18</v>
      </c>
      <c r="H3" t="s">
        <v>19</v>
      </c>
      <c r="J3" t="s">
        <v>20</v>
      </c>
    </row>
    <row r="4" spans="2:10" x14ac:dyDescent="0.35">
      <c r="B4" t="s">
        <v>21</v>
      </c>
      <c r="C4" s="2" t="s">
        <v>22</v>
      </c>
      <c r="F4" t="s">
        <v>23</v>
      </c>
      <c r="G4" t="s">
        <v>24</v>
      </c>
      <c r="J4" t="s">
        <v>25</v>
      </c>
    </row>
    <row r="5" spans="2:10" x14ac:dyDescent="0.35">
      <c r="B5" t="s">
        <v>26</v>
      </c>
      <c r="C5" s="2" t="s">
        <v>27</v>
      </c>
      <c r="G5" t="s">
        <v>28</v>
      </c>
    </row>
    <row r="6" spans="2:10" x14ac:dyDescent="0.35">
      <c r="B6" t="s">
        <v>29</v>
      </c>
      <c r="C6" s="2" t="s">
        <v>30</v>
      </c>
      <c r="G6" t="s">
        <v>31</v>
      </c>
    </row>
    <row r="7" spans="2:10" x14ac:dyDescent="0.35">
      <c r="B7" t="s">
        <v>32</v>
      </c>
      <c r="C7" s="2" t="s">
        <v>33</v>
      </c>
      <c r="G7" t="s">
        <v>34</v>
      </c>
    </row>
    <row r="8" spans="2:10" x14ac:dyDescent="0.35">
      <c r="B8" t="s">
        <v>35</v>
      </c>
      <c r="C8" s="2" t="s">
        <v>36</v>
      </c>
      <c r="G8" t="s">
        <v>37</v>
      </c>
    </row>
    <row r="9" spans="2:10" x14ac:dyDescent="0.35">
      <c r="B9" t="s">
        <v>38</v>
      </c>
      <c r="C9" s="2" t="s">
        <v>39</v>
      </c>
      <c r="G9" t="s">
        <v>40</v>
      </c>
    </row>
    <row r="10" spans="2:10" x14ac:dyDescent="0.35">
      <c r="B10" t="s">
        <v>41</v>
      </c>
      <c r="C10" s="2" t="s">
        <v>42</v>
      </c>
      <c r="G10" t="s">
        <v>43</v>
      </c>
    </row>
    <row r="11" spans="2:10" x14ac:dyDescent="0.35">
      <c r="B11" t="s">
        <v>44</v>
      </c>
      <c r="C11" s="2" t="s">
        <v>45</v>
      </c>
      <c r="G11" t="s">
        <v>46</v>
      </c>
    </row>
    <row r="12" spans="2:10" x14ac:dyDescent="0.35">
      <c r="B12" s="2" t="s">
        <v>47</v>
      </c>
      <c r="C12" s="2" t="s">
        <v>48</v>
      </c>
      <c r="G12" t="s">
        <v>49</v>
      </c>
    </row>
    <row r="13" spans="2:10" x14ac:dyDescent="0.35">
      <c r="B13" t="s">
        <v>50</v>
      </c>
      <c r="C13" s="2" t="s">
        <v>51</v>
      </c>
      <c r="G13" t="s">
        <v>52</v>
      </c>
    </row>
    <row r="14" spans="2:10" x14ac:dyDescent="0.35">
      <c r="B14" t="s">
        <v>53</v>
      </c>
      <c r="C14" s="2" t="s">
        <v>54</v>
      </c>
    </row>
    <row r="15" spans="2:10" x14ac:dyDescent="0.35">
      <c r="B15" t="s">
        <v>55</v>
      </c>
      <c r="C15" s="2" t="s">
        <v>56</v>
      </c>
    </row>
    <row r="16" spans="2:10" x14ac:dyDescent="0.35">
      <c r="B16" t="s">
        <v>57</v>
      </c>
      <c r="C16" s="2" t="s">
        <v>58</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1"/>
  <sheetViews>
    <sheetView workbookViewId="0">
      <pane xSplit="2" ySplit="4" topLeftCell="C41" activePane="bottomRight" state="frozen"/>
      <selection pane="topRight" activeCell="M201" sqref="M5:N201"/>
      <selection pane="bottomLeft" activeCell="M201" sqref="M5:N201"/>
      <selection pane="bottomRight" activeCell="L5" sqref="L5:L103"/>
    </sheetView>
  </sheetViews>
  <sheetFormatPr defaultColWidth="9.1796875" defaultRowHeight="14.5" x14ac:dyDescent="0.35"/>
  <cols>
    <col min="2" max="2" width="11.7265625" bestFit="1" customWidth="1"/>
    <col min="5" max="5" width="9.453125" style="2" customWidth="1"/>
    <col min="6" max="6" width="17" customWidth="1"/>
    <col min="7" max="7" width="17.4531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58.453125" style="2" customWidth="1"/>
    <col min="16" max="16" width="23.7265625" style="2" customWidth="1"/>
    <col min="17" max="17" width="19" style="2" bestFit="1" customWidth="1"/>
    <col min="18" max="18" width="19.7265625" style="2" bestFit="1" customWidth="1"/>
    <col min="19" max="19" width="15.7265625" style="2" customWidth="1"/>
    <col min="20" max="20" width="20.54296875" style="2" customWidth="1"/>
    <col min="21" max="21" width="22.26953125" style="2" customWidth="1"/>
    <col min="22" max="22" width="44" style="2" customWidth="1"/>
    <col min="23" max="23" width="29.1796875" style="2" bestFit="1" customWidth="1"/>
    <col min="24" max="24" width="45.54296875" style="2" customWidth="1"/>
    <col min="25" max="25" width="10.7265625" style="48" customWidth="1"/>
    <col min="26" max="26" width="13.81640625" customWidth="1"/>
    <col min="27" max="27" width="51.54296875" style="2" customWidth="1"/>
    <col min="28" max="28" width="18.54296875" customWidth="1"/>
  </cols>
  <sheetData>
    <row r="1" spans="1:28" s="4" customFormat="1" x14ac:dyDescent="0.35">
      <c r="A1" s="56"/>
      <c r="B1" s="466" t="s">
        <v>235</v>
      </c>
      <c r="C1" s="466"/>
      <c r="D1" s="466"/>
      <c r="E1" s="466"/>
      <c r="F1" s="466"/>
      <c r="G1" s="466"/>
      <c r="H1" s="466" t="s">
        <v>236</v>
      </c>
      <c r="I1" s="466"/>
      <c r="J1" s="466"/>
      <c r="K1" s="466"/>
      <c r="L1" s="466"/>
      <c r="M1" s="466"/>
      <c r="N1" s="474"/>
      <c r="O1" s="466" t="s">
        <v>237</v>
      </c>
      <c r="P1" s="466"/>
      <c r="Q1" s="466"/>
      <c r="R1" s="466"/>
      <c r="S1" s="466"/>
      <c r="T1" s="466"/>
      <c r="U1" s="466"/>
      <c r="V1" s="474"/>
      <c r="W1" s="57"/>
      <c r="X1" s="134"/>
      <c r="Y1" s="466" t="s">
        <v>238</v>
      </c>
      <c r="Z1" s="466"/>
      <c r="AA1" s="466"/>
      <c r="AB1" s="132"/>
    </row>
    <row r="2" spans="1:28" s="4" customFormat="1" ht="32.25" customHeight="1"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120" t="s">
        <v>105</v>
      </c>
      <c r="O2" s="60" t="s">
        <v>108</v>
      </c>
      <c r="P2" s="430" t="s">
        <v>207</v>
      </c>
      <c r="Q2" s="60" t="s">
        <v>111</v>
      </c>
      <c r="R2" s="62" t="s">
        <v>240</v>
      </c>
      <c r="S2" s="62" t="s">
        <v>241</v>
      </c>
      <c r="T2" s="62" t="s">
        <v>120</v>
      </c>
      <c r="U2" s="469" t="s">
        <v>123</v>
      </c>
      <c r="V2" s="477"/>
      <c r="W2" s="62" t="s">
        <v>130</v>
      </c>
      <c r="X2" s="120" t="s">
        <v>242</v>
      </c>
      <c r="Y2" s="62" t="s">
        <v>136</v>
      </c>
      <c r="Z2" s="62" t="s">
        <v>139</v>
      </c>
      <c r="AA2" s="62" t="s">
        <v>142</v>
      </c>
      <c r="AB2" s="124"/>
    </row>
    <row r="3" spans="1:28" s="4" customFormat="1" ht="27.75" customHeight="1" x14ac:dyDescent="0.35">
      <c r="A3" s="56"/>
      <c r="B3" s="63" t="s">
        <v>243</v>
      </c>
      <c r="C3" s="64" t="s">
        <v>244</v>
      </c>
      <c r="D3" s="64" t="s">
        <v>245</v>
      </c>
      <c r="E3" s="64" t="s">
        <v>246</v>
      </c>
      <c r="F3" s="65" t="s">
        <v>247</v>
      </c>
      <c r="G3" s="67" t="s">
        <v>248</v>
      </c>
      <c r="H3" s="67" t="s">
        <v>249</v>
      </c>
      <c r="I3" s="68" t="s">
        <v>250</v>
      </c>
      <c r="J3" s="68" t="s">
        <v>251</v>
      </c>
      <c r="K3" s="68" t="s">
        <v>251</v>
      </c>
      <c r="L3" s="68" t="s">
        <v>252</v>
      </c>
      <c r="M3" s="69" t="s">
        <v>253</v>
      </c>
      <c r="N3" s="129" t="s">
        <v>253</v>
      </c>
      <c r="O3" s="69" t="s">
        <v>248</v>
      </c>
      <c r="P3" s="431" t="s">
        <v>254</v>
      </c>
      <c r="Q3" s="68" t="s">
        <v>255</v>
      </c>
      <c r="R3" s="68" t="s">
        <v>256</v>
      </c>
      <c r="S3" s="68" t="s">
        <v>257</v>
      </c>
      <c r="T3" s="69" t="s">
        <v>248</v>
      </c>
      <c r="U3" s="68" t="s">
        <v>258</v>
      </c>
      <c r="V3" s="133" t="s">
        <v>259</v>
      </c>
      <c r="W3" s="68" t="s">
        <v>260</v>
      </c>
      <c r="X3" s="133"/>
      <c r="Y3" s="69" t="s">
        <v>261</v>
      </c>
      <c r="Z3" s="68" t="s">
        <v>262</v>
      </c>
      <c r="AA3" s="56"/>
      <c r="AB3" s="132" t="s">
        <v>263</v>
      </c>
    </row>
    <row r="4" spans="1:28" s="6" customFormat="1" ht="13" x14ac:dyDescent="0.35">
      <c r="A4" s="70" t="s">
        <v>264</v>
      </c>
      <c r="B4" s="70" t="s">
        <v>72</v>
      </c>
      <c r="C4" s="70" t="s">
        <v>75</v>
      </c>
      <c r="D4" s="70" t="s">
        <v>265</v>
      </c>
      <c r="E4" s="70" t="s">
        <v>80</v>
      </c>
      <c r="F4" s="70" t="s">
        <v>83</v>
      </c>
      <c r="G4" s="70" t="s">
        <v>86</v>
      </c>
      <c r="H4" s="70" t="s">
        <v>89</v>
      </c>
      <c r="I4" s="70" t="s">
        <v>92</v>
      </c>
      <c r="J4" s="70" t="s">
        <v>95</v>
      </c>
      <c r="K4" s="70" t="s">
        <v>97</v>
      </c>
      <c r="L4" s="70" t="s">
        <v>100</v>
      </c>
      <c r="M4" s="70" t="s">
        <v>103</v>
      </c>
      <c r="N4" s="122" t="s">
        <v>106</v>
      </c>
      <c r="O4" s="70" t="s">
        <v>109</v>
      </c>
      <c r="P4" s="432" t="s">
        <v>266</v>
      </c>
      <c r="Q4" s="70" t="s">
        <v>112</v>
      </c>
      <c r="R4" s="70" t="s">
        <v>267</v>
      </c>
      <c r="S4" s="70" t="s">
        <v>118</v>
      </c>
      <c r="T4" s="70" t="s">
        <v>121</v>
      </c>
      <c r="U4" s="70" t="s">
        <v>124</v>
      </c>
      <c r="V4" s="122" t="s">
        <v>126</v>
      </c>
      <c r="W4" s="70" t="s">
        <v>131</v>
      </c>
      <c r="X4" s="122" t="s">
        <v>134</v>
      </c>
      <c r="Y4" s="70" t="s">
        <v>137</v>
      </c>
      <c r="Z4" s="70" t="s">
        <v>140</v>
      </c>
      <c r="AA4" s="70" t="s">
        <v>143</v>
      </c>
      <c r="AB4" s="125" t="s">
        <v>268</v>
      </c>
    </row>
    <row r="5" spans="1:28" s="4" customFormat="1" x14ac:dyDescent="0.35">
      <c r="A5" s="136">
        <v>31</v>
      </c>
      <c r="B5" s="136" t="s">
        <v>2667</v>
      </c>
      <c r="C5" s="144">
        <v>48</v>
      </c>
      <c r="D5" s="144" t="s">
        <v>13</v>
      </c>
      <c r="E5" s="92" t="s">
        <v>279</v>
      </c>
      <c r="F5" s="136" t="s">
        <v>271</v>
      </c>
      <c r="G5" s="92" t="s">
        <v>287</v>
      </c>
      <c r="H5" s="136" t="s">
        <v>280</v>
      </c>
      <c r="I5" s="92" t="s">
        <v>7</v>
      </c>
      <c r="J5" s="92" t="s">
        <v>433</v>
      </c>
      <c r="K5" s="92" t="s">
        <v>1887</v>
      </c>
      <c r="L5" s="136" t="s">
        <v>195</v>
      </c>
      <c r="M5" s="145">
        <v>45140</v>
      </c>
      <c r="N5" s="145">
        <v>45140</v>
      </c>
      <c r="O5" s="92" t="s">
        <v>2668</v>
      </c>
      <c r="P5" s="74"/>
      <c r="Q5" s="92" t="s">
        <v>9</v>
      </c>
      <c r="R5" s="92" t="s">
        <v>10</v>
      </c>
      <c r="S5" s="92"/>
      <c r="T5" s="92"/>
      <c r="U5" s="92" t="s">
        <v>163</v>
      </c>
      <c r="V5" s="181" t="s">
        <v>2669</v>
      </c>
      <c r="W5" s="92"/>
      <c r="X5" s="182"/>
      <c r="Y5" s="145">
        <v>45160</v>
      </c>
      <c r="Z5" s="136" t="s">
        <v>276</v>
      </c>
      <c r="AA5" s="447" t="s">
        <v>2670</v>
      </c>
      <c r="AB5" s="403">
        <v>2</v>
      </c>
    </row>
    <row r="6" spans="1:28" hidden="1" x14ac:dyDescent="0.35">
      <c r="A6" s="136">
        <v>31</v>
      </c>
      <c r="B6" s="136" t="s">
        <v>2671</v>
      </c>
      <c r="C6" s="144">
        <v>1.6</v>
      </c>
      <c r="D6" s="144" t="s">
        <v>13</v>
      </c>
      <c r="E6" s="92" t="s">
        <v>279</v>
      </c>
      <c r="F6" s="136" t="s">
        <v>271</v>
      </c>
      <c r="G6" s="92" t="s">
        <v>896</v>
      </c>
      <c r="H6" s="136" t="s">
        <v>205</v>
      </c>
      <c r="I6" s="92" t="s">
        <v>175</v>
      </c>
      <c r="J6" s="92" t="s">
        <v>333</v>
      </c>
      <c r="K6" s="92" t="s">
        <v>428</v>
      </c>
      <c r="L6" s="136" t="s">
        <v>193</v>
      </c>
      <c r="M6" s="145">
        <v>45140</v>
      </c>
      <c r="N6" s="145">
        <v>45140</v>
      </c>
      <c r="O6" s="92" t="s">
        <v>2672</v>
      </c>
      <c r="P6" s="74"/>
      <c r="Q6" s="92" t="s">
        <v>9</v>
      </c>
      <c r="R6" s="92" t="s">
        <v>10</v>
      </c>
      <c r="S6" s="92"/>
      <c r="T6" s="92"/>
      <c r="U6" s="92"/>
      <c r="V6" s="181"/>
      <c r="W6" s="92"/>
      <c r="X6" s="182"/>
      <c r="Y6" s="145">
        <v>45142</v>
      </c>
      <c r="Z6" s="136" t="s">
        <v>276</v>
      </c>
      <c r="AA6" s="92" t="s">
        <v>1198</v>
      </c>
      <c r="AB6" s="100"/>
    </row>
    <row r="7" spans="1:28" hidden="1" x14ac:dyDescent="0.35">
      <c r="A7" s="136">
        <v>31</v>
      </c>
      <c r="B7" s="136" t="s">
        <v>2673</v>
      </c>
      <c r="C7" s="144">
        <v>15</v>
      </c>
      <c r="D7" s="144" t="s">
        <v>13</v>
      </c>
      <c r="E7" s="92" t="s">
        <v>279</v>
      </c>
      <c r="F7" s="136" t="s">
        <v>271</v>
      </c>
      <c r="G7" s="92" t="s">
        <v>2674</v>
      </c>
      <c r="H7" s="136" t="s">
        <v>205</v>
      </c>
      <c r="I7" s="92" t="s">
        <v>175</v>
      </c>
      <c r="J7" s="92" t="s">
        <v>333</v>
      </c>
      <c r="K7" s="92" t="s">
        <v>428</v>
      </c>
      <c r="L7" s="136" t="s">
        <v>193</v>
      </c>
      <c r="M7" s="145">
        <v>45140</v>
      </c>
      <c r="N7" s="145">
        <v>45140</v>
      </c>
      <c r="O7" s="92" t="s">
        <v>407</v>
      </c>
      <c r="P7" s="74"/>
      <c r="Q7" s="92" t="s">
        <v>9</v>
      </c>
      <c r="R7" s="92" t="s">
        <v>17</v>
      </c>
      <c r="S7" s="92"/>
      <c r="T7" s="92"/>
      <c r="U7" s="92"/>
      <c r="V7" s="181"/>
      <c r="W7" s="92"/>
      <c r="X7" s="182"/>
      <c r="Y7" s="145">
        <v>45145</v>
      </c>
      <c r="Z7" s="136" t="s">
        <v>276</v>
      </c>
      <c r="AA7" s="92" t="s">
        <v>2675</v>
      </c>
      <c r="AB7" s="100"/>
    </row>
    <row r="8" spans="1:28" x14ac:dyDescent="0.35">
      <c r="A8" s="136">
        <v>31</v>
      </c>
      <c r="B8" s="136" t="s">
        <v>2676</v>
      </c>
      <c r="C8" s="144">
        <v>40</v>
      </c>
      <c r="D8" s="144" t="s">
        <v>13</v>
      </c>
      <c r="E8" s="92" t="s">
        <v>286</v>
      </c>
      <c r="F8" s="136" t="s">
        <v>271</v>
      </c>
      <c r="G8" s="92" t="s">
        <v>50</v>
      </c>
      <c r="H8" s="136" t="s">
        <v>280</v>
      </c>
      <c r="I8" s="92" t="s">
        <v>50</v>
      </c>
      <c r="J8" s="92" t="s">
        <v>301</v>
      </c>
      <c r="K8" s="92" t="s">
        <v>764</v>
      </c>
      <c r="L8" s="136" t="s">
        <v>195</v>
      </c>
      <c r="M8" s="145">
        <v>45141</v>
      </c>
      <c r="N8" s="145">
        <v>45141</v>
      </c>
      <c r="O8" s="92" t="s">
        <v>1084</v>
      </c>
      <c r="P8" s="74"/>
      <c r="Q8" s="92" t="s">
        <v>9</v>
      </c>
      <c r="R8" s="92" t="s">
        <v>17</v>
      </c>
      <c r="S8" s="92"/>
      <c r="T8" s="92"/>
      <c r="U8" s="92"/>
      <c r="V8" s="181"/>
      <c r="W8" s="92"/>
      <c r="X8" s="182"/>
      <c r="Y8" s="145">
        <v>45150</v>
      </c>
      <c r="Z8" s="136" t="s">
        <v>276</v>
      </c>
      <c r="AA8" s="92" t="s">
        <v>1084</v>
      </c>
      <c r="AB8" s="100"/>
    </row>
    <row r="9" spans="1:28" hidden="1" x14ac:dyDescent="0.35">
      <c r="A9" s="136">
        <v>31</v>
      </c>
      <c r="B9" s="136" t="s">
        <v>2677</v>
      </c>
      <c r="C9" s="144">
        <v>6</v>
      </c>
      <c r="D9" s="144" t="s">
        <v>13</v>
      </c>
      <c r="E9" s="92" t="s">
        <v>279</v>
      </c>
      <c r="F9" s="136" t="s">
        <v>271</v>
      </c>
      <c r="G9" s="92" t="s">
        <v>2647</v>
      </c>
      <c r="H9" s="136" t="s">
        <v>280</v>
      </c>
      <c r="I9" s="92" t="s">
        <v>53</v>
      </c>
      <c r="J9" s="92" t="s">
        <v>338</v>
      </c>
      <c r="K9" s="92" t="s">
        <v>839</v>
      </c>
      <c r="L9" s="136" t="s">
        <v>193</v>
      </c>
      <c r="M9" s="145">
        <v>45141</v>
      </c>
      <c r="N9" s="145">
        <v>45141</v>
      </c>
      <c r="O9" s="92" t="s">
        <v>2678</v>
      </c>
      <c r="P9" s="74"/>
      <c r="Q9" s="92" t="s">
        <v>9</v>
      </c>
      <c r="R9" s="92" t="s">
        <v>17</v>
      </c>
      <c r="S9" s="92"/>
      <c r="T9" s="92" t="s">
        <v>2679</v>
      </c>
      <c r="U9" s="92"/>
      <c r="V9" s="181"/>
      <c r="W9" s="92"/>
      <c r="X9" s="182"/>
      <c r="Y9" s="145">
        <v>45143</v>
      </c>
      <c r="Z9" s="136" t="s">
        <v>276</v>
      </c>
      <c r="AA9" s="92" t="s">
        <v>2680</v>
      </c>
      <c r="AB9" s="100"/>
    </row>
    <row r="10" spans="1:28" hidden="1" x14ac:dyDescent="0.35">
      <c r="A10" s="136">
        <v>31</v>
      </c>
      <c r="B10" s="136" t="s">
        <v>2681</v>
      </c>
      <c r="C10" s="144">
        <v>35</v>
      </c>
      <c r="D10" s="144" t="s">
        <v>13</v>
      </c>
      <c r="E10" s="92" t="s">
        <v>286</v>
      </c>
      <c r="F10" s="136" t="s">
        <v>271</v>
      </c>
      <c r="G10" s="92" t="s">
        <v>332</v>
      </c>
      <c r="H10" s="136" t="s">
        <v>280</v>
      </c>
      <c r="I10" s="92" t="s">
        <v>7</v>
      </c>
      <c r="J10" s="92" t="s">
        <v>385</v>
      </c>
      <c r="K10" s="92" t="s">
        <v>1887</v>
      </c>
      <c r="L10" s="136" t="s">
        <v>193</v>
      </c>
      <c r="M10" s="145">
        <v>45142</v>
      </c>
      <c r="N10" s="145">
        <v>45142</v>
      </c>
      <c r="O10" s="92" t="s">
        <v>2682</v>
      </c>
      <c r="P10" s="92"/>
      <c r="Q10" s="92" t="s">
        <v>9</v>
      </c>
      <c r="R10" s="92" t="s">
        <v>17</v>
      </c>
      <c r="S10" s="92"/>
      <c r="T10" s="92"/>
      <c r="U10" s="92"/>
      <c r="V10" s="181"/>
      <c r="W10" s="92"/>
      <c r="X10" s="182"/>
      <c r="Y10" s="145">
        <v>45154</v>
      </c>
      <c r="Z10" s="136" t="s">
        <v>276</v>
      </c>
      <c r="AA10" s="92" t="s">
        <v>2683</v>
      </c>
      <c r="AB10" s="100"/>
    </row>
    <row r="11" spans="1:28" hidden="1" x14ac:dyDescent="0.35">
      <c r="A11" s="136">
        <v>31</v>
      </c>
      <c r="B11" s="136" t="s">
        <v>2684</v>
      </c>
      <c r="C11" s="144">
        <v>55</v>
      </c>
      <c r="D11" s="144" t="s">
        <v>13</v>
      </c>
      <c r="E11" s="92" t="s">
        <v>279</v>
      </c>
      <c r="F11" s="136" t="s">
        <v>271</v>
      </c>
      <c r="G11" s="92" t="s">
        <v>884</v>
      </c>
      <c r="H11" s="136" t="s">
        <v>280</v>
      </c>
      <c r="I11" s="92" t="s">
        <v>7</v>
      </c>
      <c r="J11" s="92" t="s">
        <v>288</v>
      </c>
      <c r="K11" s="92" t="s">
        <v>1887</v>
      </c>
      <c r="L11" s="136" t="s">
        <v>193</v>
      </c>
      <c r="M11" s="145">
        <v>45142</v>
      </c>
      <c r="N11" s="145">
        <v>45142</v>
      </c>
      <c r="O11" s="92" t="s">
        <v>2685</v>
      </c>
      <c r="P11" s="92"/>
      <c r="Q11" s="92" t="s">
        <v>9</v>
      </c>
      <c r="R11" s="92" t="s">
        <v>10</v>
      </c>
      <c r="S11" s="92"/>
      <c r="T11" s="92"/>
      <c r="U11" s="92"/>
      <c r="V11" s="181"/>
      <c r="W11" s="92"/>
      <c r="X11" s="182"/>
      <c r="Y11" s="145">
        <v>45149</v>
      </c>
      <c r="Z11" s="136" t="s">
        <v>276</v>
      </c>
      <c r="AA11" s="447" t="s">
        <v>2686</v>
      </c>
      <c r="AB11" s="100"/>
    </row>
    <row r="12" spans="1:28" hidden="1" x14ac:dyDescent="0.35">
      <c r="A12" s="136">
        <v>31</v>
      </c>
      <c r="B12" s="136" t="s">
        <v>2687</v>
      </c>
      <c r="C12" s="173">
        <v>5</v>
      </c>
      <c r="D12" s="144" t="s">
        <v>20</v>
      </c>
      <c r="E12" s="170" t="s">
        <v>286</v>
      </c>
      <c r="F12" s="136" t="s">
        <v>271</v>
      </c>
      <c r="G12" s="170" t="s">
        <v>298</v>
      </c>
      <c r="H12" s="136" t="s">
        <v>280</v>
      </c>
      <c r="I12" s="170" t="s">
        <v>7</v>
      </c>
      <c r="J12" s="170" t="s">
        <v>385</v>
      </c>
      <c r="K12" s="170" t="s">
        <v>1887</v>
      </c>
      <c r="L12" s="174" t="s">
        <v>193</v>
      </c>
      <c r="M12" s="145">
        <v>45142</v>
      </c>
      <c r="N12" s="145">
        <v>45142</v>
      </c>
      <c r="O12" s="92" t="s">
        <v>2111</v>
      </c>
      <c r="P12" s="92"/>
      <c r="Q12" s="92" t="s">
        <v>9</v>
      </c>
      <c r="R12" s="92" t="s">
        <v>10</v>
      </c>
      <c r="S12" s="92"/>
      <c r="T12" s="92"/>
      <c r="U12" s="92"/>
      <c r="V12" s="181"/>
      <c r="W12" s="92"/>
      <c r="X12" s="182"/>
      <c r="Y12" s="145">
        <v>45149</v>
      </c>
      <c r="Z12" s="136" t="s">
        <v>276</v>
      </c>
      <c r="AA12" s="92" t="s">
        <v>2688</v>
      </c>
      <c r="AB12" s="100"/>
    </row>
    <row r="13" spans="1:28" hidden="1" x14ac:dyDescent="0.35">
      <c r="A13" s="136">
        <v>31</v>
      </c>
      <c r="B13" s="136" t="s">
        <v>2689</v>
      </c>
      <c r="C13" s="144">
        <v>45</v>
      </c>
      <c r="D13" s="144" t="s">
        <v>13</v>
      </c>
      <c r="E13" s="92" t="s">
        <v>279</v>
      </c>
      <c r="F13" s="136" t="s">
        <v>271</v>
      </c>
      <c r="G13" s="92" t="s">
        <v>1309</v>
      </c>
      <c r="H13" s="136" t="s">
        <v>280</v>
      </c>
      <c r="I13" s="92" t="s">
        <v>7</v>
      </c>
      <c r="J13" s="92" t="s">
        <v>288</v>
      </c>
      <c r="K13" s="92" t="s">
        <v>1887</v>
      </c>
      <c r="L13" s="136" t="s">
        <v>193</v>
      </c>
      <c r="M13" s="145">
        <v>45142</v>
      </c>
      <c r="N13" s="145">
        <v>45142</v>
      </c>
      <c r="O13" s="177" t="s">
        <v>2690</v>
      </c>
      <c r="P13" s="177"/>
      <c r="Q13" s="92" t="s">
        <v>9</v>
      </c>
      <c r="R13" s="177" t="s">
        <v>10</v>
      </c>
      <c r="S13" s="177"/>
      <c r="T13" s="177" t="s">
        <v>2691</v>
      </c>
      <c r="U13" s="177"/>
      <c r="V13" s="178"/>
      <c r="W13" s="177"/>
      <c r="X13" s="184"/>
      <c r="Y13" s="145">
        <v>45150</v>
      </c>
      <c r="Z13" s="136" t="s">
        <v>276</v>
      </c>
      <c r="AA13" s="92" t="s">
        <v>2692</v>
      </c>
      <c r="AB13" s="100"/>
    </row>
    <row r="14" spans="1:28" hidden="1" x14ac:dyDescent="0.35">
      <c r="A14" s="174">
        <v>31</v>
      </c>
      <c r="B14" s="136" t="s">
        <v>2693</v>
      </c>
      <c r="C14" s="144">
        <v>20</v>
      </c>
      <c r="D14" s="144" t="s">
        <v>13</v>
      </c>
      <c r="E14" s="92" t="s">
        <v>279</v>
      </c>
      <c r="F14" s="136" t="s">
        <v>271</v>
      </c>
      <c r="G14" s="92" t="s">
        <v>7</v>
      </c>
      <c r="H14" s="136" t="s">
        <v>280</v>
      </c>
      <c r="I14" s="92" t="s">
        <v>7</v>
      </c>
      <c r="J14" s="92" t="s">
        <v>288</v>
      </c>
      <c r="K14" s="92" t="s">
        <v>1887</v>
      </c>
      <c r="L14" s="136" t="s">
        <v>193</v>
      </c>
      <c r="M14" s="145">
        <v>45142</v>
      </c>
      <c r="N14" s="145">
        <v>45142</v>
      </c>
      <c r="O14" s="92" t="s">
        <v>2042</v>
      </c>
      <c r="P14" s="92"/>
      <c r="Q14" s="92" t="s">
        <v>9</v>
      </c>
      <c r="R14" s="92" t="s">
        <v>17</v>
      </c>
      <c r="S14" s="92"/>
      <c r="T14" s="92"/>
      <c r="U14" s="92"/>
      <c r="V14" s="146"/>
      <c r="W14" s="92"/>
      <c r="X14" s="182"/>
      <c r="Y14" s="145">
        <v>45145</v>
      </c>
      <c r="Z14" s="136" t="s">
        <v>276</v>
      </c>
      <c r="AA14" s="92" t="s">
        <v>2694</v>
      </c>
      <c r="AB14" s="100"/>
    </row>
    <row r="15" spans="1:28" hidden="1" x14ac:dyDescent="0.35">
      <c r="A15" s="174">
        <v>32</v>
      </c>
      <c r="B15" s="136" t="s">
        <v>2695</v>
      </c>
      <c r="C15" s="144">
        <v>45</v>
      </c>
      <c r="D15" s="144" t="s">
        <v>13</v>
      </c>
      <c r="E15" s="92" t="s">
        <v>279</v>
      </c>
      <c r="F15" s="136" t="s">
        <v>271</v>
      </c>
      <c r="G15" s="92" t="s">
        <v>1484</v>
      </c>
      <c r="H15" s="136" t="s">
        <v>280</v>
      </c>
      <c r="I15" s="92" t="s">
        <v>53</v>
      </c>
      <c r="J15" s="92" t="s">
        <v>295</v>
      </c>
      <c r="K15" s="92" t="s">
        <v>730</v>
      </c>
      <c r="L15" s="136" t="s">
        <v>193</v>
      </c>
      <c r="M15" s="145">
        <v>45145</v>
      </c>
      <c r="N15" s="145">
        <v>45145</v>
      </c>
      <c r="O15" s="92" t="s">
        <v>2696</v>
      </c>
      <c r="P15" s="92"/>
      <c r="Q15" s="92" t="s">
        <v>9</v>
      </c>
      <c r="R15" s="92" t="s">
        <v>17</v>
      </c>
      <c r="S15" s="92"/>
      <c r="T15" s="92"/>
      <c r="U15" s="92"/>
      <c r="V15" s="146"/>
      <c r="W15" s="92"/>
      <c r="X15" s="182"/>
      <c r="Y15" s="183">
        <v>45148</v>
      </c>
      <c r="Z15" s="136" t="s">
        <v>276</v>
      </c>
      <c r="AA15" s="170" t="s">
        <v>2697</v>
      </c>
      <c r="AB15" s="185"/>
    </row>
    <row r="16" spans="1:28" x14ac:dyDescent="0.35">
      <c r="A16" s="174">
        <v>32</v>
      </c>
      <c r="B16" s="136" t="s">
        <v>2698</v>
      </c>
      <c r="C16" s="144">
        <v>65</v>
      </c>
      <c r="D16" s="144" t="s">
        <v>13</v>
      </c>
      <c r="E16" s="92" t="s">
        <v>286</v>
      </c>
      <c r="F16" s="136" t="s">
        <v>271</v>
      </c>
      <c r="G16" s="92" t="s">
        <v>1909</v>
      </c>
      <c r="H16" s="136" t="s">
        <v>280</v>
      </c>
      <c r="I16" s="92" t="s">
        <v>7</v>
      </c>
      <c r="J16" s="92" t="s">
        <v>1264</v>
      </c>
      <c r="K16" s="92" t="s">
        <v>2699</v>
      </c>
      <c r="L16" s="136" t="s">
        <v>195</v>
      </c>
      <c r="M16" s="145">
        <v>45146</v>
      </c>
      <c r="N16" s="145">
        <v>45146</v>
      </c>
      <c r="O16" s="92" t="s">
        <v>604</v>
      </c>
      <c r="P16" s="92"/>
      <c r="Q16" s="92" t="s">
        <v>9</v>
      </c>
      <c r="R16" s="92" t="s">
        <v>10</v>
      </c>
      <c r="S16" s="92"/>
      <c r="T16" s="92"/>
      <c r="U16" s="92"/>
      <c r="V16" s="146"/>
      <c r="W16" s="92"/>
      <c r="X16" s="182"/>
      <c r="Y16" s="145">
        <v>45149</v>
      </c>
      <c r="Z16" s="136" t="s">
        <v>276</v>
      </c>
      <c r="AA16" s="92" t="s">
        <v>325</v>
      </c>
      <c r="AB16" s="100"/>
    </row>
    <row r="17" spans="1:28" hidden="1" x14ac:dyDescent="0.35">
      <c r="A17" s="174">
        <v>32</v>
      </c>
      <c r="B17" s="136" t="s">
        <v>2700</v>
      </c>
      <c r="C17" s="144">
        <v>62</v>
      </c>
      <c r="D17" s="144" t="s">
        <v>13</v>
      </c>
      <c r="E17" s="92" t="s">
        <v>286</v>
      </c>
      <c r="F17" s="136" t="s">
        <v>312</v>
      </c>
      <c r="G17" s="92" t="s">
        <v>2701</v>
      </c>
      <c r="H17" s="136" t="s">
        <v>201</v>
      </c>
      <c r="I17" s="92" t="s">
        <v>188</v>
      </c>
      <c r="J17" s="92" t="s">
        <v>357</v>
      </c>
      <c r="K17" s="92" t="s">
        <v>2702</v>
      </c>
      <c r="L17" s="136" t="s">
        <v>193</v>
      </c>
      <c r="M17" s="145">
        <v>45146</v>
      </c>
      <c r="N17" s="145"/>
      <c r="O17" s="92" t="s">
        <v>2703</v>
      </c>
      <c r="P17" s="92"/>
      <c r="Q17" s="92" t="s">
        <v>9</v>
      </c>
      <c r="R17" s="92" t="s">
        <v>17</v>
      </c>
      <c r="S17" s="92"/>
      <c r="T17" s="92"/>
      <c r="U17" s="92"/>
      <c r="V17" s="146"/>
      <c r="W17" s="92" t="s">
        <v>12</v>
      </c>
      <c r="X17" s="182"/>
      <c r="Y17" s="400"/>
      <c r="Z17" s="401"/>
      <c r="AA17" s="92" t="s">
        <v>2704</v>
      </c>
      <c r="AB17" s="100"/>
    </row>
    <row r="18" spans="1:28" s="128" customFormat="1" x14ac:dyDescent="0.35">
      <c r="A18" s="174">
        <v>32</v>
      </c>
      <c r="B18" s="136" t="s">
        <v>2705</v>
      </c>
      <c r="C18" s="144">
        <v>34</v>
      </c>
      <c r="D18" s="144" t="s">
        <v>13</v>
      </c>
      <c r="E18" s="92" t="s">
        <v>279</v>
      </c>
      <c r="F18" s="136" t="s">
        <v>271</v>
      </c>
      <c r="G18" s="92" t="s">
        <v>50</v>
      </c>
      <c r="H18" s="136" t="s">
        <v>280</v>
      </c>
      <c r="I18" s="85" t="s">
        <v>50</v>
      </c>
      <c r="J18" s="92" t="s">
        <v>295</v>
      </c>
      <c r="K18" s="92" t="s">
        <v>860</v>
      </c>
      <c r="L18" s="136" t="s">
        <v>195</v>
      </c>
      <c r="M18" s="145">
        <v>45147</v>
      </c>
      <c r="N18" s="145">
        <v>45147</v>
      </c>
      <c r="O18" s="92" t="s">
        <v>2706</v>
      </c>
      <c r="P18" s="92"/>
      <c r="Q18" s="92" t="s">
        <v>9</v>
      </c>
      <c r="R18" s="92" t="s">
        <v>17</v>
      </c>
      <c r="S18" s="92"/>
      <c r="T18" s="92"/>
      <c r="U18" s="92"/>
      <c r="V18" s="146"/>
      <c r="W18" s="92"/>
      <c r="X18" s="182"/>
      <c r="Y18" s="145">
        <v>45154</v>
      </c>
      <c r="Z18" s="136" t="s">
        <v>276</v>
      </c>
      <c r="AA18" s="92" t="s">
        <v>2707</v>
      </c>
      <c r="AB18" s="100"/>
    </row>
    <row r="19" spans="1:28" s="128" customFormat="1" hidden="1" x14ac:dyDescent="0.35">
      <c r="A19" s="174">
        <v>32</v>
      </c>
      <c r="B19" s="136" t="s">
        <v>2708</v>
      </c>
      <c r="C19" s="144">
        <v>45</v>
      </c>
      <c r="D19" s="144" t="s">
        <v>13</v>
      </c>
      <c r="E19" s="92" t="s">
        <v>286</v>
      </c>
      <c r="F19" s="136" t="s">
        <v>271</v>
      </c>
      <c r="G19" s="92" t="s">
        <v>47</v>
      </c>
      <c r="H19" s="136" t="s">
        <v>280</v>
      </c>
      <c r="I19" s="85" t="s">
        <v>47</v>
      </c>
      <c r="J19" s="92" t="s">
        <v>357</v>
      </c>
      <c r="K19" s="92" t="s">
        <v>2709</v>
      </c>
      <c r="L19" s="136" t="s">
        <v>193</v>
      </c>
      <c r="M19" s="145">
        <v>45147</v>
      </c>
      <c r="N19" s="145">
        <v>45147</v>
      </c>
      <c r="O19" s="92" t="s">
        <v>2710</v>
      </c>
      <c r="P19" s="92"/>
      <c r="Q19" s="92" t="s">
        <v>9</v>
      </c>
      <c r="R19" s="92" t="s">
        <v>17</v>
      </c>
      <c r="S19" s="92"/>
      <c r="T19" s="92"/>
      <c r="U19" s="92"/>
      <c r="V19" s="146"/>
      <c r="W19" s="92"/>
      <c r="X19" s="182"/>
      <c r="Y19" s="145">
        <v>45151</v>
      </c>
      <c r="Z19" s="136" t="s">
        <v>773</v>
      </c>
      <c r="AA19" s="139" t="s">
        <v>2711</v>
      </c>
      <c r="AB19" s="100"/>
    </row>
    <row r="20" spans="1:28" s="126" customFormat="1" hidden="1" x14ac:dyDescent="0.35">
      <c r="A20" s="397">
        <v>32</v>
      </c>
      <c r="B20" s="137" t="s">
        <v>2712</v>
      </c>
      <c r="C20" s="138">
        <v>25</v>
      </c>
      <c r="D20" s="138" t="s">
        <v>13</v>
      </c>
      <c r="E20" s="139" t="s">
        <v>286</v>
      </c>
      <c r="F20" s="137" t="s">
        <v>271</v>
      </c>
      <c r="G20" s="139" t="s">
        <v>47</v>
      </c>
      <c r="H20" s="137" t="s">
        <v>280</v>
      </c>
      <c r="I20" s="139" t="s">
        <v>47</v>
      </c>
      <c r="J20" s="139" t="s">
        <v>612</v>
      </c>
      <c r="K20" s="139" t="s">
        <v>2509</v>
      </c>
      <c r="L20" s="137" t="s">
        <v>193</v>
      </c>
      <c r="M20" s="140">
        <v>45147</v>
      </c>
      <c r="N20" s="140">
        <v>45147</v>
      </c>
      <c r="O20" s="139" t="s">
        <v>2713</v>
      </c>
      <c r="P20" s="139"/>
      <c r="Q20" s="139" t="s">
        <v>9</v>
      </c>
      <c r="R20" s="139" t="s">
        <v>23</v>
      </c>
      <c r="S20" s="139"/>
      <c r="T20" s="139"/>
      <c r="U20" s="139"/>
      <c r="V20" s="141"/>
      <c r="W20" s="139"/>
      <c r="X20" s="186"/>
      <c r="Y20" s="140">
        <v>45149</v>
      </c>
      <c r="Z20" s="137" t="s">
        <v>430</v>
      </c>
      <c r="AA20" s="139" t="s">
        <v>2714</v>
      </c>
      <c r="AB20" s="180"/>
    </row>
    <row r="21" spans="1:28" hidden="1" x14ac:dyDescent="0.35">
      <c r="A21" s="174">
        <v>32</v>
      </c>
      <c r="B21" s="136" t="s">
        <v>2715</v>
      </c>
      <c r="C21" s="144">
        <v>2</v>
      </c>
      <c r="D21" s="144" t="s">
        <v>13</v>
      </c>
      <c r="E21" s="92" t="s">
        <v>286</v>
      </c>
      <c r="F21" s="136" t="s">
        <v>271</v>
      </c>
      <c r="G21" s="92" t="s">
        <v>50</v>
      </c>
      <c r="H21" s="136" t="s">
        <v>280</v>
      </c>
      <c r="I21" s="92" t="s">
        <v>50</v>
      </c>
      <c r="J21" s="92" t="s">
        <v>301</v>
      </c>
      <c r="K21" s="92" t="s">
        <v>2716</v>
      </c>
      <c r="L21" s="136" t="s">
        <v>193</v>
      </c>
      <c r="M21" s="145">
        <v>45147</v>
      </c>
      <c r="N21" s="145"/>
      <c r="O21" s="92" t="s">
        <v>2717</v>
      </c>
      <c r="P21" s="92"/>
      <c r="Q21" s="92" t="s">
        <v>9</v>
      </c>
      <c r="R21" s="92" t="s">
        <v>10</v>
      </c>
      <c r="S21" s="92"/>
      <c r="T21" s="92"/>
      <c r="U21" s="92"/>
      <c r="V21" s="146"/>
      <c r="W21" s="92" t="s">
        <v>12</v>
      </c>
      <c r="X21" s="182"/>
      <c r="Y21" s="400"/>
      <c r="Z21" s="401"/>
      <c r="AA21" s="92" t="s">
        <v>2718</v>
      </c>
      <c r="AB21" s="100"/>
    </row>
    <row r="22" spans="1:28" hidden="1" x14ac:dyDescent="0.35">
      <c r="A22" s="174">
        <v>32</v>
      </c>
      <c r="B22" s="136" t="s">
        <v>2719</v>
      </c>
      <c r="C22" s="144">
        <v>6</v>
      </c>
      <c r="D22" s="144" t="s">
        <v>13</v>
      </c>
      <c r="E22" s="92" t="s">
        <v>286</v>
      </c>
      <c r="F22" s="136" t="s">
        <v>271</v>
      </c>
      <c r="G22" s="92" t="s">
        <v>44</v>
      </c>
      <c r="H22" s="136" t="s">
        <v>280</v>
      </c>
      <c r="I22" s="92" t="s">
        <v>44</v>
      </c>
      <c r="J22" s="92" t="s">
        <v>433</v>
      </c>
      <c r="K22" s="92" t="s">
        <v>358</v>
      </c>
      <c r="L22" s="136" t="s">
        <v>193</v>
      </c>
      <c r="M22" s="145">
        <v>45147</v>
      </c>
      <c r="N22" s="145"/>
      <c r="O22" s="92" t="s">
        <v>2720</v>
      </c>
      <c r="P22" s="92"/>
      <c r="Q22" s="92" t="s">
        <v>9</v>
      </c>
      <c r="R22" s="92" t="s">
        <v>10</v>
      </c>
      <c r="S22" s="92"/>
      <c r="T22" s="92"/>
      <c r="U22" s="92"/>
      <c r="V22" s="146"/>
      <c r="W22" s="92" t="s">
        <v>12</v>
      </c>
      <c r="X22" s="182"/>
      <c r="Y22" s="400"/>
      <c r="Z22" s="401"/>
      <c r="AA22" s="92" t="s">
        <v>2721</v>
      </c>
      <c r="AB22" s="100"/>
    </row>
    <row r="23" spans="1:28" x14ac:dyDescent="0.35">
      <c r="A23" s="174">
        <v>32</v>
      </c>
      <c r="B23" s="136" t="s">
        <v>2722</v>
      </c>
      <c r="C23" s="144">
        <v>14</v>
      </c>
      <c r="D23" s="144" t="s">
        <v>13</v>
      </c>
      <c r="E23" s="92" t="s">
        <v>279</v>
      </c>
      <c r="F23" s="136" t="s">
        <v>271</v>
      </c>
      <c r="G23" s="92" t="s">
        <v>47</v>
      </c>
      <c r="H23" s="136" t="s">
        <v>280</v>
      </c>
      <c r="I23" s="92" t="s">
        <v>47</v>
      </c>
      <c r="J23" s="92" t="s">
        <v>357</v>
      </c>
      <c r="K23" s="92" t="s">
        <v>2709</v>
      </c>
      <c r="L23" s="136" t="s">
        <v>195</v>
      </c>
      <c r="M23" s="145">
        <v>45147</v>
      </c>
      <c r="N23" s="145">
        <v>45147</v>
      </c>
      <c r="O23" s="92" t="s">
        <v>2723</v>
      </c>
      <c r="P23" s="92"/>
      <c r="Q23" s="92" t="s">
        <v>9</v>
      </c>
      <c r="R23" s="92" t="s">
        <v>17</v>
      </c>
      <c r="S23" s="92"/>
      <c r="T23" s="92" t="s">
        <v>2724</v>
      </c>
      <c r="U23" s="92"/>
      <c r="V23" s="146"/>
      <c r="W23" s="92"/>
      <c r="X23" s="182"/>
      <c r="Y23" s="145">
        <v>45159</v>
      </c>
      <c r="Z23" s="136" t="s">
        <v>276</v>
      </c>
      <c r="AA23" s="92" t="s">
        <v>2725</v>
      </c>
      <c r="AB23" s="100"/>
    </row>
    <row r="24" spans="1:28" x14ac:dyDescent="0.35">
      <c r="A24" s="174">
        <v>32</v>
      </c>
      <c r="B24" s="136" t="s">
        <v>2726</v>
      </c>
      <c r="C24" s="144">
        <v>2</v>
      </c>
      <c r="D24" s="144" t="s">
        <v>13</v>
      </c>
      <c r="E24" s="92" t="s">
        <v>286</v>
      </c>
      <c r="F24" s="136" t="s">
        <v>271</v>
      </c>
      <c r="G24" s="92" t="s">
        <v>47</v>
      </c>
      <c r="H24" s="136" t="s">
        <v>280</v>
      </c>
      <c r="I24" s="92" t="s">
        <v>47</v>
      </c>
      <c r="J24" s="92" t="s">
        <v>357</v>
      </c>
      <c r="K24" s="92" t="s">
        <v>2709</v>
      </c>
      <c r="L24" s="136" t="s">
        <v>195</v>
      </c>
      <c r="M24" s="145">
        <v>45148</v>
      </c>
      <c r="N24" s="145">
        <v>45148</v>
      </c>
      <c r="O24" s="92" t="s">
        <v>2727</v>
      </c>
      <c r="P24" s="92"/>
      <c r="Q24" s="92" t="s">
        <v>9</v>
      </c>
      <c r="R24" s="92" t="s">
        <v>10</v>
      </c>
      <c r="S24" s="92"/>
      <c r="T24" s="92"/>
      <c r="U24" s="92"/>
      <c r="V24" s="146"/>
      <c r="W24" s="92"/>
      <c r="X24" s="182"/>
      <c r="Y24" s="145">
        <v>45161</v>
      </c>
      <c r="Z24" s="136" t="s">
        <v>276</v>
      </c>
      <c r="AA24" s="92" t="s">
        <v>2728</v>
      </c>
      <c r="AB24" s="100"/>
    </row>
    <row r="25" spans="1:28" s="126" customFormat="1" x14ac:dyDescent="0.35">
      <c r="A25" s="397">
        <v>32</v>
      </c>
      <c r="B25" s="137" t="s">
        <v>2729</v>
      </c>
      <c r="C25" s="138">
        <v>34</v>
      </c>
      <c r="D25" s="144" t="s">
        <v>13</v>
      </c>
      <c r="E25" s="139" t="s">
        <v>286</v>
      </c>
      <c r="F25" s="136" t="s">
        <v>271</v>
      </c>
      <c r="G25" s="139" t="s">
        <v>332</v>
      </c>
      <c r="H25" s="136" t="s">
        <v>280</v>
      </c>
      <c r="I25" s="139" t="s">
        <v>7</v>
      </c>
      <c r="J25" s="139" t="s">
        <v>433</v>
      </c>
      <c r="K25" s="139" t="s">
        <v>1887</v>
      </c>
      <c r="L25" s="137" t="s">
        <v>195</v>
      </c>
      <c r="M25" s="140">
        <v>45148</v>
      </c>
      <c r="N25" s="140">
        <v>45148</v>
      </c>
      <c r="O25" s="139" t="s">
        <v>2730</v>
      </c>
      <c r="P25" s="139"/>
      <c r="Q25" s="92" t="s">
        <v>9</v>
      </c>
      <c r="R25" s="139" t="s">
        <v>10</v>
      </c>
      <c r="S25" s="139"/>
      <c r="T25" s="139"/>
      <c r="U25" s="139"/>
      <c r="V25" s="141"/>
      <c r="W25" s="139"/>
      <c r="X25" s="186"/>
      <c r="Y25" s="140">
        <v>45148</v>
      </c>
      <c r="Z25" s="137" t="s">
        <v>430</v>
      </c>
      <c r="AA25" s="139" t="s">
        <v>2731</v>
      </c>
      <c r="AB25" s="180"/>
    </row>
    <row r="26" spans="1:28" x14ac:dyDescent="0.35">
      <c r="A26" s="174">
        <v>32</v>
      </c>
      <c r="B26" s="136" t="s">
        <v>2732</v>
      </c>
      <c r="C26" s="144">
        <v>22</v>
      </c>
      <c r="D26" s="144" t="s">
        <v>13</v>
      </c>
      <c r="E26" s="92" t="s">
        <v>286</v>
      </c>
      <c r="F26" s="136" t="s">
        <v>271</v>
      </c>
      <c r="G26" s="92" t="s">
        <v>7</v>
      </c>
      <c r="H26" s="136" t="s">
        <v>280</v>
      </c>
      <c r="I26" s="92" t="s">
        <v>7</v>
      </c>
      <c r="J26" s="92" t="s">
        <v>433</v>
      </c>
      <c r="K26" s="92" t="s">
        <v>1887</v>
      </c>
      <c r="L26" s="136" t="s">
        <v>195</v>
      </c>
      <c r="M26" s="145">
        <v>45148</v>
      </c>
      <c r="N26" s="145">
        <v>45148</v>
      </c>
      <c r="O26" s="92" t="s">
        <v>2733</v>
      </c>
      <c r="P26" s="92"/>
      <c r="Q26" s="92" t="s">
        <v>9</v>
      </c>
      <c r="R26" s="92" t="s">
        <v>23</v>
      </c>
      <c r="S26" s="92"/>
      <c r="T26" s="92" t="s">
        <v>2734</v>
      </c>
      <c r="U26" s="92"/>
      <c r="V26" s="146"/>
      <c r="W26" s="92"/>
      <c r="X26" s="182"/>
      <c r="Y26" s="145">
        <v>45158</v>
      </c>
      <c r="Z26" s="136" t="s">
        <v>276</v>
      </c>
      <c r="AA26" s="92" t="s">
        <v>2735</v>
      </c>
      <c r="AB26" s="100"/>
    </row>
    <row r="27" spans="1:28" hidden="1" x14ac:dyDescent="0.35">
      <c r="A27" s="174">
        <v>32</v>
      </c>
      <c r="B27" s="136" t="s">
        <v>2736</v>
      </c>
      <c r="C27" s="144">
        <v>28</v>
      </c>
      <c r="D27" s="144" t="s">
        <v>13</v>
      </c>
      <c r="E27" s="92" t="s">
        <v>286</v>
      </c>
      <c r="F27" s="136" t="s">
        <v>271</v>
      </c>
      <c r="G27" s="92" t="s">
        <v>2737</v>
      </c>
      <c r="H27" s="136" t="s">
        <v>205</v>
      </c>
      <c r="I27" s="92" t="s">
        <v>175</v>
      </c>
      <c r="J27" s="92" t="s">
        <v>1264</v>
      </c>
      <c r="K27" s="92" t="s">
        <v>370</v>
      </c>
      <c r="L27" s="136" t="s">
        <v>193</v>
      </c>
      <c r="M27" s="145">
        <v>45148</v>
      </c>
      <c r="N27" s="145">
        <v>45148</v>
      </c>
      <c r="O27" s="92" t="s">
        <v>2738</v>
      </c>
      <c r="P27" s="92"/>
      <c r="Q27" s="92" t="s">
        <v>9</v>
      </c>
      <c r="R27" s="92" t="s">
        <v>23</v>
      </c>
      <c r="S27" s="92"/>
      <c r="T27" s="92" t="s">
        <v>2739</v>
      </c>
      <c r="U27" s="92"/>
      <c r="V27" s="146"/>
      <c r="W27" s="92"/>
      <c r="X27" s="182"/>
      <c r="Y27" s="145">
        <v>45172</v>
      </c>
      <c r="Z27" s="136" t="s">
        <v>276</v>
      </c>
      <c r="AA27" s="92" t="s">
        <v>2740</v>
      </c>
      <c r="AB27" s="100"/>
    </row>
    <row r="28" spans="1:28" s="128" customFormat="1" hidden="1" x14ac:dyDescent="0.35">
      <c r="A28" s="174">
        <v>32</v>
      </c>
      <c r="B28" s="136" t="s">
        <v>2741</v>
      </c>
      <c r="C28" s="144">
        <v>4</v>
      </c>
      <c r="D28" s="144" t="s">
        <v>20</v>
      </c>
      <c r="E28" s="92" t="s">
        <v>286</v>
      </c>
      <c r="F28" s="136" t="s">
        <v>271</v>
      </c>
      <c r="G28" s="92" t="s">
        <v>1938</v>
      </c>
      <c r="H28" s="136" t="s">
        <v>205</v>
      </c>
      <c r="I28" s="85" t="s">
        <v>175</v>
      </c>
      <c r="J28" s="92" t="s">
        <v>1264</v>
      </c>
      <c r="K28" s="92" t="s">
        <v>370</v>
      </c>
      <c r="L28" s="136" t="s">
        <v>193</v>
      </c>
      <c r="M28" s="145">
        <v>45148</v>
      </c>
      <c r="N28" s="145">
        <v>45148</v>
      </c>
      <c r="O28" s="92" t="s">
        <v>2742</v>
      </c>
      <c r="P28" s="92"/>
      <c r="Q28" s="92" t="s">
        <v>9</v>
      </c>
      <c r="R28" s="92" t="s">
        <v>17</v>
      </c>
      <c r="S28" s="92"/>
      <c r="T28" s="92"/>
      <c r="U28" s="92"/>
      <c r="V28" s="146"/>
      <c r="W28" s="92"/>
      <c r="X28" s="182"/>
      <c r="Y28" s="145">
        <v>45167</v>
      </c>
      <c r="Z28" s="136" t="s">
        <v>276</v>
      </c>
      <c r="AA28" s="92" t="s">
        <v>2743</v>
      </c>
      <c r="AB28" s="100"/>
    </row>
    <row r="29" spans="1:28" s="150" customFormat="1" hidden="1" x14ac:dyDescent="0.35">
      <c r="A29" s="174">
        <v>32</v>
      </c>
      <c r="B29" s="136" t="s">
        <v>2744</v>
      </c>
      <c r="C29" s="144">
        <v>2.6</v>
      </c>
      <c r="D29" s="144" t="s">
        <v>13</v>
      </c>
      <c r="E29" s="92" t="s">
        <v>286</v>
      </c>
      <c r="F29" s="136" t="s">
        <v>271</v>
      </c>
      <c r="G29" s="92" t="s">
        <v>272</v>
      </c>
      <c r="H29" s="136" t="s">
        <v>205</v>
      </c>
      <c r="I29" s="92" t="s">
        <v>175</v>
      </c>
      <c r="J29" s="92" t="s">
        <v>1264</v>
      </c>
      <c r="K29" s="92" t="s">
        <v>370</v>
      </c>
      <c r="L29" s="136" t="s">
        <v>193</v>
      </c>
      <c r="M29" s="145">
        <v>45148</v>
      </c>
      <c r="N29" s="145">
        <v>45148</v>
      </c>
      <c r="O29" s="92" t="s">
        <v>2745</v>
      </c>
      <c r="P29" s="92"/>
      <c r="Q29" s="92" t="s">
        <v>9</v>
      </c>
      <c r="R29" s="92" t="s">
        <v>17</v>
      </c>
      <c r="S29" s="92"/>
      <c r="T29" s="92"/>
      <c r="U29" s="92"/>
      <c r="V29" s="146"/>
      <c r="W29" s="92"/>
      <c r="X29" s="182"/>
      <c r="Y29" s="145">
        <v>45159</v>
      </c>
      <c r="Z29" s="136" t="s">
        <v>276</v>
      </c>
      <c r="AA29" s="92" t="s">
        <v>2746</v>
      </c>
      <c r="AB29" s="100"/>
    </row>
    <row r="30" spans="1:28" x14ac:dyDescent="0.35">
      <c r="A30" s="174">
        <v>32</v>
      </c>
      <c r="B30" s="136" t="s">
        <v>2747</v>
      </c>
      <c r="C30" s="144">
        <v>70</v>
      </c>
      <c r="D30" s="144" t="s">
        <v>13</v>
      </c>
      <c r="E30" s="92" t="s">
        <v>286</v>
      </c>
      <c r="F30" s="136" t="s">
        <v>271</v>
      </c>
      <c r="G30" s="92" t="s">
        <v>47</v>
      </c>
      <c r="H30" s="136" t="s">
        <v>280</v>
      </c>
      <c r="I30" s="92" t="s">
        <v>47</v>
      </c>
      <c r="J30" s="92" t="s">
        <v>295</v>
      </c>
      <c r="K30" s="92" t="s">
        <v>1314</v>
      </c>
      <c r="L30" s="136" t="s">
        <v>195</v>
      </c>
      <c r="M30" s="145">
        <v>45149</v>
      </c>
      <c r="N30" s="145">
        <v>45149</v>
      </c>
      <c r="O30" s="92" t="s">
        <v>2748</v>
      </c>
      <c r="P30" s="92"/>
      <c r="Q30" s="92" t="s">
        <v>9</v>
      </c>
      <c r="R30" s="92" t="s">
        <v>10</v>
      </c>
      <c r="S30" s="92"/>
      <c r="T30" s="92"/>
      <c r="U30" s="92"/>
      <c r="V30" s="146"/>
      <c r="W30" s="92"/>
      <c r="X30" s="182"/>
      <c r="Y30" s="145">
        <v>45154</v>
      </c>
      <c r="Z30" s="136" t="s">
        <v>276</v>
      </c>
      <c r="AA30" s="92" t="s">
        <v>604</v>
      </c>
      <c r="AB30" s="100"/>
    </row>
    <row r="31" spans="1:28" hidden="1" x14ac:dyDescent="0.35">
      <c r="A31" s="174">
        <v>32</v>
      </c>
      <c r="B31" s="136" t="s">
        <v>2749</v>
      </c>
      <c r="C31" s="144">
        <v>20</v>
      </c>
      <c r="D31" s="144" t="s">
        <v>13</v>
      </c>
      <c r="E31" s="92" t="s">
        <v>286</v>
      </c>
      <c r="F31" s="136" t="s">
        <v>271</v>
      </c>
      <c r="G31" s="92" t="s">
        <v>332</v>
      </c>
      <c r="H31" s="136" t="s">
        <v>280</v>
      </c>
      <c r="I31" s="92" t="s">
        <v>7</v>
      </c>
      <c r="J31" s="92" t="s">
        <v>357</v>
      </c>
      <c r="K31" s="92" t="s">
        <v>1887</v>
      </c>
      <c r="L31" s="136" t="s">
        <v>193</v>
      </c>
      <c r="M31" s="145">
        <v>45149</v>
      </c>
      <c r="N31" s="145">
        <v>45149</v>
      </c>
      <c r="O31" s="92" t="s">
        <v>2750</v>
      </c>
      <c r="P31" s="92"/>
      <c r="Q31" s="92" t="s">
        <v>9</v>
      </c>
      <c r="R31" s="92" t="s">
        <v>23</v>
      </c>
      <c r="S31" s="92"/>
      <c r="T31" s="92" t="s">
        <v>2751</v>
      </c>
      <c r="U31" s="92"/>
      <c r="V31" s="146"/>
      <c r="W31" s="92"/>
      <c r="X31" s="182"/>
      <c r="Y31" s="145">
        <v>45153</v>
      </c>
      <c r="Z31" s="136" t="s">
        <v>276</v>
      </c>
      <c r="AA31" s="92" t="s">
        <v>2752</v>
      </c>
      <c r="AB31" s="100"/>
    </row>
    <row r="32" spans="1:28" hidden="1" x14ac:dyDescent="0.35">
      <c r="A32" s="174">
        <v>32</v>
      </c>
      <c r="B32" s="136" t="s">
        <v>2753</v>
      </c>
      <c r="C32" s="144">
        <v>56</v>
      </c>
      <c r="D32" s="144" t="s">
        <v>13</v>
      </c>
      <c r="E32" s="92" t="s">
        <v>286</v>
      </c>
      <c r="F32" s="136" t="s">
        <v>271</v>
      </c>
      <c r="G32" s="92" t="s">
        <v>1909</v>
      </c>
      <c r="H32" s="136" t="s">
        <v>280</v>
      </c>
      <c r="I32" s="92" t="s">
        <v>7</v>
      </c>
      <c r="J32" s="92" t="s">
        <v>327</v>
      </c>
      <c r="K32" s="92" t="s">
        <v>1887</v>
      </c>
      <c r="L32" s="136" t="s">
        <v>193</v>
      </c>
      <c r="M32" s="145">
        <v>45149</v>
      </c>
      <c r="N32" s="145">
        <v>45149</v>
      </c>
      <c r="O32" s="92" t="s">
        <v>2754</v>
      </c>
      <c r="P32" s="92"/>
      <c r="Q32" s="92" t="s">
        <v>9</v>
      </c>
      <c r="R32" s="92" t="s">
        <v>17</v>
      </c>
      <c r="S32" s="92"/>
      <c r="T32" s="92"/>
      <c r="U32" s="92"/>
      <c r="V32" s="146"/>
      <c r="W32" s="92"/>
      <c r="X32" s="182"/>
      <c r="Y32" s="145">
        <v>45155</v>
      </c>
      <c r="Z32" s="136" t="s">
        <v>276</v>
      </c>
      <c r="AA32" s="92" t="s">
        <v>2755</v>
      </c>
      <c r="AB32" s="100"/>
    </row>
    <row r="33" spans="1:28" hidden="1" x14ac:dyDescent="0.35">
      <c r="A33" s="174">
        <v>32</v>
      </c>
      <c r="B33" s="136" t="s">
        <v>2756</v>
      </c>
      <c r="C33" s="144">
        <v>7</v>
      </c>
      <c r="D33" s="144" t="s">
        <v>20</v>
      </c>
      <c r="E33" s="92" t="s">
        <v>286</v>
      </c>
      <c r="F33" s="136" t="s">
        <v>271</v>
      </c>
      <c r="G33" s="92" t="s">
        <v>298</v>
      </c>
      <c r="H33" s="136" t="s">
        <v>280</v>
      </c>
      <c r="I33" s="92" t="s">
        <v>7</v>
      </c>
      <c r="J33" s="92" t="s">
        <v>357</v>
      </c>
      <c r="K33" s="92" t="s">
        <v>1887</v>
      </c>
      <c r="L33" s="136" t="s">
        <v>193</v>
      </c>
      <c r="M33" s="145">
        <v>45149</v>
      </c>
      <c r="N33" s="145">
        <v>45149</v>
      </c>
      <c r="O33" s="92" t="s">
        <v>2757</v>
      </c>
      <c r="P33" s="92"/>
      <c r="Q33" s="92" t="s">
        <v>9</v>
      </c>
      <c r="R33" s="92" t="s">
        <v>10</v>
      </c>
      <c r="S33" s="92"/>
      <c r="T33" s="92"/>
      <c r="U33" s="92"/>
      <c r="V33" s="146"/>
      <c r="W33" s="92"/>
      <c r="X33" s="182"/>
      <c r="Y33" s="145">
        <v>45162</v>
      </c>
      <c r="Z33" s="136" t="s">
        <v>773</v>
      </c>
      <c r="AA33" s="92"/>
      <c r="AB33" s="100"/>
    </row>
    <row r="34" spans="1:28" hidden="1" x14ac:dyDescent="0.35">
      <c r="A34" s="174">
        <v>32</v>
      </c>
      <c r="B34" s="136" t="s">
        <v>2758</v>
      </c>
      <c r="C34" s="144">
        <v>8</v>
      </c>
      <c r="D34" s="144" t="s">
        <v>20</v>
      </c>
      <c r="E34" s="92" t="s">
        <v>279</v>
      </c>
      <c r="F34" s="136" t="s">
        <v>271</v>
      </c>
      <c r="G34" s="92" t="s">
        <v>790</v>
      </c>
      <c r="H34" s="136" t="s">
        <v>280</v>
      </c>
      <c r="I34" s="92" t="s">
        <v>7</v>
      </c>
      <c r="J34" s="92" t="s">
        <v>385</v>
      </c>
      <c r="K34" s="92" t="s">
        <v>1887</v>
      </c>
      <c r="L34" s="136" t="s">
        <v>193</v>
      </c>
      <c r="M34" s="145">
        <v>45149</v>
      </c>
      <c r="N34" s="145">
        <v>45149</v>
      </c>
      <c r="O34" s="92" t="s">
        <v>2759</v>
      </c>
      <c r="P34" s="92"/>
      <c r="Q34" s="92" t="s">
        <v>9</v>
      </c>
      <c r="R34" s="92" t="s">
        <v>10</v>
      </c>
      <c r="S34" s="92"/>
      <c r="T34" s="92"/>
      <c r="U34" s="92" t="s">
        <v>163</v>
      </c>
      <c r="V34" s="146" t="s">
        <v>759</v>
      </c>
      <c r="W34" s="92"/>
      <c r="X34" s="182"/>
      <c r="Y34" s="145">
        <v>45166</v>
      </c>
      <c r="Z34" s="136" t="s">
        <v>276</v>
      </c>
      <c r="AA34" s="92" t="s">
        <v>2760</v>
      </c>
      <c r="AB34" s="100">
        <v>1</v>
      </c>
    </row>
    <row r="35" spans="1:28" x14ac:dyDescent="0.35">
      <c r="A35" s="174">
        <v>32</v>
      </c>
      <c r="B35" s="136" t="s">
        <v>2761</v>
      </c>
      <c r="C35" s="144">
        <v>8</v>
      </c>
      <c r="D35" s="144" t="s">
        <v>20</v>
      </c>
      <c r="E35" s="92" t="s">
        <v>279</v>
      </c>
      <c r="F35" s="136" t="s">
        <v>271</v>
      </c>
      <c r="G35" s="92" t="s">
        <v>2762</v>
      </c>
      <c r="H35" s="136" t="s">
        <v>280</v>
      </c>
      <c r="I35" s="92" t="s">
        <v>53</v>
      </c>
      <c r="J35" s="92" t="s">
        <v>295</v>
      </c>
      <c r="K35" s="92" t="s">
        <v>2763</v>
      </c>
      <c r="L35" s="136" t="s">
        <v>195</v>
      </c>
      <c r="M35" s="145">
        <v>45149</v>
      </c>
      <c r="N35" s="145">
        <v>45149</v>
      </c>
      <c r="O35" s="92" t="s">
        <v>2764</v>
      </c>
      <c r="P35" s="92"/>
      <c r="Q35" s="92" t="s">
        <v>9</v>
      </c>
      <c r="R35" s="92" t="s">
        <v>17</v>
      </c>
      <c r="S35" s="92"/>
      <c r="T35" s="92"/>
      <c r="U35" s="92"/>
      <c r="V35" s="146"/>
      <c r="W35" s="92"/>
      <c r="X35" s="182"/>
      <c r="Y35" s="145">
        <v>45161</v>
      </c>
      <c r="Z35" s="136" t="s">
        <v>276</v>
      </c>
      <c r="AA35" s="92" t="s">
        <v>2765</v>
      </c>
      <c r="AB35" s="100"/>
    </row>
    <row r="36" spans="1:28" x14ac:dyDescent="0.35">
      <c r="A36" s="174">
        <v>32</v>
      </c>
      <c r="B36" s="136" t="s">
        <v>2766</v>
      </c>
      <c r="C36" s="144">
        <v>9</v>
      </c>
      <c r="D36" s="144" t="s">
        <v>13</v>
      </c>
      <c r="E36" s="92" t="s">
        <v>279</v>
      </c>
      <c r="F36" s="136" t="s">
        <v>271</v>
      </c>
      <c r="G36" s="92" t="s">
        <v>1484</v>
      </c>
      <c r="H36" s="136" t="s">
        <v>280</v>
      </c>
      <c r="I36" s="92" t="s">
        <v>53</v>
      </c>
      <c r="J36" s="92" t="s">
        <v>295</v>
      </c>
      <c r="K36" s="92" t="s">
        <v>400</v>
      </c>
      <c r="L36" s="136" t="s">
        <v>195</v>
      </c>
      <c r="M36" s="145">
        <v>45149</v>
      </c>
      <c r="N36" s="145">
        <v>45149</v>
      </c>
      <c r="O36" s="92" t="s">
        <v>2767</v>
      </c>
      <c r="P36" s="92"/>
      <c r="Q36" s="92" t="s">
        <v>9</v>
      </c>
      <c r="R36" s="92" t="s">
        <v>17</v>
      </c>
      <c r="S36" s="92"/>
      <c r="T36" s="92"/>
      <c r="U36" s="92"/>
      <c r="V36" s="146"/>
      <c r="W36" s="92"/>
      <c r="X36" s="182"/>
      <c r="Y36" s="145">
        <v>45150</v>
      </c>
      <c r="Z36" s="136" t="s">
        <v>276</v>
      </c>
      <c r="AA36" s="92" t="s">
        <v>2768</v>
      </c>
      <c r="AB36" s="100"/>
    </row>
    <row r="37" spans="1:28" hidden="1" x14ac:dyDescent="0.35">
      <c r="A37" s="174">
        <v>32</v>
      </c>
      <c r="B37" s="136" t="s">
        <v>2769</v>
      </c>
      <c r="C37" s="144">
        <v>6</v>
      </c>
      <c r="D37" s="144" t="s">
        <v>13</v>
      </c>
      <c r="E37" s="92" t="s">
        <v>286</v>
      </c>
      <c r="F37" s="136" t="s">
        <v>271</v>
      </c>
      <c r="G37" s="92" t="s">
        <v>755</v>
      </c>
      <c r="H37" s="136" t="s">
        <v>280</v>
      </c>
      <c r="I37" s="92" t="s">
        <v>7</v>
      </c>
      <c r="J37" s="92" t="s">
        <v>327</v>
      </c>
      <c r="K37" s="92" t="s">
        <v>1887</v>
      </c>
      <c r="L37" s="136" t="s">
        <v>193</v>
      </c>
      <c r="M37" s="145">
        <v>45149</v>
      </c>
      <c r="N37" s="145">
        <v>45149</v>
      </c>
      <c r="O37" s="100" t="s">
        <v>520</v>
      </c>
      <c r="P37" s="100"/>
      <c r="Q37" s="92" t="s">
        <v>9</v>
      </c>
      <c r="R37" s="92" t="s">
        <v>10</v>
      </c>
      <c r="S37" s="92"/>
      <c r="T37" s="92"/>
      <c r="U37" s="92" t="s">
        <v>163</v>
      </c>
      <c r="V37" s="146" t="s">
        <v>1045</v>
      </c>
      <c r="W37" s="92"/>
      <c r="X37" s="182"/>
      <c r="Y37" s="145">
        <v>45152</v>
      </c>
      <c r="Z37" s="136" t="s">
        <v>276</v>
      </c>
      <c r="AA37" s="92" t="s">
        <v>520</v>
      </c>
      <c r="AB37" s="100">
        <v>1</v>
      </c>
    </row>
    <row r="38" spans="1:28" hidden="1" x14ac:dyDescent="0.35">
      <c r="A38" s="174">
        <v>32</v>
      </c>
      <c r="B38" s="136" t="s">
        <v>2770</v>
      </c>
      <c r="C38" s="144">
        <v>11</v>
      </c>
      <c r="D38" s="144" t="s">
        <v>13</v>
      </c>
      <c r="E38" s="92" t="s">
        <v>286</v>
      </c>
      <c r="F38" s="136" t="s">
        <v>271</v>
      </c>
      <c r="G38" s="92" t="s">
        <v>755</v>
      </c>
      <c r="H38" s="136" t="s">
        <v>280</v>
      </c>
      <c r="I38" s="92" t="s">
        <v>7</v>
      </c>
      <c r="J38" s="92" t="s">
        <v>327</v>
      </c>
      <c r="K38" s="92" t="s">
        <v>1887</v>
      </c>
      <c r="L38" s="136" t="s">
        <v>193</v>
      </c>
      <c r="M38" s="145">
        <v>45149</v>
      </c>
      <c r="N38" s="145">
        <v>45149</v>
      </c>
      <c r="O38" s="92" t="s">
        <v>520</v>
      </c>
      <c r="P38" s="92"/>
      <c r="Q38" s="92" t="s">
        <v>9</v>
      </c>
      <c r="R38" s="92" t="s">
        <v>10</v>
      </c>
      <c r="S38" s="92"/>
      <c r="T38" s="92"/>
      <c r="U38" s="92" t="s">
        <v>163</v>
      </c>
      <c r="V38" s="146" t="s">
        <v>1045</v>
      </c>
      <c r="W38" s="92"/>
      <c r="X38" s="182"/>
      <c r="Y38" s="145">
        <v>45152</v>
      </c>
      <c r="Z38" s="136" t="s">
        <v>276</v>
      </c>
      <c r="AA38" s="92" t="s">
        <v>520</v>
      </c>
      <c r="AB38" s="100">
        <v>1</v>
      </c>
    </row>
    <row r="39" spans="1:28" hidden="1" x14ac:dyDescent="0.35">
      <c r="A39" s="174">
        <v>32</v>
      </c>
      <c r="B39" s="136" t="s">
        <v>2771</v>
      </c>
      <c r="C39" s="144">
        <v>35</v>
      </c>
      <c r="D39" s="144" t="s">
        <v>13</v>
      </c>
      <c r="E39" s="92" t="s">
        <v>286</v>
      </c>
      <c r="F39" s="136" t="s">
        <v>271</v>
      </c>
      <c r="G39" s="92" t="s">
        <v>733</v>
      </c>
      <c r="H39" s="136" t="s">
        <v>280</v>
      </c>
      <c r="I39" s="92" t="s">
        <v>7</v>
      </c>
      <c r="J39" s="92" t="s">
        <v>385</v>
      </c>
      <c r="K39" s="92" t="s">
        <v>1887</v>
      </c>
      <c r="L39" s="136" t="s">
        <v>193</v>
      </c>
      <c r="M39" s="145">
        <v>45149</v>
      </c>
      <c r="N39" s="145">
        <v>45149</v>
      </c>
      <c r="O39" s="92" t="s">
        <v>2772</v>
      </c>
      <c r="P39" s="92"/>
      <c r="Q39" s="92" t="s">
        <v>9</v>
      </c>
      <c r="R39" s="92" t="s">
        <v>23</v>
      </c>
      <c r="S39" s="92"/>
      <c r="T39" s="92"/>
      <c r="U39" s="92"/>
      <c r="V39" s="146"/>
      <c r="W39" s="92"/>
      <c r="X39" s="182"/>
      <c r="Y39" s="145">
        <v>45155</v>
      </c>
      <c r="Z39" s="136" t="s">
        <v>773</v>
      </c>
      <c r="AA39" s="92" t="s">
        <v>2773</v>
      </c>
      <c r="AB39" s="100"/>
    </row>
    <row r="40" spans="1:28" x14ac:dyDescent="0.35">
      <c r="A40" s="174">
        <v>32</v>
      </c>
      <c r="B40" s="136" t="s">
        <v>2774</v>
      </c>
      <c r="C40" s="144">
        <v>50</v>
      </c>
      <c r="D40" s="144" t="s">
        <v>13</v>
      </c>
      <c r="E40" s="92" t="s">
        <v>279</v>
      </c>
      <c r="F40" s="136" t="s">
        <v>312</v>
      </c>
      <c r="G40" s="92" t="s">
        <v>44</v>
      </c>
      <c r="H40" s="136" t="s">
        <v>280</v>
      </c>
      <c r="I40" s="92" t="s">
        <v>44</v>
      </c>
      <c r="J40" s="92" t="s">
        <v>327</v>
      </c>
      <c r="K40" s="92" t="s">
        <v>1772</v>
      </c>
      <c r="L40" s="136" t="s">
        <v>195</v>
      </c>
      <c r="M40" s="145">
        <v>45150</v>
      </c>
      <c r="N40" s="145">
        <v>45150</v>
      </c>
      <c r="O40" s="92" t="s">
        <v>2775</v>
      </c>
      <c r="P40" s="92"/>
      <c r="Q40" s="92" t="s">
        <v>9</v>
      </c>
      <c r="R40" s="92" t="s">
        <v>10</v>
      </c>
      <c r="S40" s="92"/>
      <c r="T40" s="92"/>
      <c r="U40" s="92"/>
      <c r="V40" s="146"/>
      <c r="W40" s="92"/>
      <c r="X40" s="182"/>
      <c r="Y40" s="145">
        <v>45152</v>
      </c>
      <c r="Z40" s="136" t="s">
        <v>276</v>
      </c>
      <c r="AA40" s="92" t="s">
        <v>2776</v>
      </c>
      <c r="AB40" s="100"/>
    </row>
    <row r="41" spans="1:28" x14ac:dyDescent="0.35">
      <c r="A41" s="174">
        <v>32</v>
      </c>
      <c r="B41" s="136" t="s">
        <v>2777</v>
      </c>
      <c r="C41" s="144">
        <v>12</v>
      </c>
      <c r="D41" s="144" t="s">
        <v>13</v>
      </c>
      <c r="E41" s="92" t="s">
        <v>279</v>
      </c>
      <c r="F41" s="136" t="s">
        <v>271</v>
      </c>
      <c r="G41" s="92" t="s">
        <v>50</v>
      </c>
      <c r="H41" s="136" t="s">
        <v>280</v>
      </c>
      <c r="I41" s="92" t="s">
        <v>50</v>
      </c>
      <c r="J41" s="92" t="s">
        <v>385</v>
      </c>
      <c r="K41" s="92" t="s">
        <v>2778</v>
      </c>
      <c r="L41" s="136" t="s">
        <v>195</v>
      </c>
      <c r="M41" s="145">
        <v>45151</v>
      </c>
      <c r="N41" s="145">
        <v>45151</v>
      </c>
      <c r="O41" s="92" t="s">
        <v>2779</v>
      </c>
      <c r="P41" s="92"/>
      <c r="Q41" s="92" t="s">
        <v>9</v>
      </c>
      <c r="R41" s="92" t="s">
        <v>17</v>
      </c>
      <c r="S41" s="92"/>
      <c r="T41" s="92" t="s">
        <v>2780</v>
      </c>
      <c r="U41" s="92" t="s">
        <v>163</v>
      </c>
      <c r="V41" s="146" t="s">
        <v>759</v>
      </c>
      <c r="W41" s="92"/>
      <c r="X41" s="182"/>
      <c r="Y41" s="145">
        <v>45159</v>
      </c>
      <c r="Z41" s="136" t="s">
        <v>276</v>
      </c>
      <c r="AA41" s="92" t="s">
        <v>2781</v>
      </c>
      <c r="AB41" s="100">
        <v>1</v>
      </c>
    </row>
    <row r="42" spans="1:28" s="126" customFormat="1" x14ac:dyDescent="0.35">
      <c r="A42" s="397">
        <v>32</v>
      </c>
      <c r="B42" s="137" t="s">
        <v>2782</v>
      </c>
      <c r="C42" s="138">
        <v>9</v>
      </c>
      <c r="D42" s="138" t="s">
        <v>13</v>
      </c>
      <c r="E42" s="139" t="s">
        <v>279</v>
      </c>
      <c r="F42" s="137" t="s">
        <v>271</v>
      </c>
      <c r="G42" s="139" t="s">
        <v>2762</v>
      </c>
      <c r="H42" s="137" t="s">
        <v>280</v>
      </c>
      <c r="I42" s="139" t="s">
        <v>53</v>
      </c>
      <c r="J42" s="139" t="s">
        <v>385</v>
      </c>
      <c r="K42" s="139" t="s">
        <v>768</v>
      </c>
      <c r="L42" s="137" t="s">
        <v>195</v>
      </c>
      <c r="M42" s="140">
        <v>45151</v>
      </c>
      <c r="N42" s="140">
        <v>45151</v>
      </c>
      <c r="O42" s="139" t="s">
        <v>2783</v>
      </c>
      <c r="P42" s="139"/>
      <c r="Q42" s="139" t="s">
        <v>9</v>
      </c>
      <c r="R42" s="139" t="s">
        <v>10</v>
      </c>
      <c r="S42" s="139"/>
      <c r="T42" s="139"/>
      <c r="U42" s="139"/>
      <c r="V42" s="141"/>
      <c r="W42" s="139"/>
      <c r="X42" s="186"/>
      <c r="Y42" s="140">
        <v>45152</v>
      </c>
      <c r="Z42" s="137" t="s">
        <v>430</v>
      </c>
      <c r="AA42" s="139" t="s">
        <v>2784</v>
      </c>
      <c r="AB42" s="180"/>
    </row>
    <row r="43" spans="1:28" hidden="1" x14ac:dyDescent="0.35">
      <c r="A43" s="174">
        <v>32</v>
      </c>
      <c r="B43" s="136" t="s">
        <v>2785</v>
      </c>
      <c r="C43" s="144">
        <v>3</v>
      </c>
      <c r="D43" s="144" t="s">
        <v>13</v>
      </c>
      <c r="E43" s="92" t="s">
        <v>286</v>
      </c>
      <c r="F43" s="136" t="s">
        <v>271</v>
      </c>
      <c r="G43" s="92" t="s">
        <v>1484</v>
      </c>
      <c r="H43" s="136" t="s">
        <v>280</v>
      </c>
      <c r="I43" s="92" t="s">
        <v>53</v>
      </c>
      <c r="J43" s="92" t="s">
        <v>301</v>
      </c>
      <c r="K43" s="92" t="s">
        <v>839</v>
      </c>
      <c r="L43" s="136" t="s">
        <v>193</v>
      </c>
      <c r="M43" s="145">
        <v>45151</v>
      </c>
      <c r="N43" s="145">
        <v>45151</v>
      </c>
      <c r="O43" s="92" t="s">
        <v>2786</v>
      </c>
      <c r="P43" s="92"/>
      <c r="Q43" s="92" t="s">
        <v>16</v>
      </c>
      <c r="R43" s="92"/>
      <c r="S43" s="92" t="s">
        <v>34</v>
      </c>
      <c r="T43" s="92" t="s">
        <v>1980</v>
      </c>
      <c r="U43" s="92"/>
      <c r="V43" s="146"/>
      <c r="W43" s="92"/>
      <c r="X43" s="182"/>
      <c r="Y43" s="145">
        <v>45152</v>
      </c>
      <c r="Z43" s="136" t="s">
        <v>276</v>
      </c>
      <c r="AA43" s="92" t="s">
        <v>2787</v>
      </c>
      <c r="AB43" s="100"/>
    </row>
    <row r="44" spans="1:28" hidden="1" x14ac:dyDescent="0.35">
      <c r="A44" s="174">
        <v>33</v>
      </c>
      <c r="B44" s="136" t="s">
        <v>2788</v>
      </c>
      <c r="C44" s="144">
        <v>6</v>
      </c>
      <c r="D44" s="144" t="s">
        <v>13</v>
      </c>
      <c r="E44" s="92" t="s">
        <v>279</v>
      </c>
      <c r="F44" s="136" t="s">
        <v>271</v>
      </c>
      <c r="G44" s="92" t="s">
        <v>1484</v>
      </c>
      <c r="H44" s="136" t="s">
        <v>280</v>
      </c>
      <c r="I44" s="92" t="s">
        <v>53</v>
      </c>
      <c r="J44" s="92" t="s">
        <v>338</v>
      </c>
      <c r="K44" s="92" t="s">
        <v>839</v>
      </c>
      <c r="L44" s="136" t="s">
        <v>193</v>
      </c>
      <c r="M44" s="145">
        <v>45151</v>
      </c>
      <c r="N44" s="145">
        <v>45151</v>
      </c>
      <c r="O44" s="92" t="s">
        <v>2789</v>
      </c>
      <c r="P44" s="92"/>
      <c r="Q44" s="92" t="s">
        <v>16</v>
      </c>
      <c r="R44" s="92"/>
      <c r="S44" s="92" t="s">
        <v>34</v>
      </c>
      <c r="T44" s="92"/>
      <c r="U44" s="92"/>
      <c r="V44" s="146"/>
      <c r="W44" s="92"/>
      <c r="X44" s="182"/>
      <c r="Y44" s="145">
        <v>45152</v>
      </c>
      <c r="Z44" s="136" t="s">
        <v>773</v>
      </c>
      <c r="AA44" s="92" t="s">
        <v>2790</v>
      </c>
      <c r="AB44" s="100"/>
    </row>
    <row r="45" spans="1:28" x14ac:dyDescent="0.35">
      <c r="A45" s="174">
        <v>33</v>
      </c>
      <c r="B45" s="136" t="s">
        <v>2791</v>
      </c>
      <c r="C45" s="144">
        <v>11</v>
      </c>
      <c r="D45" s="144" t="s">
        <v>20</v>
      </c>
      <c r="E45" s="92" t="s">
        <v>286</v>
      </c>
      <c r="F45" s="136" t="s">
        <v>271</v>
      </c>
      <c r="G45" s="92" t="s">
        <v>1484</v>
      </c>
      <c r="H45" s="136" t="s">
        <v>280</v>
      </c>
      <c r="I45" s="92" t="s">
        <v>53</v>
      </c>
      <c r="J45" s="92" t="s">
        <v>357</v>
      </c>
      <c r="K45" s="92" t="s">
        <v>400</v>
      </c>
      <c r="L45" s="136" t="s">
        <v>195</v>
      </c>
      <c r="M45" s="145">
        <v>45151</v>
      </c>
      <c r="N45" s="145">
        <v>45151</v>
      </c>
      <c r="O45" s="92" t="s">
        <v>2792</v>
      </c>
      <c r="P45" s="92"/>
      <c r="Q45" s="92" t="s">
        <v>9</v>
      </c>
      <c r="R45" s="92" t="s">
        <v>10</v>
      </c>
      <c r="S45" s="92"/>
      <c r="T45" s="92"/>
      <c r="U45" s="92"/>
      <c r="V45" s="146"/>
      <c r="W45" s="92"/>
      <c r="X45" s="182"/>
      <c r="Y45" s="145">
        <v>45156</v>
      </c>
      <c r="Z45" s="136" t="s">
        <v>276</v>
      </c>
      <c r="AA45" s="92" t="s">
        <v>937</v>
      </c>
      <c r="AB45" s="100"/>
    </row>
    <row r="46" spans="1:28" s="128" customFormat="1" x14ac:dyDescent="0.35">
      <c r="A46" s="174">
        <v>33</v>
      </c>
      <c r="B46" s="136" t="s">
        <v>2793</v>
      </c>
      <c r="C46" s="144">
        <v>2.7</v>
      </c>
      <c r="D46" s="144" t="s">
        <v>13</v>
      </c>
      <c r="E46" s="92" t="s">
        <v>279</v>
      </c>
      <c r="F46" s="136" t="s">
        <v>271</v>
      </c>
      <c r="G46" s="92" t="s">
        <v>1484</v>
      </c>
      <c r="H46" s="136" t="s">
        <v>280</v>
      </c>
      <c r="I46" s="85" t="s">
        <v>53</v>
      </c>
      <c r="J46" s="92" t="s">
        <v>357</v>
      </c>
      <c r="K46" s="92" t="s">
        <v>839</v>
      </c>
      <c r="L46" s="136" t="s">
        <v>195</v>
      </c>
      <c r="M46" s="145">
        <v>45152</v>
      </c>
      <c r="N46" s="145">
        <v>45152</v>
      </c>
      <c r="O46" s="92" t="s">
        <v>2794</v>
      </c>
      <c r="P46" s="92"/>
      <c r="Q46" s="92" t="s">
        <v>9</v>
      </c>
      <c r="R46" s="92" t="s">
        <v>10</v>
      </c>
      <c r="S46" s="92"/>
      <c r="T46" s="92"/>
      <c r="U46" s="92"/>
      <c r="V46" s="146"/>
      <c r="W46" s="92"/>
      <c r="X46" s="182"/>
      <c r="Y46" s="145">
        <v>45156</v>
      </c>
      <c r="Z46" s="136" t="s">
        <v>276</v>
      </c>
      <c r="AA46" s="92" t="s">
        <v>2795</v>
      </c>
      <c r="AB46" s="100"/>
    </row>
    <row r="47" spans="1:28" s="128" customFormat="1" hidden="1" x14ac:dyDescent="0.35">
      <c r="A47" s="174">
        <v>33</v>
      </c>
      <c r="B47" s="136" t="s">
        <v>2796</v>
      </c>
      <c r="C47" s="144">
        <v>5</v>
      </c>
      <c r="D47" s="144" t="s">
        <v>13</v>
      </c>
      <c r="E47" s="92" t="s">
        <v>279</v>
      </c>
      <c r="F47" s="136" t="s">
        <v>271</v>
      </c>
      <c r="G47" s="92" t="s">
        <v>298</v>
      </c>
      <c r="H47" s="136" t="s">
        <v>280</v>
      </c>
      <c r="I47" s="85" t="s">
        <v>7</v>
      </c>
      <c r="J47" s="92" t="s">
        <v>288</v>
      </c>
      <c r="K47" s="92" t="s">
        <v>1887</v>
      </c>
      <c r="L47" s="136" t="s">
        <v>193</v>
      </c>
      <c r="M47" s="145">
        <v>45153</v>
      </c>
      <c r="N47" s="145">
        <v>45153</v>
      </c>
      <c r="O47" s="92" t="s">
        <v>474</v>
      </c>
      <c r="P47" s="92"/>
      <c r="Q47" s="92" t="s">
        <v>16</v>
      </c>
      <c r="R47" s="92"/>
      <c r="S47" s="92" t="s">
        <v>18</v>
      </c>
      <c r="T47" s="92"/>
      <c r="U47" s="92"/>
      <c r="V47" s="146"/>
      <c r="W47" s="92"/>
      <c r="X47" s="182"/>
      <c r="Y47" s="145">
        <v>45153</v>
      </c>
      <c r="Z47" s="136" t="s">
        <v>276</v>
      </c>
      <c r="AA47" s="92" t="s">
        <v>302</v>
      </c>
      <c r="AB47" s="100"/>
    </row>
    <row r="48" spans="1:28" hidden="1" x14ac:dyDescent="0.35">
      <c r="A48" s="174">
        <v>33</v>
      </c>
      <c r="B48" s="136" t="s">
        <v>2797</v>
      </c>
      <c r="C48" s="144">
        <v>4</v>
      </c>
      <c r="D48" s="144" t="s">
        <v>13</v>
      </c>
      <c r="E48" s="92" t="s">
        <v>279</v>
      </c>
      <c r="F48" s="136" t="s">
        <v>271</v>
      </c>
      <c r="G48" s="92" t="s">
        <v>298</v>
      </c>
      <c r="H48" s="136" t="s">
        <v>280</v>
      </c>
      <c r="I48" s="85" t="s">
        <v>7</v>
      </c>
      <c r="J48" s="92" t="s">
        <v>288</v>
      </c>
      <c r="K48" s="92" t="s">
        <v>1887</v>
      </c>
      <c r="L48" s="136" t="s">
        <v>193</v>
      </c>
      <c r="M48" s="145">
        <v>45153</v>
      </c>
      <c r="N48" s="145">
        <v>45153</v>
      </c>
      <c r="O48" s="92" t="s">
        <v>474</v>
      </c>
      <c r="P48" s="92"/>
      <c r="Q48" s="92" t="s">
        <v>16</v>
      </c>
      <c r="R48" s="92"/>
      <c r="S48" s="92" t="s">
        <v>18</v>
      </c>
      <c r="T48" s="92"/>
      <c r="U48" s="92"/>
      <c r="V48" s="146"/>
      <c r="W48" s="92"/>
      <c r="X48" s="182"/>
      <c r="Y48" s="145">
        <v>45153</v>
      </c>
      <c r="Z48" s="136" t="s">
        <v>276</v>
      </c>
      <c r="AA48" s="92" t="s">
        <v>302</v>
      </c>
      <c r="AB48" s="100"/>
    </row>
    <row r="49" spans="1:28" hidden="1" x14ac:dyDescent="0.35">
      <c r="A49" s="174">
        <v>33</v>
      </c>
      <c r="B49" s="136" t="s">
        <v>2798</v>
      </c>
      <c r="C49" s="144">
        <v>2</v>
      </c>
      <c r="D49" s="144" t="s">
        <v>13</v>
      </c>
      <c r="E49" s="92" t="s">
        <v>286</v>
      </c>
      <c r="F49" s="136" t="s">
        <v>271</v>
      </c>
      <c r="G49" s="92" t="s">
        <v>298</v>
      </c>
      <c r="H49" s="136" t="s">
        <v>280</v>
      </c>
      <c r="I49" s="85" t="s">
        <v>7</v>
      </c>
      <c r="J49" s="92" t="s">
        <v>288</v>
      </c>
      <c r="K49" s="92" t="s">
        <v>1887</v>
      </c>
      <c r="L49" s="136" t="s">
        <v>193</v>
      </c>
      <c r="M49" s="145">
        <v>45153</v>
      </c>
      <c r="N49" s="145">
        <v>45153</v>
      </c>
      <c r="O49" s="92" t="s">
        <v>474</v>
      </c>
      <c r="P49" s="92"/>
      <c r="Q49" s="92" t="s">
        <v>16</v>
      </c>
      <c r="R49" s="92"/>
      <c r="S49" s="92" t="s">
        <v>18</v>
      </c>
      <c r="T49" s="92"/>
      <c r="U49" s="92"/>
      <c r="V49" s="146"/>
      <c r="W49" s="92"/>
      <c r="X49" s="182"/>
      <c r="Y49" s="145">
        <v>45153</v>
      </c>
      <c r="Z49" s="136" t="s">
        <v>276</v>
      </c>
      <c r="AA49" s="92" t="s">
        <v>302</v>
      </c>
      <c r="AB49" s="100"/>
    </row>
    <row r="50" spans="1:28" hidden="1" x14ac:dyDescent="0.35">
      <c r="A50" s="174">
        <v>33</v>
      </c>
      <c r="B50" s="136" t="s">
        <v>2799</v>
      </c>
      <c r="C50" s="144">
        <v>11</v>
      </c>
      <c r="D50" s="144" t="s">
        <v>13</v>
      </c>
      <c r="E50" s="92" t="s">
        <v>279</v>
      </c>
      <c r="F50" s="136" t="s">
        <v>271</v>
      </c>
      <c r="G50" s="92" t="s">
        <v>755</v>
      </c>
      <c r="H50" s="136" t="s">
        <v>280</v>
      </c>
      <c r="I50" s="85" t="s">
        <v>7</v>
      </c>
      <c r="J50" s="92" t="s">
        <v>288</v>
      </c>
      <c r="K50" s="92" t="s">
        <v>1887</v>
      </c>
      <c r="L50" s="136" t="s">
        <v>193</v>
      </c>
      <c r="M50" s="145">
        <v>45153</v>
      </c>
      <c r="N50" s="145">
        <v>45153</v>
      </c>
      <c r="O50" s="92" t="s">
        <v>474</v>
      </c>
      <c r="P50" s="92"/>
      <c r="Q50" s="92" t="s">
        <v>16</v>
      </c>
      <c r="R50" s="92"/>
      <c r="S50" s="92" t="s">
        <v>18</v>
      </c>
      <c r="T50" s="92"/>
      <c r="U50" s="92"/>
      <c r="V50" s="146"/>
      <c r="W50" s="92"/>
      <c r="X50" s="182"/>
      <c r="Y50" s="145">
        <v>45153</v>
      </c>
      <c r="Z50" s="136" t="s">
        <v>276</v>
      </c>
      <c r="AA50" s="92" t="s">
        <v>302</v>
      </c>
      <c r="AB50" s="100"/>
    </row>
    <row r="51" spans="1:28" hidden="1" x14ac:dyDescent="0.35">
      <c r="A51" s="174">
        <v>33</v>
      </c>
      <c r="B51" s="136" t="s">
        <v>2800</v>
      </c>
      <c r="C51" s="144">
        <v>13</v>
      </c>
      <c r="D51" s="144" t="s">
        <v>13</v>
      </c>
      <c r="E51" s="92" t="s">
        <v>279</v>
      </c>
      <c r="F51" s="136" t="s">
        <v>271</v>
      </c>
      <c r="G51" s="92" t="s">
        <v>7</v>
      </c>
      <c r="H51" s="136" t="s">
        <v>280</v>
      </c>
      <c r="I51" s="85" t="s">
        <v>7</v>
      </c>
      <c r="J51" s="92" t="s">
        <v>385</v>
      </c>
      <c r="K51" s="92" t="s">
        <v>1887</v>
      </c>
      <c r="L51" s="136" t="s">
        <v>193</v>
      </c>
      <c r="M51" s="145">
        <v>45153</v>
      </c>
      <c r="N51" s="145">
        <v>45153</v>
      </c>
      <c r="O51" s="92" t="s">
        <v>474</v>
      </c>
      <c r="P51" s="92"/>
      <c r="Q51" s="92" t="s">
        <v>16</v>
      </c>
      <c r="R51" s="92"/>
      <c r="S51" s="92" t="s">
        <v>18</v>
      </c>
      <c r="T51" s="92"/>
      <c r="U51" s="92"/>
      <c r="V51" s="146"/>
      <c r="W51" s="92"/>
      <c r="X51" s="182"/>
      <c r="Y51" s="145">
        <v>45153</v>
      </c>
      <c r="Z51" s="136" t="s">
        <v>276</v>
      </c>
      <c r="AA51" s="92" t="s">
        <v>302</v>
      </c>
      <c r="AB51" s="100"/>
    </row>
    <row r="52" spans="1:28" hidden="1" x14ac:dyDescent="0.35">
      <c r="A52" s="174">
        <v>33</v>
      </c>
      <c r="B52" s="136" t="s">
        <v>2801</v>
      </c>
      <c r="C52" s="144">
        <v>8</v>
      </c>
      <c r="D52" s="144" t="s">
        <v>13</v>
      </c>
      <c r="E52" s="92" t="s">
        <v>286</v>
      </c>
      <c r="F52" s="136" t="s">
        <v>271</v>
      </c>
      <c r="G52" s="92" t="s">
        <v>298</v>
      </c>
      <c r="H52" s="136" t="s">
        <v>280</v>
      </c>
      <c r="I52" s="85" t="s">
        <v>7</v>
      </c>
      <c r="J52" s="92" t="s">
        <v>357</v>
      </c>
      <c r="K52" s="92" t="s">
        <v>1887</v>
      </c>
      <c r="L52" s="136" t="s">
        <v>193</v>
      </c>
      <c r="M52" s="145">
        <v>45153</v>
      </c>
      <c r="N52" s="145">
        <v>45153</v>
      </c>
      <c r="O52" s="92" t="s">
        <v>474</v>
      </c>
      <c r="P52" s="92"/>
      <c r="Q52" s="92" t="s">
        <v>16</v>
      </c>
      <c r="R52" s="92"/>
      <c r="S52" s="92" t="s">
        <v>18</v>
      </c>
      <c r="T52" s="92"/>
      <c r="U52" s="92"/>
      <c r="V52" s="146"/>
      <c r="W52" s="92"/>
      <c r="X52" s="182"/>
      <c r="Y52" s="145">
        <v>45153</v>
      </c>
      <c r="Z52" s="136" t="s">
        <v>276</v>
      </c>
      <c r="AA52" s="92" t="s">
        <v>302</v>
      </c>
      <c r="AB52" s="100"/>
    </row>
    <row r="53" spans="1:28" hidden="1" x14ac:dyDescent="0.35">
      <c r="A53" s="174">
        <v>33</v>
      </c>
      <c r="B53" s="136" t="s">
        <v>2802</v>
      </c>
      <c r="C53" s="144">
        <v>11</v>
      </c>
      <c r="D53" s="144" t="s">
        <v>13</v>
      </c>
      <c r="E53" s="92" t="s">
        <v>286</v>
      </c>
      <c r="F53" s="136" t="s">
        <v>271</v>
      </c>
      <c r="G53" s="92" t="s">
        <v>298</v>
      </c>
      <c r="H53" s="136" t="s">
        <v>280</v>
      </c>
      <c r="I53" s="85" t="s">
        <v>7</v>
      </c>
      <c r="J53" s="92" t="s">
        <v>357</v>
      </c>
      <c r="K53" s="92" t="s">
        <v>1887</v>
      </c>
      <c r="L53" s="136" t="s">
        <v>193</v>
      </c>
      <c r="M53" s="145">
        <v>45153</v>
      </c>
      <c r="N53" s="145">
        <v>45153</v>
      </c>
      <c r="O53" s="92" t="s">
        <v>474</v>
      </c>
      <c r="P53" s="92"/>
      <c r="Q53" s="92" t="s">
        <v>16</v>
      </c>
      <c r="R53" s="92"/>
      <c r="S53" s="92" t="s">
        <v>18</v>
      </c>
      <c r="T53" s="92"/>
      <c r="U53" s="92"/>
      <c r="V53" s="146"/>
      <c r="W53" s="92"/>
      <c r="X53" s="182"/>
      <c r="Y53" s="145">
        <v>45153</v>
      </c>
      <c r="Z53" s="136" t="s">
        <v>276</v>
      </c>
      <c r="AA53" s="92" t="s">
        <v>302</v>
      </c>
      <c r="AB53" s="100"/>
    </row>
    <row r="54" spans="1:28" hidden="1" x14ac:dyDescent="0.35">
      <c r="A54" s="174">
        <v>33</v>
      </c>
      <c r="B54" s="136" t="s">
        <v>2803</v>
      </c>
      <c r="C54" s="144">
        <v>3.6</v>
      </c>
      <c r="D54" s="144" t="s">
        <v>13</v>
      </c>
      <c r="E54" s="92" t="s">
        <v>279</v>
      </c>
      <c r="F54" s="136" t="s">
        <v>271</v>
      </c>
      <c r="G54" s="92" t="s">
        <v>1022</v>
      </c>
      <c r="H54" s="136" t="s">
        <v>280</v>
      </c>
      <c r="I54" s="85" t="s">
        <v>7</v>
      </c>
      <c r="J54" s="92" t="s">
        <v>357</v>
      </c>
      <c r="K54" s="92" t="s">
        <v>1887</v>
      </c>
      <c r="L54" s="136" t="s">
        <v>193</v>
      </c>
      <c r="M54" s="145">
        <v>45153</v>
      </c>
      <c r="N54" s="145">
        <v>45153</v>
      </c>
      <c r="O54" s="92" t="s">
        <v>474</v>
      </c>
      <c r="P54" s="92"/>
      <c r="Q54" s="92" t="s">
        <v>16</v>
      </c>
      <c r="R54" s="92"/>
      <c r="S54" s="92" t="s">
        <v>18</v>
      </c>
      <c r="T54" s="92"/>
      <c r="U54" s="92"/>
      <c r="V54" s="146"/>
      <c r="W54" s="92"/>
      <c r="X54" s="182"/>
      <c r="Y54" s="145">
        <v>45153</v>
      </c>
      <c r="Z54" s="136" t="s">
        <v>276</v>
      </c>
      <c r="AA54" s="92" t="s">
        <v>636</v>
      </c>
      <c r="AB54" s="100"/>
    </row>
    <row r="55" spans="1:28" s="126" customFormat="1" hidden="1" x14ac:dyDescent="0.35">
      <c r="A55" s="397">
        <v>33</v>
      </c>
      <c r="B55" s="137" t="s">
        <v>2804</v>
      </c>
      <c r="C55" s="138">
        <v>8</v>
      </c>
      <c r="D55" s="138" t="s">
        <v>20</v>
      </c>
      <c r="E55" s="139" t="s">
        <v>286</v>
      </c>
      <c r="F55" s="137" t="s">
        <v>271</v>
      </c>
      <c r="G55" s="139" t="s">
        <v>2477</v>
      </c>
      <c r="H55" s="137" t="s">
        <v>280</v>
      </c>
      <c r="I55" s="149" t="s">
        <v>7</v>
      </c>
      <c r="J55" s="139" t="s">
        <v>288</v>
      </c>
      <c r="K55" s="139" t="s">
        <v>659</v>
      </c>
      <c r="L55" s="137" t="s">
        <v>193</v>
      </c>
      <c r="M55" s="140">
        <v>45153</v>
      </c>
      <c r="N55" s="140">
        <v>45153</v>
      </c>
      <c r="O55" s="139" t="s">
        <v>2805</v>
      </c>
      <c r="P55" s="139"/>
      <c r="Q55" s="139" t="s">
        <v>9</v>
      </c>
      <c r="R55" s="139" t="s">
        <v>10</v>
      </c>
      <c r="S55" s="139"/>
      <c r="T55" s="139"/>
      <c r="U55" s="139" t="s">
        <v>163</v>
      </c>
      <c r="V55" s="141" t="s">
        <v>1045</v>
      </c>
      <c r="W55" s="139"/>
      <c r="X55" s="186"/>
      <c r="Y55" s="140">
        <v>45157</v>
      </c>
      <c r="Z55" s="137" t="s">
        <v>276</v>
      </c>
      <c r="AA55" s="139" t="s">
        <v>2806</v>
      </c>
      <c r="AB55" s="180">
        <v>1</v>
      </c>
    </row>
    <row r="56" spans="1:28" hidden="1" x14ac:dyDescent="0.35">
      <c r="A56" s="174">
        <v>33</v>
      </c>
      <c r="B56" s="136" t="s">
        <v>2807</v>
      </c>
      <c r="C56" s="144">
        <v>7</v>
      </c>
      <c r="D56" s="144" t="s">
        <v>20</v>
      </c>
      <c r="E56" s="92" t="s">
        <v>286</v>
      </c>
      <c r="F56" s="136" t="s">
        <v>271</v>
      </c>
      <c r="G56" s="92" t="s">
        <v>47</v>
      </c>
      <c r="H56" s="136" t="s">
        <v>280</v>
      </c>
      <c r="I56" s="92" t="s">
        <v>47</v>
      </c>
      <c r="J56" s="92" t="s">
        <v>288</v>
      </c>
      <c r="K56" s="92" t="s">
        <v>856</v>
      </c>
      <c r="L56" s="136" t="s">
        <v>193</v>
      </c>
      <c r="M56" s="145">
        <v>45154</v>
      </c>
      <c r="N56" s="145">
        <v>45154</v>
      </c>
      <c r="O56" s="92" t="s">
        <v>2792</v>
      </c>
      <c r="P56" s="92"/>
      <c r="Q56" s="92" t="s">
        <v>9</v>
      </c>
      <c r="R56" s="92" t="s">
        <v>10</v>
      </c>
      <c r="S56" s="92"/>
      <c r="T56" s="92"/>
      <c r="U56" s="92"/>
      <c r="V56" s="146"/>
      <c r="W56" s="92"/>
      <c r="X56" s="182"/>
      <c r="Y56" s="145">
        <v>45161</v>
      </c>
      <c r="Z56" s="136" t="s">
        <v>276</v>
      </c>
      <c r="AA56" s="92" t="s">
        <v>2808</v>
      </c>
      <c r="AB56" s="100"/>
    </row>
    <row r="57" spans="1:28" hidden="1" x14ac:dyDescent="0.35">
      <c r="A57" s="174">
        <v>33</v>
      </c>
      <c r="B57" s="136" t="s">
        <v>2809</v>
      </c>
      <c r="C57" s="144">
        <v>63</v>
      </c>
      <c r="D57" s="144" t="s">
        <v>13</v>
      </c>
      <c r="E57" s="92" t="s">
        <v>286</v>
      </c>
      <c r="F57" s="136" t="s">
        <v>271</v>
      </c>
      <c r="G57" s="92" t="s">
        <v>47</v>
      </c>
      <c r="H57" s="136" t="s">
        <v>280</v>
      </c>
      <c r="I57" s="92" t="s">
        <v>47</v>
      </c>
      <c r="J57" s="92" t="s">
        <v>288</v>
      </c>
      <c r="K57" s="92" t="s">
        <v>281</v>
      </c>
      <c r="L57" s="136" t="s">
        <v>193</v>
      </c>
      <c r="M57" s="145">
        <v>45154</v>
      </c>
      <c r="N57" s="145">
        <v>45154</v>
      </c>
      <c r="O57" s="92" t="s">
        <v>2810</v>
      </c>
      <c r="P57" s="92"/>
      <c r="Q57" s="92" t="s">
        <v>9</v>
      </c>
      <c r="R57" s="92" t="s">
        <v>10</v>
      </c>
      <c r="S57" s="92"/>
      <c r="T57" s="92"/>
      <c r="U57" s="92"/>
      <c r="V57" s="146"/>
      <c r="W57" s="92"/>
      <c r="X57" s="182"/>
      <c r="Y57" s="145">
        <v>45160</v>
      </c>
      <c r="Z57" s="136" t="s">
        <v>276</v>
      </c>
      <c r="AA57" s="92" t="s">
        <v>2811</v>
      </c>
      <c r="AB57" s="100"/>
    </row>
    <row r="58" spans="1:28" hidden="1" x14ac:dyDescent="0.35">
      <c r="A58" s="174">
        <v>33</v>
      </c>
      <c r="B58" s="136" t="s">
        <v>2812</v>
      </c>
      <c r="C58" s="144">
        <v>5</v>
      </c>
      <c r="D58" s="144" t="s">
        <v>20</v>
      </c>
      <c r="E58" s="92" t="s">
        <v>286</v>
      </c>
      <c r="F58" s="136" t="s">
        <v>271</v>
      </c>
      <c r="G58" s="92" t="s">
        <v>47</v>
      </c>
      <c r="H58" s="136" t="s">
        <v>280</v>
      </c>
      <c r="I58" s="92" t="s">
        <v>47</v>
      </c>
      <c r="J58" s="92" t="s">
        <v>338</v>
      </c>
      <c r="K58" s="92" t="s">
        <v>281</v>
      </c>
      <c r="L58" s="136" t="s">
        <v>193</v>
      </c>
      <c r="M58" s="145">
        <v>45154</v>
      </c>
      <c r="N58" s="145">
        <v>45154</v>
      </c>
      <c r="O58" s="92" t="s">
        <v>2813</v>
      </c>
      <c r="P58" s="92"/>
      <c r="Q58" s="92" t="s">
        <v>9</v>
      </c>
      <c r="R58" s="92" t="s">
        <v>10</v>
      </c>
      <c r="S58" s="92"/>
      <c r="T58" s="92"/>
      <c r="U58" s="92"/>
      <c r="V58" s="146"/>
      <c r="W58" s="92"/>
      <c r="X58" s="182"/>
      <c r="Y58" s="145">
        <v>45161</v>
      </c>
      <c r="Z58" s="136" t="s">
        <v>276</v>
      </c>
      <c r="AA58" s="92" t="s">
        <v>2795</v>
      </c>
      <c r="AB58" s="100"/>
    </row>
    <row r="59" spans="1:28" hidden="1" x14ac:dyDescent="0.35">
      <c r="A59" s="174">
        <v>33</v>
      </c>
      <c r="B59" s="136" t="s">
        <v>2814</v>
      </c>
      <c r="C59" s="144">
        <v>1.3</v>
      </c>
      <c r="D59" s="144" t="s">
        <v>13</v>
      </c>
      <c r="E59" s="92" t="s">
        <v>286</v>
      </c>
      <c r="F59" s="136" t="s">
        <v>271</v>
      </c>
      <c r="G59" s="92" t="s">
        <v>47</v>
      </c>
      <c r="H59" s="136" t="s">
        <v>280</v>
      </c>
      <c r="I59" s="92" t="s">
        <v>47</v>
      </c>
      <c r="J59" s="92" t="s">
        <v>327</v>
      </c>
      <c r="K59" s="92" t="s">
        <v>358</v>
      </c>
      <c r="L59" s="136" t="s">
        <v>193</v>
      </c>
      <c r="M59" s="145">
        <v>45154</v>
      </c>
      <c r="N59" s="145">
        <v>45154</v>
      </c>
      <c r="O59" s="92" t="s">
        <v>2815</v>
      </c>
      <c r="P59" s="92"/>
      <c r="Q59" s="92" t="s">
        <v>9</v>
      </c>
      <c r="R59" s="92" t="s">
        <v>10</v>
      </c>
      <c r="S59" s="92"/>
      <c r="T59" s="92"/>
      <c r="U59" s="92"/>
      <c r="V59" s="146"/>
      <c r="W59" s="92"/>
      <c r="X59" s="182"/>
      <c r="Y59" s="145">
        <v>45163</v>
      </c>
      <c r="Z59" s="136" t="s">
        <v>276</v>
      </c>
      <c r="AA59" s="92" t="s">
        <v>2816</v>
      </c>
      <c r="AB59" s="100"/>
    </row>
    <row r="60" spans="1:28" s="128" customFormat="1" hidden="1" x14ac:dyDescent="0.35">
      <c r="A60" s="174">
        <v>33</v>
      </c>
      <c r="B60" s="136" t="s">
        <v>2817</v>
      </c>
      <c r="C60" s="144">
        <v>60</v>
      </c>
      <c r="D60" s="144" t="s">
        <v>13</v>
      </c>
      <c r="E60" s="92" t="s">
        <v>279</v>
      </c>
      <c r="F60" s="136" t="s">
        <v>271</v>
      </c>
      <c r="G60" s="92" t="s">
        <v>44</v>
      </c>
      <c r="H60" s="136" t="s">
        <v>280</v>
      </c>
      <c r="I60" s="85" t="s">
        <v>44</v>
      </c>
      <c r="J60" s="92" t="s">
        <v>338</v>
      </c>
      <c r="K60" s="92" t="s">
        <v>748</v>
      </c>
      <c r="L60" s="136" t="s">
        <v>193</v>
      </c>
      <c r="M60" s="145">
        <v>45155</v>
      </c>
      <c r="N60" s="145">
        <v>45155</v>
      </c>
      <c r="O60" s="92" t="s">
        <v>2818</v>
      </c>
      <c r="P60" s="92"/>
      <c r="Q60" s="92" t="s">
        <v>9</v>
      </c>
      <c r="R60" s="92" t="s">
        <v>10</v>
      </c>
      <c r="S60" s="92"/>
      <c r="T60" s="92"/>
      <c r="U60" s="92" t="s">
        <v>163</v>
      </c>
      <c r="V60" s="146" t="s">
        <v>2669</v>
      </c>
      <c r="W60" s="92"/>
      <c r="X60" s="182"/>
      <c r="Y60" s="145">
        <v>45163</v>
      </c>
      <c r="Z60" s="136" t="s">
        <v>276</v>
      </c>
      <c r="AA60" s="92" t="s">
        <v>2819</v>
      </c>
      <c r="AB60" s="100">
        <v>2</v>
      </c>
    </row>
    <row r="61" spans="1:28" s="150" customFormat="1" hidden="1" x14ac:dyDescent="0.35">
      <c r="A61" s="174">
        <v>33</v>
      </c>
      <c r="B61" s="136" t="s">
        <v>2820</v>
      </c>
      <c r="C61" s="144">
        <v>15</v>
      </c>
      <c r="D61" s="144" t="s">
        <v>13</v>
      </c>
      <c r="E61" s="92" t="s">
        <v>286</v>
      </c>
      <c r="F61" s="136" t="s">
        <v>271</v>
      </c>
      <c r="G61" s="92" t="s">
        <v>44</v>
      </c>
      <c r="H61" s="136" t="s">
        <v>280</v>
      </c>
      <c r="I61" s="85" t="s">
        <v>44</v>
      </c>
      <c r="J61" s="92" t="s">
        <v>295</v>
      </c>
      <c r="K61" s="92" t="s">
        <v>659</v>
      </c>
      <c r="L61" s="136" t="s">
        <v>193</v>
      </c>
      <c r="M61" s="145">
        <v>45155</v>
      </c>
      <c r="N61" s="145">
        <v>45155</v>
      </c>
      <c r="O61" s="92" t="s">
        <v>2821</v>
      </c>
      <c r="P61" s="92"/>
      <c r="Q61" s="92" t="s">
        <v>9</v>
      </c>
      <c r="R61" s="92" t="s">
        <v>10</v>
      </c>
      <c r="S61" s="92"/>
      <c r="T61" s="92"/>
      <c r="U61" s="92" t="s">
        <v>163</v>
      </c>
      <c r="V61" s="146" t="s">
        <v>2822</v>
      </c>
      <c r="W61" s="92"/>
      <c r="X61" s="182"/>
      <c r="Y61" s="145">
        <v>45175</v>
      </c>
      <c r="Z61" s="136" t="s">
        <v>276</v>
      </c>
      <c r="AA61" s="92" t="s">
        <v>2823</v>
      </c>
      <c r="AB61" s="100">
        <v>4</v>
      </c>
    </row>
    <row r="62" spans="1:28" s="126" customFormat="1" x14ac:dyDescent="0.35">
      <c r="A62" s="397">
        <v>33</v>
      </c>
      <c r="B62" s="137" t="s">
        <v>2824</v>
      </c>
      <c r="C62" s="138">
        <v>9</v>
      </c>
      <c r="D62" s="138" t="s">
        <v>20</v>
      </c>
      <c r="E62" s="139" t="s">
        <v>279</v>
      </c>
      <c r="F62" s="137" t="s">
        <v>271</v>
      </c>
      <c r="G62" s="139" t="s">
        <v>7</v>
      </c>
      <c r="H62" s="137" t="s">
        <v>280</v>
      </c>
      <c r="I62" s="139" t="s">
        <v>7</v>
      </c>
      <c r="J62" s="92" t="s">
        <v>612</v>
      </c>
      <c r="K62" s="92" t="s">
        <v>659</v>
      </c>
      <c r="L62" s="137" t="s">
        <v>195</v>
      </c>
      <c r="M62" s="140">
        <v>45155</v>
      </c>
      <c r="N62" s="140">
        <v>45155</v>
      </c>
      <c r="O62" s="139" t="s">
        <v>2825</v>
      </c>
      <c r="P62" s="139"/>
      <c r="Q62" s="139" t="s">
        <v>9</v>
      </c>
      <c r="R62" s="139" t="s">
        <v>10</v>
      </c>
      <c r="S62" s="139"/>
      <c r="T62" s="139"/>
      <c r="U62" s="139"/>
      <c r="V62" s="141"/>
      <c r="W62" s="139"/>
      <c r="X62" s="186"/>
      <c r="Y62" s="140">
        <v>45157</v>
      </c>
      <c r="Z62" s="137" t="s">
        <v>430</v>
      </c>
      <c r="AA62" s="139" t="s">
        <v>2826</v>
      </c>
      <c r="AB62" s="180"/>
    </row>
    <row r="63" spans="1:28" hidden="1" x14ac:dyDescent="0.35">
      <c r="A63" s="136">
        <v>33</v>
      </c>
      <c r="B63" s="136" t="s">
        <v>2827</v>
      </c>
      <c r="C63" s="144">
        <v>1.2</v>
      </c>
      <c r="D63" s="144" t="s">
        <v>13</v>
      </c>
      <c r="E63" s="92" t="s">
        <v>279</v>
      </c>
      <c r="F63" s="136" t="s">
        <v>271</v>
      </c>
      <c r="G63" s="92" t="s">
        <v>733</v>
      </c>
      <c r="H63" s="136" t="s">
        <v>199</v>
      </c>
      <c r="I63" s="92" t="s">
        <v>7</v>
      </c>
      <c r="J63" s="153" t="s">
        <v>288</v>
      </c>
      <c r="K63" s="153" t="s">
        <v>1887</v>
      </c>
      <c r="L63" s="136" t="s">
        <v>193</v>
      </c>
      <c r="M63" s="145">
        <v>45156</v>
      </c>
      <c r="N63" s="145">
        <v>45156</v>
      </c>
      <c r="O63" s="92" t="s">
        <v>2828</v>
      </c>
      <c r="P63" s="92"/>
      <c r="Q63" s="92" t="s">
        <v>9</v>
      </c>
      <c r="R63" s="92" t="s">
        <v>17</v>
      </c>
      <c r="S63" s="92"/>
      <c r="T63" s="92" t="s">
        <v>1471</v>
      </c>
      <c r="U63" s="92"/>
      <c r="V63" s="146"/>
      <c r="W63" s="92"/>
      <c r="X63" s="182"/>
      <c r="Y63" s="145">
        <v>45171</v>
      </c>
      <c r="Z63" s="136" t="s">
        <v>276</v>
      </c>
      <c r="AA63" s="92" t="s">
        <v>2829</v>
      </c>
      <c r="AB63" s="100"/>
    </row>
    <row r="64" spans="1:28" hidden="1" x14ac:dyDescent="0.35">
      <c r="A64" s="136">
        <v>33</v>
      </c>
      <c r="B64" s="136" t="s">
        <v>2830</v>
      </c>
      <c r="C64" s="144">
        <v>51</v>
      </c>
      <c r="D64" s="144" t="s">
        <v>13</v>
      </c>
      <c r="E64" s="92" t="s">
        <v>279</v>
      </c>
      <c r="F64" s="136" t="s">
        <v>312</v>
      </c>
      <c r="G64" s="92" t="s">
        <v>2831</v>
      </c>
      <c r="H64" s="136" t="s">
        <v>199</v>
      </c>
      <c r="I64" s="92" t="s">
        <v>7</v>
      </c>
      <c r="J64" s="92" t="s">
        <v>273</v>
      </c>
      <c r="K64" s="92" t="s">
        <v>1887</v>
      </c>
      <c r="L64" s="136" t="s">
        <v>193</v>
      </c>
      <c r="M64" s="145">
        <v>45157</v>
      </c>
      <c r="N64" s="145">
        <v>45157</v>
      </c>
      <c r="O64" s="92" t="s">
        <v>2832</v>
      </c>
      <c r="P64" s="92"/>
      <c r="Q64" s="92" t="s">
        <v>9</v>
      </c>
      <c r="R64" s="92" t="s">
        <v>17</v>
      </c>
      <c r="S64" s="92"/>
      <c r="T64" s="92" t="s">
        <v>2833</v>
      </c>
      <c r="U64" s="92"/>
      <c r="V64" s="146"/>
      <c r="W64" s="92"/>
      <c r="X64" s="182"/>
      <c r="Y64" s="145">
        <v>45173</v>
      </c>
      <c r="Z64" s="136" t="s">
        <v>276</v>
      </c>
      <c r="AA64" s="92" t="s">
        <v>2834</v>
      </c>
      <c r="AB64" s="100"/>
    </row>
    <row r="65" spans="1:28" x14ac:dyDescent="0.35">
      <c r="A65" s="136">
        <v>33</v>
      </c>
      <c r="B65" s="136" t="s">
        <v>2835</v>
      </c>
      <c r="C65" s="144">
        <v>33</v>
      </c>
      <c r="D65" s="144" t="s">
        <v>13</v>
      </c>
      <c r="E65" s="92" t="s">
        <v>286</v>
      </c>
      <c r="F65" s="136" t="s">
        <v>271</v>
      </c>
      <c r="G65" s="92" t="s">
        <v>44</v>
      </c>
      <c r="H65" s="136" t="s">
        <v>199</v>
      </c>
      <c r="I65" s="92" t="s">
        <v>44</v>
      </c>
      <c r="J65" s="92" t="s">
        <v>295</v>
      </c>
      <c r="K65" s="92" t="s">
        <v>748</v>
      </c>
      <c r="L65" s="136" t="s">
        <v>195</v>
      </c>
      <c r="M65" s="145">
        <v>45157</v>
      </c>
      <c r="N65" s="145">
        <v>45157</v>
      </c>
      <c r="O65" s="92" t="s">
        <v>2836</v>
      </c>
      <c r="P65" s="92"/>
      <c r="Q65" s="92" t="s">
        <v>9</v>
      </c>
      <c r="R65" s="92" t="s">
        <v>23</v>
      </c>
      <c r="S65" s="92"/>
      <c r="T65" s="92" t="s">
        <v>2751</v>
      </c>
      <c r="U65" s="92"/>
      <c r="V65" s="146"/>
      <c r="W65" s="92"/>
      <c r="X65" s="182"/>
      <c r="Y65" s="145">
        <v>45160</v>
      </c>
      <c r="Z65" s="136" t="s">
        <v>276</v>
      </c>
      <c r="AA65" s="92" t="s">
        <v>2837</v>
      </c>
      <c r="AB65" s="100"/>
    </row>
    <row r="66" spans="1:28" x14ac:dyDescent="0.35">
      <c r="A66" s="136">
        <v>33</v>
      </c>
      <c r="B66" s="136" t="s">
        <v>2838</v>
      </c>
      <c r="C66" s="144">
        <v>40</v>
      </c>
      <c r="D66" s="144" t="s">
        <v>13</v>
      </c>
      <c r="E66" s="92" t="s">
        <v>286</v>
      </c>
      <c r="F66" s="136" t="s">
        <v>271</v>
      </c>
      <c r="G66" s="92" t="s">
        <v>50</v>
      </c>
      <c r="H66" s="136" t="s">
        <v>199</v>
      </c>
      <c r="I66" s="92" t="s">
        <v>50</v>
      </c>
      <c r="J66" s="92" t="s">
        <v>288</v>
      </c>
      <c r="K66" s="92" t="s">
        <v>764</v>
      </c>
      <c r="L66" s="136" t="s">
        <v>195</v>
      </c>
      <c r="M66" s="145">
        <v>45158</v>
      </c>
      <c r="N66" s="145">
        <v>45158</v>
      </c>
      <c r="O66" s="92" t="s">
        <v>2839</v>
      </c>
      <c r="P66" s="92"/>
      <c r="Q66" s="92" t="s">
        <v>9</v>
      </c>
      <c r="R66" s="92" t="s">
        <v>17</v>
      </c>
      <c r="S66" s="92"/>
      <c r="T66" s="92"/>
      <c r="U66" s="92"/>
      <c r="V66" s="146"/>
      <c r="W66" s="92"/>
      <c r="X66" s="182"/>
      <c r="Y66" s="145">
        <v>45167</v>
      </c>
      <c r="Z66" s="136" t="s">
        <v>276</v>
      </c>
      <c r="AA66" s="92" t="s">
        <v>2840</v>
      </c>
      <c r="AB66" s="100"/>
    </row>
    <row r="67" spans="1:28" x14ac:dyDescent="0.35">
      <c r="A67" s="136">
        <v>33</v>
      </c>
      <c r="B67" s="136" t="s">
        <v>2841</v>
      </c>
      <c r="C67" s="144">
        <v>26</v>
      </c>
      <c r="D67" s="144" t="s">
        <v>13</v>
      </c>
      <c r="E67" s="92" t="s">
        <v>286</v>
      </c>
      <c r="F67" s="136" t="s">
        <v>271</v>
      </c>
      <c r="G67" s="92" t="s">
        <v>50</v>
      </c>
      <c r="H67" s="136" t="s">
        <v>199</v>
      </c>
      <c r="I67" s="153" t="s">
        <v>50</v>
      </c>
      <c r="J67" s="92" t="s">
        <v>288</v>
      </c>
      <c r="K67" s="92" t="s">
        <v>764</v>
      </c>
      <c r="L67" s="136" t="s">
        <v>195</v>
      </c>
      <c r="M67" s="145">
        <v>45158</v>
      </c>
      <c r="N67" s="145">
        <v>45158</v>
      </c>
      <c r="O67" s="92" t="s">
        <v>2842</v>
      </c>
      <c r="P67" s="92"/>
      <c r="Q67" s="92" t="s">
        <v>9</v>
      </c>
      <c r="R67" s="92" t="s">
        <v>10</v>
      </c>
      <c r="S67" s="92"/>
      <c r="T67" s="92"/>
      <c r="U67" s="92"/>
      <c r="V67" s="146"/>
      <c r="W67" s="92"/>
      <c r="X67" s="182"/>
      <c r="Y67" s="145">
        <v>45163</v>
      </c>
      <c r="Z67" s="136" t="s">
        <v>276</v>
      </c>
      <c r="AA67" s="92" t="s">
        <v>2843</v>
      </c>
      <c r="AB67" s="100"/>
    </row>
    <row r="68" spans="1:28" s="291" customFormat="1" x14ac:dyDescent="0.35">
      <c r="A68" s="151">
        <v>33</v>
      </c>
      <c r="B68" s="151" t="s">
        <v>2844</v>
      </c>
      <c r="C68" s="152">
        <v>10</v>
      </c>
      <c r="D68" s="152" t="s">
        <v>25</v>
      </c>
      <c r="E68" s="153" t="s">
        <v>279</v>
      </c>
      <c r="F68" s="136" t="s">
        <v>312</v>
      </c>
      <c r="G68" s="153" t="s">
        <v>50</v>
      </c>
      <c r="H68" s="136" t="s">
        <v>199</v>
      </c>
      <c r="I68" s="92" t="s">
        <v>50</v>
      </c>
      <c r="J68" s="92" t="s">
        <v>288</v>
      </c>
      <c r="K68" s="92" t="s">
        <v>504</v>
      </c>
      <c r="L68" s="151" t="s">
        <v>195</v>
      </c>
      <c r="M68" s="145">
        <v>45158</v>
      </c>
      <c r="N68" s="145">
        <v>45158</v>
      </c>
      <c r="O68" s="153" t="s">
        <v>2845</v>
      </c>
      <c r="P68" s="153"/>
      <c r="Q68" s="92" t="s">
        <v>9</v>
      </c>
      <c r="R68" s="153" t="s">
        <v>10</v>
      </c>
      <c r="S68" s="153"/>
      <c r="T68" s="153"/>
      <c r="U68" s="153"/>
      <c r="V68" s="156"/>
      <c r="W68" s="153"/>
      <c r="X68" s="398"/>
      <c r="Y68" s="155">
        <v>45163</v>
      </c>
      <c r="Z68" s="151" t="s">
        <v>276</v>
      </c>
      <c r="AA68" s="153" t="s">
        <v>2032</v>
      </c>
      <c r="AB68" s="399"/>
    </row>
    <row r="69" spans="1:28" x14ac:dyDescent="0.35">
      <c r="A69" s="136">
        <v>33</v>
      </c>
      <c r="B69" s="136" t="s">
        <v>2846</v>
      </c>
      <c r="C69" s="144">
        <v>9</v>
      </c>
      <c r="D69" s="144" t="s">
        <v>13</v>
      </c>
      <c r="E69" s="92" t="s">
        <v>279</v>
      </c>
      <c r="F69" s="136" t="s">
        <v>271</v>
      </c>
      <c r="G69" s="92" t="s">
        <v>53</v>
      </c>
      <c r="H69" s="136" t="s">
        <v>199</v>
      </c>
      <c r="I69" s="92" t="s">
        <v>53</v>
      </c>
      <c r="J69" s="92" t="s">
        <v>288</v>
      </c>
      <c r="K69" s="92" t="s">
        <v>400</v>
      </c>
      <c r="L69" s="136" t="s">
        <v>195</v>
      </c>
      <c r="M69" s="145">
        <v>45158</v>
      </c>
      <c r="N69" s="145">
        <v>45158</v>
      </c>
      <c r="O69" s="153" t="s">
        <v>2847</v>
      </c>
      <c r="P69" s="153"/>
      <c r="Q69" s="92" t="s">
        <v>9</v>
      </c>
      <c r="R69" s="92" t="s">
        <v>17</v>
      </c>
      <c r="S69" s="92"/>
      <c r="T69" s="92"/>
      <c r="U69" s="92"/>
      <c r="V69" s="146"/>
      <c r="W69" s="92"/>
      <c r="X69" s="182"/>
      <c r="Y69" s="145">
        <v>45167</v>
      </c>
      <c r="Z69" s="136" t="s">
        <v>276</v>
      </c>
      <c r="AA69" s="92" t="s">
        <v>2848</v>
      </c>
      <c r="AB69" s="100"/>
    </row>
    <row r="70" spans="1:28" hidden="1" x14ac:dyDescent="0.35">
      <c r="A70" s="136">
        <v>33</v>
      </c>
      <c r="B70" s="136" t="s">
        <v>2849</v>
      </c>
      <c r="C70" s="144">
        <v>17</v>
      </c>
      <c r="D70" s="144" t="s">
        <v>13</v>
      </c>
      <c r="E70" s="92" t="s">
        <v>279</v>
      </c>
      <c r="F70" s="136" t="s">
        <v>271</v>
      </c>
      <c r="G70" s="92" t="s">
        <v>44</v>
      </c>
      <c r="H70" s="136" t="s">
        <v>199</v>
      </c>
      <c r="I70" s="92" t="s">
        <v>44</v>
      </c>
      <c r="J70" s="92" t="s">
        <v>385</v>
      </c>
      <c r="K70" s="92" t="s">
        <v>1772</v>
      </c>
      <c r="L70" s="136" t="s">
        <v>193</v>
      </c>
      <c r="M70" s="145">
        <v>45159</v>
      </c>
      <c r="N70" s="145">
        <v>45159</v>
      </c>
      <c r="O70" s="74" t="s">
        <v>2597</v>
      </c>
      <c r="P70" s="74"/>
      <c r="Q70" s="92" t="s">
        <v>16</v>
      </c>
      <c r="R70" s="92"/>
      <c r="S70" s="92" t="s">
        <v>34</v>
      </c>
      <c r="T70" s="92"/>
      <c r="U70" s="92"/>
      <c r="V70" s="146"/>
      <c r="W70" s="92"/>
      <c r="X70" s="182"/>
      <c r="Y70" s="145">
        <v>45160</v>
      </c>
      <c r="Z70" s="136" t="s">
        <v>276</v>
      </c>
      <c r="AA70" s="92" t="s">
        <v>2850</v>
      </c>
      <c r="AB70" s="100"/>
    </row>
    <row r="71" spans="1:28" hidden="1" x14ac:dyDescent="0.35">
      <c r="A71" s="136">
        <v>34</v>
      </c>
      <c r="B71" s="136" t="s">
        <v>2851</v>
      </c>
      <c r="C71" s="144">
        <v>2</v>
      </c>
      <c r="D71" s="144" t="s">
        <v>13</v>
      </c>
      <c r="E71" s="92" t="s">
        <v>279</v>
      </c>
      <c r="F71" s="136" t="s">
        <v>271</v>
      </c>
      <c r="G71" s="92" t="s">
        <v>44</v>
      </c>
      <c r="H71" s="136" t="s">
        <v>199</v>
      </c>
      <c r="I71" s="92" t="s">
        <v>44</v>
      </c>
      <c r="J71" s="92" t="s">
        <v>612</v>
      </c>
      <c r="K71" s="92" t="s">
        <v>748</v>
      </c>
      <c r="L71" s="136" t="s">
        <v>193</v>
      </c>
      <c r="M71" s="145">
        <v>45159</v>
      </c>
      <c r="N71" s="145">
        <v>45159</v>
      </c>
      <c r="O71" s="92" t="s">
        <v>2852</v>
      </c>
      <c r="P71" s="92"/>
      <c r="Q71" s="92" t="s">
        <v>9</v>
      </c>
      <c r="R71" s="92" t="s">
        <v>17</v>
      </c>
      <c r="S71" s="92"/>
      <c r="T71" s="92"/>
      <c r="U71" s="92"/>
      <c r="V71" s="146"/>
      <c r="W71" s="92"/>
      <c r="X71" s="182"/>
      <c r="Y71" s="145">
        <v>45160</v>
      </c>
      <c r="Z71" s="136" t="s">
        <v>276</v>
      </c>
      <c r="AA71" s="92" t="s">
        <v>2853</v>
      </c>
      <c r="AB71" s="100"/>
    </row>
    <row r="72" spans="1:28" hidden="1" x14ac:dyDescent="0.35">
      <c r="A72" s="136">
        <v>34</v>
      </c>
      <c r="B72" s="136" t="s">
        <v>2854</v>
      </c>
      <c r="C72" s="144">
        <v>60</v>
      </c>
      <c r="D72" s="144" t="s">
        <v>13</v>
      </c>
      <c r="E72" s="92" t="s">
        <v>279</v>
      </c>
      <c r="F72" s="136" t="s">
        <v>271</v>
      </c>
      <c r="G72" s="92" t="s">
        <v>44</v>
      </c>
      <c r="H72" s="136" t="s">
        <v>199</v>
      </c>
      <c r="I72" s="92" t="s">
        <v>44</v>
      </c>
      <c r="J72" s="92" t="s">
        <v>612</v>
      </c>
      <c r="K72" s="92" t="s">
        <v>748</v>
      </c>
      <c r="L72" s="136" t="s">
        <v>193</v>
      </c>
      <c r="M72" s="145">
        <v>45159</v>
      </c>
      <c r="N72" s="145">
        <v>45159</v>
      </c>
      <c r="O72" s="92" t="s">
        <v>2855</v>
      </c>
      <c r="P72" s="92"/>
      <c r="Q72" s="92" t="s">
        <v>9</v>
      </c>
      <c r="R72" s="92" t="s">
        <v>10</v>
      </c>
      <c r="S72" s="92"/>
      <c r="T72" s="92"/>
      <c r="U72" s="92"/>
      <c r="V72" s="146"/>
      <c r="W72" s="92"/>
      <c r="X72" s="182"/>
      <c r="Y72" s="145">
        <v>45161</v>
      </c>
      <c r="Z72" s="136" t="s">
        <v>276</v>
      </c>
      <c r="AA72" s="92" t="s">
        <v>2856</v>
      </c>
      <c r="AB72" s="100"/>
    </row>
    <row r="73" spans="1:28" hidden="1" x14ac:dyDescent="0.35">
      <c r="A73" s="136">
        <v>34</v>
      </c>
      <c r="B73" s="136" t="s">
        <v>2857</v>
      </c>
      <c r="C73" s="144">
        <v>6</v>
      </c>
      <c r="D73" s="144" t="s">
        <v>13</v>
      </c>
      <c r="E73" s="92" t="s">
        <v>279</v>
      </c>
      <c r="F73" s="136" t="s">
        <v>271</v>
      </c>
      <c r="G73" s="92" t="s">
        <v>1309</v>
      </c>
      <c r="H73" s="136" t="s">
        <v>199</v>
      </c>
      <c r="I73" s="92" t="s">
        <v>7</v>
      </c>
      <c r="J73" s="92" t="s">
        <v>288</v>
      </c>
      <c r="K73" s="92" t="s">
        <v>1887</v>
      </c>
      <c r="L73" s="136" t="s">
        <v>193</v>
      </c>
      <c r="M73" s="145">
        <v>45160</v>
      </c>
      <c r="N73" s="145">
        <v>45160</v>
      </c>
      <c r="O73" s="92" t="s">
        <v>474</v>
      </c>
      <c r="P73" s="92"/>
      <c r="Q73" s="92" t="s">
        <v>16</v>
      </c>
      <c r="R73" s="92"/>
      <c r="S73" s="92" t="s">
        <v>18</v>
      </c>
      <c r="T73" s="92"/>
      <c r="U73" s="92"/>
      <c r="V73" s="146"/>
      <c r="W73" s="92"/>
      <c r="X73" s="182"/>
      <c r="Y73" s="145">
        <v>45160</v>
      </c>
      <c r="Z73" s="136" t="s">
        <v>276</v>
      </c>
      <c r="AA73" s="92" t="s">
        <v>299</v>
      </c>
      <c r="AB73" s="100"/>
    </row>
    <row r="74" spans="1:28" s="150" customFormat="1" hidden="1" x14ac:dyDescent="0.35">
      <c r="A74" s="136">
        <v>34</v>
      </c>
      <c r="B74" s="136" t="s">
        <v>2858</v>
      </c>
      <c r="C74" s="144">
        <v>40</v>
      </c>
      <c r="D74" s="144" t="s">
        <v>13</v>
      </c>
      <c r="E74" s="92" t="s">
        <v>286</v>
      </c>
      <c r="F74" s="136" t="s">
        <v>271</v>
      </c>
      <c r="G74" s="92" t="s">
        <v>7</v>
      </c>
      <c r="H74" s="136" t="s">
        <v>199</v>
      </c>
      <c r="I74" s="92" t="s">
        <v>7</v>
      </c>
      <c r="J74" s="92" t="s">
        <v>1264</v>
      </c>
      <c r="K74" s="92" t="s">
        <v>1887</v>
      </c>
      <c r="L74" s="136" t="s">
        <v>193</v>
      </c>
      <c r="M74" s="145">
        <v>45160</v>
      </c>
      <c r="N74" s="145">
        <v>45160</v>
      </c>
      <c r="O74" s="92" t="s">
        <v>474</v>
      </c>
      <c r="P74" s="92"/>
      <c r="Q74" s="92" t="s">
        <v>16</v>
      </c>
      <c r="R74" s="92"/>
      <c r="S74" s="92" t="s">
        <v>18</v>
      </c>
      <c r="T74" s="92"/>
      <c r="U74" s="92"/>
      <c r="V74" s="146"/>
      <c r="W74" s="92"/>
      <c r="X74" s="182"/>
      <c r="Y74" s="145">
        <v>45160</v>
      </c>
      <c r="Z74" s="136" t="s">
        <v>276</v>
      </c>
      <c r="AA74" s="92" t="s">
        <v>302</v>
      </c>
      <c r="AB74" s="100"/>
    </row>
    <row r="75" spans="1:28" s="150" customFormat="1" hidden="1" x14ac:dyDescent="0.35">
      <c r="A75" s="136">
        <v>34</v>
      </c>
      <c r="B75" s="136" t="s">
        <v>2859</v>
      </c>
      <c r="C75" s="173">
        <v>1.3</v>
      </c>
      <c r="D75" s="144" t="s">
        <v>13</v>
      </c>
      <c r="E75" s="170" t="s">
        <v>286</v>
      </c>
      <c r="F75" s="136" t="s">
        <v>271</v>
      </c>
      <c r="G75" s="92" t="s">
        <v>2477</v>
      </c>
      <c r="H75" s="136" t="s">
        <v>199</v>
      </c>
      <c r="I75" s="170" t="s">
        <v>44</v>
      </c>
      <c r="J75" s="170" t="s">
        <v>612</v>
      </c>
      <c r="K75" s="170" t="s">
        <v>659</v>
      </c>
      <c r="L75" s="136" t="s">
        <v>193</v>
      </c>
      <c r="M75" s="145">
        <v>45160</v>
      </c>
      <c r="N75" s="145">
        <v>45160</v>
      </c>
      <c r="O75" s="92" t="s">
        <v>474</v>
      </c>
      <c r="P75" s="92"/>
      <c r="Q75" s="92" t="s">
        <v>16</v>
      </c>
      <c r="R75" s="170"/>
      <c r="S75" s="92" t="s">
        <v>18</v>
      </c>
      <c r="T75" s="170"/>
      <c r="U75" s="170"/>
      <c r="V75" s="187"/>
      <c r="W75" s="170"/>
      <c r="X75" s="188"/>
      <c r="Y75" s="183">
        <v>45160</v>
      </c>
      <c r="Z75" s="174" t="s">
        <v>276</v>
      </c>
      <c r="AA75" s="170" t="s">
        <v>299</v>
      </c>
      <c r="AB75" s="185"/>
    </row>
    <row r="76" spans="1:28" hidden="1" x14ac:dyDescent="0.35">
      <c r="A76" s="136">
        <v>34</v>
      </c>
      <c r="B76" s="136" t="s">
        <v>2860</v>
      </c>
      <c r="C76" s="144">
        <v>2.5</v>
      </c>
      <c r="D76" s="144" t="s">
        <v>13</v>
      </c>
      <c r="E76" s="92" t="s">
        <v>279</v>
      </c>
      <c r="F76" s="136" t="s">
        <v>271</v>
      </c>
      <c r="G76" s="92" t="s">
        <v>47</v>
      </c>
      <c r="H76" s="136" t="s">
        <v>199</v>
      </c>
      <c r="I76" s="92" t="s">
        <v>47</v>
      </c>
      <c r="J76" s="92" t="s">
        <v>288</v>
      </c>
      <c r="K76" s="92" t="s">
        <v>281</v>
      </c>
      <c r="L76" s="136" t="s">
        <v>193</v>
      </c>
      <c r="M76" s="145">
        <v>45160</v>
      </c>
      <c r="N76" s="145">
        <v>45160</v>
      </c>
      <c r="O76" s="92" t="s">
        <v>474</v>
      </c>
      <c r="P76" s="92"/>
      <c r="Q76" s="92" t="s">
        <v>16</v>
      </c>
      <c r="R76" s="92"/>
      <c r="S76" s="92" t="s">
        <v>18</v>
      </c>
      <c r="T76" s="92"/>
      <c r="U76" s="92"/>
      <c r="V76" s="146"/>
      <c r="W76" s="92"/>
      <c r="X76" s="147"/>
      <c r="Y76" s="145">
        <v>45161</v>
      </c>
      <c r="Z76" s="136" t="s">
        <v>276</v>
      </c>
      <c r="AA76" s="92" t="s">
        <v>302</v>
      </c>
      <c r="AB76" s="100"/>
    </row>
    <row r="77" spans="1:28" hidden="1" x14ac:dyDescent="0.35">
      <c r="A77" s="136">
        <v>34</v>
      </c>
      <c r="B77" s="136" t="s">
        <v>2861</v>
      </c>
      <c r="C77" s="144">
        <v>5</v>
      </c>
      <c r="D77" s="144" t="s">
        <v>13</v>
      </c>
      <c r="E77" s="92" t="s">
        <v>286</v>
      </c>
      <c r="F77" s="136" t="s">
        <v>271</v>
      </c>
      <c r="G77" s="92" t="s">
        <v>53</v>
      </c>
      <c r="H77" s="136" t="s">
        <v>199</v>
      </c>
      <c r="I77" s="92" t="s">
        <v>53</v>
      </c>
      <c r="J77" s="92" t="s">
        <v>327</v>
      </c>
      <c r="K77" s="92" t="s">
        <v>2862</v>
      </c>
      <c r="L77" s="136" t="s">
        <v>193</v>
      </c>
      <c r="M77" s="145">
        <v>45160</v>
      </c>
      <c r="N77" s="145">
        <v>45160</v>
      </c>
      <c r="O77" s="92" t="s">
        <v>474</v>
      </c>
      <c r="P77" s="92"/>
      <c r="Q77" s="92" t="s">
        <v>16</v>
      </c>
      <c r="R77" s="92"/>
      <c r="S77" s="92" t="s">
        <v>18</v>
      </c>
      <c r="T77" s="92"/>
      <c r="U77" s="92"/>
      <c r="V77" s="146"/>
      <c r="W77" s="92"/>
      <c r="X77" s="147"/>
      <c r="Y77" s="145">
        <v>45161</v>
      </c>
      <c r="Z77" s="136" t="s">
        <v>276</v>
      </c>
      <c r="AA77" s="92" t="s">
        <v>302</v>
      </c>
      <c r="AB77" s="100"/>
    </row>
    <row r="78" spans="1:28" hidden="1" x14ac:dyDescent="0.35">
      <c r="A78" s="136">
        <v>34</v>
      </c>
      <c r="B78" s="136" t="s">
        <v>2863</v>
      </c>
      <c r="C78" s="173">
        <v>12</v>
      </c>
      <c r="D78" s="144" t="s">
        <v>13</v>
      </c>
      <c r="E78" s="170" t="s">
        <v>279</v>
      </c>
      <c r="F78" s="136" t="s">
        <v>271</v>
      </c>
      <c r="G78" s="170" t="s">
        <v>53</v>
      </c>
      <c r="H78" s="136" t="s">
        <v>199</v>
      </c>
      <c r="I78" s="170" t="s">
        <v>53</v>
      </c>
      <c r="J78" s="170" t="s">
        <v>385</v>
      </c>
      <c r="K78" s="170" t="s">
        <v>1588</v>
      </c>
      <c r="L78" s="136" t="s">
        <v>193</v>
      </c>
      <c r="M78" s="145">
        <v>45160</v>
      </c>
      <c r="N78" s="145">
        <v>45160</v>
      </c>
      <c r="O78" s="92" t="s">
        <v>474</v>
      </c>
      <c r="P78" s="92"/>
      <c r="Q78" s="92" t="s">
        <v>16</v>
      </c>
      <c r="R78" s="170"/>
      <c r="S78" s="92" t="s">
        <v>18</v>
      </c>
      <c r="T78" s="170"/>
      <c r="U78" s="170"/>
      <c r="V78" s="187"/>
      <c r="W78" s="170"/>
      <c r="X78" s="172"/>
      <c r="Y78" s="183">
        <v>45161</v>
      </c>
      <c r="Z78" s="174" t="s">
        <v>276</v>
      </c>
      <c r="AA78" s="92" t="s">
        <v>302</v>
      </c>
      <c r="AB78" s="185"/>
    </row>
    <row r="79" spans="1:28" hidden="1" x14ac:dyDescent="0.35">
      <c r="A79" s="136">
        <v>34</v>
      </c>
      <c r="B79" s="136" t="s">
        <v>2864</v>
      </c>
      <c r="C79" s="144">
        <v>30</v>
      </c>
      <c r="D79" s="144" t="s">
        <v>13</v>
      </c>
      <c r="E79" s="92" t="s">
        <v>286</v>
      </c>
      <c r="F79" s="136" t="s">
        <v>271</v>
      </c>
      <c r="G79" s="92" t="s">
        <v>50</v>
      </c>
      <c r="H79" s="136" t="s">
        <v>199</v>
      </c>
      <c r="I79" s="92" t="s">
        <v>50</v>
      </c>
      <c r="J79" s="92" t="s">
        <v>295</v>
      </c>
      <c r="K79" s="92" t="s">
        <v>579</v>
      </c>
      <c r="L79" s="136" t="s">
        <v>193</v>
      </c>
      <c r="M79" s="145">
        <v>45160</v>
      </c>
      <c r="N79" s="145">
        <v>45160</v>
      </c>
      <c r="O79" s="92" t="s">
        <v>749</v>
      </c>
      <c r="P79" s="92"/>
      <c r="Q79" s="92" t="s">
        <v>9</v>
      </c>
      <c r="R79" s="92" t="s">
        <v>10</v>
      </c>
      <c r="S79" s="92"/>
      <c r="T79" s="92"/>
      <c r="U79" s="92"/>
      <c r="V79" s="146"/>
      <c r="W79" s="92"/>
      <c r="X79" s="147"/>
      <c r="Y79" s="145">
        <v>45161</v>
      </c>
      <c r="Z79" s="189" t="s">
        <v>773</v>
      </c>
      <c r="AA79" s="402" t="s">
        <v>2711</v>
      </c>
      <c r="AB79" s="185"/>
    </row>
    <row r="80" spans="1:28" s="126" customFormat="1" hidden="1" x14ac:dyDescent="0.35">
      <c r="A80" s="137">
        <v>34</v>
      </c>
      <c r="B80" s="137" t="s">
        <v>2865</v>
      </c>
      <c r="C80" s="138">
        <v>5</v>
      </c>
      <c r="D80" s="138" t="s">
        <v>25</v>
      </c>
      <c r="E80" s="139" t="s">
        <v>279</v>
      </c>
      <c r="F80" s="137" t="s">
        <v>271</v>
      </c>
      <c r="G80" s="139" t="s">
        <v>50</v>
      </c>
      <c r="H80" s="137" t="s">
        <v>199</v>
      </c>
      <c r="I80" s="139" t="s">
        <v>50</v>
      </c>
      <c r="J80" s="139" t="s">
        <v>301</v>
      </c>
      <c r="K80" s="139" t="s">
        <v>764</v>
      </c>
      <c r="L80" s="137" t="s">
        <v>193</v>
      </c>
      <c r="M80" s="140">
        <v>45160</v>
      </c>
      <c r="N80" s="140">
        <v>45160</v>
      </c>
      <c r="O80" s="139" t="s">
        <v>2866</v>
      </c>
      <c r="P80" s="139"/>
      <c r="Q80" s="139" t="s">
        <v>9</v>
      </c>
      <c r="R80" s="139" t="s">
        <v>10</v>
      </c>
      <c r="S80" s="139"/>
      <c r="T80" s="139"/>
      <c r="U80" s="139"/>
      <c r="V80" s="141"/>
      <c r="W80" s="139"/>
      <c r="X80" s="142"/>
      <c r="Y80" s="140">
        <v>45162</v>
      </c>
      <c r="Z80" s="190" t="s">
        <v>430</v>
      </c>
      <c r="AA80" s="139" t="s">
        <v>2867</v>
      </c>
      <c r="AB80" s="180"/>
    </row>
    <row r="81" spans="1:28" hidden="1" x14ac:dyDescent="0.35">
      <c r="A81" s="136">
        <v>34</v>
      </c>
      <c r="B81" s="136" t="s">
        <v>2868</v>
      </c>
      <c r="C81" s="192">
        <v>14</v>
      </c>
      <c r="D81" s="192" t="s">
        <v>13</v>
      </c>
      <c r="E81" s="177" t="s">
        <v>279</v>
      </c>
      <c r="F81" s="136" t="s">
        <v>271</v>
      </c>
      <c r="G81" s="177" t="s">
        <v>50</v>
      </c>
      <c r="H81" s="136" t="s">
        <v>199</v>
      </c>
      <c r="I81" s="177" t="s">
        <v>50</v>
      </c>
      <c r="J81" s="177" t="s">
        <v>327</v>
      </c>
      <c r="K81" s="177" t="s">
        <v>742</v>
      </c>
      <c r="L81" s="136" t="s">
        <v>193</v>
      </c>
      <c r="M81" s="145">
        <v>45160</v>
      </c>
      <c r="N81" s="145">
        <v>45160</v>
      </c>
      <c r="O81" s="177" t="s">
        <v>434</v>
      </c>
      <c r="P81" s="177"/>
      <c r="Q81" s="92" t="s">
        <v>9</v>
      </c>
      <c r="R81" s="177" t="s">
        <v>10</v>
      </c>
      <c r="S81" s="177"/>
      <c r="T81" s="177"/>
      <c r="U81" s="177"/>
      <c r="V81" s="178"/>
      <c r="W81" s="177"/>
      <c r="X81" s="179"/>
      <c r="Y81" s="193">
        <v>45163</v>
      </c>
      <c r="Z81" s="191" t="s">
        <v>276</v>
      </c>
      <c r="AA81" s="194" t="s">
        <v>2032</v>
      </c>
      <c r="AB81" s="195"/>
    </row>
    <row r="82" spans="1:28" s="150" customFormat="1" hidden="1" x14ac:dyDescent="0.35">
      <c r="A82" s="136">
        <v>34</v>
      </c>
      <c r="B82" s="136" t="s">
        <v>2869</v>
      </c>
      <c r="C82" s="144">
        <v>24</v>
      </c>
      <c r="D82" s="144" t="s">
        <v>13</v>
      </c>
      <c r="E82" s="92" t="s">
        <v>286</v>
      </c>
      <c r="F82" s="136" t="s">
        <v>271</v>
      </c>
      <c r="G82" s="92" t="s">
        <v>44</v>
      </c>
      <c r="H82" s="136" t="s">
        <v>199</v>
      </c>
      <c r="I82" s="92" t="s">
        <v>44</v>
      </c>
      <c r="J82" s="92" t="s">
        <v>612</v>
      </c>
      <c r="K82" s="92" t="s">
        <v>659</v>
      </c>
      <c r="L82" s="136" t="s">
        <v>193</v>
      </c>
      <c r="M82" s="145">
        <v>45160</v>
      </c>
      <c r="N82" s="145">
        <v>45160</v>
      </c>
      <c r="O82" s="92" t="s">
        <v>991</v>
      </c>
      <c r="P82" s="92"/>
      <c r="Q82" s="92" t="s">
        <v>9</v>
      </c>
      <c r="R82" s="92" t="s">
        <v>10</v>
      </c>
      <c r="S82" s="92"/>
      <c r="T82" s="92"/>
      <c r="U82" s="92"/>
      <c r="V82" s="146"/>
      <c r="W82" s="92"/>
      <c r="X82" s="147"/>
      <c r="Y82" s="145">
        <v>45167</v>
      </c>
      <c r="Z82" s="136" t="s">
        <v>276</v>
      </c>
      <c r="AA82" s="160" t="s">
        <v>2870</v>
      </c>
      <c r="AB82" s="100"/>
    </row>
    <row r="83" spans="1:28" hidden="1" x14ac:dyDescent="0.35">
      <c r="A83" s="136">
        <v>34</v>
      </c>
      <c r="B83" s="136" t="s">
        <v>2871</v>
      </c>
      <c r="C83" s="144">
        <v>24</v>
      </c>
      <c r="D83" s="144" t="s">
        <v>13</v>
      </c>
      <c r="E83" s="92" t="s">
        <v>286</v>
      </c>
      <c r="F83" s="136" t="s">
        <v>271</v>
      </c>
      <c r="G83" s="92" t="s">
        <v>44</v>
      </c>
      <c r="H83" s="136" t="s">
        <v>199</v>
      </c>
      <c r="I83" s="92" t="s">
        <v>44</v>
      </c>
      <c r="J83" s="92" t="s">
        <v>385</v>
      </c>
      <c r="K83" s="92" t="s">
        <v>659</v>
      </c>
      <c r="L83" s="136" t="s">
        <v>193</v>
      </c>
      <c r="M83" s="145">
        <v>45160</v>
      </c>
      <c r="N83" s="145">
        <v>45160</v>
      </c>
      <c r="O83" s="92" t="s">
        <v>438</v>
      </c>
      <c r="P83" s="92"/>
      <c r="Q83" s="92" t="s">
        <v>9</v>
      </c>
      <c r="R83" s="92" t="s">
        <v>23</v>
      </c>
      <c r="S83" s="92"/>
      <c r="T83" s="92"/>
      <c r="U83" s="92"/>
      <c r="V83" s="146"/>
      <c r="W83" s="92"/>
      <c r="X83" s="147"/>
      <c r="Y83" s="145">
        <v>45162</v>
      </c>
      <c r="Z83" s="136" t="s">
        <v>276</v>
      </c>
      <c r="AA83" s="160" t="s">
        <v>2872</v>
      </c>
      <c r="AB83" s="100"/>
    </row>
    <row r="84" spans="1:28" hidden="1" x14ac:dyDescent="0.35">
      <c r="A84" s="136">
        <v>34</v>
      </c>
      <c r="B84" s="136" t="s">
        <v>2873</v>
      </c>
      <c r="C84" s="144">
        <v>10</v>
      </c>
      <c r="D84" s="144" t="s">
        <v>13</v>
      </c>
      <c r="E84" s="92" t="s">
        <v>279</v>
      </c>
      <c r="F84" s="136" t="s">
        <v>271</v>
      </c>
      <c r="G84" s="92" t="s">
        <v>47</v>
      </c>
      <c r="H84" s="136" t="s">
        <v>199</v>
      </c>
      <c r="I84" s="363" t="s">
        <v>47</v>
      </c>
      <c r="J84" s="92" t="s">
        <v>612</v>
      </c>
      <c r="K84" s="92" t="s">
        <v>771</v>
      </c>
      <c r="L84" s="136" t="s">
        <v>193</v>
      </c>
      <c r="M84" s="145">
        <v>45161</v>
      </c>
      <c r="N84" s="145">
        <v>45161</v>
      </c>
      <c r="O84" s="92" t="s">
        <v>2874</v>
      </c>
      <c r="P84" s="92"/>
      <c r="Q84" s="92" t="s">
        <v>9</v>
      </c>
      <c r="R84" s="92" t="s">
        <v>17</v>
      </c>
      <c r="S84" s="92"/>
      <c r="T84" s="92" t="s">
        <v>2679</v>
      </c>
      <c r="U84" s="92"/>
      <c r="V84" s="146"/>
      <c r="W84" s="92"/>
      <c r="X84" s="147"/>
      <c r="Y84" s="145">
        <v>45165</v>
      </c>
      <c r="Z84" s="136" t="s">
        <v>276</v>
      </c>
      <c r="AA84" s="160" t="s">
        <v>2875</v>
      </c>
      <c r="AB84" s="100"/>
    </row>
    <row r="85" spans="1:28" hidden="1" x14ac:dyDescent="0.35">
      <c r="A85" s="136">
        <v>34</v>
      </c>
      <c r="B85" s="136" t="s">
        <v>2876</v>
      </c>
      <c r="C85" s="144">
        <v>18</v>
      </c>
      <c r="D85" s="144" t="s">
        <v>13</v>
      </c>
      <c r="E85" s="92" t="s">
        <v>279</v>
      </c>
      <c r="F85" s="136" t="s">
        <v>271</v>
      </c>
      <c r="G85" s="92" t="s">
        <v>2877</v>
      </c>
      <c r="H85" s="136" t="s">
        <v>205</v>
      </c>
      <c r="I85" s="363" t="s">
        <v>175</v>
      </c>
      <c r="J85" s="92" t="s">
        <v>1264</v>
      </c>
      <c r="K85" s="92" t="s">
        <v>274</v>
      </c>
      <c r="L85" s="136" t="s">
        <v>193</v>
      </c>
      <c r="M85" s="145">
        <v>45161</v>
      </c>
      <c r="N85" s="145">
        <v>45161</v>
      </c>
      <c r="O85" s="92" t="s">
        <v>2661</v>
      </c>
      <c r="P85" s="92"/>
      <c r="Q85" s="92" t="s">
        <v>9</v>
      </c>
      <c r="R85" s="92" t="s">
        <v>10</v>
      </c>
      <c r="S85" s="92"/>
      <c r="T85" s="92"/>
      <c r="U85" s="92" t="s">
        <v>163</v>
      </c>
      <c r="V85" s="146" t="s">
        <v>1595</v>
      </c>
      <c r="W85" s="92"/>
      <c r="X85" s="147"/>
      <c r="Y85" s="145">
        <v>45167</v>
      </c>
      <c r="Z85" s="136" t="s">
        <v>276</v>
      </c>
      <c r="AA85" s="160" t="s">
        <v>215</v>
      </c>
      <c r="AB85" s="100">
        <v>3</v>
      </c>
    </row>
    <row r="86" spans="1:28" hidden="1" x14ac:dyDescent="0.35">
      <c r="A86" s="136">
        <v>34</v>
      </c>
      <c r="B86" s="136" t="s">
        <v>2878</v>
      </c>
      <c r="C86" s="144">
        <v>25</v>
      </c>
      <c r="D86" s="144" t="s">
        <v>13</v>
      </c>
      <c r="E86" s="92" t="s">
        <v>286</v>
      </c>
      <c r="F86" s="136" t="s">
        <v>271</v>
      </c>
      <c r="G86" s="92" t="s">
        <v>287</v>
      </c>
      <c r="H86" s="136" t="s">
        <v>199</v>
      </c>
      <c r="I86" s="363" t="s">
        <v>7</v>
      </c>
      <c r="J86" s="92" t="s">
        <v>295</v>
      </c>
      <c r="K86" s="92" t="s">
        <v>1887</v>
      </c>
      <c r="L86" s="136" t="s">
        <v>193</v>
      </c>
      <c r="M86" s="145">
        <v>45161</v>
      </c>
      <c r="N86" s="145">
        <v>45161</v>
      </c>
      <c r="O86" s="92" t="s">
        <v>2879</v>
      </c>
      <c r="P86" s="92"/>
      <c r="Q86" s="92" t="s">
        <v>9</v>
      </c>
      <c r="R86" s="92" t="s">
        <v>23</v>
      </c>
      <c r="S86" s="92"/>
      <c r="T86" s="92" t="s">
        <v>2880</v>
      </c>
      <c r="U86" s="92"/>
      <c r="V86" s="146"/>
      <c r="W86" s="92"/>
      <c r="X86" s="147"/>
      <c r="Y86" s="145">
        <v>45163</v>
      </c>
      <c r="Z86" s="136" t="s">
        <v>276</v>
      </c>
      <c r="AA86" s="160" t="s">
        <v>2881</v>
      </c>
      <c r="AB86" s="100"/>
    </row>
    <row r="87" spans="1:28" hidden="1" x14ac:dyDescent="0.35">
      <c r="A87" s="136">
        <v>34</v>
      </c>
      <c r="B87" s="136" t="s">
        <v>2882</v>
      </c>
      <c r="C87" s="144">
        <v>41</v>
      </c>
      <c r="D87" s="144" t="s">
        <v>13</v>
      </c>
      <c r="E87" s="92" t="s">
        <v>279</v>
      </c>
      <c r="F87" s="136" t="s">
        <v>271</v>
      </c>
      <c r="G87" s="92" t="s">
        <v>2883</v>
      </c>
      <c r="H87" s="136" t="s">
        <v>205</v>
      </c>
      <c r="I87" s="363" t="s">
        <v>175</v>
      </c>
      <c r="J87" s="92" t="s">
        <v>333</v>
      </c>
      <c r="K87" s="92" t="s">
        <v>274</v>
      </c>
      <c r="L87" s="136" t="s">
        <v>193</v>
      </c>
      <c r="M87" s="145">
        <v>45162</v>
      </c>
      <c r="N87" s="145">
        <v>45162</v>
      </c>
      <c r="O87" s="92" t="s">
        <v>2884</v>
      </c>
      <c r="P87" s="92"/>
      <c r="Q87" s="92" t="s">
        <v>9</v>
      </c>
      <c r="R87" s="92" t="s">
        <v>17</v>
      </c>
      <c r="S87" s="92"/>
      <c r="T87" s="92"/>
      <c r="U87" s="92"/>
      <c r="V87" s="146"/>
      <c r="W87" s="92"/>
      <c r="X87" s="147"/>
      <c r="Y87" s="145">
        <v>45172</v>
      </c>
      <c r="Z87" s="136" t="s">
        <v>276</v>
      </c>
      <c r="AA87" s="160" t="s">
        <v>2885</v>
      </c>
      <c r="AB87" s="100"/>
    </row>
    <row r="88" spans="1:28" x14ac:dyDescent="0.35">
      <c r="A88" s="136">
        <v>34</v>
      </c>
      <c r="B88" s="136" t="s">
        <v>2886</v>
      </c>
      <c r="C88" s="144">
        <v>4</v>
      </c>
      <c r="D88" s="144" t="s">
        <v>20</v>
      </c>
      <c r="E88" s="92" t="s">
        <v>286</v>
      </c>
      <c r="F88" s="136" t="s">
        <v>271</v>
      </c>
      <c r="G88" s="92" t="s">
        <v>50</v>
      </c>
      <c r="H88" s="136" t="s">
        <v>280</v>
      </c>
      <c r="I88" s="363" t="s">
        <v>50</v>
      </c>
      <c r="J88" s="92" t="s">
        <v>385</v>
      </c>
      <c r="K88" s="92" t="s">
        <v>1750</v>
      </c>
      <c r="L88" s="136" t="s">
        <v>195</v>
      </c>
      <c r="M88" s="145">
        <v>45162</v>
      </c>
      <c r="N88" s="145">
        <v>45162</v>
      </c>
      <c r="O88" s="92" t="s">
        <v>2887</v>
      </c>
      <c r="P88" s="92"/>
      <c r="Q88" s="92" t="s">
        <v>9</v>
      </c>
      <c r="R88" s="92" t="s">
        <v>17</v>
      </c>
      <c r="S88" s="92"/>
      <c r="T88" s="92"/>
      <c r="U88" s="92"/>
      <c r="V88" s="146"/>
      <c r="W88" s="92"/>
      <c r="X88" s="147"/>
      <c r="Y88" s="145">
        <v>45168</v>
      </c>
      <c r="Z88" s="136" t="s">
        <v>276</v>
      </c>
      <c r="AA88" s="160" t="s">
        <v>641</v>
      </c>
      <c r="AB88" s="100"/>
    </row>
    <row r="89" spans="1:28" hidden="1" x14ac:dyDescent="0.35">
      <c r="A89" s="136">
        <v>34</v>
      </c>
      <c r="B89" s="136" t="s">
        <v>2888</v>
      </c>
      <c r="C89" s="144">
        <v>2.6</v>
      </c>
      <c r="D89" s="144" t="s">
        <v>13</v>
      </c>
      <c r="E89" s="92" t="s">
        <v>286</v>
      </c>
      <c r="F89" s="136" t="s">
        <v>271</v>
      </c>
      <c r="G89" s="92" t="s">
        <v>272</v>
      </c>
      <c r="H89" s="136" t="s">
        <v>199</v>
      </c>
      <c r="I89" s="92" t="s">
        <v>55</v>
      </c>
      <c r="J89" s="92" t="s">
        <v>55</v>
      </c>
      <c r="K89" s="92" t="s">
        <v>55</v>
      </c>
      <c r="L89" s="136" t="s">
        <v>55</v>
      </c>
      <c r="M89" s="145">
        <v>45163</v>
      </c>
      <c r="N89" s="145">
        <v>45163</v>
      </c>
      <c r="O89" s="92" t="s">
        <v>2889</v>
      </c>
      <c r="P89" s="92"/>
      <c r="Q89" s="92" t="s">
        <v>9</v>
      </c>
      <c r="R89" s="92" t="s">
        <v>17</v>
      </c>
      <c r="S89" s="92"/>
      <c r="T89" s="92"/>
      <c r="U89" s="92"/>
      <c r="V89" s="146"/>
      <c r="W89" s="92"/>
      <c r="X89" s="147"/>
      <c r="Y89" s="145">
        <v>45174</v>
      </c>
      <c r="Z89" s="136" t="s">
        <v>276</v>
      </c>
      <c r="AA89" s="160" t="s">
        <v>2890</v>
      </c>
      <c r="AB89" s="100"/>
    </row>
    <row r="90" spans="1:28" x14ac:dyDescent="0.35">
      <c r="A90" s="136">
        <v>34</v>
      </c>
      <c r="B90" s="136" t="s">
        <v>2891</v>
      </c>
      <c r="C90" s="144">
        <v>40</v>
      </c>
      <c r="D90" s="144" t="s">
        <v>13</v>
      </c>
      <c r="E90" s="92" t="s">
        <v>286</v>
      </c>
      <c r="F90" s="136" t="s">
        <v>271</v>
      </c>
      <c r="G90" s="92" t="s">
        <v>44</v>
      </c>
      <c r="H90" s="136" t="s">
        <v>199</v>
      </c>
      <c r="I90" s="92" t="s">
        <v>44</v>
      </c>
      <c r="J90" s="92" t="s">
        <v>288</v>
      </c>
      <c r="K90" s="92" t="s">
        <v>659</v>
      </c>
      <c r="L90" s="136" t="s">
        <v>195</v>
      </c>
      <c r="M90" s="145">
        <v>45164</v>
      </c>
      <c r="N90" s="145">
        <v>45164</v>
      </c>
      <c r="O90" s="92" t="s">
        <v>2892</v>
      </c>
      <c r="P90" s="92"/>
      <c r="Q90" s="92" t="s">
        <v>9</v>
      </c>
      <c r="R90" s="92" t="s">
        <v>17</v>
      </c>
      <c r="S90" s="92"/>
      <c r="T90" s="92"/>
      <c r="U90" s="92"/>
      <c r="V90" s="146"/>
      <c r="W90" s="92"/>
      <c r="X90" s="147"/>
      <c r="Y90" s="145">
        <v>45199</v>
      </c>
      <c r="Z90" s="136" t="s">
        <v>276</v>
      </c>
      <c r="AA90" s="160" t="s">
        <v>2893</v>
      </c>
      <c r="AB90" s="100"/>
    </row>
    <row r="91" spans="1:28" x14ac:dyDescent="0.35">
      <c r="A91" s="136">
        <v>34</v>
      </c>
      <c r="B91" s="136" t="s">
        <v>2894</v>
      </c>
      <c r="C91" s="144">
        <v>39</v>
      </c>
      <c r="D91" s="144" t="s">
        <v>13</v>
      </c>
      <c r="E91" s="92" t="s">
        <v>286</v>
      </c>
      <c r="F91" s="136" t="s">
        <v>312</v>
      </c>
      <c r="G91" s="92" t="s">
        <v>2895</v>
      </c>
      <c r="H91" s="136" t="s">
        <v>199</v>
      </c>
      <c r="I91" s="92" t="s">
        <v>44</v>
      </c>
      <c r="J91" s="92" t="s">
        <v>301</v>
      </c>
      <c r="K91" s="92" t="s">
        <v>1772</v>
      </c>
      <c r="L91" s="136" t="s">
        <v>195</v>
      </c>
      <c r="M91" s="145">
        <v>45165</v>
      </c>
      <c r="N91" s="145">
        <v>45165</v>
      </c>
      <c r="O91" s="92" t="s">
        <v>2896</v>
      </c>
      <c r="P91" s="92"/>
      <c r="Q91" s="92" t="s">
        <v>9</v>
      </c>
      <c r="R91" s="92" t="s">
        <v>23</v>
      </c>
      <c r="S91" s="92"/>
      <c r="T91" s="92" t="s">
        <v>2199</v>
      </c>
      <c r="U91" s="92"/>
      <c r="V91" s="146"/>
      <c r="W91" s="92"/>
      <c r="X91" s="147"/>
      <c r="Y91" s="145">
        <v>45168</v>
      </c>
      <c r="Z91" s="136" t="s">
        <v>276</v>
      </c>
      <c r="AA91" s="160" t="s">
        <v>2897</v>
      </c>
      <c r="AB91" s="100"/>
    </row>
    <row r="92" spans="1:28" hidden="1" x14ac:dyDescent="0.35">
      <c r="A92" s="136">
        <v>34</v>
      </c>
      <c r="B92" s="136" t="s">
        <v>2898</v>
      </c>
      <c r="C92" s="144">
        <v>53</v>
      </c>
      <c r="D92" s="144" t="s">
        <v>13</v>
      </c>
      <c r="E92" s="92" t="s">
        <v>279</v>
      </c>
      <c r="F92" s="136" t="s">
        <v>312</v>
      </c>
      <c r="G92" s="92" t="s">
        <v>2572</v>
      </c>
      <c r="H92" s="136" t="s">
        <v>201</v>
      </c>
      <c r="I92" s="92" t="s">
        <v>55</v>
      </c>
      <c r="J92" s="92" t="s">
        <v>301</v>
      </c>
      <c r="K92" s="92" t="s">
        <v>55</v>
      </c>
      <c r="L92" s="136" t="s">
        <v>55</v>
      </c>
      <c r="M92" s="145">
        <v>45165</v>
      </c>
      <c r="N92" s="145">
        <v>45165</v>
      </c>
      <c r="O92" s="92" t="s">
        <v>2899</v>
      </c>
      <c r="P92" s="92"/>
      <c r="Q92" s="92" t="s">
        <v>9</v>
      </c>
      <c r="R92" s="92" t="s">
        <v>17</v>
      </c>
      <c r="S92" s="92"/>
      <c r="T92" s="92"/>
      <c r="U92" s="92"/>
      <c r="V92" s="146"/>
      <c r="W92" s="92"/>
      <c r="X92" s="147"/>
      <c r="Y92" s="145">
        <v>45178</v>
      </c>
      <c r="Z92" s="136" t="s">
        <v>276</v>
      </c>
      <c r="AA92" s="160" t="s">
        <v>2900</v>
      </c>
      <c r="AB92" s="100"/>
    </row>
    <row r="93" spans="1:28" hidden="1" x14ac:dyDescent="0.35">
      <c r="A93" s="136">
        <v>34</v>
      </c>
      <c r="B93" s="136" t="s">
        <v>2901</v>
      </c>
      <c r="C93" s="144">
        <v>20</v>
      </c>
      <c r="D93" s="144" t="s">
        <v>13</v>
      </c>
      <c r="E93" s="92" t="s">
        <v>286</v>
      </c>
      <c r="F93" s="136" t="s">
        <v>312</v>
      </c>
      <c r="G93" s="92" t="s">
        <v>2902</v>
      </c>
      <c r="H93" s="136" t="s">
        <v>201</v>
      </c>
      <c r="I93" s="92" t="s">
        <v>55</v>
      </c>
      <c r="J93" s="92" t="s">
        <v>327</v>
      </c>
      <c r="K93" s="92" t="s">
        <v>55</v>
      </c>
      <c r="L93" s="136" t="s">
        <v>55</v>
      </c>
      <c r="M93" s="145">
        <v>45165</v>
      </c>
      <c r="N93" s="145">
        <v>45165</v>
      </c>
      <c r="O93" s="92" t="s">
        <v>2903</v>
      </c>
      <c r="P93" s="92"/>
      <c r="Q93" s="92" t="s">
        <v>9</v>
      </c>
      <c r="R93" s="92" t="s">
        <v>23</v>
      </c>
      <c r="S93" s="92"/>
      <c r="T93" s="92"/>
      <c r="U93" s="92"/>
      <c r="V93" s="146"/>
      <c r="W93" s="92"/>
      <c r="X93" s="147"/>
      <c r="Y93" s="145">
        <v>45167</v>
      </c>
      <c r="Z93" s="136" t="s">
        <v>276</v>
      </c>
      <c r="AA93" s="160" t="s">
        <v>2904</v>
      </c>
      <c r="AB93" s="100"/>
    </row>
    <row r="94" spans="1:28" hidden="1" x14ac:dyDescent="0.35">
      <c r="A94" s="136">
        <v>35</v>
      </c>
      <c r="B94" s="136" t="s">
        <v>2905</v>
      </c>
      <c r="C94" s="144">
        <v>14</v>
      </c>
      <c r="D94" s="144" t="s">
        <v>13</v>
      </c>
      <c r="E94" s="92" t="s">
        <v>279</v>
      </c>
      <c r="F94" s="136" t="s">
        <v>271</v>
      </c>
      <c r="G94" s="92" t="s">
        <v>47</v>
      </c>
      <c r="H94" s="136" t="s">
        <v>199</v>
      </c>
      <c r="I94" s="92" t="s">
        <v>47</v>
      </c>
      <c r="J94" s="92" t="s">
        <v>273</v>
      </c>
      <c r="K94" s="92" t="s">
        <v>358</v>
      </c>
      <c r="L94" s="136" t="s">
        <v>193</v>
      </c>
      <c r="M94" s="145">
        <v>45166</v>
      </c>
      <c r="N94" s="145">
        <v>45166</v>
      </c>
      <c r="O94" s="92" t="s">
        <v>2906</v>
      </c>
      <c r="P94" s="92"/>
      <c r="Q94" s="92" t="s">
        <v>16</v>
      </c>
      <c r="R94" s="92"/>
      <c r="S94" s="92" t="s">
        <v>34</v>
      </c>
      <c r="T94" s="92"/>
      <c r="U94" s="92"/>
      <c r="V94" s="146"/>
      <c r="W94" s="92"/>
      <c r="X94" s="147"/>
      <c r="Y94" s="145">
        <v>45166</v>
      </c>
      <c r="Z94" s="136" t="s">
        <v>276</v>
      </c>
      <c r="AA94" s="160" t="s">
        <v>971</v>
      </c>
      <c r="AB94" s="100"/>
    </row>
    <row r="95" spans="1:28" hidden="1" x14ac:dyDescent="0.35">
      <c r="A95" s="136">
        <v>35</v>
      </c>
      <c r="B95" s="136" t="s">
        <v>2849</v>
      </c>
      <c r="C95" s="144">
        <v>17</v>
      </c>
      <c r="D95" s="144" t="s">
        <v>13</v>
      </c>
      <c r="E95" s="92" t="s">
        <v>279</v>
      </c>
      <c r="F95" s="136" t="s">
        <v>271</v>
      </c>
      <c r="G95" s="92" t="s">
        <v>44</v>
      </c>
      <c r="H95" s="136" t="s">
        <v>199</v>
      </c>
      <c r="I95" s="92" t="s">
        <v>44</v>
      </c>
      <c r="J95" s="92" t="s">
        <v>385</v>
      </c>
      <c r="K95" s="92" t="s">
        <v>1772</v>
      </c>
      <c r="L95" s="136" t="s">
        <v>193</v>
      </c>
      <c r="M95" s="145">
        <v>45166</v>
      </c>
      <c r="N95" s="145">
        <v>45166</v>
      </c>
      <c r="O95" s="92" t="s">
        <v>2906</v>
      </c>
      <c r="P95" s="92"/>
      <c r="Q95" s="92" t="s">
        <v>16</v>
      </c>
      <c r="R95" s="92"/>
      <c r="S95" s="92" t="s">
        <v>34</v>
      </c>
      <c r="T95" s="92"/>
      <c r="U95" s="92"/>
      <c r="V95" s="146"/>
      <c r="W95" s="92"/>
      <c r="X95" s="147"/>
      <c r="Y95" s="145">
        <v>45166</v>
      </c>
      <c r="Z95" s="136" t="s">
        <v>276</v>
      </c>
      <c r="AA95" s="160" t="s">
        <v>971</v>
      </c>
      <c r="AB95" s="100"/>
    </row>
    <row r="96" spans="1:28" x14ac:dyDescent="0.35">
      <c r="A96" s="136">
        <v>35</v>
      </c>
      <c r="B96" s="136" t="s">
        <v>2907</v>
      </c>
      <c r="C96" s="144">
        <v>25</v>
      </c>
      <c r="D96" s="144" t="s">
        <v>13</v>
      </c>
      <c r="E96" s="92" t="s">
        <v>286</v>
      </c>
      <c r="F96" s="136" t="s">
        <v>271</v>
      </c>
      <c r="G96" s="92" t="s">
        <v>1632</v>
      </c>
      <c r="H96" s="136" t="s">
        <v>199</v>
      </c>
      <c r="I96" s="92" t="s">
        <v>7</v>
      </c>
      <c r="J96" s="92" t="s">
        <v>273</v>
      </c>
      <c r="K96" s="92" t="s">
        <v>1887</v>
      </c>
      <c r="L96" s="136" t="s">
        <v>195</v>
      </c>
      <c r="M96" s="145">
        <v>45164</v>
      </c>
      <c r="N96" s="145">
        <v>45164</v>
      </c>
      <c r="O96" s="92" t="s">
        <v>2908</v>
      </c>
      <c r="P96" s="92"/>
      <c r="Q96" s="92" t="s">
        <v>9</v>
      </c>
      <c r="R96" s="92" t="s">
        <v>23</v>
      </c>
      <c r="S96" s="92"/>
      <c r="T96" s="92" t="s">
        <v>2909</v>
      </c>
      <c r="U96" s="92" t="s">
        <v>163</v>
      </c>
      <c r="V96" s="146" t="s">
        <v>2910</v>
      </c>
      <c r="W96" s="92"/>
      <c r="X96" s="147"/>
      <c r="Y96" s="145">
        <v>45183</v>
      </c>
      <c r="Z96" s="136" t="s">
        <v>276</v>
      </c>
      <c r="AA96" s="160" t="s">
        <v>2911</v>
      </c>
      <c r="AB96" s="100">
        <v>2</v>
      </c>
    </row>
    <row r="97" spans="1:28" x14ac:dyDescent="0.35">
      <c r="A97" s="136">
        <v>35</v>
      </c>
      <c r="B97" s="136" t="s">
        <v>2912</v>
      </c>
      <c r="C97" s="144">
        <v>8.6</v>
      </c>
      <c r="D97" s="144" t="s">
        <v>13</v>
      </c>
      <c r="E97" s="92" t="s">
        <v>286</v>
      </c>
      <c r="F97" s="136" t="s">
        <v>271</v>
      </c>
      <c r="G97" s="92" t="s">
        <v>298</v>
      </c>
      <c r="H97" s="136" t="s">
        <v>199</v>
      </c>
      <c r="I97" s="92" t="s">
        <v>7</v>
      </c>
      <c r="J97" s="92" t="s">
        <v>327</v>
      </c>
      <c r="K97" s="92" t="s">
        <v>1887</v>
      </c>
      <c r="L97" s="136" t="s">
        <v>195</v>
      </c>
      <c r="M97" s="145">
        <v>45167</v>
      </c>
      <c r="N97" s="145">
        <v>45167</v>
      </c>
      <c r="O97" s="92" t="s">
        <v>474</v>
      </c>
      <c r="P97" s="92"/>
      <c r="Q97" s="92" t="s">
        <v>16</v>
      </c>
      <c r="R97" s="92"/>
      <c r="S97" s="92" t="s">
        <v>18</v>
      </c>
      <c r="T97" s="92"/>
      <c r="U97" s="92"/>
      <c r="V97" s="146"/>
      <c r="W97" s="92"/>
      <c r="X97" s="147"/>
      <c r="Y97" s="145">
        <v>45167</v>
      </c>
      <c r="Z97" s="136" t="s">
        <v>276</v>
      </c>
      <c r="AA97" s="160" t="s">
        <v>299</v>
      </c>
      <c r="AB97" s="100"/>
    </row>
    <row r="98" spans="1:28" x14ac:dyDescent="0.35">
      <c r="A98" s="136">
        <v>35</v>
      </c>
      <c r="B98" s="136" t="s">
        <v>2913</v>
      </c>
      <c r="C98" s="144">
        <v>24</v>
      </c>
      <c r="D98" s="144" t="s">
        <v>13</v>
      </c>
      <c r="E98" s="92" t="s">
        <v>286</v>
      </c>
      <c r="F98" s="136" t="s">
        <v>271</v>
      </c>
      <c r="G98" s="92" t="s">
        <v>7</v>
      </c>
      <c r="H98" s="136" t="s">
        <v>199</v>
      </c>
      <c r="I98" s="92" t="s">
        <v>7</v>
      </c>
      <c r="J98" s="92" t="s">
        <v>338</v>
      </c>
      <c r="K98" s="92" t="s">
        <v>1887</v>
      </c>
      <c r="L98" s="136" t="s">
        <v>195</v>
      </c>
      <c r="M98" s="145">
        <v>45167</v>
      </c>
      <c r="N98" s="145">
        <v>45167</v>
      </c>
      <c r="O98" s="92" t="s">
        <v>2914</v>
      </c>
      <c r="P98" s="92"/>
      <c r="Q98" s="92" t="s">
        <v>9</v>
      </c>
      <c r="R98" s="92" t="s">
        <v>23</v>
      </c>
      <c r="S98" s="92"/>
      <c r="T98" s="92" t="s">
        <v>2314</v>
      </c>
      <c r="U98" s="92"/>
      <c r="V98" s="146"/>
      <c r="W98" s="92"/>
      <c r="X98" s="147"/>
      <c r="Y98" s="145">
        <v>45173</v>
      </c>
      <c r="Z98" s="136" t="s">
        <v>276</v>
      </c>
      <c r="AA98" s="160" t="s">
        <v>2915</v>
      </c>
      <c r="AB98" s="100"/>
    </row>
    <row r="99" spans="1:28" hidden="1" x14ac:dyDescent="0.35">
      <c r="A99" s="136">
        <v>35</v>
      </c>
      <c r="B99" s="136" t="s">
        <v>2916</v>
      </c>
      <c r="C99" s="144">
        <v>50</v>
      </c>
      <c r="D99" s="144" t="s">
        <v>13</v>
      </c>
      <c r="E99" s="92" t="s">
        <v>286</v>
      </c>
      <c r="F99" s="136" t="s">
        <v>271</v>
      </c>
      <c r="G99" s="92" t="s">
        <v>2737</v>
      </c>
      <c r="H99" s="136" t="s">
        <v>205</v>
      </c>
      <c r="I99" s="92" t="s">
        <v>175</v>
      </c>
      <c r="J99" s="92" t="s">
        <v>1264</v>
      </c>
      <c r="K99" s="92" t="s">
        <v>370</v>
      </c>
      <c r="L99" s="136" t="s">
        <v>193</v>
      </c>
      <c r="M99" s="145">
        <v>45168</v>
      </c>
      <c r="N99" s="145">
        <v>45168</v>
      </c>
      <c r="O99" s="92" t="s">
        <v>2917</v>
      </c>
      <c r="P99" s="92"/>
      <c r="Q99" s="92" t="s">
        <v>9</v>
      </c>
      <c r="R99" s="92" t="s">
        <v>17</v>
      </c>
      <c r="S99" s="92"/>
      <c r="T99" s="92"/>
      <c r="U99" s="92"/>
      <c r="V99" s="146"/>
      <c r="W99" s="92"/>
      <c r="X99" s="147"/>
      <c r="Y99" s="145">
        <v>45177</v>
      </c>
      <c r="Z99" s="136" t="s">
        <v>773</v>
      </c>
      <c r="AA99" s="160"/>
      <c r="AB99" s="100"/>
    </row>
    <row r="100" spans="1:28" x14ac:dyDescent="0.35">
      <c r="A100" s="136">
        <v>35</v>
      </c>
      <c r="B100" s="136" t="s">
        <v>2918</v>
      </c>
      <c r="C100" s="144">
        <v>11</v>
      </c>
      <c r="D100" s="144" t="s">
        <v>13</v>
      </c>
      <c r="E100" s="92" t="s">
        <v>279</v>
      </c>
      <c r="F100" s="136" t="s">
        <v>271</v>
      </c>
      <c r="G100" s="92" t="s">
        <v>50</v>
      </c>
      <c r="H100" s="136" t="s">
        <v>199</v>
      </c>
      <c r="I100" s="92" t="s">
        <v>50</v>
      </c>
      <c r="J100" s="92" t="s">
        <v>612</v>
      </c>
      <c r="K100" s="92" t="s">
        <v>579</v>
      </c>
      <c r="L100" s="136" t="s">
        <v>195</v>
      </c>
      <c r="M100" s="145">
        <v>45168</v>
      </c>
      <c r="N100" s="145">
        <v>45168</v>
      </c>
      <c r="O100" s="92" t="s">
        <v>2919</v>
      </c>
      <c r="P100" s="92"/>
      <c r="Q100" s="92" t="s">
        <v>9</v>
      </c>
      <c r="R100" s="92" t="s">
        <v>17</v>
      </c>
      <c r="S100" s="92"/>
      <c r="T100" s="92"/>
      <c r="U100" s="92" t="s">
        <v>163</v>
      </c>
      <c r="V100" s="146" t="s">
        <v>2920</v>
      </c>
      <c r="W100" s="92"/>
      <c r="X100" s="147"/>
      <c r="Y100" s="145">
        <v>45182</v>
      </c>
      <c r="Z100" s="136" t="s">
        <v>276</v>
      </c>
      <c r="AA100" s="160" t="s">
        <v>2921</v>
      </c>
      <c r="AB100" s="100">
        <v>2</v>
      </c>
    </row>
    <row r="101" spans="1:28" hidden="1" x14ac:dyDescent="0.35">
      <c r="A101" s="136">
        <v>35</v>
      </c>
      <c r="B101" s="136" t="s">
        <v>2922</v>
      </c>
      <c r="C101" s="144">
        <v>14</v>
      </c>
      <c r="D101" s="144" t="s">
        <v>13</v>
      </c>
      <c r="E101" s="92" t="s">
        <v>286</v>
      </c>
      <c r="F101" s="136" t="s">
        <v>271</v>
      </c>
      <c r="G101" s="92" t="s">
        <v>47</v>
      </c>
      <c r="H101" s="136" t="s">
        <v>199</v>
      </c>
      <c r="I101" s="92" t="s">
        <v>47</v>
      </c>
      <c r="J101" s="92" t="s">
        <v>338</v>
      </c>
      <c r="K101" s="92" t="s">
        <v>365</v>
      </c>
      <c r="L101" s="136" t="s">
        <v>193</v>
      </c>
      <c r="M101" s="145">
        <v>45168</v>
      </c>
      <c r="N101" s="145">
        <v>45168</v>
      </c>
      <c r="O101" s="92" t="s">
        <v>520</v>
      </c>
      <c r="P101" s="92"/>
      <c r="Q101" s="92" t="s">
        <v>9</v>
      </c>
      <c r="R101" s="92" t="s">
        <v>10</v>
      </c>
      <c r="S101" s="92"/>
      <c r="T101" s="92"/>
      <c r="U101" s="92" t="s">
        <v>163</v>
      </c>
      <c r="V101" s="146" t="s">
        <v>2923</v>
      </c>
      <c r="W101" s="92"/>
      <c r="X101" s="147"/>
      <c r="Y101" s="145">
        <v>45184</v>
      </c>
      <c r="Z101" s="136" t="s">
        <v>276</v>
      </c>
      <c r="AA101" s="160" t="s">
        <v>520</v>
      </c>
      <c r="AB101" s="100">
        <v>3</v>
      </c>
    </row>
    <row r="102" spans="1:28" hidden="1" x14ac:dyDescent="0.35">
      <c r="A102" s="136">
        <v>35</v>
      </c>
      <c r="B102" s="136" t="s">
        <v>2924</v>
      </c>
      <c r="C102" s="144">
        <v>3.2</v>
      </c>
      <c r="D102" s="144" t="s">
        <v>13</v>
      </c>
      <c r="E102" s="92" t="s">
        <v>286</v>
      </c>
      <c r="F102" s="136" t="s">
        <v>271</v>
      </c>
      <c r="G102" s="92" t="s">
        <v>44</v>
      </c>
      <c r="H102" s="136" t="s">
        <v>199</v>
      </c>
      <c r="I102" s="92" t="s">
        <v>44</v>
      </c>
      <c r="J102" s="92" t="s">
        <v>612</v>
      </c>
      <c r="K102" s="92" t="s">
        <v>659</v>
      </c>
      <c r="L102" s="136" t="s">
        <v>193</v>
      </c>
      <c r="M102" s="145">
        <v>45168</v>
      </c>
      <c r="N102" s="145">
        <v>45168</v>
      </c>
      <c r="O102" s="92" t="s">
        <v>2925</v>
      </c>
      <c r="P102" s="92"/>
      <c r="Q102" s="92" t="s">
        <v>9</v>
      </c>
      <c r="R102" s="92" t="s">
        <v>10</v>
      </c>
      <c r="S102" s="92"/>
      <c r="T102" s="92"/>
      <c r="U102" s="92"/>
      <c r="V102" s="146"/>
      <c r="W102" s="92"/>
      <c r="X102" s="147"/>
      <c r="Y102" s="145">
        <v>45171</v>
      </c>
      <c r="Z102" s="136" t="s">
        <v>276</v>
      </c>
      <c r="AA102" s="160" t="s">
        <v>2926</v>
      </c>
      <c r="AB102" s="100"/>
    </row>
    <row r="103" spans="1:28" x14ac:dyDescent="0.35">
      <c r="A103" s="136">
        <v>35</v>
      </c>
      <c r="B103" s="136" t="s">
        <v>2927</v>
      </c>
      <c r="C103" s="144">
        <v>75</v>
      </c>
      <c r="D103" s="144" t="s">
        <v>13</v>
      </c>
      <c r="E103" s="92" t="s">
        <v>286</v>
      </c>
      <c r="F103" s="136" t="s">
        <v>271</v>
      </c>
      <c r="G103" s="92" t="s">
        <v>7</v>
      </c>
      <c r="H103" s="136" t="s">
        <v>199</v>
      </c>
      <c r="I103" s="92" t="s">
        <v>7</v>
      </c>
      <c r="J103" s="92" t="s">
        <v>612</v>
      </c>
      <c r="K103" s="92" t="s">
        <v>1887</v>
      </c>
      <c r="L103" s="136" t="s">
        <v>195</v>
      </c>
      <c r="M103" s="145">
        <v>45168</v>
      </c>
      <c r="N103" s="145">
        <v>45168</v>
      </c>
      <c r="O103" s="92" t="s">
        <v>2928</v>
      </c>
      <c r="P103" s="92"/>
      <c r="Q103" s="92" t="s">
        <v>9</v>
      </c>
      <c r="R103" s="92" t="s">
        <v>10</v>
      </c>
      <c r="S103" s="92"/>
      <c r="T103" s="92"/>
      <c r="U103" s="92"/>
      <c r="V103" s="146"/>
      <c r="W103" s="92"/>
      <c r="X103" s="147"/>
      <c r="Y103" s="145">
        <v>45173</v>
      </c>
      <c r="Z103" s="136" t="s">
        <v>276</v>
      </c>
      <c r="AA103" s="160" t="s">
        <v>2929</v>
      </c>
      <c r="AB103" s="100"/>
    </row>
    <row r="104" spans="1:28" hidden="1" x14ac:dyDescent="0.35">
      <c r="A104" s="136">
        <v>35</v>
      </c>
      <c r="B104" s="136" t="s">
        <v>2930</v>
      </c>
      <c r="C104" s="144">
        <v>60</v>
      </c>
      <c r="D104" s="144" t="s">
        <v>13</v>
      </c>
      <c r="E104" s="92" t="s">
        <v>286</v>
      </c>
      <c r="F104" s="136" t="s">
        <v>312</v>
      </c>
      <c r="G104" s="92" t="s">
        <v>44</v>
      </c>
      <c r="H104" s="136" t="s">
        <v>199</v>
      </c>
      <c r="I104" s="92" t="s">
        <v>44</v>
      </c>
      <c r="J104" s="92" t="s">
        <v>288</v>
      </c>
      <c r="K104" s="92" t="s">
        <v>748</v>
      </c>
      <c r="L104" s="136" t="s">
        <v>193</v>
      </c>
      <c r="M104" s="145">
        <v>45155</v>
      </c>
      <c r="N104" s="145"/>
      <c r="O104" s="92" t="s">
        <v>2931</v>
      </c>
      <c r="P104" s="92"/>
      <c r="Q104" s="92" t="s">
        <v>9</v>
      </c>
      <c r="R104" s="92" t="s">
        <v>10</v>
      </c>
      <c r="S104" s="92"/>
      <c r="T104" s="92"/>
      <c r="U104" s="92"/>
      <c r="V104" s="146"/>
      <c r="W104" s="92" t="s">
        <v>12</v>
      </c>
      <c r="X104" s="147"/>
      <c r="Y104" s="400"/>
      <c r="Z104" s="401"/>
      <c r="AA104" s="160" t="s">
        <v>683</v>
      </c>
      <c r="AB104" s="100"/>
    </row>
    <row r="105" spans="1:28" hidden="1" x14ac:dyDescent="0.35">
      <c r="A105" s="136">
        <v>35</v>
      </c>
      <c r="B105" s="136" t="s">
        <v>2932</v>
      </c>
      <c r="C105" s="144">
        <v>9</v>
      </c>
      <c r="D105" s="144" t="s">
        <v>20</v>
      </c>
      <c r="E105" s="92" t="s">
        <v>286</v>
      </c>
      <c r="F105" s="136" t="s">
        <v>271</v>
      </c>
      <c r="G105" s="92" t="s">
        <v>2477</v>
      </c>
      <c r="H105" s="136" t="s">
        <v>199</v>
      </c>
      <c r="I105" s="92" t="s">
        <v>44</v>
      </c>
      <c r="J105" s="92" t="s">
        <v>338</v>
      </c>
      <c r="K105" s="92"/>
      <c r="L105" s="136" t="s">
        <v>193</v>
      </c>
      <c r="M105" s="145">
        <v>45155</v>
      </c>
      <c r="N105" s="145"/>
      <c r="O105" s="92" t="s">
        <v>756</v>
      </c>
      <c r="P105" s="92"/>
      <c r="Q105" s="92" t="s">
        <v>9</v>
      </c>
      <c r="R105" s="92" t="s">
        <v>10</v>
      </c>
      <c r="S105" s="92"/>
      <c r="T105" s="92"/>
      <c r="U105" s="92"/>
      <c r="V105" s="146"/>
      <c r="W105" s="92" t="s">
        <v>12</v>
      </c>
      <c r="X105" s="147"/>
      <c r="Y105" s="400"/>
      <c r="Z105" s="401"/>
      <c r="AA105" s="160" t="s">
        <v>2933</v>
      </c>
      <c r="AB105" s="100"/>
    </row>
    <row r="106" spans="1:28" hidden="1" x14ac:dyDescent="0.35">
      <c r="A106" s="136">
        <v>35</v>
      </c>
      <c r="B106" s="136" t="s">
        <v>2934</v>
      </c>
      <c r="C106" s="144">
        <v>50</v>
      </c>
      <c r="D106" s="144" t="s">
        <v>13</v>
      </c>
      <c r="E106" s="92" t="s">
        <v>286</v>
      </c>
      <c r="F106" s="136" t="s">
        <v>271</v>
      </c>
      <c r="G106" s="92" t="s">
        <v>960</v>
      </c>
      <c r="H106" s="136" t="s">
        <v>205</v>
      </c>
      <c r="I106" s="92" t="s">
        <v>175</v>
      </c>
      <c r="J106" s="92" t="s">
        <v>333</v>
      </c>
      <c r="K106" s="92" t="s">
        <v>274</v>
      </c>
      <c r="L106" s="136" t="s">
        <v>193</v>
      </c>
      <c r="M106" s="145">
        <v>45168</v>
      </c>
      <c r="N106" s="145">
        <v>45168</v>
      </c>
      <c r="O106" s="92" t="s">
        <v>2935</v>
      </c>
      <c r="P106" s="92"/>
      <c r="Q106" s="92" t="s">
        <v>9</v>
      </c>
      <c r="R106" s="92" t="s">
        <v>10</v>
      </c>
      <c r="S106" s="92"/>
      <c r="T106" s="92"/>
      <c r="U106" s="92"/>
      <c r="V106" s="146"/>
      <c r="W106" s="92" t="s">
        <v>12</v>
      </c>
      <c r="X106" s="147"/>
      <c r="Y106" s="400"/>
      <c r="Z106" s="401"/>
      <c r="AA106" s="160" t="s">
        <v>683</v>
      </c>
      <c r="AB106" s="100"/>
    </row>
    <row r="107" spans="1:28" hidden="1" x14ac:dyDescent="0.35">
      <c r="A107" s="136">
        <v>35</v>
      </c>
      <c r="B107" s="136" t="s">
        <v>2936</v>
      </c>
      <c r="C107" s="144">
        <v>4</v>
      </c>
      <c r="D107" s="144" t="s">
        <v>13</v>
      </c>
      <c r="E107" s="92" t="s">
        <v>279</v>
      </c>
      <c r="F107" s="136" t="s">
        <v>271</v>
      </c>
      <c r="G107" s="92" t="s">
        <v>896</v>
      </c>
      <c r="H107" s="136" t="s">
        <v>205</v>
      </c>
      <c r="I107" s="92" t="s">
        <v>175</v>
      </c>
      <c r="J107" s="92" t="s">
        <v>333</v>
      </c>
      <c r="K107" s="92" t="s">
        <v>274</v>
      </c>
      <c r="L107" s="136" t="s">
        <v>193</v>
      </c>
      <c r="M107" s="145">
        <v>45169</v>
      </c>
      <c r="N107" s="145">
        <v>45169</v>
      </c>
      <c r="O107" s="92" t="s">
        <v>1454</v>
      </c>
      <c r="P107" s="92"/>
      <c r="Q107" s="92" t="s">
        <v>9</v>
      </c>
      <c r="R107" s="92" t="s">
        <v>10</v>
      </c>
      <c r="S107" s="92"/>
      <c r="T107" s="92"/>
      <c r="U107" s="92"/>
      <c r="V107" s="146"/>
      <c r="W107" s="92"/>
      <c r="X107" s="147"/>
      <c r="Y107" s="145">
        <v>45177</v>
      </c>
      <c r="Z107" s="136" t="s">
        <v>276</v>
      </c>
      <c r="AA107" s="160" t="s">
        <v>2937</v>
      </c>
      <c r="AB107" s="100"/>
    </row>
    <row r="108" spans="1:28" hidden="1" x14ac:dyDescent="0.35">
      <c r="A108" s="136">
        <v>35</v>
      </c>
      <c r="B108" s="136" t="s">
        <v>2938</v>
      </c>
      <c r="C108" s="144">
        <v>3.3</v>
      </c>
      <c r="D108" s="144" t="s">
        <v>13</v>
      </c>
      <c r="E108" s="92" t="s">
        <v>279</v>
      </c>
      <c r="F108" s="136" t="s">
        <v>271</v>
      </c>
      <c r="G108" s="92" t="s">
        <v>53</v>
      </c>
      <c r="H108" s="136" t="s">
        <v>280</v>
      </c>
      <c r="I108" s="92" t="s">
        <v>53</v>
      </c>
      <c r="J108" s="92" t="s">
        <v>327</v>
      </c>
      <c r="K108" s="92" t="s">
        <v>400</v>
      </c>
      <c r="L108" s="136" t="s">
        <v>193</v>
      </c>
      <c r="M108" s="145">
        <v>45169</v>
      </c>
      <c r="N108" s="145">
        <v>45169</v>
      </c>
      <c r="O108" s="92" t="s">
        <v>1568</v>
      </c>
      <c r="P108" s="92"/>
      <c r="Q108" s="92" t="s">
        <v>9</v>
      </c>
      <c r="R108" s="92" t="s">
        <v>10</v>
      </c>
      <c r="S108" s="92"/>
      <c r="T108" s="92"/>
      <c r="U108" s="92"/>
      <c r="V108" s="146"/>
      <c r="W108" s="92"/>
      <c r="X108" s="147"/>
      <c r="Y108" s="145">
        <v>45174</v>
      </c>
      <c r="Z108" s="136" t="s">
        <v>276</v>
      </c>
      <c r="AA108" s="160" t="s">
        <v>434</v>
      </c>
      <c r="AB108" s="100"/>
    </row>
    <row r="109" spans="1:28" hidden="1" x14ac:dyDescent="0.35">
      <c r="A109" s="136"/>
      <c r="B109" s="136"/>
      <c r="C109" s="144"/>
      <c r="D109" s="144"/>
      <c r="E109" s="92"/>
      <c r="F109" s="136"/>
      <c r="G109" s="92"/>
      <c r="H109" s="136"/>
      <c r="I109" s="136"/>
      <c r="J109" s="92"/>
      <c r="K109" s="92"/>
      <c r="L109" s="136"/>
      <c r="M109" s="145"/>
      <c r="N109" s="145"/>
      <c r="O109" s="92"/>
      <c r="P109" s="92"/>
      <c r="Q109" s="92"/>
      <c r="R109" s="92"/>
      <c r="S109" s="92"/>
      <c r="T109" s="92"/>
      <c r="U109" s="92"/>
      <c r="V109" s="146"/>
      <c r="W109" s="92"/>
      <c r="X109" s="147"/>
      <c r="Y109" s="145"/>
      <c r="Z109" s="136"/>
      <c r="AA109" s="160"/>
      <c r="AB109" s="100"/>
    </row>
    <row r="110" spans="1:28" hidden="1" x14ac:dyDescent="0.35">
      <c r="A110" s="136"/>
      <c r="B110" s="136"/>
      <c r="C110" s="144"/>
      <c r="D110" s="144"/>
      <c r="E110" s="92"/>
      <c r="F110" s="136"/>
      <c r="G110" s="92"/>
      <c r="H110" s="136"/>
      <c r="I110" s="136"/>
      <c r="J110" s="92"/>
      <c r="K110" s="92"/>
      <c r="L110" s="136"/>
      <c r="M110" s="145"/>
      <c r="N110" s="145"/>
      <c r="O110" s="92"/>
      <c r="P110" s="92"/>
      <c r="Q110" s="92"/>
      <c r="R110" s="92"/>
      <c r="S110" s="92"/>
      <c r="T110" s="92"/>
      <c r="U110" s="92"/>
      <c r="V110" s="146"/>
      <c r="W110" s="92"/>
      <c r="X110" s="147"/>
      <c r="Y110" s="145"/>
      <c r="Z110" s="136"/>
      <c r="AA110" s="160"/>
      <c r="AB110" s="100"/>
    </row>
    <row r="111" spans="1:28" hidden="1" x14ac:dyDescent="0.35">
      <c r="A111" s="26"/>
      <c r="B111" s="26"/>
      <c r="C111" s="5"/>
      <c r="D111" s="5"/>
      <c r="E111" s="40"/>
      <c r="F111" s="4"/>
      <c r="G111" s="42"/>
      <c r="H111" s="26"/>
      <c r="I111" s="4"/>
      <c r="J111" s="40"/>
      <c r="K111" s="40"/>
      <c r="L111" s="4"/>
      <c r="M111" s="44"/>
      <c r="N111" s="45"/>
      <c r="O111" s="49"/>
      <c r="P111" s="40"/>
      <c r="Q111" s="40"/>
      <c r="R111" s="40"/>
      <c r="S111" s="40"/>
      <c r="T111" s="40"/>
      <c r="U111" s="40"/>
      <c r="V111" s="52"/>
      <c r="W111" s="40"/>
      <c r="X111" s="54"/>
      <c r="Y111" s="38"/>
      <c r="Z111" s="4"/>
      <c r="AA111" s="42"/>
    </row>
    <row r="112" spans="1:28" hidden="1" x14ac:dyDescent="0.35">
      <c r="A112" s="26"/>
      <c r="B112" s="26"/>
      <c r="C112" s="5"/>
      <c r="D112" s="5"/>
      <c r="E112" s="40"/>
      <c r="F112" s="4"/>
      <c r="G112" s="42"/>
      <c r="H112" s="26"/>
      <c r="I112" s="4"/>
      <c r="J112" s="40"/>
      <c r="K112" s="40"/>
      <c r="L112" s="4"/>
      <c r="M112" s="44"/>
      <c r="N112" s="45"/>
      <c r="O112" s="49"/>
      <c r="P112" s="40"/>
      <c r="Q112" s="40"/>
      <c r="R112" s="40"/>
      <c r="S112" s="40"/>
      <c r="T112" s="40"/>
      <c r="U112" s="40"/>
      <c r="V112" s="52"/>
      <c r="W112" s="40"/>
      <c r="X112" s="54"/>
      <c r="Y112" s="38"/>
      <c r="Z112" s="4"/>
      <c r="AA112" s="42"/>
    </row>
    <row r="113" spans="1:27" hidden="1" x14ac:dyDescent="0.35">
      <c r="A113" s="26"/>
      <c r="B113" s="26"/>
      <c r="C113" s="5"/>
      <c r="D113" s="5"/>
      <c r="E113" s="40"/>
      <c r="F113" s="4"/>
      <c r="G113" s="42"/>
      <c r="H113" s="26"/>
      <c r="I113" s="4"/>
      <c r="J113" s="40"/>
      <c r="K113" s="40"/>
      <c r="L113" s="4"/>
      <c r="M113" s="44"/>
      <c r="N113" s="45"/>
      <c r="O113" s="49"/>
      <c r="P113" s="40"/>
      <c r="Q113" s="40"/>
      <c r="R113" s="40"/>
      <c r="S113" s="40"/>
      <c r="T113" s="40"/>
      <c r="U113" s="40"/>
      <c r="V113" s="52"/>
      <c r="W113" s="40"/>
      <c r="X113" s="54"/>
      <c r="Y113" s="38"/>
      <c r="Z113" s="4"/>
      <c r="AA113" s="42"/>
    </row>
    <row r="114" spans="1:27" hidden="1" x14ac:dyDescent="0.35">
      <c r="A114" s="26"/>
      <c r="B114" s="26"/>
      <c r="C114" s="5"/>
      <c r="D114" s="5"/>
      <c r="E114" s="40"/>
      <c r="F114" s="4"/>
      <c r="G114" s="42"/>
      <c r="H114" s="26"/>
      <c r="I114" s="4"/>
      <c r="J114" s="40"/>
      <c r="K114" s="40"/>
      <c r="L114" s="4"/>
      <c r="M114" s="44"/>
      <c r="N114" s="45"/>
      <c r="O114" s="49"/>
      <c r="P114" s="40"/>
      <c r="Q114" s="40"/>
      <c r="R114" s="40"/>
      <c r="S114" s="40"/>
      <c r="T114" s="40"/>
      <c r="U114" s="40"/>
      <c r="V114" s="52"/>
      <c r="W114" s="40"/>
      <c r="X114" s="54"/>
      <c r="Y114" s="38"/>
      <c r="Z114" s="4"/>
      <c r="AA114" s="42"/>
    </row>
    <row r="115" spans="1:27" hidden="1" x14ac:dyDescent="0.35">
      <c r="A115" s="26"/>
      <c r="B115" s="26"/>
      <c r="C115" s="5"/>
      <c r="D115" s="5"/>
      <c r="E115" s="40"/>
      <c r="F115" s="4"/>
      <c r="G115" s="42"/>
      <c r="H115" s="26"/>
      <c r="I115" s="4"/>
      <c r="J115" s="40"/>
      <c r="K115" s="40"/>
      <c r="L115" s="4"/>
      <c r="M115" s="44"/>
      <c r="N115" s="45"/>
      <c r="O115" s="49"/>
      <c r="P115" s="40"/>
      <c r="Q115" s="40"/>
      <c r="R115" s="40"/>
      <c r="S115" s="40"/>
      <c r="T115" s="40"/>
      <c r="U115" s="40"/>
      <c r="V115" s="52"/>
      <c r="W115" s="40"/>
      <c r="X115" s="54"/>
      <c r="Y115" s="38"/>
      <c r="Z115" s="4"/>
      <c r="AA115" s="42"/>
    </row>
    <row r="116" spans="1:27" hidden="1" x14ac:dyDescent="0.35">
      <c r="A116" s="26"/>
      <c r="B116" s="26"/>
      <c r="C116" s="5"/>
      <c r="D116" s="5"/>
      <c r="E116" s="40"/>
      <c r="F116" s="4"/>
      <c r="G116" s="42"/>
      <c r="H116" s="26"/>
      <c r="I116" s="4"/>
      <c r="J116" s="40"/>
      <c r="K116" s="40"/>
      <c r="L116" s="4"/>
      <c r="M116" s="44"/>
      <c r="N116" s="45"/>
      <c r="O116" s="49"/>
      <c r="P116" s="40"/>
      <c r="Q116" s="40"/>
      <c r="R116" s="40"/>
      <c r="S116" s="40"/>
      <c r="T116" s="40"/>
      <c r="U116" s="40"/>
      <c r="V116" s="52"/>
      <c r="W116" s="40"/>
      <c r="X116" s="54"/>
      <c r="Y116" s="38"/>
      <c r="Z116" s="4"/>
      <c r="AA116" s="42"/>
    </row>
    <row r="117" spans="1:27" hidden="1" x14ac:dyDescent="0.35">
      <c r="A117" s="26"/>
      <c r="B117" s="26"/>
      <c r="C117" s="5"/>
      <c r="D117" s="5"/>
      <c r="E117" s="40"/>
      <c r="F117" s="4"/>
      <c r="G117" s="42"/>
      <c r="H117" s="26"/>
      <c r="I117" s="4"/>
      <c r="J117" s="40"/>
      <c r="K117" s="40"/>
      <c r="L117" s="4"/>
      <c r="M117" s="44"/>
      <c r="N117" s="45"/>
      <c r="O117" s="49"/>
      <c r="P117" s="40"/>
      <c r="Q117" s="40"/>
      <c r="R117" s="40"/>
      <c r="S117" s="40"/>
      <c r="T117" s="40"/>
      <c r="U117" s="40"/>
      <c r="V117" s="52"/>
      <c r="W117" s="40"/>
      <c r="X117" s="54"/>
      <c r="Y117" s="38"/>
      <c r="Z117" s="4"/>
      <c r="AA117" s="42"/>
    </row>
    <row r="118" spans="1:27" hidden="1" x14ac:dyDescent="0.35">
      <c r="A118" s="26"/>
      <c r="B118" s="26"/>
      <c r="C118" s="5"/>
      <c r="D118" s="5"/>
      <c r="E118" s="40"/>
      <c r="F118" s="4"/>
      <c r="G118" s="42"/>
      <c r="H118" s="26"/>
      <c r="I118" s="4"/>
      <c r="J118" s="40"/>
      <c r="K118" s="40"/>
      <c r="L118" s="4"/>
      <c r="M118" s="44"/>
      <c r="N118" s="45"/>
      <c r="O118" s="49"/>
      <c r="P118" s="40"/>
      <c r="Q118" s="40"/>
      <c r="R118" s="40"/>
      <c r="S118" s="40"/>
      <c r="T118" s="40"/>
      <c r="U118" s="40"/>
      <c r="V118" s="52"/>
      <c r="W118" s="40"/>
      <c r="X118" s="54"/>
      <c r="Y118" s="38"/>
      <c r="Z118" s="4"/>
      <c r="AA118" s="42"/>
    </row>
    <row r="119" spans="1:27" hidden="1" x14ac:dyDescent="0.35">
      <c r="A119" s="26"/>
      <c r="B119" s="26"/>
      <c r="C119" s="5"/>
      <c r="D119" s="5"/>
      <c r="E119" s="40"/>
      <c r="F119" s="4"/>
      <c r="G119" s="42"/>
      <c r="H119" s="26"/>
      <c r="I119" s="4"/>
      <c r="J119" s="40"/>
      <c r="K119" s="40"/>
      <c r="L119" s="4"/>
      <c r="M119" s="44"/>
      <c r="N119" s="45"/>
      <c r="O119" s="49"/>
      <c r="P119" s="40"/>
      <c r="Q119" s="40"/>
      <c r="R119" s="40"/>
      <c r="S119" s="40"/>
      <c r="T119" s="40"/>
      <c r="U119" s="40"/>
      <c r="V119" s="52"/>
      <c r="W119" s="40"/>
      <c r="X119" s="54"/>
      <c r="Y119" s="38"/>
      <c r="Z119" s="4"/>
      <c r="AA119" s="42"/>
    </row>
    <row r="120" spans="1:27" hidden="1" x14ac:dyDescent="0.35">
      <c r="A120" s="26"/>
      <c r="B120" s="26"/>
      <c r="C120" s="5"/>
      <c r="D120" s="5"/>
      <c r="E120" s="40"/>
      <c r="F120" s="4"/>
      <c r="G120" s="42"/>
      <c r="H120" s="26"/>
      <c r="I120" s="4"/>
      <c r="J120" s="40"/>
      <c r="K120" s="40"/>
      <c r="L120" s="4"/>
      <c r="M120" s="44"/>
      <c r="N120" s="45"/>
      <c r="O120" s="49"/>
      <c r="P120" s="40"/>
      <c r="Q120" s="40"/>
      <c r="R120" s="40"/>
      <c r="S120" s="40"/>
      <c r="T120" s="40"/>
      <c r="U120" s="40"/>
      <c r="V120" s="52"/>
      <c r="W120" s="40"/>
      <c r="X120" s="54"/>
      <c r="Y120" s="38"/>
      <c r="Z120" s="4"/>
      <c r="AA120" s="42"/>
    </row>
    <row r="121" spans="1:27" hidden="1" x14ac:dyDescent="0.35">
      <c r="A121" s="26"/>
      <c r="B121" s="26"/>
      <c r="C121" s="5"/>
      <c r="D121" s="5"/>
      <c r="E121" s="40"/>
      <c r="F121" s="4"/>
      <c r="G121" s="42"/>
      <c r="H121" s="26"/>
      <c r="I121" s="4"/>
      <c r="J121" s="40"/>
      <c r="K121" s="40"/>
      <c r="L121" s="4"/>
      <c r="M121" s="44"/>
      <c r="N121" s="45"/>
      <c r="O121" s="49"/>
      <c r="P121" s="40"/>
      <c r="Q121" s="40"/>
      <c r="R121" s="40"/>
      <c r="S121" s="40"/>
      <c r="T121" s="40"/>
      <c r="U121" s="40"/>
      <c r="V121" s="52"/>
      <c r="W121" s="40"/>
      <c r="X121" s="54"/>
      <c r="Y121" s="38"/>
      <c r="Z121" s="4"/>
      <c r="AA121" s="42"/>
    </row>
    <row r="122" spans="1:27" hidden="1" x14ac:dyDescent="0.35">
      <c r="A122" s="26"/>
      <c r="B122" s="26"/>
      <c r="C122" s="5"/>
      <c r="D122" s="5"/>
      <c r="E122" s="40"/>
      <c r="F122" s="4"/>
      <c r="G122" s="42"/>
      <c r="H122" s="26"/>
      <c r="I122" s="4"/>
      <c r="J122" s="40"/>
      <c r="K122" s="40"/>
      <c r="L122" s="4"/>
      <c r="M122" s="44"/>
      <c r="N122" s="45"/>
      <c r="O122" s="49"/>
      <c r="P122" s="40"/>
      <c r="Q122" s="40"/>
      <c r="R122" s="40"/>
      <c r="S122" s="40"/>
      <c r="T122" s="40"/>
      <c r="U122" s="40"/>
      <c r="V122" s="52"/>
      <c r="W122" s="40"/>
      <c r="X122" s="54"/>
      <c r="Y122" s="38"/>
      <c r="Z122" s="4"/>
      <c r="AA122" s="42"/>
    </row>
    <row r="123" spans="1:27" hidden="1" x14ac:dyDescent="0.35">
      <c r="A123" s="26"/>
      <c r="B123" s="26"/>
      <c r="C123" s="5"/>
      <c r="D123" s="5"/>
      <c r="E123" s="40"/>
      <c r="F123" s="4"/>
      <c r="G123" s="42"/>
      <c r="H123" s="26"/>
      <c r="I123" s="4"/>
      <c r="J123" s="40"/>
      <c r="K123" s="40"/>
      <c r="L123" s="4"/>
      <c r="M123" s="44"/>
      <c r="N123" s="45"/>
      <c r="O123" s="49"/>
      <c r="P123" s="40"/>
      <c r="Q123" s="40"/>
      <c r="R123" s="40"/>
      <c r="S123" s="40"/>
      <c r="T123" s="40"/>
      <c r="U123" s="40"/>
      <c r="V123" s="52"/>
      <c r="W123" s="40"/>
      <c r="X123" s="54"/>
      <c r="Y123" s="38"/>
      <c r="Z123" s="4"/>
      <c r="AA123" s="42"/>
    </row>
    <row r="124" spans="1:27" hidden="1" x14ac:dyDescent="0.35">
      <c r="A124" s="26"/>
      <c r="B124" s="26"/>
      <c r="C124" s="5"/>
      <c r="D124" s="5"/>
      <c r="E124" s="40"/>
      <c r="F124" s="4"/>
      <c r="G124" s="42"/>
      <c r="H124" s="26"/>
      <c r="I124" s="4"/>
      <c r="J124" s="40"/>
      <c r="K124" s="40"/>
      <c r="L124" s="4"/>
      <c r="M124" s="44"/>
      <c r="N124" s="45"/>
      <c r="O124" s="49"/>
      <c r="P124" s="40"/>
      <c r="Q124" s="40"/>
      <c r="R124" s="40"/>
      <c r="S124" s="40"/>
      <c r="T124" s="40"/>
      <c r="U124" s="40"/>
      <c r="V124" s="52"/>
      <c r="W124" s="40"/>
      <c r="X124" s="54"/>
      <c r="Y124" s="38"/>
      <c r="Z124" s="4"/>
      <c r="AA124" s="42"/>
    </row>
    <row r="125" spans="1:27" hidden="1" x14ac:dyDescent="0.35">
      <c r="A125" s="26"/>
      <c r="B125" s="26"/>
      <c r="C125" s="5"/>
      <c r="D125" s="5"/>
      <c r="E125" s="40"/>
      <c r="F125" s="4"/>
      <c r="G125" s="42"/>
      <c r="H125" s="26"/>
      <c r="I125" s="4"/>
      <c r="J125" s="40"/>
      <c r="K125" s="40"/>
      <c r="L125" s="4"/>
      <c r="M125" s="44"/>
      <c r="N125" s="45"/>
      <c r="O125" s="49"/>
      <c r="P125" s="40"/>
      <c r="Q125" s="40"/>
      <c r="R125" s="40"/>
      <c r="S125" s="40"/>
      <c r="T125" s="40"/>
      <c r="U125" s="40"/>
      <c r="V125" s="52"/>
      <c r="W125" s="40"/>
      <c r="X125" s="54"/>
      <c r="Y125" s="38"/>
      <c r="Z125" s="4"/>
      <c r="AA125" s="42"/>
    </row>
    <row r="126" spans="1:27" hidden="1" x14ac:dyDescent="0.35">
      <c r="A126" s="26"/>
      <c r="B126" s="26"/>
      <c r="C126" s="5"/>
      <c r="D126" s="5"/>
      <c r="E126" s="40"/>
      <c r="F126" s="4"/>
      <c r="G126" s="42"/>
      <c r="H126" s="26"/>
      <c r="I126" s="4"/>
      <c r="J126" s="40"/>
      <c r="K126" s="40"/>
      <c r="L126" s="4"/>
      <c r="M126" s="44"/>
      <c r="N126" s="45"/>
      <c r="O126" s="49"/>
      <c r="P126" s="40"/>
      <c r="Q126" s="40"/>
      <c r="R126" s="40"/>
      <c r="S126" s="40"/>
      <c r="T126" s="40"/>
      <c r="U126" s="40"/>
      <c r="V126" s="52"/>
      <c r="W126" s="40"/>
      <c r="X126" s="54"/>
      <c r="Y126" s="38"/>
      <c r="Z126" s="4"/>
      <c r="AA126" s="42"/>
    </row>
    <row r="127" spans="1:27" hidden="1" x14ac:dyDescent="0.35">
      <c r="A127" s="26"/>
      <c r="B127" s="26"/>
      <c r="C127" s="5"/>
      <c r="D127" s="5"/>
      <c r="E127" s="40"/>
      <c r="F127" s="4"/>
      <c r="G127" s="42"/>
      <c r="H127" s="26"/>
      <c r="I127" s="4"/>
      <c r="J127" s="40"/>
      <c r="K127" s="40"/>
      <c r="L127" s="4"/>
      <c r="M127" s="44"/>
      <c r="N127" s="45"/>
      <c r="O127" s="49"/>
      <c r="P127" s="40"/>
      <c r="Q127" s="40"/>
      <c r="R127" s="40"/>
      <c r="S127" s="40"/>
      <c r="T127" s="40"/>
      <c r="U127" s="40"/>
      <c r="V127" s="52"/>
      <c r="W127" s="40"/>
      <c r="X127" s="54"/>
      <c r="Y127" s="38"/>
      <c r="Z127" s="4"/>
      <c r="AA127" s="42"/>
    </row>
    <row r="128" spans="1:27" hidden="1" x14ac:dyDescent="0.35">
      <c r="A128" s="26"/>
      <c r="B128" s="26"/>
      <c r="C128" s="5"/>
      <c r="D128" s="5"/>
      <c r="E128" s="40"/>
      <c r="F128" s="4"/>
      <c r="G128" s="42"/>
      <c r="H128" s="26"/>
      <c r="I128" s="4"/>
      <c r="J128" s="40"/>
      <c r="K128" s="40"/>
      <c r="L128" s="4"/>
      <c r="M128" s="44"/>
      <c r="N128" s="45"/>
      <c r="O128" s="49"/>
      <c r="P128" s="40"/>
      <c r="Q128" s="40"/>
      <c r="R128" s="40"/>
      <c r="S128" s="40"/>
      <c r="T128" s="40"/>
      <c r="U128" s="40"/>
      <c r="V128" s="52"/>
      <c r="W128" s="40"/>
      <c r="X128" s="54"/>
      <c r="Y128" s="38"/>
      <c r="Z128" s="4"/>
      <c r="AA128" s="42"/>
    </row>
    <row r="129" spans="1:27" hidden="1" x14ac:dyDescent="0.35">
      <c r="A129" s="26"/>
      <c r="B129" s="26"/>
      <c r="C129" s="5"/>
      <c r="D129" s="5"/>
      <c r="E129" s="40"/>
      <c r="F129" s="4"/>
      <c r="G129" s="42"/>
      <c r="H129" s="26"/>
      <c r="I129" s="4"/>
      <c r="J129" s="40"/>
      <c r="K129" s="40"/>
      <c r="L129" s="4"/>
      <c r="M129" s="44"/>
      <c r="N129" s="45"/>
      <c r="O129" s="49"/>
      <c r="P129" s="40"/>
      <c r="Q129" s="40"/>
      <c r="R129" s="40"/>
      <c r="S129" s="40"/>
      <c r="T129" s="40"/>
      <c r="U129" s="40"/>
      <c r="V129" s="52"/>
      <c r="W129" s="40"/>
      <c r="X129" s="54"/>
      <c r="Y129" s="38"/>
      <c r="Z129" s="4"/>
      <c r="AA129" s="42"/>
    </row>
    <row r="130" spans="1:27" hidden="1" x14ac:dyDescent="0.35">
      <c r="A130" s="26"/>
      <c r="B130" s="26"/>
      <c r="C130" s="5"/>
      <c r="D130" s="5"/>
      <c r="E130" s="40"/>
      <c r="F130" s="4"/>
      <c r="G130" s="42"/>
      <c r="H130" s="26"/>
      <c r="I130" s="4"/>
      <c r="J130" s="40"/>
      <c r="K130" s="40"/>
      <c r="L130" s="4"/>
      <c r="M130" s="44"/>
      <c r="N130" s="45"/>
      <c r="O130" s="49"/>
      <c r="P130" s="40"/>
      <c r="Q130" s="40"/>
      <c r="R130" s="40"/>
      <c r="S130" s="40"/>
      <c r="T130" s="40"/>
      <c r="U130" s="40"/>
      <c r="V130" s="52"/>
      <c r="W130" s="40"/>
      <c r="X130" s="54"/>
      <c r="Y130" s="38"/>
      <c r="Z130" s="4"/>
      <c r="AA130" s="42"/>
    </row>
    <row r="131" spans="1:27" hidden="1" x14ac:dyDescent="0.35">
      <c r="A131" s="26"/>
      <c r="B131" s="26"/>
      <c r="C131" s="5"/>
      <c r="D131" s="5"/>
      <c r="E131" s="40"/>
      <c r="F131" s="4"/>
      <c r="G131" s="42"/>
      <c r="H131" s="26"/>
      <c r="I131" s="4"/>
      <c r="J131" s="40"/>
      <c r="K131" s="40"/>
      <c r="L131" s="4"/>
      <c r="M131" s="44"/>
      <c r="N131" s="45"/>
      <c r="O131" s="49"/>
      <c r="P131" s="40"/>
      <c r="Q131" s="40"/>
      <c r="R131" s="40"/>
      <c r="S131" s="40"/>
      <c r="T131" s="40"/>
      <c r="U131" s="40"/>
      <c r="V131" s="52"/>
      <c r="W131" s="40"/>
      <c r="X131" s="54"/>
      <c r="Y131" s="38"/>
      <c r="Z131" s="4"/>
      <c r="AA131" s="42"/>
    </row>
    <row r="132" spans="1:27" hidden="1" x14ac:dyDescent="0.35">
      <c r="A132" s="26"/>
      <c r="B132" s="26"/>
      <c r="C132" s="5"/>
      <c r="D132" s="5"/>
      <c r="E132" s="40"/>
      <c r="F132" s="4"/>
      <c r="G132" s="42"/>
      <c r="H132" s="26"/>
      <c r="I132" s="4"/>
      <c r="J132" s="40"/>
      <c r="K132" s="40"/>
      <c r="L132" s="4"/>
      <c r="M132" s="44"/>
      <c r="N132" s="45"/>
      <c r="O132" s="49"/>
      <c r="P132" s="40"/>
      <c r="Q132" s="40"/>
      <c r="R132" s="40"/>
      <c r="S132" s="40"/>
      <c r="T132" s="40"/>
      <c r="U132" s="40"/>
      <c r="V132" s="52"/>
      <c r="W132" s="40"/>
      <c r="X132" s="54"/>
      <c r="Y132" s="38"/>
      <c r="Z132" s="4"/>
      <c r="AA132" s="42"/>
    </row>
    <row r="133" spans="1:27" hidden="1" x14ac:dyDescent="0.35">
      <c r="A133" s="26"/>
      <c r="B133" s="26"/>
      <c r="C133" s="5"/>
      <c r="D133" s="5"/>
      <c r="E133" s="40"/>
      <c r="F133" s="4"/>
      <c r="G133" s="42"/>
      <c r="H133" s="26"/>
      <c r="I133" s="4"/>
      <c r="J133" s="40"/>
      <c r="K133" s="40"/>
      <c r="L133" s="4"/>
      <c r="M133" s="44"/>
      <c r="N133" s="45"/>
      <c r="O133" s="49"/>
      <c r="P133" s="40"/>
      <c r="Q133" s="40"/>
      <c r="R133" s="40"/>
      <c r="S133" s="40"/>
      <c r="T133" s="40"/>
      <c r="U133" s="40"/>
      <c r="V133" s="52"/>
      <c r="W133" s="40"/>
      <c r="X133" s="54"/>
      <c r="Y133" s="38"/>
      <c r="Z133" s="4"/>
      <c r="AA133" s="42"/>
    </row>
    <row r="134" spans="1:27" hidden="1" x14ac:dyDescent="0.35">
      <c r="A134" s="26"/>
      <c r="B134" s="26"/>
      <c r="C134" s="5"/>
      <c r="D134" s="5"/>
      <c r="E134" s="40"/>
      <c r="F134" s="4"/>
      <c r="G134" s="42"/>
      <c r="H134" s="26"/>
      <c r="I134" s="4"/>
      <c r="J134" s="40"/>
      <c r="K134" s="40"/>
      <c r="L134" s="4"/>
      <c r="M134" s="44"/>
      <c r="N134" s="45"/>
      <c r="O134" s="49"/>
      <c r="P134" s="40"/>
      <c r="Q134" s="40"/>
      <c r="R134" s="40"/>
      <c r="S134" s="40"/>
      <c r="T134" s="40"/>
      <c r="U134" s="40"/>
      <c r="V134" s="52"/>
      <c r="W134" s="40"/>
      <c r="X134" s="54"/>
      <c r="Y134" s="38"/>
      <c r="Z134" s="4"/>
      <c r="AA134" s="42"/>
    </row>
    <row r="135" spans="1:27" hidden="1" x14ac:dyDescent="0.35">
      <c r="A135" s="26"/>
      <c r="B135" s="26"/>
      <c r="C135" s="5"/>
      <c r="D135" s="5"/>
      <c r="E135" s="40"/>
      <c r="F135" s="4"/>
      <c r="G135" s="42"/>
      <c r="H135" s="26"/>
      <c r="I135" s="4"/>
      <c r="J135" s="40"/>
      <c r="K135" s="40"/>
      <c r="L135" s="4"/>
      <c r="M135" s="44"/>
      <c r="N135" s="45"/>
      <c r="O135" s="49"/>
      <c r="P135" s="40"/>
      <c r="Q135" s="40"/>
      <c r="R135" s="40"/>
      <c r="S135" s="40"/>
      <c r="T135" s="40"/>
      <c r="U135" s="40"/>
      <c r="V135" s="52"/>
      <c r="W135" s="40"/>
      <c r="X135" s="54"/>
      <c r="Y135" s="38"/>
      <c r="Z135" s="4"/>
      <c r="AA135" s="42"/>
    </row>
    <row r="136" spans="1:27" hidden="1" x14ac:dyDescent="0.35">
      <c r="A136" s="26"/>
      <c r="B136" s="26"/>
      <c r="C136" s="5"/>
      <c r="D136" s="5"/>
      <c r="E136" s="40"/>
      <c r="F136" s="4"/>
      <c r="G136" s="42"/>
      <c r="H136" s="26"/>
      <c r="I136" s="4"/>
      <c r="J136" s="40"/>
      <c r="K136" s="40"/>
      <c r="L136" s="4"/>
      <c r="M136" s="44"/>
      <c r="N136" s="45"/>
      <c r="O136" s="49"/>
      <c r="P136" s="40"/>
      <c r="Q136" s="40"/>
      <c r="R136" s="40"/>
      <c r="S136" s="40"/>
      <c r="T136" s="40"/>
      <c r="U136" s="40"/>
      <c r="V136" s="52"/>
      <c r="W136" s="40"/>
      <c r="X136" s="54"/>
      <c r="Y136" s="38"/>
      <c r="Z136" s="4"/>
      <c r="AA136" s="42"/>
    </row>
    <row r="137" spans="1:27" hidden="1" x14ac:dyDescent="0.35">
      <c r="A137" s="26"/>
      <c r="B137" s="26"/>
      <c r="C137" s="5"/>
      <c r="D137" s="5"/>
      <c r="E137" s="40"/>
      <c r="F137" s="4"/>
      <c r="G137" s="42"/>
      <c r="H137" s="26"/>
      <c r="I137" s="4"/>
      <c r="J137" s="40"/>
      <c r="K137" s="40"/>
      <c r="L137" s="4"/>
      <c r="M137" s="44"/>
      <c r="N137" s="45"/>
      <c r="O137" s="49"/>
      <c r="P137" s="40"/>
      <c r="Q137" s="40"/>
      <c r="R137" s="40"/>
      <c r="S137" s="40"/>
      <c r="T137" s="40"/>
      <c r="U137" s="40"/>
      <c r="V137" s="52"/>
      <c r="W137" s="40"/>
      <c r="X137" s="54"/>
      <c r="Y137" s="38"/>
      <c r="Z137" s="4"/>
      <c r="AA137" s="42"/>
    </row>
    <row r="138" spans="1:27" hidden="1" x14ac:dyDescent="0.35">
      <c r="A138" s="26"/>
      <c r="B138" s="26"/>
      <c r="C138" s="5"/>
      <c r="D138" s="5"/>
      <c r="E138" s="40"/>
      <c r="F138" s="4"/>
      <c r="G138" s="42"/>
      <c r="H138" s="26"/>
      <c r="I138" s="4"/>
      <c r="J138" s="40"/>
      <c r="K138" s="40"/>
      <c r="L138" s="4"/>
      <c r="M138" s="44"/>
      <c r="N138" s="45"/>
      <c r="O138" s="49"/>
      <c r="P138" s="40"/>
      <c r="Q138" s="40"/>
      <c r="R138" s="40"/>
      <c r="S138" s="40"/>
      <c r="T138" s="40"/>
      <c r="U138" s="40"/>
      <c r="V138" s="52"/>
      <c r="W138" s="40"/>
      <c r="X138" s="54"/>
      <c r="Y138" s="38"/>
      <c r="Z138" s="4"/>
      <c r="AA138" s="42"/>
    </row>
    <row r="139" spans="1:27" hidden="1" x14ac:dyDescent="0.35">
      <c r="A139" s="26"/>
      <c r="B139" s="26"/>
      <c r="C139" s="5"/>
      <c r="D139" s="5"/>
      <c r="E139" s="40"/>
      <c r="F139" s="4"/>
      <c r="G139" s="42"/>
      <c r="H139" s="26"/>
      <c r="I139" s="4"/>
      <c r="J139" s="40"/>
      <c r="K139" s="40"/>
      <c r="L139" s="4"/>
      <c r="M139" s="44"/>
      <c r="N139" s="45"/>
      <c r="O139" s="49"/>
      <c r="P139" s="40"/>
      <c r="Q139" s="40"/>
      <c r="R139" s="40"/>
      <c r="S139" s="40"/>
      <c r="T139" s="40"/>
      <c r="U139" s="40"/>
      <c r="V139" s="52"/>
      <c r="W139" s="40"/>
      <c r="X139" s="54"/>
      <c r="Y139" s="38"/>
      <c r="Z139" s="4"/>
      <c r="AA139" s="42"/>
    </row>
    <row r="140" spans="1:27" hidden="1" x14ac:dyDescent="0.35">
      <c r="A140" s="26"/>
      <c r="B140" s="26"/>
      <c r="C140" s="5"/>
      <c r="D140" s="5"/>
      <c r="E140" s="40"/>
      <c r="F140" s="4"/>
      <c r="G140" s="42"/>
      <c r="H140" s="26"/>
      <c r="I140" s="4"/>
      <c r="J140" s="40"/>
      <c r="K140" s="40"/>
      <c r="L140" s="4"/>
      <c r="M140" s="44"/>
      <c r="N140" s="45"/>
      <c r="O140" s="49"/>
      <c r="P140" s="40"/>
      <c r="Q140" s="40"/>
      <c r="R140" s="40"/>
      <c r="S140" s="40"/>
      <c r="T140" s="40"/>
      <c r="U140" s="40"/>
      <c r="V140" s="52"/>
      <c r="W140" s="40"/>
      <c r="X140" s="54"/>
      <c r="Y140" s="38"/>
      <c r="Z140" s="4"/>
      <c r="AA140" s="42"/>
    </row>
    <row r="141" spans="1:27" hidden="1" x14ac:dyDescent="0.35">
      <c r="A141" s="26"/>
      <c r="B141" s="26"/>
      <c r="C141" s="5"/>
      <c r="D141" s="5"/>
      <c r="E141" s="40"/>
      <c r="F141" s="4"/>
      <c r="G141" s="42"/>
      <c r="H141" s="26"/>
      <c r="I141" s="4"/>
      <c r="J141" s="40"/>
      <c r="K141" s="40"/>
      <c r="L141" s="4"/>
      <c r="M141" s="44"/>
      <c r="N141" s="45"/>
      <c r="O141" s="49"/>
      <c r="P141" s="40"/>
      <c r="Q141" s="40"/>
      <c r="R141" s="40"/>
      <c r="S141" s="40"/>
      <c r="T141" s="40"/>
      <c r="U141" s="40"/>
      <c r="V141" s="52"/>
      <c r="W141" s="40"/>
      <c r="X141" s="54"/>
      <c r="Y141" s="38"/>
      <c r="Z141" s="4"/>
      <c r="AA141" s="42"/>
    </row>
    <row r="142" spans="1:27" hidden="1" x14ac:dyDescent="0.35">
      <c r="A142" s="26"/>
      <c r="B142" s="26"/>
      <c r="C142" s="5"/>
      <c r="D142" s="5"/>
      <c r="E142" s="40"/>
      <c r="F142" s="4"/>
      <c r="G142" s="42"/>
      <c r="H142" s="26"/>
      <c r="I142" s="4"/>
      <c r="J142" s="40"/>
      <c r="K142" s="40"/>
      <c r="L142" s="4"/>
      <c r="M142" s="44"/>
      <c r="N142" s="45"/>
      <c r="O142" s="49"/>
      <c r="P142" s="40"/>
      <c r="Q142" s="40"/>
      <c r="R142" s="40"/>
      <c r="S142" s="40"/>
      <c r="T142" s="40"/>
      <c r="U142" s="40"/>
      <c r="V142" s="52"/>
      <c r="W142" s="40"/>
      <c r="X142" s="54"/>
      <c r="Y142" s="38"/>
      <c r="Z142" s="4"/>
      <c r="AA142" s="42"/>
    </row>
    <row r="143" spans="1:27" hidden="1" x14ac:dyDescent="0.35">
      <c r="A143" s="26"/>
      <c r="B143" s="26"/>
      <c r="C143" s="5"/>
      <c r="D143" s="5"/>
      <c r="E143" s="40"/>
      <c r="F143" s="4"/>
      <c r="G143" s="42"/>
      <c r="H143" s="26"/>
      <c r="I143" s="4"/>
      <c r="J143" s="40"/>
      <c r="K143" s="40"/>
      <c r="L143" s="4"/>
      <c r="M143" s="44"/>
      <c r="N143" s="45"/>
      <c r="O143" s="49"/>
      <c r="P143" s="40"/>
      <c r="Q143" s="40"/>
      <c r="R143" s="40"/>
      <c r="S143" s="40"/>
      <c r="T143" s="40"/>
      <c r="U143" s="40"/>
      <c r="V143" s="52"/>
      <c r="W143" s="40"/>
      <c r="X143" s="54"/>
      <c r="Y143" s="38"/>
      <c r="Z143" s="4"/>
      <c r="AA143" s="42"/>
    </row>
    <row r="144" spans="1:27" hidden="1" x14ac:dyDescent="0.35">
      <c r="A144" s="26"/>
      <c r="B144" s="26"/>
      <c r="C144" s="5"/>
      <c r="D144" s="5"/>
      <c r="E144" s="40"/>
      <c r="F144" s="4"/>
      <c r="G144" s="42"/>
      <c r="H144" s="26"/>
      <c r="I144" s="4"/>
      <c r="J144" s="40"/>
      <c r="K144" s="40"/>
      <c r="L144" s="4"/>
      <c r="M144" s="44"/>
      <c r="N144" s="45"/>
      <c r="O144" s="49"/>
      <c r="P144" s="40"/>
      <c r="Q144" s="40"/>
      <c r="R144" s="40"/>
      <c r="S144" s="40"/>
      <c r="T144" s="40"/>
      <c r="U144" s="40"/>
      <c r="V144" s="52"/>
      <c r="W144" s="40"/>
      <c r="X144" s="54"/>
      <c r="Y144" s="38"/>
      <c r="Z144" s="4"/>
      <c r="AA144" s="42"/>
    </row>
    <row r="145" spans="1:27" hidden="1" x14ac:dyDescent="0.35">
      <c r="A145" s="26"/>
      <c r="B145" s="26"/>
      <c r="C145" s="5"/>
      <c r="D145" s="5"/>
      <c r="E145" s="40"/>
      <c r="F145" s="4"/>
      <c r="G145" s="42"/>
      <c r="H145" s="26"/>
      <c r="I145" s="4"/>
      <c r="J145" s="40"/>
      <c r="K145" s="40"/>
      <c r="L145" s="4"/>
      <c r="M145" s="44"/>
      <c r="N145" s="45"/>
      <c r="O145" s="49"/>
      <c r="P145" s="40"/>
      <c r="Q145" s="40"/>
      <c r="R145" s="40"/>
      <c r="S145" s="40"/>
      <c r="T145" s="40"/>
      <c r="U145" s="40"/>
      <c r="V145" s="52"/>
      <c r="W145" s="40"/>
      <c r="X145" s="54"/>
      <c r="Y145" s="38"/>
      <c r="Z145" s="4"/>
      <c r="AA145" s="42"/>
    </row>
    <row r="146" spans="1:27" hidden="1" x14ac:dyDescent="0.35">
      <c r="A146" s="26"/>
      <c r="B146" s="26"/>
      <c r="C146" s="5"/>
      <c r="D146" s="5"/>
      <c r="E146" s="40"/>
      <c r="F146" s="4"/>
      <c r="G146" s="42"/>
      <c r="H146" s="26"/>
      <c r="I146" s="4"/>
      <c r="J146" s="40"/>
      <c r="K146" s="40"/>
      <c r="L146" s="4"/>
      <c r="M146" s="44"/>
      <c r="N146" s="45"/>
      <c r="O146" s="49"/>
      <c r="P146" s="40"/>
      <c r="Q146" s="40"/>
      <c r="R146" s="40"/>
      <c r="S146" s="40"/>
      <c r="T146" s="40"/>
      <c r="U146" s="40"/>
      <c r="V146" s="52"/>
      <c r="W146" s="40"/>
      <c r="X146" s="54"/>
      <c r="Y146" s="38"/>
      <c r="Z146" s="4"/>
      <c r="AA146" s="42"/>
    </row>
    <row r="147" spans="1:27" hidden="1" x14ac:dyDescent="0.35">
      <c r="A147" s="26"/>
      <c r="B147" s="26"/>
      <c r="C147" s="5"/>
      <c r="D147" s="5"/>
      <c r="E147" s="40"/>
      <c r="F147" s="4"/>
      <c r="G147" s="42"/>
      <c r="H147" s="26"/>
      <c r="I147" s="4"/>
      <c r="J147" s="40"/>
      <c r="K147" s="40"/>
      <c r="L147" s="4"/>
      <c r="M147" s="44"/>
      <c r="N147" s="45"/>
      <c r="O147" s="49"/>
      <c r="P147" s="40"/>
      <c r="Q147" s="40"/>
      <c r="R147" s="40"/>
      <c r="S147" s="40"/>
      <c r="T147" s="40"/>
      <c r="U147" s="40"/>
      <c r="V147" s="52"/>
      <c r="W147" s="40"/>
      <c r="X147" s="54"/>
      <c r="Y147" s="38"/>
      <c r="Z147" s="4"/>
      <c r="AA147" s="42"/>
    </row>
    <row r="148" spans="1:27" hidden="1" x14ac:dyDescent="0.35">
      <c r="A148" s="26"/>
      <c r="B148" s="26"/>
      <c r="C148" s="5"/>
      <c r="D148" s="5"/>
      <c r="E148" s="40"/>
      <c r="F148" s="4"/>
      <c r="G148" s="42"/>
      <c r="H148" s="26"/>
      <c r="I148" s="4"/>
      <c r="J148" s="40"/>
      <c r="K148" s="40"/>
      <c r="L148" s="4"/>
      <c r="M148" s="44"/>
      <c r="N148" s="45"/>
      <c r="O148" s="49"/>
      <c r="P148" s="40"/>
      <c r="Q148" s="40"/>
      <c r="R148" s="40"/>
      <c r="S148" s="40"/>
      <c r="T148" s="40"/>
      <c r="U148" s="40"/>
      <c r="V148" s="52"/>
      <c r="W148" s="40"/>
      <c r="X148" s="54"/>
      <c r="Y148" s="38"/>
      <c r="Z148" s="4"/>
      <c r="AA148" s="42"/>
    </row>
    <row r="149" spans="1:27" hidden="1" x14ac:dyDescent="0.35">
      <c r="A149" s="26"/>
      <c r="B149" s="26"/>
      <c r="C149" s="5"/>
      <c r="D149" s="5"/>
      <c r="E149" s="40"/>
      <c r="F149" s="4"/>
      <c r="G149" s="42"/>
      <c r="H149" s="26"/>
      <c r="I149" s="4"/>
      <c r="J149" s="40"/>
      <c r="K149" s="40"/>
      <c r="L149" s="4"/>
      <c r="M149" s="44"/>
      <c r="N149" s="45"/>
      <c r="O149" s="49"/>
      <c r="P149" s="40"/>
      <c r="Q149" s="40"/>
      <c r="R149" s="40"/>
      <c r="S149" s="40"/>
      <c r="T149" s="40"/>
      <c r="U149" s="40"/>
      <c r="V149" s="52"/>
      <c r="W149" s="40"/>
      <c r="X149" s="54"/>
      <c r="Y149" s="38"/>
      <c r="Z149" s="4"/>
      <c r="AA149" s="42"/>
    </row>
    <row r="150" spans="1:27" hidden="1" x14ac:dyDescent="0.35">
      <c r="A150" s="26"/>
      <c r="B150" s="26"/>
      <c r="C150" s="5"/>
      <c r="D150" s="5"/>
      <c r="E150" s="40"/>
      <c r="F150" s="4"/>
      <c r="G150" s="42"/>
      <c r="H150" s="26"/>
      <c r="I150" s="4"/>
      <c r="J150" s="40"/>
      <c r="K150" s="40"/>
      <c r="L150" s="4"/>
      <c r="M150" s="44"/>
      <c r="N150" s="45"/>
      <c r="O150" s="49"/>
      <c r="P150" s="40"/>
      <c r="Q150" s="40"/>
      <c r="R150" s="40"/>
      <c r="S150" s="40"/>
      <c r="T150" s="40"/>
      <c r="U150" s="40"/>
      <c r="V150" s="52"/>
      <c r="W150" s="40"/>
      <c r="X150" s="54"/>
      <c r="Y150" s="38"/>
      <c r="Z150" s="4"/>
      <c r="AA150" s="42"/>
    </row>
    <row r="151" spans="1:27" hidden="1" x14ac:dyDescent="0.35">
      <c r="A151" s="26"/>
      <c r="B151" s="26"/>
      <c r="C151" s="5"/>
      <c r="D151" s="5"/>
      <c r="E151" s="40"/>
      <c r="F151" s="4"/>
      <c r="G151" s="42"/>
      <c r="H151" s="26"/>
      <c r="I151" s="4"/>
      <c r="J151" s="40"/>
      <c r="K151" s="40"/>
      <c r="L151" s="4"/>
      <c r="M151" s="44"/>
      <c r="N151" s="45"/>
      <c r="O151" s="49"/>
      <c r="P151" s="40"/>
      <c r="Q151" s="40"/>
      <c r="R151" s="40"/>
      <c r="S151" s="40"/>
      <c r="T151" s="40"/>
      <c r="U151" s="40"/>
      <c r="V151" s="52"/>
      <c r="W151" s="40"/>
      <c r="X151" s="54"/>
      <c r="Y151" s="38"/>
      <c r="Z151" s="4"/>
      <c r="AA151" s="42"/>
    </row>
    <row r="152" spans="1:27" hidden="1" x14ac:dyDescent="0.35">
      <c r="A152" s="26"/>
      <c r="B152" s="26"/>
      <c r="C152" s="5"/>
      <c r="D152" s="5"/>
      <c r="E152" s="40"/>
      <c r="F152" s="4"/>
      <c r="G152" s="42"/>
      <c r="H152" s="26"/>
      <c r="I152" s="4"/>
      <c r="J152" s="40"/>
      <c r="K152" s="40"/>
      <c r="L152" s="4"/>
      <c r="M152" s="44"/>
      <c r="N152" s="45"/>
      <c r="O152" s="49"/>
      <c r="P152" s="40"/>
      <c r="Q152" s="40"/>
      <c r="R152" s="40"/>
      <c r="S152" s="40"/>
      <c r="T152" s="40"/>
      <c r="U152" s="40"/>
      <c r="V152" s="52"/>
      <c r="W152" s="40"/>
      <c r="X152" s="54"/>
      <c r="Y152" s="38"/>
      <c r="Z152" s="4"/>
      <c r="AA152" s="42"/>
    </row>
    <row r="153" spans="1:27" hidden="1" x14ac:dyDescent="0.35">
      <c r="A153" s="26"/>
      <c r="B153" s="26"/>
      <c r="C153" s="5"/>
      <c r="D153" s="5"/>
      <c r="E153" s="40"/>
      <c r="F153" s="4"/>
      <c r="G153" s="42"/>
      <c r="H153" s="26"/>
      <c r="I153" s="4"/>
      <c r="J153" s="40"/>
      <c r="K153" s="40"/>
      <c r="L153" s="4"/>
      <c r="M153" s="44"/>
      <c r="N153" s="45"/>
      <c r="O153" s="49"/>
      <c r="P153" s="40"/>
      <c r="Q153" s="40"/>
      <c r="R153" s="40"/>
      <c r="S153" s="40"/>
      <c r="T153" s="40"/>
      <c r="U153" s="40"/>
      <c r="V153" s="52"/>
      <c r="W153" s="40"/>
      <c r="X153" s="54"/>
      <c r="Y153" s="38"/>
      <c r="Z153" s="4"/>
      <c r="AA153" s="42"/>
    </row>
    <row r="154" spans="1:27" hidden="1" x14ac:dyDescent="0.35">
      <c r="A154" s="26"/>
      <c r="B154" s="26"/>
      <c r="C154" s="5"/>
      <c r="D154" s="5"/>
      <c r="E154" s="40"/>
      <c r="F154" s="4"/>
      <c r="G154" s="42"/>
      <c r="H154" s="26"/>
      <c r="I154" s="4"/>
      <c r="J154" s="40"/>
      <c r="K154" s="40"/>
      <c r="L154" s="4"/>
      <c r="M154" s="44"/>
      <c r="N154" s="45"/>
      <c r="O154" s="49"/>
      <c r="P154" s="40"/>
      <c r="Q154" s="40"/>
      <c r="R154" s="40"/>
      <c r="S154" s="40"/>
      <c r="T154" s="40"/>
      <c r="U154" s="40"/>
      <c r="V154" s="52"/>
      <c r="W154" s="40"/>
      <c r="X154" s="54"/>
      <c r="Y154" s="38"/>
      <c r="Z154" s="4"/>
      <c r="AA154" s="42"/>
    </row>
    <row r="155" spans="1:27" hidden="1" x14ac:dyDescent="0.35">
      <c r="A155" s="26"/>
      <c r="B155" s="26"/>
      <c r="C155" s="5"/>
      <c r="D155" s="5"/>
      <c r="E155" s="40"/>
      <c r="F155" s="4"/>
      <c r="G155" s="42"/>
      <c r="H155" s="26"/>
      <c r="I155" s="4"/>
      <c r="J155" s="40"/>
      <c r="K155" s="40"/>
      <c r="L155" s="4"/>
      <c r="M155" s="44"/>
      <c r="N155" s="45"/>
      <c r="O155" s="49"/>
      <c r="P155" s="40"/>
      <c r="Q155" s="40"/>
      <c r="R155" s="40"/>
      <c r="S155" s="40"/>
      <c r="T155" s="40"/>
      <c r="U155" s="40"/>
      <c r="V155" s="52"/>
      <c r="W155" s="40"/>
      <c r="X155" s="54"/>
      <c r="Y155" s="38"/>
      <c r="Z155" s="4"/>
      <c r="AA155" s="42"/>
    </row>
    <row r="156" spans="1:27" hidden="1" x14ac:dyDescent="0.35">
      <c r="A156" s="26"/>
      <c r="B156" s="26"/>
      <c r="C156" s="5"/>
      <c r="D156" s="5"/>
      <c r="E156" s="40"/>
      <c r="F156" s="4"/>
      <c r="G156" s="42"/>
      <c r="H156" s="26"/>
      <c r="I156" s="4"/>
      <c r="J156" s="40"/>
      <c r="K156" s="40"/>
      <c r="L156" s="4"/>
      <c r="M156" s="44"/>
      <c r="N156" s="45"/>
      <c r="O156" s="49"/>
      <c r="P156" s="40"/>
      <c r="Q156" s="40"/>
      <c r="R156" s="40"/>
      <c r="S156" s="40"/>
      <c r="T156" s="40"/>
      <c r="U156" s="40"/>
      <c r="V156" s="52"/>
      <c r="W156" s="40"/>
      <c r="X156" s="54"/>
      <c r="Y156" s="38"/>
      <c r="Z156" s="4"/>
      <c r="AA156" s="42"/>
    </row>
    <row r="157" spans="1:27" hidden="1" x14ac:dyDescent="0.35">
      <c r="A157" s="26"/>
      <c r="B157" s="26"/>
      <c r="C157" s="5"/>
      <c r="D157" s="5"/>
      <c r="E157" s="40"/>
      <c r="F157" s="4"/>
      <c r="G157" s="42"/>
      <c r="H157" s="26"/>
      <c r="I157" s="4"/>
      <c r="J157" s="40"/>
      <c r="K157" s="40"/>
      <c r="L157" s="4"/>
      <c r="M157" s="44"/>
      <c r="N157" s="45"/>
      <c r="O157" s="49"/>
      <c r="P157" s="40"/>
      <c r="Q157" s="40"/>
      <c r="R157" s="40"/>
      <c r="S157" s="40"/>
      <c r="T157" s="40"/>
      <c r="U157" s="40"/>
      <c r="V157" s="52"/>
      <c r="W157" s="40"/>
      <c r="X157" s="54"/>
      <c r="Y157" s="38"/>
      <c r="Z157" s="4"/>
      <c r="AA157" s="42"/>
    </row>
    <row r="158" spans="1:27" hidden="1" x14ac:dyDescent="0.35">
      <c r="A158" s="26"/>
      <c r="B158" s="26"/>
      <c r="C158" s="5"/>
      <c r="D158" s="5"/>
      <c r="E158" s="40"/>
      <c r="F158" s="4"/>
      <c r="G158" s="42"/>
      <c r="H158" s="26"/>
      <c r="I158" s="4"/>
      <c r="J158" s="40"/>
      <c r="K158" s="40"/>
      <c r="L158" s="4"/>
      <c r="M158" s="44"/>
      <c r="N158" s="45"/>
      <c r="O158" s="49"/>
      <c r="P158" s="40"/>
      <c r="Q158" s="40"/>
      <c r="R158" s="40"/>
      <c r="S158" s="40"/>
      <c r="T158" s="40"/>
      <c r="U158" s="40"/>
      <c r="V158" s="52"/>
      <c r="W158" s="40"/>
      <c r="X158" s="54"/>
      <c r="Y158" s="38"/>
      <c r="Z158" s="4"/>
      <c r="AA158" s="42"/>
    </row>
    <row r="159" spans="1:27" hidden="1" x14ac:dyDescent="0.35">
      <c r="A159" s="26"/>
      <c r="B159" s="26"/>
      <c r="C159" s="5"/>
      <c r="D159" s="5"/>
      <c r="E159" s="40"/>
      <c r="F159" s="4"/>
      <c r="G159" s="42"/>
      <c r="H159" s="26"/>
      <c r="I159" s="4"/>
      <c r="J159" s="40"/>
      <c r="K159" s="40"/>
      <c r="L159" s="4"/>
      <c r="M159" s="44"/>
      <c r="N159" s="45"/>
      <c r="O159" s="49"/>
      <c r="P159" s="40"/>
      <c r="Q159" s="40"/>
      <c r="R159" s="40"/>
      <c r="S159" s="40"/>
      <c r="T159" s="40"/>
      <c r="U159" s="40"/>
      <c r="V159" s="52"/>
      <c r="W159" s="40"/>
      <c r="X159" s="54"/>
      <c r="Y159" s="38"/>
      <c r="Z159" s="4"/>
      <c r="AA159" s="42"/>
    </row>
    <row r="160" spans="1:27" hidden="1" x14ac:dyDescent="0.35">
      <c r="A160" s="26"/>
      <c r="B160" s="26"/>
      <c r="C160" s="5"/>
      <c r="D160" s="5"/>
      <c r="E160" s="40"/>
      <c r="F160" s="4"/>
      <c r="G160" s="42"/>
      <c r="H160" s="26"/>
      <c r="I160" s="4"/>
      <c r="J160" s="40"/>
      <c r="K160" s="40"/>
      <c r="L160" s="4"/>
      <c r="M160" s="44"/>
      <c r="N160" s="45"/>
      <c r="O160" s="49"/>
      <c r="P160" s="40"/>
      <c r="Q160" s="40"/>
      <c r="R160" s="40"/>
      <c r="S160" s="40"/>
      <c r="T160" s="40"/>
      <c r="U160" s="40"/>
      <c r="V160" s="52"/>
      <c r="W160" s="40"/>
      <c r="X160" s="54"/>
      <c r="Y160" s="38"/>
      <c r="Z160" s="4"/>
      <c r="AA160" s="42"/>
    </row>
    <row r="161" spans="1:27" hidden="1" x14ac:dyDescent="0.35">
      <c r="A161" s="26"/>
      <c r="B161" s="26"/>
      <c r="C161" s="5"/>
      <c r="D161" s="5"/>
      <c r="E161" s="40"/>
      <c r="F161" s="4"/>
      <c r="G161" s="42"/>
      <c r="H161" s="26"/>
      <c r="I161" s="4"/>
      <c r="J161" s="40"/>
      <c r="K161" s="40"/>
      <c r="L161" s="4"/>
      <c r="M161" s="44"/>
      <c r="N161" s="45"/>
      <c r="O161" s="49"/>
      <c r="P161" s="40"/>
      <c r="Q161" s="40"/>
      <c r="R161" s="40"/>
      <c r="S161" s="40"/>
      <c r="T161" s="40"/>
      <c r="U161" s="40"/>
      <c r="V161" s="52"/>
      <c r="W161" s="40"/>
      <c r="X161" s="54"/>
      <c r="Y161" s="38"/>
      <c r="Z161" s="4"/>
      <c r="AA161" s="42"/>
    </row>
    <row r="162" spans="1:27" hidden="1" x14ac:dyDescent="0.35">
      <c r="A162" s="26"/>
      <c r="B162" s="26"/>
      <c r="C162" s="5"/>
      <c r="D162" s="5"/>
      <c r="E162" s="40"/>
      <c r="F162" s="4"/>
      <c r="G162" s="42"/>
      <c r="H162" s="26"/>
      <c r="I162" s="4"/>
      <c r="J162" s="40"/>
      <c r="K162" s="40"/>
      <c r="L162" s="4"/>
      <c r="M162" s="44"/>
      <c r="N162" s="45"/>
      <c r="O162" s="49"/>
      <c r="P162" s="40"/>
      <c r="Q162" s="40"/>
      <c r="R162" s="40"/>
      <c r="S162" s="40"/>
      <c r="T162" s="40"/>
      <c r="U162" s="40"/>
      <c r="V162" s="52"/>
      <c r="W162" s="40"/>
      <c r="X162" s="54"/>
      <c r="Y162" s="38"/>
      <c r="Z162" s="4"/>
      <c r="AA162" s="42"/>
    </row>
    <row r="163" spans="1:27" hidden="1" x14ac:dyDescent="0.35">
      <c r="A163" s="26"/>
      <c r="B163" s="26"/>
      <c r="C163" s="5"/>
      <c r="D163" s="5"/>
      <c r="E163" s="40"/>
      <c r="F163" s="4"/>
      <c r="G163" s="42"/>
      <c r="H163" s="26"/>
      <c r="I163" s="4"/>
      <c r="J163" s="40"/>
      <c r="K163" s="40"/>
      <c r="L163" s="4"/>
      <c r="M163" s="44"/>
      <c r="N163" s="45"/>
      <c r="O163" s="49"/>
      <c r="P163" s="40"/>
      <c r="Q163" s="40"/>
      <c r="R163" s="40"/>
      <c r="S163" s="40"/>
      <c r="T163" s="40"/>
      <c r="U163" s="40"/>
      <c r="V163" s="52"/>
      <c r="W163" s="40"/>
      <c r="X163" s="54"/>
      <c r="Y163" s="38"/>
      <c r="Z163" s="4"/>
      <c r="AA163" s="42"/>
    </row>
    <row r="164" spans="1:27" hidden="1" x14ac:dyDescent="0.35">
      <c r="A164" s="26"/>
      <c r="B164" s="26"/>
      <c r="C164" s="5"/>
      <c r="D164" s="5"/>
      <c r="E164" s="40"/>
      <c r="F164" s="4"/>
      <c r="G164" s="42"/>
      <c r="H164" s="26"/>
      <c r="I164" s="4"/>
      <c r="J164" s="40"/>
      <c r="K164" s="40"/>
      <c r="L164" s="4"/>
      <c r="M164" s="44"/>
      <c r="N164" s="45"/>
      <c r="O164" s="49"/>
      <c r="P164" s="40"/>
      <c r="Q164" s="40"/>
      <c r="R164" s="40"/>
      <c r="S164" s="40"/>
      <c r="T164" s="40"/>
      <c r="U164" s="40"/>
      <c r="V164" s="52"/>
      <c r="W164" s="40"/>
      <c r="X164" s="54"/>
      <c r="Y164" s="38"/>
      <c r="Z164" s="4"/>
      <c r="AA164" s="42"/>
    </row>
    <row r="165" spans="1:27" hidden="1" x14ac:dyDescent="0.35">
      <c r="A165" s="26"/>
      <c r="B165" s="26"/>
      <c r="C165" s="5"/>
      <c r="D165" s="5"/>
      <c r="E165" s="40"/>
      <c r="F165" s="4"/>
      <c r="G165" s="42"/>
      <c r="H165" s="26"/>
      <c r="I165" s="4"/>
      <c r="J165" s="40"/>
      <c r="K165" s="40"/>
      <c r="L165" s="4"/>
      <c r="M165" s="44"/>
      <c r="N165" s="45"/>
      <c r="O165" s="49"/>
      <c r="P165" s="40"/>
      <c r="Q165" s="40"/>
      <c r="R165" s="40"/>
      <c r="S165" s="40"/>
      <c r="T165" s="40"/>
      <c r="U165" s="40"/>
      <c r="V165" s="52"/>
      <c r="W165" s="40"/>
      <c r="X165" s="54"/>
      <c r="Y165" s="38"/>
      <c r="Z165" s="4"/>
      <c r="AA165" s="42"/>
    </row>
    <row r="166" spans="1:27" hidden="1" x14ac:dyDescent="0.35">
      <c r="A166" s="26"/>
      <c r="B166" s="26"/>
      <c r="C166" s="5"/>
      <c r="D166" s="5"/>
      <c r="E166" s="40"/>
      <c r="F166" s="4"/>
      <c r="G166" s="42"/>
      <c r="H166" s="26"/>
      <c r="I166" s="4"/>
      <c r="J166" s="40"/>
      <c r="K166" s="40"/>
      <c r="L166" s="4"/>
      <c r="M166" s="44"/>
      <c r="N166" s="45"/>
      <c r="O166" s="49"/>
      <c r="P166" s="40"/>
      <c r="Q166" s="40"/>
      <c r="R166" s="40"/>
      <c r="S166" s="40"/>
      <c r="T166" s="40"/>
      <c r="U166" s="40"/>
      <c r="V166" s="52"/>
      <c r="W166" s="40"/>
      <c r="X166" s="54"/>
      <c r="Y166" s="38"/>
      <c r="Z166" s="4"/>
      <c r="AA166" s="42"/>
    </row>
    <row r="167" spans="1:27" hidden="1" x14ac:dyDescent="0.35">
      <c r="A167" s="26"/>
      <c r="B167" s="26"/>
      <c r="C167" s="5"/>
      <c r="D167" s="5"/>
      <c r="E167" s="40"/>
      <c r="F167" s="4"/>
      <c r="G167" s="42"/>
      <c r="H167" s="26"/>
      <c r="I167" s="4"/>
      <c r="J167" s="40"/>
      <c r="K167" s="40"/>
      <c r="L167" s="4"/>
      <c r="M167" s="44"/>
      <c r="N167" s="45"/>
      <c r="O167" s="49"/>
      <c r="P167" s="40"/>
      <c r="Q167" s="40"/>
      <c r="R167" s="40"/>
      <c r="S167" s="40"/>
      <c r="T167" s="40"/>
      <c r="U167" s="40"/>
      <c r="V167" s="52"/>
      <c r="W167" s="40"/>
      <c r="X167" s="54"/>
      <c r="Y167" s="38"/>
      <c r="Z167" s="4"/>
      <c r="AA167" s="42"/>
    </row>
    <row r="168" spans="1:27" hidden="1" x14ac:dyDescent="0.35">
      <c r="A168" s="26"/>
      <c r="B168" s="26"/>
      <c r="C168" s="5"/>
      <c r="D168" s="5"/>
      <c r="E168" s="40"/>
      <c r="F168" s="4"/>
      <c r="G168" s="42"/>
      <c r="H168" s="26"/>
      <c r="I168" s="4"/>
      <c r="J168" s="40"/>
      <c r="K168" s="40"/>
      <c r="L168" s="4"/>
      <c r="M168" s="44"/>
      <c r="N168" s="45"/>
      <c r="O168" s="49"/>
      <c r="P168" s="40"/>
      <c r="Q168" s="40"/>
      <c r="R168" s="40"/>
      <c r="S168" s="40"/>
      <c r="T168" s="40"/>
      <c r="U168" s="40"/>
      <c r="V168" s="52"/>
      <c r="W168" s="40"/>
      <c r="X168" s="54"/>
      <c r="Y168" s="38"/>
      <c r="Z168" s="4"/>
      <c r="AA168" s="42"/>
    </row>
    <row r="169" spans="1:27" hidden="1" x14ac:dyDescent="0.35">
      <c r="A169" s="26"/>
      <c r="B169" s="26"/>
      <c r="C169" s="5"/>
      <c r="D169" s="5"/>
      <c r="E169" s="40"/>
      <c r="F169" s="4"/>
      <c r="G169" s="42"/>
      <c r="H169" s="26"/>
      <c r="I169" s="4"/>
      <c r="J169" s="40"/>
      <c r="K169" s="40"/>
      <c r="L169" s="4"/>
      <c r="M169" s="44"/>
      <c r="N169" s="45"/>
      <c r="O169" s="49"/>
      <c r="P169" s="40"/>
      <c r="Q169" s="40"/>
      <c r="R169" s="40"/>
      <c r="S169" s="40"/>
      <c r="T169" s="40"/>
      <c r="U169" s="40"/>
      <c r="V169" s="52"/>
      <c r="W169" s="40"/>
      <c r="X169" s="54"/>
      <c r="Y169" s="38"/>
      <c r="Z169" s="4"/>
      <c r="AA169" s="42"/>
    </row>
    <row r="170" spans="1:27" hidden="1" x14ac:dyDescent="0.35">
      <c r="A170" s="26"/>
      <c r="B170" s="26"/>
      <c r="C170" s="5"/>
      <c r="D170" s="5"/>
      <c r="E170" s="40"/>
      <c r="F170" s="4"/>
      <c r="G170" s="42"/>
      <c r="H170" s="26"/>
      <c r="I170" s="4"/>
      <c r="J170" s="40"/>
      <c r="K170" s="40"/>
      <c r="L170" s="4"/>
      <c r="M170" s="44"/>
      <c r="N170" s="45"/>
      <c r="O170" s="49"/>
      <c r="P170" s="40"/>
      <c r="Q170" s="40"/>
      <c r="R170" s="40"/>
      <c r="S170" s="40"/>
      <c r="T170" s="40"/>
      <c r="U170" s="40"/>
      <c r="V170" s="52"/>
      <c r="W170" s="40"/>
      <c r="X170" s="54"/>
      <c r="Y170" s="38"/>
      <c r="Z170" s="4"/>
      <c r="AA170" s="42"/>
    </row>
    <row r="171" spans="1:27" hidden="1" x14ac:dyDescent="0.35">
      <c r="A171" s="26"/>
      <c r="B171" s="26"/>
      <c r="C171" s="5"/>
      <c r="D171" s="5"/>
      <c r="E171" s="40"/>
      <c r="F171" s="4"/>
      <c r="G171" s="42"/>
      <c r="H171" s="26"/>
      <c r="I171" s="4"/>
      <c r="J171" s="40"/>
      <c r="K171" s="40"/>
      <c r="L171" s="4"/>
      <c r="M171" s="44"/>
      <c r="N171" s="45"/>
      <c r="O171" s="49"/>
      <c r="P171" s="40"/>
      <c r="Q171" s="40"/>
      <c r="R171" s="40"/>
      <c r="S171" s="40"/>
      <c r="T171" s="40"/>
      <c r="U171" s="40"/>
      <c r="V171" s="52"/>
      <c r="W171" s="40"/>
      <c r="X171" s="54"/>
      <c r="Y171" s="38"/>
      <c r="Z171" s="4"/>
      <c r="AA171" s="42"/>
    </row>
    <row r="172" spans="1:27" hidden="1" x14ac:dyDescent="0.35">
      <c r="A172" s="26"/>
      <c r="B172" s="26"/>
      <c r="C172" s="5"/>
      <c r="D172" s="5"/>
      <c r="E172" s="40"/>
      <c r="F172" s="4"/>
      <c r="G172" s="42"/>
      <c r="H172" s="26"/>
      <c r="I172" s="4"/>
      <c r="J172" s="40"/>
      <c r="K172" s="40"/>
      <c r="L172" s="4"/>
      <c r="M172" s="44"/>
      <c r="N172" s="45"/>
      <c r="O172" s="49"/>
      <c r="P172" s="40"/>
      <c r="Q172" s="40"/>
      <c r="R172" s="40"/>
      <c r="S172" s="40"/>
      <c r="T172" s="40"/>
      <c r="U172" s="40"/>
      <c r="V172" s="52"/>
      <c r="W172" s="40"/>
      <c r="X172" s="54"/>
      <c r="Y172" s="38"/>
      <c r="Z172" s="4"/>
      <c r="AA172" s="42"/>
    </row>
    <row r="173" spans="1:27" hidden="1" x14ac:dyDescent="0.35">
      <c r="A173" s="26"/>
      <c r="B173" s="26"/>
      <c r="C173" s="5"/>
      <c r="D173" s="5"/>
      <c r="E173" s="40"/>
      <c r="F173" s="4"/>
      <c r="G173" s="42"/>
      <c r="H173" s="26"/>
      <c r="I173" s="4"/>
      <c r="J173" s="40"/>
      <c r="K173" s="40"/>
      <c r="L173" s="4"/>
      <c r="M173" s="44"/>
      <c r="N173" s="45"/>
      <c r="O173" s="49"/>
      <c r="P173" s="40"/>
      <c r="Q173" s="40"/>
      <c r="R173" s="40"/>
      <c r="S173" s="40"/>
      <c r="T173" s="40"/>
      <c r="U173" s="40"/>
      <c r="V173" s="52"/>
      <c r="W173" s="40"/>
      <c r="X173" s="54"/>
      <c r="Y173" s="38"/>
      <c r="Z173" s="4"/>
      <c r="AA173" s="42"/>
    </row>
    <row r="174" spans="1:27" hidden="1" x14ac:dyDescent="0.35">
      <c r="A174" s="26"/>
      <c r="B174" s="26"/>
      <c r="C174" s="5"/>
      <c r="D174" s="5"/>
      <c r="E174" s="40"/>
      <c r="F174" s="4"/>
      <c r="G174" s="42"/>
      <c r="H174" s="26"/>
      <c r="I174" s="4"/>
      <c r="J174" s="40"/>
      <c r="K174" s="40"/>
      <c r="L174" s="4"/>
      <c r="M174" s="44"/>
      <c r="N174" s="45"/>
      <c r="O174" s="49"/>
      <c r="P174" s="40"/>
      <c r="Q174" s="40"/>
      <c r="R174" s="40"/>
      <c r="S174" s="40"/>
      <c r="T174" s="40"/>
      <c r="U174" s="40"/>
      <c r="V174" s="52"/>
      <c r="W174" s="40"/>
      <c r="X174" s="54"/>
      <c r="Y174" s="38"/>
      <c r="Z174" s="4"/>
      <c r="AA174" s="42"/>
    </row>
    <row r="175" spans="1:27" hidden="1" x14ac:dyDescent="0.35">
      <c r="A175" s="26"/>
      <c r="B175" s="26"/>
      <c r="C175" s="5"/>
      <c r="D175" s="5"/>
      <c r="E175" s="40"/>
      <c r="F175" s="4"/>
      <c r="G175" s="42"/>
      <c r="H175" s="26"/>
      <c r="I175" s="4"/>
      <c r="J175" s="40"/>
      <c r="K175" s="40"/>
      <c r="L175" s="4"/>
      <c r="M175" s="44"/>
      <c r="N175" s="45"/>
      <c r="O175" s="49"/>
      <c r="P175" s="40"/>
      <c r="Q175" s="40"/>
      <c r="R175" s="40"/>
      <c r="S175" s="40"/>
      <c r="T175" s="40"/>
      <c r="U175" s="40"/>
      <c r="V175" s="52"/>
      <c r="W175" s="40"/>
      <c r="X175" s="54"/>
      <c r="Y175" s="38"/>
      <c r="Z175" s="4"/>
      <c r="AA175" s="42"/>
    </row>
    <row r="176" spans="1:27" hidden="1" x14ac:dyDescent="0.35">
      <c r="A176" s="26"/>
      <c r="B176" s="26"/>
      <c r="C176" s="5"/>
      <c r="D176" s="5"/>
      <c r="E176" s="40"/>
      <c r="F176" s="4"/>
      <c r="G176" s="42"/>
      <c r="H176" s="26"/>
      <c r="I176" s="4"/>
      <c r="J176" s="40"/>
      <c r="K176" s="40"/>
      <c r="L176" s="4"/>
      <c r="M176" s="44"/>
      <c r="N176" s="45"/>
      <c r="O176" s="49"/>
      <c r="P176" s="40"/>
      <c r="Q176" s="40"/>
      <c r="R176" s="40"/>
      <c r="S176" s="40"/>
      <c r="T176" s="40"/>
      <c r="U176" s="40"/>
      <c r="V176" s="52"/>
      <c r="W176" s="40"/>
      <c r="X176" s="54"/>
      <c r="Y176" s="38"/>
      <c r="Z176" s="4"/>
      <c r="AA176" s="42"/>
    </row>
    <row r="177" spans="1:27" hidden="1" x14ac:dyDescent="0.35">
      <c r="A177" s="26"/>
      <c r="B177" s="26"/>
      <c r="C177" s="5"/>
      <c r="D177" s="5"/>
      <c r="E177" s="40"/>
      <c r="F177" s="4"/>
      <c r="G177" s="42"/>
      <c r="H177" s="26"/>
      <c r="I177" s="4"/>
      <c r="J177" s="40"/>
      <c r="K177" s="40"/>
      <c r="L177" s="4"/>
      <c r="M177" s="44"/>
      <c r="N177" s="45"/>
      <c r="O177" s="49"/>
      <c r="P177" s="40"/>
      <c r="Q177" s="40"/>
      <c r="R177" s="40"/>
      <c r="S177" s="40"/>
      <c r="T177" s="40"/>
      <c r="U177" s="40"/>
      <c r="V177" s="52"/>
      <c r="W177" s="40"/>
      <c r="X177" s="54"/>
      <c r="Y177" s="38"/>
      <c r="Z177" s="4"/>
      <c r="AA177" s="42"/>
    </row>
    <row r="178" spans="1:27" hidden="1" x14ac:dyDescent="0.35">
      <c r="A178" s="26"/>
      <c r="B178" s="26"/>
      <c r="C178" s="5"/>
      <c r="D178" s="5"/>
      <c r="E178" s="40"/>
      <c r="F178" s="4"/>
      <c r="G178" s="42"/>
      <c r="H178" s="26"/>
      <c r="I178" s="4"/>
      <c r="J178" s="40"/>
      <c r="K178" s="40"/>
      <c r="L178" s="4"/>
      <c r="M178" s="44"/>
      <c r="N178" s="45"/>
      <c r="O178" s="49"/>
      <c r="P178" s="40"/>
      <c r="Q178" s="40"/>
      <c r="R178" s="40"/>
      <c r="S178" s="40"/>
      <c r="T178" s="40"/>
      <c r="U178" s="40"/>
      <c r="V178" s="52"/>
      <c r="W178" s="40"/>
      <c r="X178" s="54"/>
      <c r="Y178" s="38"/>
      <c r="Z178" s="4"/>
      <c r="AA178" s="42"/>
    </row>
    <row r="179" spans="1:27" hidden="1" x14ac:dyDescent="0.35">
      <c r="A179" s="26"/>
      <c r="B179" s="26"/>
      <c r="C179" s="5"/>
      <c r="D179" s="5"/>
      <c r="E179" s="40"/>
      <c r="F179" s="4"/>
      <c r="G179" s="42"/>
      <c r="H179" s="26"/>
      <c r="I179" s="4"/>
      <c r="J179" s="40"/>
      <c r="K179" s="40"/>
      <c r="L179" s="4"/>
      <c r="M179" s="44"/>
      <c r="N179" s="45"/>
      <c r="O179" s="49"/>
      <c r="P179" s="40"/>
      <c r="Q179" s="40"/>
      <c r="R179" s="40"/>
      <c r="S179" s="40"/>
      <c r="T179" s="40"/>
      <c r="U179" s="40"/>
      <c r="V179" s="52"/>
      <c r="W179" s="40"/>
      <c r="X179" s="54"/>
      <c r="Y179" s="38"/>
      <c r="Z179" s="4"/>
      <c r="AA179" s="42"/>
    </row>
    <row r="180" spans="1:27" hidden="1" x14ac:dyDescent="0.35">
      <c r="A180" s="26"/>
      <c r="B180" s="26"/>
      <c r="C180" s="5"/>
      <c r="D180" s="5"/>
      <c r="E180" s="40"/>
      <c r="F180" s="4"/>
      <c r="G180" s="42"/>
      <c r="H180" s="26"/>
      <c r="I180" s="4"/>
      <c r="J180" s="40"/>
      <c r="K180" s="40"/>
      <c r="L180" s="4"/>
      <c r="M180" s="44"/>
      <c r="N180" s="45"/>
      <c r="O180" s="49"/>
      <c r="P180" s="40"/>
      <c r="Q180" s="40"/>
      <c r="R180" s="40"/>
      <c r="S180" s="40"/>
      <c r="T180" s="40"/>
      <c r="U180" s="40"/>
      <c r="V180" s="52"/>
      <c r="W180" s="40"/>
      <c r="X180" s="54"/>
      <c r="Y180" s="38"/>
      <c r="Z180" s="4"/>
      <c r="AA180" s="42"/>
    </row>
    <row r="181" spans="1:27" hidden="1" x14ac:dyDescent="0.35">
      <c r="A181" s="26"/>
      <c r="B181" s="26"/>
      <c r="C181" s="5"/>
      <c r="D181" s="5"/>
      <c r="E181" s="40"/>
      <c r="F181" s="4"/>
      <c r="G181" s="42"/>
      <c r="H181" s="26"/>
      <c r="I181" s="4"/>
      <c r="J181" s="40"/>
      <c r="K181" s="40"/>
      <c r="L181" s="4"/>
      <c r="M181" s="44"/>
      <c r="N181" s="45"/>
      <c r="O181" s="49"/>
      <c r="P181" s="40"/>
      <c r="Q181" s="40"/>
      <c r="R181" s="40"/>
      <c r="S181" s="40"/>
      <c r="T181" s="40"/>
      <c r="U181" s="40"/>
      <c r="V181" s="52"/>
      <c r="W181" s="40"/>
      <c r="X181" s="54"/>
      <c r="Y181" s="38"/>
      <c r="Z181" s="4"/>
      <c r="AA181" s="42"/>
    </row>
    <row r="182" spans="1:27" hidden="1" x14ac:dyDescent="0.35">
      <c r="A182" s="26"/>
      <c r="B182" s="26"/>
      <c r="C182" s="5"/>
      <c r="D182" s="5"/>
      <c r="E182" s="40"/>
      <c r="F182" s="4"/>
      <c r="G182" s="42"/>
      <c r="H182" s="26"/>
      <c r="I182" s="4"/>
      <c r="J182" s="40"/>
      <c r="K182" s="40"/>
      <c r="L182" s="4"/>
      <c r="M182" s="44"/>
      <c r="N182" s="45"/>
      <c r="O182" s="49"/>
      <c r="P182" s="40"/>
      <c r="Q182" s="40"/>
      <c r="R182" s="40"/>
      <c r="S182" s="40"/>
      <c r="T182" s="40"/>
      <c r="U182" s="40"/>
      <c r="V182" s="52"/>
      <c r="W182" s="40"/>
      <c r="X182" s="54"/>
      <c r="Y182" s="38"/>
      <c r="Z182" s="4"/>
      <c r="AA182" s="42"/>
    </row>
    <row r="183" spans="1:27" hidden="1" x14ac:dyDescent="0.35">
      <c r="A183" s="26"/>
      <c r="B183" s="26"/>
      <c r="C183" s="5"/>
      <c r="D183" s="5"/>
      <c r="E183" s="40"/>
      <c r="F183" s="4"/>
      <c r="G183" s="42"/>
      <c r="H183" s="26"/>
      <c r="I183" s="4"/>
      <c r="J183" s="40"/>
      <c r="K183" s="40"/>
      <c r="L183" s="4"/>
      <c r="M183" s="44"/>
      <c r="N183" s="45"/>
      <c r="O183" s="49"/>
      <c r="P183" s="40"/>
      <c r="Q183" s="40"/>
      <c r="R183" s="40"/>
      <c r="S183" s="40"/>
      <c r="T183" s="40"/>
      <c r="U183" s="40"/>
      <c r="V183" s="52"/>
      <c r="W183" s="40"/>
      <c r="X183" s="54"/>
      <c r="Y183" s="38"/>
      <c r="Z183" s="4"/>
      <c r="AA183" s="42"/>
    </row>
    <row r="184" spans="1:27" hidden="1" x14ac:dyDescent="0.35">
      <c r="A184" s="26"/>
      <c r="B184" s="26"/>
      <c r="C184" s="5"/>
      <c r="D184" s="5"/>
      <c r="E184" s="40"/>
      <c r="F184" s="4"/>
      <c r="G184" s="42"/>
      <c r="H184" s="26"/>
      <c r="I184" s="4"/>
      <c r="J184" s="40"/>
      <c r="K184" s="40"/>
      <c r="L184" s="4"/>
      <c r="M184" s="44"/>
      <c r="N184" s="45"/>
      <c r="O184" s="49"/>
      <c r="P184" s="40"/>
      <c r="Q184" s="40"/>
      <c r="R184" s="40"/>
      <c r="S184" s="40"/>
      <c r="T184" s="40"/>
      <c r="U184" s="40"/>
      <c r="V184" s="52"/>
      <c r="W184" s="40"/>
      <c r="X184" s="54"/>
      <c r="Y184" s="38"/>
      <c r="Z184" s="4"/>
      <c r="AA184" s="42"/>
    </row>
    <row r="185" spans="1:27" hidden="1" x14ac:dyDescent="0.35">
      <c r="A185" s="26"/>
      <c r="B185" s="26"/>
      <c r="C185" s="5"/>
      <c r="D185" s="5"/>
      <c r="E185" s="40"/>
      <c r="F185" s="4"/>
      <c r="G185" s="42"/>
      <c r="H185" s="26"/>
      <c r="I185" s="4"/>
      <c r="J185" s="40"/>
      <c r="K185" s="40"/>
      <c r="L185" s="4"/>
      <c r="M185" s="44"/>
      <c r="N185" s="45"/>
      <c r="O185" s="49"/>
      <c r="P185" s="40"/>
      <c r="Q185" s="40"/>
      <c r="R185" s="40"/>
      <c r="S185" s="40"/>
      <c r="T185" s="40"/>
      <c r="U185" s="40"/>
      <c r="V185" s="52"/>
      <c r="W185" s="40"/>
      <c r="X185" s="54"/>
      <c r="Y185" s="38"/>
      <c r="Z185" s="4"/>
      <c r="AA185" s="42"/>
    </row>
    <row r="186" spans="1:27" hidden="1" x14ac:dyDescent="0.35">
      <c r="A186" s="26"/>
      <c r="B186" s="26"/>
      <c r="C186" s="5"/>
      <c r="D186" s="5"/>
      <c r="E186" s="40"/>
      <c r="F186" s="4"/>
      <c r="G186" s="42"/>
      <c r="H186" s="26"/>
      <c r="I186" s="4"/>
      <c r="J186" s="40"/>
      <c r="K186" s="40"/>
      <c r="L186" s="4"/>
      <c r="M186" s="44"/>
      <c r="N186" s="45"/>
      <c r="O186" s="49"/>
      <c r="P186" s="40"/>
      <c r="Q186" s="40"/>
      <c r="R186" s="40"/>
      <c r="S186" s="40"/>
      <c r="T186" s="40"/>
      <c r="U186" s="40"/>
      <c r="V186" s="52"/>
      <c r="W186" s="40"/>
      <c r="X186" s="54"/>
      <c r="Y186" s="38"/>
      <c r="Z186" s="4"/>
      <c r="AA186" s="42"/>
    </row>
    <row r="187" spans="1:27" hidden="1" x14ac:dyDescent="0.35">
      <c r="A187" s="26"/>
      <c r="B187" s="26"/>
      <c r="C187" s="5"/>
      <c r="D187" s="5"/>
      <c r="E187" s="40"/>
      <c r="F187" s="4"/>
      <c r="G187" s="42"/>
      <c r="H187" s="26"/>
      <c r="I187" s="4"/>
      <c r="J187" s="40"/>
      <c r="K187" s="40"/>
      <c r="L187" s="4"/>
      <c r="M187" s="44"/>
      <c r="N187" s="45"/>
      <c r="O187" s="49"/>
      <c r="P187" s="40"/>
      <c r="Q187" s="40"/>
      <c r="R187" s="40"/>
      <c r="S187" s="40"/>
      <c r="T187" s="40"/>
      <c r="U187" s="40"/>
      <c r="V187" s="52"/>
      <c r="W187" s="40"/>
      <c r="X187" s="54"/>
      <c r="Y187" s="38"/>
      <c r="Z187" s="4"/>
      <c r="AA187" s="42"/>
    </row>
    <row r="188" spans="1:27" hidden="1" x14ac:dyDescent="0.35">
      <c r="A188" s="26"/>
      <c r="B188" s="26"/>
      <c r="C188" s="5"/>
      <c r="D188" s="5"/>
      <c r="E188" s="40"/>
      <c r="F188" s="4"/>
      <c r="G188" s="42"/>
      <c r="H188" s="26"/>
      <c r="I188" s="4"/>
      <c r="J188" s="40"/>
      <c r="K188" s="40"/>
      <c r="L188" s="4"/>
      <c r="M188" s="44"/>
      <c r="N188" s="45"/>
      <c r="O188" s="49"/>
      <c r="P188" s="40"/>
      <c r="Q188" s="40"/>
      <c r="R188" s="40"/>
      <c r="S188" s="40"/>
      <c r="T188" s="40"/>
      <c r="U188" s="40"/>
      <c r="V188" s="52"/>
      <c r="W188" s="40"/>
      <c r="X188" s="54"/>
      <c r="Y188" s="38"/>
      <c r="Z188" s="4"/>
      <c r="AA188" s="42"/>
    </row>
    <row r="189" spans="1:27" hidden="1" x14ac:dyDescent="0.35">
      <c r="A189" s="26"/>
      <c r="B189" s="26"/>
      <c r="C189" s="5"/>
      <c r="D189" s="5"/>
      <c r="E189" s="40"/>
      <c r="F189" s="4"/>
      <c r="G189" s="42"/>
      <c r="H189" s="26"/>
      <c r="I189" s="4"/>
      <c r="J189" s="40"/>
      <c r="K189" s="40"/>
      <c r="L189" s="4"/>
      <c r="M189" s="44"/>
      <c r="N189" s="45"/>
      <c r="O189" s="49"/>
      <c r="P189" s="40"/>
      <c r="Q189" s="40"/>
      <c r="R189" s="40"/>
      <c r="S189" s="40"/>
      <c r="T189" s="40"/>
      <c r="U189" s="40"/>
      <c r="V189" s="52"/>
      <c r="W189" s="40"/>
      <c r="X189" s="54"/>
      <c r="Y189" s="38"/>
      <c r="Z189" s="4"/>
      <c r="AA189" s="42"/>
    </row>
    <row r="190" spans="1:27" hidden="1" x14ac:dyDescent="0.35">
      <c r="A190" s="26"/>
      <c r="B190" s="26"/>
      <c r="C190" s="5"/>
      <c r="D190" s="5"/>
      <c r="E190" s="40"/>
      <c r="F190" s="4"/>
      <c r="G190" s="42"/>
      <c r="H190" s="26"/>
      <c r="I190" s="4"/>
      <c r="J190" s="40"/>
      <c r="K190" s="40"/>
      <c r="L190" s="4"/>
      <c r="M190" s="44"/>
      <c r="N190" s="45"/>
      <c r="O190" s="49"/>
      <c r="P190" s="40"/>
      <c r="Q190" s="40"/>
      <c r="R190" s="40"/>
      <c r="S190" s="40"/>
      <c r="T190" s="40"/>
      <c r="U190" s="40"/>
      <c r="V190" s="52"/>
      <c r="W190" s="40"/>
      <c r="X190" s="54"/>
      <c r="Y190" s="38"/>
      <c r="Z190" s="4"/>
      <c r="AA190" s="42"/>
    </row>
    <row r="191" spans="1:27" hidden="1" x14ac:dyDescent="0.35">
      <c r="A191" s="26"/>
      <c r="B191" s="26"/>
      <c r="C191" s="5"/>
      <c r="D191" s="5"/>
      <c r="E191" s="40"/>
      <c r="F191" s="4"/>
      <c r="G191" s="42"/>
      <c r="H191" s="26"/>
      <c r="I191" s="4"/>
      <c r="J191" s="40"/>
      <c r="K191" s="40"/>
      <c r="L191" s="4"/>
      <c r="M191" s="44"/>
      <c r="N191" s="45"/>
      <c r="O191" s="49"/>
      <c r="P191" s="40"/>
      <c r="Q191" s="40"/>
      <c r="R191" s="40"/>
      <c r="S191" s="40"/>
      <c r="T191" s="40"/>
      <c r="U191" s="40"/>
      <c r="V191" s="52"/>
      <c r="W191" s="40"/>
      <c r="X191" s="54"/>
      <c r="Y191" s="38"/>
      <c r="Z191" s="4"/>
      <c r="AA191" s="42"/>
    </row>
    <row r="192" spans="1:27" hidden="1" x14ac:dyDescent="0.35">
      <c r="A192" s="26"/>
      <c r="B192" s="26"/>
      <c r="C192" s="5"/>
      <c r="D192" s="5"/>
      <c r="E192" s="40"/>
      <c r="F192" s="4"/>
      <c r="G192" s="42"/>
      <c r="H192" s="26"/>
      <c r="I192" s="4"/>
      <c r="J192" s="40"/>
      <c r="K192" s="40"/>
      <c r="L192" s="4"/>
      <c r="M192" s="44"/>
      <c r="N192" s="45"/>
      <c r="O192" s="49"/>
      <c r="P192" s="40"/>
      <c r="Q192" s="40"/>
      <c r="R192" s="40"/>
      <c r="S192" s="40"/>
      <c r="T192" s="40"/>
      <c r="U192" s="40"/>
      <c r="V192" s="52"/>
      <c r="W192" s="40"/>
      <c r="X192" s="54"/>
      <c r="Y192" s="38"/>
      <c r="Z192" s="4"/>
      <c r="AA192" s="42"/>
    </row>
    <row r="193" spans="1:27" hidden="1" x14ac:dyDescent="0.35">
      <c r="A193" s="26"/>
      <c r="B193" s="26"/>
      <c r="C193" s="5"/>
      <c r="D193" s="5"/>
      <c r="E193" s="40"/>
      <c r="F193" s="4"/>
      <c r="G193" s="42"/>
      <c r="H193" s="26"/>
      <c r="I193" s="4"/>
      <c r="J193" s="40"/>
      <c r="K193" s="40"/>
      <c r="L193" s="4"/>
      <c r="M193" s="44"/>
      <c r="N193" s="45"/>
      <c r="O193" s="49"/>
      <c r="P193" s="40"/>
      <c r="Q193" s="40"/>
      <c r="R193" s="40"/>
      <c r="S193" s="40"/>
      <c r="T193" s="40"/>
      <c r="U193" s="40"/>
      <c r="V193" s="52"/>
      <c r="W193" s="40"/>
      <c r="X193" s="54"/>
      <c r="Y193" s="38"/>
      <c r="Z193" s="4"/>
      <c r="AA193" s="42"/>
    </row>
    <row r="194" spans="1:27" hidden="1" x14ac:dyDescent="0.35">
      <c r="A194" s="26"/>
      <c r="B194" s="26"/>
      <c r="C194" s="5"/>
      <c r="D194" s="5"/>
      <c r="E194" s="40"/>
      <c r="F194" s="4"/>
      <c r="G194" s="42"/>
      <c r="H194" s="26"/>
      <c r="I194" s="4"/>
      <c r="J194" s="40"/>
      <c r="K194" s="40"/>
      <c r="L194" s="4"/>
      <c r="M194" s="44"/>
      <c r="N194" s="45"/>
      <c r="O194" s="49"/>
      <c r="P194" s="40"/>
      <c r="Q194" s="40"/>
      <c r="R194" s="40"/>
      <c r="S194" s="40"/>
      <c r="T194" s="40"/>
      <c r="U194" s="40"/>
      <c r="V194" s="52"/>
      <c r="W194" s="40"/>
      <c r="X194" s="54"/>
      <c r="Y194" s="38"/>
      <c r="Z194" s="4"/>
      <c r="AA194" s="42"/>
    </row>
    <row r="195" spans="1:27" hidden="1" x14ac:dyDescent="0.35">
      <c r="A195" s="26"/>
      <c r="B195" s="26"/>
      <c r="C195" s="5"/>
      <c r="D195" s="5"/>
      <c r="E195" s="40"/>
      <c r="F195" s="4"/>
      <c r="G195" s="42"/>
      <c r="H195" s="26"/>
      <c r="I195" s="4"/>
      <c r="J195" s="40"/>
      <c r="K195" s="40"/>
      <c r="L195" s="4"/>
      <c r="M195" s="44"/>
      <c r="N195" s="45"/>
      <c r="O195" s="49"/>
      <c r="P195" s="40"/>
      <c r="Q195" s="40"/>
      <c r="R195" s="40"/>
      <c r="S195" s="40"/>
      <c r="T195" s="40"/>
      <c r="U195" s="40"/>
      <c r="V195" s="52"/>
      <c r="W195" s="40"/>
      <c r="X195" s="54"/>
      <c r="Y195" s="38"/>
      <c r="Z195" s="4"/>
      <c r="AA195" s="42"/>
    </row>
    <row r="196" spans="1:27" hidden="1" x14ac:dyDescent="0.35">
      <c r="A196" s="26"/>
      <c r="B196" s="26"/>
      <c r="C196" s="5"/>
      <c r="D196" s="5"/>
      <c r="E196" s="40"/>
      <c r="F196" s="4"/>
      <c r="G196" s="42"/>
      <c r="H196" s="26"/>
      <c r="I196" s="4"/>
      <c r="J196" s="40"/>
      <c r="K196" s="40"/>
      <c r="L196" s="4"/>
      <c r="M196" s="44"/>
      <c r="N196" s="45"/>
      <c r="O196" s="49"/>
      <c r="P196" s="40"/>
      <c r="Q196" s="40"/>
      <c r="R196" s="40"/>
      <c r="S196" s="40"/>
      <c r="T196" s="40"/>
      <c r="U196" s="40"/>
      <c r="V196" s="52"/>
      <c r="W196" s="40"/>
      <c r="X196" s="54"/>
      <c r="Y196" s="38"/>
      <c r="Z196" s="4"/>
      <c r="AA196" s="42"/>
    </row>
    <row r="197" spans="1:27" hidden="1" x14ac:dyDescent="0.35">
      <c r="A197" s="26"/>
      <c r="B197" s="26"/>
      <c r="C197" s="5"/>
      <c r="D197" s="5"/>
      <c r="E197" s="40"/>
      <c r="F197" s="4"/>
      <c r="G197" s="42"/>
      <c r="H197" s="26"/>
      <c r="I197" s="4"/>
      <c r="J197" s="40"/>
      <c r="K197" s="40"/>
      <c r="L197" s="4"/>
      <c r="M197" s="44"/>
      <c r="N197" s="45"/>
      <c r="O197" s="49"/>
      <c r="P197" s="40"/>
      <c r="Q197" s="40"/>
      <c r="R197" s="40"/>
      <c r="S197" s="40"/>
      <c r="T197" s="40"/>
      <c r="U197" s="40"/>
      <c r="V197" s="52"/>
      <c r="W197" s="40"/>
      <c r="X197" s="54"/>
      <c r="Y197" s="38"/>
      <c r="Z197" s="4"/>
      <c r="AA197" s="42"/>
    </row>
    <row r="198" spans="1:27" hidden="1" x14ac:dyDescent="0.35">
      <c r="A198" s="26"/>
      <c r="B198" s="26"/>
      <c r="C198" s="5"/>
      <c r="D198" s="5"/>
      <c r="E198" s="40"/>
      <c r="F198" s="4"/>
      <c r="G198" s="42"/>
      <c r="H198" s="26"/>
      <c r="I198" s="4"/>
      <c r="J198" s="40"/>
      <c r="K198" s="40"/>
      <c r="L198" s="4"/>
      <c r="M198" s="44"/>
      <c r="N198" s="45"/>
      <c r="O198" s="49"/>
      <c r="P198" s="40"/>
      <c r="Q198" s="40"/>
      <c r="R198" s="40"/>
      <c r="S198" s="40"/>
      <c r="T198" s="40"/>
      <c r="U198" s="40"/>
      <c r="V198" s="52"/>
      <c r="W198" s="40"/>
      <c r="X198" s="54"/>
      <c r="Y198" s="38"/>
      <c r="Z198" s="4"/>
      <c r="AA198" s="42"/>
    </row>
    <row r="199" spans="1:27" hidden="1" x14ac:dyDescent="0.35">
      <c r="A199" s="26"/>
      <c r="B199" s="26"/>
      <c r="C199" s="5"/>
      <c r="D199" s="5"/>
      <c r="E199" s="40"/>
      <c r="F199" s="4"/>
      <c r="G199" s="42"/>
      <c r="H199" s="26"/>
      <c r="I199" s="4"/>
      <c r="J199" s="40"/>
      <c r="K199" s="40"/>
      <c r="L199" s="4"/>
      <c r="M199" s="44"/>
      <c r="N199" s="45"/>
      <c r="O199" s="49"/>
      <c r="P199" s="40"/>
      <c r="Q199" s="40"/>
      <c r="R199" s="40"/>
      <c r="S199" s="40"/>
      <c r="T199" s="40"/>
      <c r="U199" s="40"/>
      <c r="V199" s="52"/>
      <c r="W199" s="40"/>
      <c r="X199" s="54"/>
      <c r="Y199" s="38"/>
      <c r="Z199" s="4"/>
      <c r="AA199" s="42"/>
    </row>
    <row r="200" spans="1:27" hidden="1" x14ac:dyDescent="0.35">
      <c r="A200" s="26"/>
      <c r="B200" s="26"/>
      <c r="C200" s="5"/>
      <c r="D200" s="5"/>
      <c r="E200" s="40"/>
      <c r="F200" s="4"/>
      <c r="G200" s="42"/>
      <c r="H200" s="26"/>
      <c r="I200" s="4"/>
      <c r="J200" s="40"/>
      <c r="K200" s="40"/>
      <c r="L200" s="4"/>
      <c r="M200" s="44"/>
      <c r="N200" s="45"/>
      <c r="O200" s="49"/>
      <c r="P200" s="40"/>
      <c r="Q200" s="40"/>
      <c r="R200" s="40"/>
      <c r="S200" s="40"/>
      <c r="T200" s="40"/>
      <c r="U200" s="40"/>
      <c r="V200" s="52"/>
      <c r="W200" s="40"/>
      <c r="X200" s="54"/>
      <c r="Y200" s="38"/>
      <c r="Z200" s="4"/>
      <c r="AA200" s="42"/>
    </row>
    <row r="201" spans="1:27" hidden="1" x14ac:dyDescent="0.35">
      <c r="A201" s="27"/>
      <c r="B201" s="27"/>
      <c r="C201" s="23"/>
      <c r="D201" s="23"/>
      <c r="E201" s="41"/>
      <c r="F201" s="22"/>
      <c r="G201" s="43"/>
      <c r="H201" s="27"/>
      <c r="I201" s="22"/>
      <c r="J201" s="41"/>
      <c r="K201" s="41"/>
      <c r="L201" s="22"/>
      <c r="M201" s="46"/>
      <c r="N201" s="47"/>
      <c r="O201" s="50"/>
      <c r="P201" s="41"/>
      <c r="Q201" s="41"/>
      <c r="R201" s="41"/>
      <c r="S201" s="41"/>
      <c r="T201" s="41"/>
      <c r="U201" s="41"/>
      <c r="V201" s="53"/>
      <c r="W201" s="41"/>
      <c r="X201" s="55"/>
      <c r="Y201" s="39"/>
      <c r="Z201" s="22"/>
      <c r="AA201" s="43"/>
    </row>
  </sheetData>
  <autoFilter ref="B4:AA201">
    <filterColumn colId="10">
      <filters>
        <filter val="CHW"/>
      </filters>
    </filterColumn>
  </autoFilter>
  <mergeCells count="6">
    <mergeCell ref="B1:G1"/>
    <mergeCell ref="H1:N1"/>
    <mergeCell ref="O1:V1"/>
    <mergeCell ref="Y1:AA1"/>
    <mergeCell ref="C2:D2"/>
    <mergeCell ref="U2:V2"/>
  </mergeCells>
  <conditionalFormatting sqref="R5:R201">
    <cfRule type="expression" dxfId="9" priority="4">
      <formula>$Q5="OPD_Referral"</formula>
    </cfRule>
  </conditionalFormatting>
  <conditionalFormatting sqref="S5:S201">
    <cfRule type="expression" dxfId="8" priority="3">
      <formula>$Q5="Emergency_referral"</formula>
    </cfRule>
  </conditionalFormatting>
  <dataValidations count="14">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R5:S201">
      <formula1>INDIRECT($Q5)</formula1>
    </dataValidation>
    <dataValidation type="list" allowBlank="1" showInputMessage="1" showErrorMessage="1" sqref="D5:D201">
      <formula1>Age_Unit</formula1>
    </dataValidation>
    <dataValidation type="decimal" allowBlank="1" showInputMessage="1" showErrorMessage="1" sqref="C5:C201">
      <formula1>0</formula1>
      <formula2>100</formula2>
    </dataValidation>
    <dataValidation type="list" allowBlank="1" showInputMessage="1" showErrorMessage="1" sqref="Q5:Q201">
      <formula1>type_of_referral</formula1>
    </dataValidation>
    <dataValidation type="list" allowBlank="1" showInputMessage="1" showErrorMessage="1" sqref="I8:I16 I20:I26 I73:I81 I5 I111:I201 G76:G81">
      <formula1>clinics</formula1>
    </dataValidation>
    <dataValidation type="date" operator="greaterThan" allowBlank="1" showInputMessage="1" showErrorMessage="1" sqref="Y5:Y201 M5:N201">
      <formula1>42369</formula1>
    </dataValidation>
    <dataValidation type="list" allowBlank="1" showInputMessage="1" showErrorMessage="1" sqref="U5:U201">
      <formula1>"needed &amp; received,needed but not received,not needed"</formula1>
    </dataValidation>
    <dataValidation type="list" allowBlank="1" showInputMessage="1" showErrorMessage="1" sqref="Z5:Z201">
      <formula1>"discharge,self-discharge,death"</formula1>
    </dataValidation>
    <dataValidation type="list" allowBlank="1" showInputMessage="1" showErrorMessage="1" sqref="L5:L201">
      <formula1>"MSF clinic,CHW,MOH"</formula1>
    </dataValidation>
    <dataValidation type="list" allowBlank="1" showInputMessage="1" showErrorMessage="1" sqref="F5:F201">
      <formula1>"Rakhine,Burma,Muslim,Hindu,Other"</formula1>
    </dataValidation>
    <dataValidation type="list" allowBlank="1" showInputMessage="1" showErrorMessage="1" sqref="E5:E201">
      <formula1>"male,female"</formula1>
    </dataValidation>
    <dataValidation type="list" allowBlank="1" showInputMessage="1" showErrorMessage="1" sqref="W5:W201">
      <formula1>Refused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P1:P1048576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3"/>
  <sheetViews>
    <sheetView workbookViewId="0">
      <pane xSplit="2" ySplit="4" topLeftCell="C48" activePane="bottomRight" state="frozen"/>
      <selection pane="topRight" activeCell="M201" sqref="M5:N201"/>
      <selection pane="bottomLeft" activeCell="M201" sqref="M5:N201"/>
      <selection pane="bottomRight" activeCell="L6" sqref="L6:L86"/>
    </sheetView>
  </sheetViews>
  <sheetFormatPr defaultColWidth="9.1796875" defaultRowHeight="14.5" x14ac:dyDescent="0.35"/>
  <cols>
    <col min="2" max="2" width="11.7265625" bestFit="1" customWidth="1"/>
    <col min="5" max="5" width="9.453125" style="2" customWidth="1"/>
    <col min="6" max="6" width="17" customWidth="1"/>
    <col min="7" max="7" width="17.4531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46.81640625" style="2" customWidth="1"/>
    <col min="16" max="16" width="27.453125" style="209" customWidth="1"/>
    <col min="17" max="17" width="19" style="2" bestFit="1" customWidth="1"/>
    <col min="18" max="18" width="19.7265625" style="2" bestFit="1" customWidth="1"/>
    <col min="19" max="19" width="21.1796875" style="2" customWidth="1"/>
    <col min="20" max="20" width="36" style="2" customWidth="1"/>
    <col min="21" max="21" width="26.26953125" style="2" customWidth="1"/>
    <col min="22" max="22" width="25.7265625" style="2" customWidth="1"/>
    <col min="23" max="23" width="20.7265625" style="2" customWidth="1"/>
    <col min="24" max="24" width="22" style="2" customWidth="1"/>
    <col min="25" max="25" width="10.7265625" style="48" customWidth="1"/>
    <col min="26" max="26" width="13.81640625" customWidth="1"/>
    <col min="27" max="27" width="43" style="2" customWidth="1"/>
    <col min="28" max="28" width="18" customWidth="1"/>
  </cols>
  <sheetData>
    <row r="1" spans="1:28" s="4" customFormat="1" x14ac:dyDescent="0.35">
      <c r="A1" s="56"/>
      <c r="B1" s="466" t="s">
        <v>235</v>
      </c>
      <c r="C1" s="466"/>
      <c r="D1" s="466"/>
      <c r="E1" s="466"/>
      <c r="F1" s="466"/>
      <c r="G1" s="466"/>
      <c r="H1" s="466" t="s">
        <v>236</v>
      </c>
      <c r="I1" s="466"/>
      <c r="J1" s="466"/>
      <c r="K1" s="466"/>
      <c r="L1" s="466"/>
      <c r="M1" s="466"/>
      <c r="N1" s="474"/>
      <c r="O1" s="466" t="s">
        <v>237</v>
      </c>
      <c r="P1" s="466"/>
      <c r="Q1" s="466"/>
      <c r="R1" s="466"/>
      <c r="S1" s="466"/>
      <c r="T1" s="466"/>
      <c r="U1" s="466"/>
      <c r="V1" s="474"/>
      <c r="W1" s="57"/>
      <c r="X1" s="57"/>
      <c r="Y1" s="466" t="s">
        <v>238</v>
      </c>
      <c r="Z1" s="466"/>
      <c r="AA1" s="474"/>
      <c r="AB1" s="132"/>
    </row>
    <row r="2" spans="1:28" s="4" customFormat="1" ht="32.25" customHeight="1"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120" t="s">
        <v>105</v>
      </c>
      <c r="O2" s="423" t="s">
        <v>108</v>
      </c>
      <c r="P2" s="430" t="s">
        <v>207</v>
      </c>
      <c r="Q2" s="424" t="s">
        <v>111</v>
      </c>
      <c r="R2" s="62" t="s">
        <v>240</v>
      </c>
      <c r="S2" s="62" t="s">
        <v>241</v>
      </c>
      <c r="T2" s="62" t="s">
        <v>120</v>
      </c>
      <c r="U2" s="469" t="s">
        <v>123</v>
      </c>
      <c r="V2" s="477"/>
      <c r="W2" s="62" t="s">
        <v>130</v>
      </c>
      <c r="X2" s="62" t="s">
        <v>242</v>
      </c>
      <c r="Y2" s="62" t="s">
        <v>136</v>
      </c>
      <c r="Z2" s="62" t="s">
        <v>139</v>
      </c>
      <c r="AA2" s="120" t="s">
        <v>142</v>
      </c>
      <c r="AB2" s="407"/>
    </row>
    <row r="3" spans="1:28" s="4" customFormat="1" ht="27.75" customHeight="1" x14ac:dyDescent="0.35">
      <c r="A3" s="56"/>
      <c r="B3" s="63" t="s">
        <v>243</v>
      </c>
      <c r="C3" s="64" t="s">
        <v>244</v>
      </c>
      <c r="D3" s="64" t="s">
        <v>245</v>
      </c>
      <c r="E3" s="64" t="s">
        <v>246</v>
      </c>
      <c r="F3" s="65" t="s">
        <v>247</v>
      </c>
      <c r="G3" s="67" t="s">
        <v>248</v>
      </c>
      <c r="H3" s="67" t="s">
        <v>249</v>
      </c>
      <c r="I3" s="68" t="s">
        <v>250</v>
      </c>
      <c r="J3" s="68" t="s">
        <v>251</v>
      </c>
      <c r="K3" s="68" t="s">
        <v>251</v>
      </c>
      <c r="L3" s="68" t="s">
        <v>252</v>
      </c>
      <c r="M3" s="69" t="s">
        <v>253</v>
      </c>
      <c r="N3" s="129" t="s">
        <v>253</v>
      </c>
      <c r="O3" s="129" t="s">
        <v>248</v>
      </c>
      <c r="P3" s="431" t="s">
        <v>254</v>
      </c>
      <c r="Q3" s="425" t="s">
        <v>255</v>
      </c>
      <c r="R3" s="68" t="s">
        <v>256</v>
      </c>
      <c r="S3" s="68" t="s">
        <v>257</v>
      </c>
      <c r="T3" s="69" t="s">
        <v>248</v>
      </c>
      <c r="U3" s="68" t="s">
        <v>258</v>
      </c>
      <c r="V3" s="133" t="s">
        <v>259</v>
      </c>
      <c r="W3" s="68" t="s">
        <v>260</v>
      </c>
      <c r="X3" s="68"/>
      <c r="Y3" s="69" t="s">
        <v>261</v>
      </c>
      <c r="Z3" s="68" t="s">
        <v>262</v>
      </c>
      <c r="AA3" s="121"/>
      <c r="AB3" s="132" t="s">
        <v>263</v>
      </c>
    </row>
    <row r="4" spans="1:28" s="6" customFormat="1" ht="13" x14ac:dyDescent="0.35">
      <c r="A4" s="70" t="s">
        <v>264</v>
      </c>
      <c r="B4" s="70" t="s">
        <v>72</v>
      </c>
      <c r="C4" s="70" t="s">
        <v>75</v>
      </c>
      <c r="D4" s="70" t="s">
        <v>265</v>
      </c>
      <c r="E4" s="70" t="s">
        <v>80</v>
      </c>
      <c r="F4" s="70" t="s">
        <v>83</v>
      </c>
      <c r="G4" s="70" t="s">
        <v>86</v>
      </c>
      <c r="H4" s="70" t="s">
        <v>89</v>
      </c>
      <c r="I4" s="70" t="s">
        <v>92</v>
      </c>
      <c r="J4" s="70" t="s">
        <v>95</v>
      </c>
      <c r="K4" s="70" t="s">
        <v>97</v>
      </c>
      <c r="L4" s="70" t="s">
        <v>100</v>
      </c>
      <c r="M4" s="70" t="s">
        <v>103</v>
      </c>
      <c r="N4" s="122" t="s">
        <v>106</v>
      </c>
      <c r="O4" s="122" t="s">
        <v>109</v>
      </c>
      <c r="P4" s="432" t="s">
        <v>266</v>
      </c>
      <c r="Q4" s="426" t="s">
        <v>112</v>
      </c>
      <c r="R4" s="70" t="s">
        <v>2939</v>
      </c>
      <c r="S4" s="70" t="s">
        <v>118</v>
      </c>
      <c r="T4" s="70" t="s">
        <v>121</v>
      </c>
      <c r="U4" s="70" t="s">
        <v>124</v>
      </c>
      <c r="V4" s="122" t="s">
        <v>126</v>
      </c>
      <c r="W4" s="70" t="s">
        <v>131</v>
      </c>
      <c r="X4" s="70" t="s">
        <v>134</v>
      </c>
      <c r="Y4" s="70" t="s">
        <v>137</v>
      </c>
      <c r="Z4" s="70" t="s">
        <v>140</v>
      </c>
      <c r="AA4" s="122" t="s">
        <v>143</v>
      </c>
      <c r="AB4" s="408" t="s">
        <v>268</v>
      </c>
    </row>
    <row r="5" spans="1:28" s="4" customFormat="1" hidden="1" x14ac:dyDescent="0.35">
      <c r="A5" s="136">
        <v>35</v>
      </c>
      <c r="B5" s="136" t="s">
        <v>2940</v>
      </c>
      <c r="C5" s="144">
        <v>15</v>
      </c>
      <c r="D5" s="144" t="s">
        <v>25</v>
      </c>
      <c r="E5" s="92" t="s">
        <v>286</v>
      </c>
      <c r="F5" s="136" t="s">
        <v>271</v>
      </c>
      <c r="G5" s="92" t="s">
        <v>1457</v>
      </c>
      <c r="H5" s="136" t="s">
        <v>280</v>
      </c>
      <c r="I5" s="85" t="s">
        <v>7</v>
      </c>
      <c r="J5" s="92" t="s">
        <v>385</v>
      </c>
      <c r="K5" s="92" t="s">
        <v>1610</v>
      </c>
      <c r="L5" s="136" t="s">
        <v>193</v>
      </c>
      <c r="M5" s="145">
        <v>45170</v>
      </c>
      <c r="N5" s="162">
        <v>45170</v>
      </c>
      <c r="O5" s="160" t="s">
        <v>2941</v>
      </c>
      <c r="P5" s="203"/>
      <c r="Q5" s="427" t="s">
        <v>9</v>
      </c>
      <c r="R5" s="92" t="s">
        <v>17</v>
      </c>
      <c r="S5" s="92"/>
      <c r="T5" s="92" t="s">
        <v>2942</v>
      </c>
      <c r="U5" s="92"/>
      <c r="V5" s="181"/>
      <c r="W5" s="92"/>
      <c r="X5" s="147"/>
      <c r="Y5" s="145">
        <v>45173</v>
      </c>
      <c r="Z5" s="136" t="s">
        <v>276</v>
      </c>
      <c r="AA5" s="160" t="s">
        <v>2943</v>
      </c>
      <c r="AB5" s="58"/>
    </row>
    <row r="6" spans="1:28" x14ac:dyDescent="0.35">
      <c r="A6" s="136">
        <v>35</v>
      </c>
      <c r="B6" s="136" t="s">
        <v>2944</v>
      </c>
      <c r="C6" s="144">
        <v>37</v>
      </c>
      <c r="D6" s="144" t="s">
        <v>13</v>
      </c>
      <c r="E6" s="92" t="s">
        <v>286</v>
      </c>
      <c r="F6" s="136" t="s">
        <v>271</v>
      </c>
      <c r="G6" s="92" t="s">
        <v>1309</v>
      </c>
      <c r="H6" s="136" t="s">
        <v>280</v>
      </c>
      <c r="I6" s="85" t="s">
        <v>7</v>
      </c>
      <c r="J6" s="92" t="s">
        <v>612</v>
      </c>
      <c r="K6" s="92" t="s">
        <v>1610</v>
      </c>
      <c r="L6" s="136" t="s">
        <v>195</v>
      </c>
      <c r="M6" s="145">
        <v>45171</v>
      </c>
      <c r="N6" s="162">
        <v>45171</v>
      </c>
      <c r="O6" s="160" t="s">
        <v>2945</v>
      </c>
      <c r="P6" s="203"/>
      <c r="Q6" s="427" t="s">
        <v>9</v>
      </c>
      <c r="R6" s="92" t="s">
        <v>23</v>
      </c>
      <c r="S6" s="92"/>
      <c r="T6" s="92"/>
      <c r="U6" s="92"/>
      <c r="V6" s="181"/>
      <c r="W6" s="92"/>
      <c r="X6" s="147"/>
      <c r="Y6" s="145">
        <v>45174</v>
      </c>
      <c r="Z6" s="136" t="s">
        <v>276</v>
      </c>
      <c r="AA6" s="160" t="s">
        <v>2946</v>
      </c>
      <c r="AB6" s="79"/>
    </row>
    <row r="7" spans="1:28" x14ac:dyDescent="0.35">
      <c r="A7" s="136">
        <v>35</v>
      </c>
      <c r="B7" s="136" t="s">
        <v>2947</v>
      </c>
      <c r="C7" s="144">
        <v>3</v>
      </c>
      <c r="D7" s="144" t="s">
        <v>13</v>
      </c>
      <c r="E7" s="92" t="s">
        <v>279</v>
      </c>
      <c r="F7" s="136" t="s">
        <v>271</v>
      </c>
      <c r="G7" s="92" t="s">
        <v>1909</v>
      </c>
      <c r="H7" s="136" t="s">
        <v>280</v>
      </c>
      <c r="I7" s="85" t="s">
        <v>7</v>
      </c>
      <c r="J7" s="92" t="s">
        <v>327</v>
      </c>
      <c r="K7" s="92" t="s">
        <v>1610</v>
      </c>
      <c r="L7" s="136" t="s">
        <v>195</v>
      </c>
      <c r="M7" s="145">
        <v>45171</v>
      </c>
      <c r="N7" s="162">
        <v>45171</v>
      </c>
      <c r="O7" s="160" t="s">
        <v>2948</v>
      </c>
      <c r="P7" s="203"/>
      <c r="Q7" s="427" t="s">
        <v>9</v>
      </c>
      <c r="R7" s="92" t="s">
        <v>10</v>
      </c>
      <c r="S7" s="92"/>
      <c r="T7" s="92"/>
      <c r="U7" s="92"/>
      <c r="V7" s="181"/>
      <c r="W7" s="92"/>
      <c r="X7" s="147"/>
      <c r="Y7" s="145">
        <v>45174</v>
      </c>
      <c r="Z7" s="136" t="s">
        <v>276</v>
      </c>
      <c r="AA7" s="160" t="s">
        <v>2949</v>
      </c>
      <c r="AB7" s="79"/>
    </row>
    <row r="8" spans="1:28" x14ac:dyDescent="0.35">
      <c r="A8" s="136">
        <v>35</v>
      </c>
      <c r="B8" s="136" t="s">
        <v>2950</v>
      </c>
      <c r="C8" s="144">
        <v>22</v>
      </c>
      <c r="D8" s="144" t="s">
        <v>13</v>
      </c>
      <c r="E8" s="92" t="s">
        <v>286</v>
      </c>
      <c r="F8" s="136" t="s">
        <v>271</v>
      </c>
      <c r="G8" s="92" t="s">
        <v>7</v>
      </c>
      <c r="H8" s="136" t="s">
        <v>280</v>
      </c>
      <c r="I8" s="85" t="s">
        <v>7</v>
      </c>
      <c r="J8" s="92" t="s">
        <v>1264</v>
      </c>
      <c r="K8" s="92" t="s">
        <v>1610</v>
      </c>
      <c r="L8" s="136" t="s">
        <v>195</v>
      </c>
      <c r="M8" s="145">
        <v>45172</v>
      </c>
      <c r="N8" s="162">
        <v>45172</v>
      </c>
      <c r="O8" s="160" t="s">
        <v>2951</v>
      </c>
      <c r="P8" s="203"/>
      <c r="Q8" s="427" t="s">
        <v>9</v>
      </c>
      <c r="R8" s="92" t="s">
        <v>23</v>
      </c>
      <c r="S8" s="92"/>
      <c r="T8" s="92" t="s">
        <v>2952</v>
      </c>
      <c r="U8" s="92"/>
      <c r="V8" s="181"/>
      <c r="W8" s="92"/>
      <c r="X8" s="147"/>
      <c r="Y8" s="145">
        <v>45174</v>
      </c>
      <c r="Z8" s="136" t="s">
        <v>276</v>
      </c>
      <c r="AA8" s="160" t="s">
        <v>2953</v>
      </c>
      <c r="AB8" s="79"/>
    </row>
    <row r="9" spans="1:28" s="291" customFormat="1" x14ac:dyDescent="0.35">
      <c r="A9" s="136">
        <v>35</v>
      </c>
      <c r="B9" s="151" t="s">
        <v>2954</v>
      </c>
      <c r="C9" s="152">
        <v>28</v>
      </c>
      <c r="D9" s="152" t="s">
        <v>25</v>
      </c>
      <c r="E9" s="153" t="s">
        <v>279</v>
      </c>
      <c r="F9" s="136" t="s">
        <v>271</v>
      </c>
      <c r="G9" s="153" t="s">
        <v>53</v>
      </c>
      <c r="H9" s="136" t="s">
        <v>280</v>
      </c>
      <c r="I9" s="154" t="s">
        <v>53</v>
      </c>
      <c r="J9" s="153" t="s">
        <v>1264</v>
      </c>
      <c r="K9" s="153" t="s">
        <v>839</v>
      </c>
      <c r="L9" s="151" t="s">
        <v>195</v>
      </c>
      <c r="M9" s="145">
        <v>45172</v>
      </c>
      <c r="N9" s="162">
        <v>45172</v>
      </c>
      <c r="O9" s="405" t="s">
        <v>2955</v>
      </c>
      <c r="P9" s="203"/>
      <c r="Q9" s="427" t="s">
        <v>9</v>
      </c>
      <c r="R9" s="153" t="s">
        <v>10</v>
      </c>
      <c r="S9" s="153"/>
      <c r="T9" s="153"/>
      <c r="U9" s="153"/>
      <c r="V9" s="404"/>
      <c r="W9" s="153"/>
      <c r="X9" s="157"/>
      <c r="Y9" s="155">
        <v>45176</v>
      </c>
      <c r="Z9" s="151" t="s">
        <v>276</v>
      </c>
      <c r="AA9" s="405" t="s">
        <v>2956</v>
      </c>
      <c r="AB9" s="112"/>
    </row>
    <row r="10" spans="1:28" x14ac:dyDescent="0.35">
      <c r="A10" s="136">
        <v>36</v>
      </c>
      <c r="B10" s="136" t="s">
        <v>2957</v>
      </c>
      <c r="C10" s="144">
        <v>14</v>
      </c>
      <c r="D10" s="144" t="s">
        <v>13</v>
      </c>
      <c r="E10" s="92" t="s">
        <v>279</v>
      </c>
      <c r="F10" s="136" t="s">
        <v>271</v>
      </c>
      <c r="G10" s="92" t="s">
        <v>47</v>
      </c>
      <c r="H10" s="136" t="s">
        <v>280</v>
      </c>
      <c r="I10" s="85" t="s">
        <v>47</v>
      </c>
      <c r="J10" s="92" t="s">
        <v>273</v>
      </c>
      <c r="K10" s="92" t="s">
        <v>358</v>
      </c>
      <c r="L10" s="136" t="s">
        <v>195</v>
      </c>
      <c r="M10" s="145">
        <v>45173</v>
      </c>
      <c r="N10" s="162">
        <v>45173</v>
      </c>
      <c r="O10" s="160" t="s">
        <v>971</v>
      </c>
      <c r="P10" s="203"/>
      <c r="Q10" s="427" t="s">
        <v>16</v>
      </c>
      <c r="R10" s="92"/>
      <c r="S10" s="92" t="s">
        <v>34</v>
      </c>
      <c r="T10" s="92" t="s">
        <v>2958</v>
      </c>
      <c r="U10" s="92"/>
      <c r="V10" s="181"/>
      <c r="W10" s="92"/>
      <c r="X10" s="147"/>
      <c r="Y10" s="145">
        <v>45173</v>
      </c>
      <c r="Z10" s="136" t="s">
        <v>276</v>
      </c>
      <c r="AA10" s="160" t="s">
        <v>2959</v>
      </c>
      <c r="AB10" s="79"/>
    </row>
    <row r="11" spans="1:28" hidden="1" x14ac:dyDescent="0.35">
      <c r="A11" s="136">
        <v>36</v>
      </c>
      <c r="B11" s="136" t="s">
        <v>2960</v>
      </c>
      <c r="C11" s="144">
        <v>28</v>
      </c>
      <c r="D11" s="144" t="s">
        <v>13</v>
      </c>
      <c r="E11" s="92" t="s">
        <v>286</v>
      </c>
      <c r="F11" s="136" t="s">
        <v>271</v>
      </c>
      <c r="G11" s="92" t="s">
        <v>896</v>
      </c>
      <c r="H11" s="136" t="s">
        <v>205</v>
      </c>
      <c r="I11" s="85" t="s">
        <v>175</v>
      </c>
      <c r="J11" s="92" t="s">
        <v>385</v>
      </c>
      <c r="K11" s="92" t="s">
        <v>274</v>
      </c>
      <c r="L11" s="136" t="s">
        <v>55</v>
      </c>
      <c r="M11" s="145">
        <v>45173</v>
      </c>
      <c r="N11" s="162">
        <v>45173</v>
      </c>
      <c r="O11" s="160" t="s">
        <v>2961</v>
      </c>
      <c r="P11" s="203"/>
      <c r="Q11" s="427" t="s">
        <v>9</v>
      </c>
      <c r="R11" s="92" t="s">
        <v>17</v>
      </c>
      <c r="S11" s="92"/>
      <c r="T11" s="92"/>
      <c r="U11" s="92"/>
      <c r="V11" s="181"/>
      <c r="W11" s="92"/>
      <c r="X11" s="147"/>
      <c r="Y11" s="145">
        <v>45183</v>
      </c>
      <c r="Z11" s="136" t="s">
        <v>276</v>
      </c>
      <c r="AA11" s="160" t="s">
        <v>669</v>
      </c>
      <c r="AB11" s="79"/>
    </row>
    <row r="12" spans="1:28" hidden="1" x14ac:dyDescent="0.35">
      <c r="A12" s="136">
        <v>36</v>
      </c>
      <c r="B12" s="136" t="s">
        <v>2962</v>
      </c>
      <c r="C12" s="144">
        <v>62</v>
      </c>
      <c r="D12" s="144" t="s">
        <v>13</v>
      </c>
      <c r="E12" s="92" t="s">
        <v>286</v>
      </c>
      <c r="F12" s="136" t="s">
        <v>312</v>
      </c>
      <c r="G12" s="92" t="s">
        <v>53</v>
      </c>
      <c r="H12" s="136" t="s">
        <v>280</v>
      </c>
      <c r="I12" s="154" t="s">
        <v>53</v>
      </c>
      <c r="J12" s="92" t="s">
        <v>273</v>
      </c>
      <c r="K12" s="92" t="s">
        <v>768</v>
      </c>
      <c r="L12" s="136" t="s">
        <v>193</v>
      </c>
      <c r="M12" s="145">
        <v>45173</v>
      </c>
      <c r="N12" s="162">
        <v>45173</v>
      </c>
      <c r="O12" s="160" t="s">
        <v>2963</v>
      </c>
      <c r="P12" s="203"/>
      <c r="Q12" s="427" t="s">
        <v>9</v>
      </c>
      <c r="R12" s="92" t="s">
        <v>17</v>
      </c>
      <c r="S12" s="92"/>
      <c r="T12" s="92" t="s">
        <v>1788</v>
      </c>
      <c r="U12" s="92" t="s">
        <v>163</v>
      </c>
      <c r="V12" s="181" t="s">
        <v>570</v>
      </c>
      <c r="W12" s="170"/>
      <c r="X12" s="172"/>
      <c r="Y12" s="183">
        <v>45178</v>
      </c>
      <c r="Z12" s="174" t="s">
        <v>276</v>
      </c>
      <c r="AA12" s="196" t="s">
        <v>2964</v>
      </c>
      <c r="AB12" s="79">
        <v>2</v>
      </c>
    </row>
    <row r="13" spans="1:28" x14ac:dyDescent="0.35">
      <c r="A13" s="136">
        <v>36</v>
      </c>
      <c r="B13" s="136" t="s">
        <v>2965</v>
      </c>
      <c r="C13" s="144">
        <v>10</v>
      </c>
      <c r="D13" s="144" t="s">
        <v>13</v>
      </c>
      <c r="E13" s="92" t="s">
        <v>279</v>
      </c>
      <c r="F13" s="136" t="s">
        <v>271</v>
      </c>
      <c r="G13" s="92" t="s">
        <v>790</v>
      </c>
      <c r="H13" s="136" t="s">
        <v>280</v>
      </c>
      <c r="I13" s="85" t="s">
        <v>7</v>
      </c>
      <c r="J13" s="92" t="s">
        <v>333</v>
      </c>
      <c r="K13" s="92" t="s">
        <v>1610</v>
      </c>
      <c r="L13" s="136" t="s">
        <v>195</v>
      </c>
      <c r="M13" s="145">
        <v>45173</v>
      </c>
      <c r="N13" s="162">
        <v>45173</v>
      </c>
      <c r="O13" s="160" t="s">
        <v>449</v>
      </c>
      <c r="P13" s="203"/>
      <c r="Q13" s="427" t="s">
        <v>9</v>
      </c>
      <c r="R13" s="92" t="s">
        <v>17</v>
      </c>
      <c r="S13" s="92"/>
      <c r="T13" s="92" t="s">
        <v>2966</v>
      </c>
      <c r="U13" s="92"/>
      <c r="V13" s="181"/>
      <c r="W13" s="92"/>
      <c r="X13" s="147"/>
      <c r="Y13" s="145">
        <v>45181</v>
      </c>
      <c r="Z13" s="136" t="s">
        <v>276</v>
      </c>
      <c r="AA13" s="160" t="s">
        <v>2967</v>
      </c>
      <c r="AB13" s="79"/>
    </row>
    <row r="14" spans="1:28" x14ac:dyDescent="0.35">
      <c r="A14" s="136">
        <v>36</v>
      </c>
      <c r="B14" s="136" t="s">
        <v>2968</v>
      </c>
      <c r="C14" s="144">
        <v>1.7</v>
      </c>
      <c r="D14" s="144" t="s">
        <v>13</v>
      </c>
      <c r="E14" s="92" t="s">
        <v>279</v>
      </c>
      <c r="F14" s="136" t="s">
        <v>271</v>
      </c>
      <c r="G14" s="92" t="s">
        <v>53</v>
      </c>
      <c r="H14" s="136" t="s">
        <v>280</v>
      </c>
      <c r="I14" s="154" t="s">
        <v>53</v>
      </c>
      <c r="J14" s="92" t="s">
        <v>301</v>
      </c>
      <c r="K14" s="92" t="s">
        <v>839</v>
      </c>
      <c r="L14" s="136" t="s">
        <v>195</v>
      </c>
      <c r="M14" s="145">
        <v>45174</v>
      </c>
      <c r="N14" s="162">
        <v>45174</v>
      </c>
      <c r="O14" s="160" t="s">
        <v>1568</v>
      </c>
      <c r="P14" s="203"/>
      <c r="Q14" s="427" t="s">
        <v>9</v>
      </c>
      <c r="R14" s="92" t="s">
        <v>10</v>
      </c>
      <c r="S14" s="92"/>
      <c r="T14" s="92"/>
      <c r="U14" s="92"/>
      <c r="V14" s="181"/>
      <c r="W14" s="92"/>
      <c r="X14" s="147"/>
      <c r="Y14" s="145">
        <v>45176</v>
      </c>
      <c r="Z14" s="136" t="s">
        <v>276</v>
      </c>
      <c r="AA14" s="160" t="s">
        <v>2969</v>
      </c>
      <c r="AB14" s="79"/>
    </row>
    <row r="15" spans="1:28" x14ac:dyDescent="0.35">
      <c r="A15" s="136">
        <v>36</v>
      </c>
      <c r="B15" s="136" t="s">
        <v>2970</v>
      </c>
      <c r="C15" s="144">
        <v>1.5</v>
      </c>
      <c r="D15" s="144" t="s">
        <v>13</v>
      </c>
      <c r="E15" s="92" t="s">
        <v>279</v>
      </c>
      <c r="F15" s="136" t="s">
        <v>271</v>
      </c>
      <c r="G15" s="92" t="s">
        <v>1484</v>
      </c>
      <c r="H15" s="136" t="s">
        <v>280</v>
      </c>
      <c r="I15" s="154" t="s">
        <v>53</v>
      </c>
      <c r="J15" s="92" t="s">
        <v>301</v>
      </c>
      <c r="K15" s="92" t="s">
        <v>1918</v>
      </c>
      <c r="L15" s="136" t="s">
        <v>195</v>
      </c>
      <c r="M15" s="145">
        <v>45174</v>
      </c>
      <c r="N15" s="162">
        <v>45174</v>
      </c>
      <c r="O15" s="160" t="s">
        <v>1568</v>
      </c>
      <c r="P15" s="203"/>
      <c r="Q15" s="427" t="s">
        <v>9</v>
      </c>
      <c r="R15" s="92" t="s">
        <v>10</v>
      </c>
      <c r="S15" s="92"/>
      <c r="T15" s="92"/>
      <c r="U15" s="92"/>
      <c r="V15" s="181"/>
      <c r="W15" s="92"/>
      <c r="X15" s="147"/>
      <c r="Y15" s="145">
        <v>45177</v>
      </c>
      <c r="Z15" s="136" t="s">
        <v>276</v>
      </c>
      <c r="AA15" s="160" t="s">
        <v>2969</v>
      </c>
      <c r="AB15" s="79"/>
    </row>
    <row r="16" spans="1:28" x14ac:dyDescent="0.35">
      <c r="A16" s="136">
        <v>36</v>
      </c>
      <c r="B16" s="136" t="s">
        <v>2971</v>
      </c>
      <c r="C16" s="144">
        <v>48</v>
      </c>
      <c r="D16" s="144" t="s">
        <v>13</v>
      </c>
      <c r="E16" s="92" t="s">
        <v>279</v>
      </c>
      <c r="F16" s="136" t="s">
        <v>271</v>
      </c>
      <c r="G16" s="92" t="s">
        <v>1909</v>
      </c>
      <c r="H16" s="136" t="s">
        <v>280</v>
      </c>
      <c r="I16" s="85" t="s">
        <v>7</v>
      </c>
      <c r="J16" s="92" t="s">
        <v>301</v>
      </c>
      <c r="K16" s="92" t="s">
        <v>1610</v>
      </c>
      <c r="L16" s="136" t="s">
        <v>195</v>
      </c>
      <c r="M16" s="145">
        <v>45174</v>
      </c>
      <c r="N16" s="162">
        <v>45174</v>
      </c>
      <c r="O16" s="160" t="s">
        <v>2972</v>
      </c>
      <c r="P16" s="203"/>
      <c r="Q16" s="427" t="s">
        <v>9</v>
      </c>
      <c r="R16" s="92" t="s">
        <v>17</v>
      </c>
      <c r="S16" s="92"/>
      <c r="T16" s="92" t="s">
        <v>2973</v>
      </c>
      <c r="U16" s="92" t="s">
        <v>163</v>
      </c>
      <c r="V16" s="181" t="s">
        <v>2974</v>
      </c>
      <c r="W16" s="92"/>
      <c r="X16" s="147"/>
      <c r="Y16" s="145">
        <v>45179</v>
      </c>
      <c r="Z16" s="136" t="s">
        <v>276</v>
      </c>
      <c r="AA16" s="160" t="s">
        <v>2975</v>
      </c>
      <c r="AB16" s="79"/>
    </row>
    <row r="17" spans="1:28" hidden="1" x14ac:dyDescent="0.35">
      <c r="A17" s="136">
        <v>36</v>
      </c>
      <c r="B17" s="136" t="s">
        <v>2976</v>
      </c>
      <c r="C17" s="144">
        <v>6</v>
      </c>
      <c r="D17" s="144" t="s">
        <v>13</v>
      </c>
      <c r="E17" s="92" t="s">
        <v>279</v>
      </c>
      <c r="F17" s="136" t="s">
        <v>271</v>
      </c>
      <c r="G17" s="92" t="s">
        <v>47</v>
      </c>
      <c r="H17" s="136" t="s">
        <v>280</v>
      </c>
      <c r="I17" s="85" t="s">
        <v>47</v>
      </c>
      <c r="J17" s="92" t="s">
        <v>333</v>
      </c>
      <c r="K17" s="92" t="s">
        <v>358</v>
      </c>
      <c r="L17" s="136" t="s">
        <v>193</v>
      </c>
      <c r="M17" s="145">
        <v>45175</v>
      </c>
      <c r="N17" s="162">
        <v>45175</v>
      </c>
      <c r="O17" s="160" t="s">
        <v>2977</v>
      </c>
      <c r="P17" s="203"/>
      <c r="Q17" s="427" t="s">
        <v>9</v>
      </c>
      <c r="R17" s="92" t="s">
        <v>17</v>
      </c>
      <c r="S17" s="92"/>
      <c r="T17" s="92"/>
      <c r="U17" s="92"/>
      <c r="V17" s="181"/>
      <c r="W17" s="92"/>
      <c r="X17" s="147"/>
      <c r="Y17" s="145">
        <v>45178</v>
      </c>
      <c r="Z17" s="136" t="s">
        <v>276</v>
      </c>
      <c r="AA17" s="160" t="s">
        <v>2978</v>
      </c>
      <c r="AB17" s="79"/>
    </row>
    <row r="18" spans="1:28" s="128" customFormat="1" hidden="1" x14ac:dyDescent="0.35">
      <c r="A18" s="136">
        <v>36</v>
      </c>
      <c r="B18" s="136" t="s">
        <v>2979</v>
      </c>
      <c r="C18" s="144">
        <v>3</v>
      </c>
      <c r="D18" s="144" t="s">
        <v>20</v>
      </c>
      <c r="E18" s="92" t="s">
        <v>286</v>
      </c>
      <c r="F18" s="136" t="s">
        <v>271</v>
      </c>
      <c r="G18" s="92" t="s">
        <v>44</v>
      </c>
      <c r="H18" s="136" t="s">
        <v>280</v>
      </c>
      <c r="I18" s="85" t="s">
        <v>44</v>
      </c>
      <c r="J18" s="92" t="s">
        <v>273</v>
      </c>
      <c r="K18" s="92" t="s">
        <v>1959</v>
      </c>
      <c r="L18" s="136" t="s">
        <v>193</v>
      </c>
      <c r="M18" s="145">
        <v>45175</v>
      </c>
      <c r="N18" s="162">
        <v>45175</v>
      </c>
      <c r="O18" s="160" t="s">
        <v>2980</v>
      </c>
      <c r="P18" s="203"/>
      <c r="Q18" s="427" t="s">
        <v>9</v>
      </c>
      <c r="R18" s="92" t="s">
        <v>10</v>
      </c>
      <c r="S18" s="92"/>
      <c r="T18" s="92"/>
      <c r="U18" s="92"/>
      <c r="V18" s="181"/>
      <c r="W18" s="92"/>
      <c r="X18" s="147"/>
      <c r="Y18" s="145">
        <v>45181</v>
      </c>
      <c r="Z18" s="136" t="s">
        <v>276</v>
      </c>
      <c r="AA18" s="160" t="s">
        <v>2981</v>
      </c>
      <c r="AB18" s="102"/>
    </row>
    <row r="19" spans="1:28" hidden="1" x14ac:dyDescent="0.35">
      <c r="A19" s="136">
        <v>36</v>
      </c>
      <c r="B19" s="136" t="s">
        <v>2982</v>
      </c>
      <c r="C19" s="144">
        <v>3</v>
      </c>
      <c r="D19" s="144" t="s">
        <v>20</v>
      </c>
      <c r="E19" s="92" t="s">
        <v>279</v>
      </c>
      <c r="F19" s="136" t="s">
        <v>271</v>
      </c>
      <c r="G19" s="92" t="s">
        <v>780</v>
      </c>
      <c r="H19" s="136" t="s">
        <v>205</v>
      </c>
      <c r="I19" s="85" t="s">
        <v>175</v>
      </c>
      <c r="J19" s="92" t="s">
        <v>338</v>
      </c>
      <c r="K19" s="92" t="s">
        <v>370</v>
      </c>
      <c r="L19" s="136" t="s">
        <v>193</v>
      </c>
      <c r="M19" s="145">
        <v>45175</v>
      </c>
      <c r="N19" s="162">
        <v>45175</v>
      </c>
      <c r="O19" s="160" t="s">
        <v>1090</v>
      </c>
      <c r="P19" s="203"/>
      <c r="Q19" s="427" t="s">
        <v>9</v>
      </c>
      <c r="R19" s="92" t="s">
        <v>10</v>
      </c>
      <c r="S19" s="92"/>
      <c r="T19" s="92"/>
      <c r="U19" s="92" t="s">
        <v>163</v>
      </c>
      <c r="V19" s="181" t="s">
        <v>759</v>
      </c>
      <c r="W19" s="92"/>
      <c r="X19" s="147"/>
      <c r="Y19" s="145">
        <v>45187</v>
      </c>
      <c r="Z19" s="136" t="s">
        <v>773</v>
      </c>
      <c r="AA19" s="160"/>
      <c r="AB19" s="79">
        <v>1</v>
      </c>
    </row>
    <row r="20" spans="1:28" hidden="1" x14ac:dyDescent="0.35">
      <c r="A20" s="136">
        <v>36</v>
      </c>
      <c r="B20" s="136" t="s">
        <v>2983</v>
      </c>
      <c r="C20" s="144">
        <v>72</v>
      </c>
      <c r="D20" s="144" t="s">
        <v>13</v>
      </c>
      <c r="E20" s="92" t="s">
        <v>279</v>
      </c>
      <c r="F20" s="136" t="s">
        <v>271</v>
      </c>
      <c r="G20" s="92" t="s">
        <v>1938</v>
      </c>
      <c r="H20" s="136" t="s">
        <v>205</v>
      </c>
      <c r="I20" s="85" t="s">
        <v>175</v>
      </c>
      <c r="J20" s="92" t="s">
        <v>385</v>
      </c>
      <c r="K20" s="92" t="s">
        <v>274</v>
      </c>
      <c r="L20" s="136" t="s">
        <v>193</v>
      </c>
      <c r="M20" s="145">
        <v>45175</v>
      </c>
      <c r="N20" s="162">
        <v>45175</v>
      </c>
      <c r="O20" s="160" t="s">
        <v>2984</v>
      </c>
      <c r="P20" s="203"/>
      <c r="Q20" s="427" t="s">
        <v>9</v>
      </c>
      <c r="R20" s="92" t="s">
        <v>17</v>
      </c>
      <c r="S20" s="92"/>
      <c r="T20" s="92"/>
      <c r="U20" s="92" t="s">
        <v>163</v>
      </c>
      <c r="V20" s="181" t="s">
        <v>759</v>
      </c>
      <c r="W20" s="92"/>
      <c r="X20" s="147"/>
      <c r="Y20" s="145">
        <v>45194</v>
      </c>
      <c r="Z20" s="136" t="s">
        <v>276</v>
      </c>
      <c r="AA20" s="160" t="s">
        <v>299</v>
      </c>
      <c r="AB20" s="79">
        <v>1</v>
      </c>
    </row>
    <row r="21" spans="1:28" hidden="1" x14ac:dyDescent="0.35">
      <c r="A21" s="136">
        <v>36</v>
      </c>
      <c r="B21" s="136" t="s">
        <v>2985</v>
      </c>
      <c r="C21" s="144">
        <v>30</v>
      </c>
      <c r="D21" s="144" t="s">
        <v>13</v>
      </c>
      <c r="E21" s="92" t="s">
        <v>279</v>
      </c>
      <c r="F21" s="136" t="s">
        <v>271</v>
      </c>
      <c r="G21" s="92" t="s">
        <v>2385</v>
      </c>
      <c r="H21" s="136" t="s">
        <v>205</v>
      </c>
      <c r="I21" s="85" t="s">
        <v>175</v>
      </c>
      <c r="J21" s="92" t="s">
        <v>385</v>
      </c>
      <c r="K21" s="92" t="s">
        <v>274</v>
      </c>
      <c r="L21" s="136" t="s">
        <v>193</v>
      </c>
      <c r="M21" s="145">
        <v>45175</v>
      </c>
      <c r="N21" s="162">
        <v>45175</v>
      </c>
      <c r="O21" s="160" t="s">
        <v>2986</v>
      </c>
      <c r="P21" s="203"/>
      <c r="Q21" s="427" t="s">
        <v>9</v>
      </c>
      <c r="R21" s="92" t="s">
        <v>10</v>
      </c>
      <c r="S21" s="92"/>
      <c r="T21" s="92"/>
      <c r="U21" s="92"/>
      <c r="V21" s="181"/>
      <c r="W21" s="92"/>
      <c r="X21" s="147"/>
      <c r="Y21" s="145">
        <v>45191</v>
      </c>
      <c r="Z21" s="136" t="s">
        <v>276</v>
      </c>
      <c r="AA21" s="160" t="s">
        <v>2987</v>
      </c>
      <c r="AB21" s="79"/>
    </row>
    <row r="22" spans="1:28" x14ac:dyDescent="0.35">
      <c r="A22" s="136">
        <v>36</v>
      </c>
      <c r="B22" s="136" t="s">
        <v>2988</v>
      </c>
      <c r="C22" s="144">
        <v>37</v>
      </c>
      <c r="D22" s="144" t="s">
        <v>13</v>
      </c>
      <c r="E22" s="92" t="s">
        <v>286</v>
      </c>
      <c r="F22" s="136" t="s">
        <v>271</v>
      </c>
      <c r="G22" s="92" t="s">
        <v>47</v>
      </c>
      <c r="H22" s="136" t="s">
        <v>280</v>
      </c>
      <c r="I22" s="85" t="s">
        <v>47</v>
      </c>
      <c r="J22" s="92" t="s">
        <v>333</v>
      </c>
      <c r="K22" s="92" t="s">
        <v>2989</v>
      </c>
      <c r="L22" s="136" t="s">
        <v>195</v>
      </c>
      <c r="M22" s="145">
        <v>45176</v>
      </c>
      <c r="N22" s="162">
        <v>45176</v>
      </c>
      <c r="O22" s="160" t="s">
        <v>2990</v>
      </c>
      <c r="P22" s="203"/>
      <c r="Q22" s="427" t="s">
        <v>9</v>
      </c>
      <c r="R22" s="92" t="s">
        <v>23</v>
      </c>
      <c r="S22" s="92"/>
      <c r="T22" s="92" t="s">
        <v>2991</v>
      </c>
      <c r="U22" s="92"/>
      <c r="V22" s="181"/>
      <c r="W22" s="92"/>
      <c r="X22" s="147"/>
      <c r="Y22" s="145">
        <v>45179</v>
      </c>
      <c r="Z22" s="136" t="s">
        <v>276</v>
      </c>
      <c r="AA22" s="160" t="s">
        <v>2992</v>
      </c>
      <c r="AB22" s="79"/>
    </row>
    <row r="23" spans="1:28" s="126" customFormat="1" hidden="1" x14ac:dyDescent="0.35">
      <c r="A23" s="137">
        <v>36</v>
      </c>
      <c r="B23" s="137" t="s">
        <v>2993</v>
      </c>
      <c r="C23" s="138">
        <v>40</v>
      </c>
      <c r="D23" s="138" t="s">
        <v>25</v>
      </c>
      <c r="E23" s="139" t="s">
        <v>279</v>
      </c>
      <c r="F23" s="137" t="s">
        <v>271</v>
      </c>
      <c r="G23" s="139" t="s">
        <v>53</v>
      </c>
      <c r="H23" s="137" t="s">
        <v>280</v>
      </c>
      <c r="I23" s="149" t="s">
        <v>53</v>
      </c>
      <c r="J23" s="139" t="s">
        <v>273</v>
      </c>
      <c r="K23" s="139" t="s">
        <v>1918</v>
      </c>
      <c r="L23" s="137" t="s">
        <v>193</v>
      </c>
      <c r="M23" s="140">
        <v>45176</v>
      </c>
      <c r="N23" s="409">
        <v>45176</v>
      </c>
      <c r="O23" s="161" t="s">
        <v>2994</v>
      </c>
      <c r="P23" s="203"/>
      <c r="Q23" s="427" t="s">
        <v>9</v>
      </c>
      <c r="R23" s="139" t="s">
        <v>10</v>
      </c>
      <c r="S23" s="139"/>
      <c r="T23" s="139"/>
      <c r="U23" s="139"/>
      <c r="V23" s="410"/>
      <c r="W23" s="139"/>
      <c r="X23" s="142"/>
      <c r="Y23" s="140">
        <v>45176</v>
      </c>
      <c r="Z23" s="137" t="s">
        <v>430</v>
      </c>
      <c r="AA23" s="161" t="s">
        <v>2995</v>
      </c>
      <c r="AB23" s="80"/>
    </row>
    <row r="24" spans="1:28" hidden="1" x14ac:dyDescent="0.35">
      <c r="A24" s="136">
        <v>36</v>
      </c>
      <c r="B24" s="136" t="s">
        <v>2996</v>
      </c>
      <c r="C24" s="144">
        <v>21</v>
      </c>
      <c r="D24" s="144" t="s">
        <v>13</v>
      </c>
      <c r="E24" s="92" t="s">
        <v>286</v>
      </c>
      <c r="F24" s="136" t="s">
        <v>312</v>
      </c>
      <c r="G24" s="92" t="s">
        <v>1792</v>
      </c>
      <c r="H24" s="136" t="s">
        <v>280</v>
      </c>
      <c r="I24" s="85" t="s">
        <v>7</v>
      </c>
      <c r="J24" s="92" t="s">
        <v>301</v>
      </c>
      <c r="K24" s="92" t="s">
        <v>1610</v>
      </c>
      <c r="L24" s="136" t="s">
        <v>193</v>
      </c>
      <c r="M24" s="145">
        <v>45177</v>
      </c>
      <c r="N24" s="162">
        <v>45177</v>
      </c>
      <c r="O24" s="160" t="s">
        <v>2997</v>
      </c>
      <c r="P24" s="203"/>
      <c r="Q24" s="427" t="s">
        <v>9</v>
      </c>
      <c r="R24" s="92" t="s">
        <v>23</v>
      </c>
      <c r="S24" s="92"/>
      <c r="T24" s="92" t="s">
        <v>2998</v>
      </c>
      <c r="U24" s="92"/>
      <c r="V24" s="181"/>
      <c r="W24" s="92"/>
      <c r="X24" s="147"/>
      <c r="Y24" s="145">
        <v>45186</v>
      </c>
      <c r="Z24" s="136" t="s">
        <v>276</v>
      </c>
      <c r="AA24" s="160" t="s">
        <v>2999</v>
      </c>
      <c r="AB24" s="79"/>
    </row>
    <row r="25" spans="1:28" x14ac:dyDescent="0.35">
      <c r="A25" s="136">
        <v>36</v>
      </c>
      <c r="B25" s="136" t="s">
        <v>3000</v>
      </c>
      <c r="C25" s="144">
        <v>1.7</v>
      </c>
      <c r="D25" s="144" t="s">
        <v>13</v>
      </c>
      <c r="E25" s="92" t="s">
        <v>279</v>
      </c>
      <c r="F25" s="136" t="s">
        <v>271</v>
      </c>
      <c r="G25" s="92" t="s">
        <v>3001</v>
      </c>
      <c r="H25" s="136" t="s">
        <v>280</v>
      </c>
      <c r="I25" s="154" t="s">
        <v>53</v>
      </c>
      <c r="J25" s="92" t="s">
        <v>1264</v>
      </c>
      <c r="K25" s="92" t="s">
        <v>839</v>
      </c>
      <c r="L25" s="136" t="s">
        <v>195</v>
      </c>
      <c r="M25" s="145">
        <v>45177</v>
      </c>
      <c r="N25" s="162">
        <v>45177</v>
      </c>
      <c r="O25" s="160" t="s">
        <v>3002</v>
      </c>
      <c r="P25" s="203"/>
      <c r="Q25" s="427" t="s">
        <v>9</v>
      </c>
      <c r="R25" s="92" t="s">
        <v>10</v>
      </c>
      <c r="S25" s="92"/>
      <c r="T25" s="92"/>
      <c r="U25" s="92"/>
      <c r="V25" s="181"/>
      <c r="W25" s="92"/>
      <c r="X25" s="147"/>
      <c r="Y25" s="145">
        <v>45182</v>
      </c>
      <c r="Z25" s="136" t="s">
        <v>276</v>
      </c>
      <c r="AA25" s="160" t="s">
        <v>3003</v>
      </c>
      <c r="AB25" s="79"/>
    </row>
    <row r="26" spans="1:28" hidden="1" x14ac:dyDescent="0.35">
      <c r="A26" s="136">
        <v>36</v>
      </c>
      <c r="B26" s="136" t="s">
        <v>3004</v>
      </c>
      <c r="C26" s="144">
        <v>6</v>
      </c>
      <c r="D26" s="144" t="s">
        <v>13</v>
      </c>
      <c r="E26" s="92" t="s">
        <v>279</v>
      </c>
      <c r="F26" s="136" t="s">
        <v>271</v>
      </c>
      <c r="G26" s="92" t="s">
        <v>790</v>
      </c>
      <c r="H26" s="136" t="s">
        <v>280</v>
      </c>
      <c r="I26" s="85" t="s">
        <v>7</v>
      </c>
      <c r="J26" s="92" t="s">
        <v>301</v>
      </c>
      <c r="K26" s="92" t="s">
        <v>1610</v>
      </c>
      <c r="L26" s="136" t="s">
        <v>193</v>
      </c>
      <c r="M26" s="145">
        <v>45177</v>
      </c>
      <c r="N26" s="162">
        <v>45177</v>
      </c>
      <c r="O26" s="160" t="s">
        <v>3005</v>
      </c>
      <c r="P26" s="203"/>
      <c r="Q26" s="427" t="s">
        <v>9</v>
      </c>
      <c r="R26" s="92" t="s">
        <v>17</v>
      </c>
      <c r="S26" s="92"/>
      <c r="T26" s="92"/>
      <c r="U26" s="92"/>
      <c r="V26" s="181"/>
      <c r="W26" s="92"/>
      <c r="X26" s="147"/>
      <c r="Y26" s="145">
        <v>45183</v>
      </c>
      <c r="Z26" s="136" t="s">
        <v>276</v>
      </c>
      <c r="AA26" s="160" t="s">
        <v>3006</v>
      </c>
      <c r="AB26" s="79"/>
    </row>
    <row r="27" spans="1:28" x14ac:dyDescent="0.35">
      <c r="A27" s="136">
        <v>36</v>
      </c>
      <c r="B27" s="136" t="s">
        <v>3007</v>
      </c>
      <c r="C27" s="173">
        <v>60</v>
      </c>
      <c r="D27" s="144" t="s">
        <v>13</v>
      </c>
      <c r="E27" s="170" t="s">
        <v>286</v>
      </c>
      <c r="F27" s="136" t="s">
        <v>271</v>
      </c>
      <c r="G27" s="170" t="s">
        <v>53</v>
      </c>
      <c r="H27" s="136" t="s">
        <v>280</v>
      </c>
      <c r="I27" s="154" t="s">
        <v>53</v>
      </c>
      <c r="J27" s="170" t="s">
        <v>295</v>
      </c>
      <c r="K27" s="170" t="s">
        <v>839</v>
      </c>
      <c r="L27" s="174" t="s">
        <v>195</v>
      </c>
      <c r="M27" s="145">
        <v>45178</v>
      </c>
      <c r="N27" s="162">
        <v>45178</v>
      </c>
      <c r="O27" s="196" t="s">
        <v>3008</v>
      </c>
      <c r="P27" s="203"/>
      <c r="Q27" s="427" t="s">
        <v>9</v>
      </c>
      <c r="R27" s="170" t="s">
        <v>17</v>
      </c>
      <c r="S27" s="170"/>
      <c r="T27" s="170"/>
      <c r="U27" s="170"/>
      <c r="V27" s="197"/>
      <c r="W27" s="170"/>
      <c r="X27" s="172"/>
      <c r="Y27" s="145">
        <v>45182</v>
      </c>
      <c r="Z27" s="136" t="s">
        <v>276</v>
      </c>
      <c r="AA27" s="160" t="s">
        <v>3009</v>
      </c>
      <c r="AB27" s="79"/>
    </row>
    <row r="28" spans="1:28" x14ac:dyDescent="0.35">
      <c r="A28" s="136">
        <v>36</v>
      </c>
      <c r="B28" s="136" t="s">
        <v>3010</v>
      </c>
      <c r="C28" s="144">
        <v>4.5999999999999996</v>
      </c>
      <c r="D28" s="144" t="s">
        <v>13</v>
      </c>
      <c r="E28" s="92" t="s">
        <v>286</v>
      </c>
      <c r="F28" s="136" t="s">
        <v>271</v>
      </c>
      <c r="G28" s="92" t="s">
        <v>1228</v>
      </c>
      <c r="H28" s="136" t="s">
        <v>280</v>
      </c>
      <c r="I28" s="85" t="s">
        <v>7</v>
      </c>
      <c r="J28" s="92" t="s">
        <v>327</v>
      </c>
      <c r="K28" s="92" t="s">
        <v>1610</v>
      </c>
      <c r="L28" s="136" t="s">
        <v>195</v>
      </c>
      <c r="M28" s="145">
        <v>45178</v>
      </c>
      <c r="N28" s="162">
        <v>45178</v>
      </c>
      <c r="O28" s="160" t="s">
        <v>3011</v>
      </c>
      <c r="P28" s="203"/>
      <c r="Q28" s="427" t="s">
        <v>9</v>
      </c>
      <c r="R28" s="92" t="s">
        <v>10</v>
      </c>
      <c r="S28" s="92"/>
      <c r="T28" s="92"/>
      <c r="U28" s="92"/>
      <c r="V28" s="146"/>
      <c r="W28" s="92"/>
      <c r="X28" s="147"/>
      <c r="Y28" s="198">
        <v>45181</v>
      </c>
      <c r="Z28" s="136" t="s">
        <v>276</v>
      </c>
      <c r="AA28" s="160" t="s">
        <v>1063</v>
      </c>
      <c r="AB28" s="79"/>
    </row>
    <row r="29" spans="1:28" hidden="1" x14ac:dyDescent="0.35">
      <c r="A29" s="136">
        <v>36</v>
      </c>
      <c r="B29" s="136" t="s">
        <v>3012</v>
      </c>
      <c r="C29" s="144">
        <v>17</v>
      </c>
      <c r="D29" s="144" t="s">
        <v>13</v>
      </c>
      <c r="E29" s="92" t="s">
        <v>279</v>
      </c>
      <c r="F29" s="136" t="s">
        <v>312</v>
      </c>
      <c r="G29" s="92" t="s">
        <v>2477</v>
      </c>
      <c r="H29" s="136" t="s">
        <v>280</v>
      </c>
      <c r="I29" s="85" t="s">
        <v>44</v>
      </c>
      <c r="J29" s="92" t="s">
        <v>295</v>
      </c>
      <c r="K29" s="92" t="s">
        <v>564</v>
      </c>
      <c r="L29" s="136" t="s">
        <v>193</v>
      </c>
      <c r="M29" s="145">
        <v>45179</v>
      </c>
      <c r="N29" s="162">
        <v>45179</v>
      </c>
      <c r="O29" s="160" t="s">
        <v>3013</v>
      </c>
      <c r="P29" s="203"/>
      <c r="Q29" s="427" t="s">
        <v>9</v>
      </c>
      <c r="R29" s="92" t="s">
        <v>17</v>
      </c>
      <c r="S29" s="92"/>
      <c r="T29" s="92" t="s">
        <v>3014</v>
      </c>
      <c r="U29" s="92"/>
      <c r="V29" s="146"/>
      <c r="W29" s="92"/>
      <c r="X29" s="147"/>
      <c r="Y29" s="198">
        <v>45182</v>
      </c>
      <c r="Z29" s="136" t="s">
        <v>276</v>
      </c>
      <c r="AA29" s="160" t="s">
        <v>3015</v>
      </c>
      <c r="AB29" s="79"/>
    </row>
    <row r="30" spans="1:28" x14ac:dyDescent="0.35">
      <c r="A30" s="136">
        <v>37</v>
      </c>
      <c r="B30" s="136" t="s">
        <v>3016</v>
      </c>
      <c r="C30" s="144">
        <v>51</v>
      </c>
      <c r="D30" s="144" t="s">
        <v>13</v>
      </c>
      <c r="E30" s="92" t="s">
        <v>279</v>
      </c>
      <c r="F30" s="136" t="s">
        <v>312</v>
      </c>
      <c r="G30" s="92" t="s">
        <v>3017</v>
      </c>
      <c r="H30" s="136" t="s">
        <v>280</v>
      </c>
      <c r="I30" s="85" t="s">
        <v>7</v>
      </c>
      <c r="J30" s="92" t="s">
        <v>273</v>
      </c>
      <c r="K30" s="92" t="s">
        <v>1610</v>
      </c>
      <c r="L30" s="136" t="s">
        <v>195</v>
      </c>
      <c r="M30" s="145">
        <v>45180</v>
      </c>
      <c r="N30" s="162">
        <v>45180</v>
      </c>
      <c r="O30" s="160" t="s">
        <v>3018</v>
      </c>
      <c r="P30" s="203"/>
      <c r="Q30" s="427" t="s">
        <v>9</v>
      </c>
      <c r="R30" s="92" t="s">
        <v>17</v>
      </c>
      <c r="S30" s="92"/>
      <c r="T30" s="92"/>
      <c r="U30" s="92"/>
      <c r="V30" s="146"/>
      <c r="W30" s="92"/>
      <c r="X30" s="147"/>
      <c r="Y30" s="198">
        <v>45180</v>
      </c>
      <c r="Z30" s="136" t="s">
        <v>276</v>
      </c>
      <c r="AA30" s="160" t="s">
        <v>3019</v>
      </c>
      <c r="AB30" s="79"/>
    </row>
    <row r="31" spans="1:28" x14ac:dyDescent="0.35">
      <c r="A31" s="136">
        <v>37</v>
      </c>
      <c r="B31" s="136" t="s">
        <v>3020</v>
      </c>
      <c r="C31" s="144">
        <v>8</v>
      </c>
      <c r="D31" s="144" t="s">
        <v>20</v>
      </c>
      <c r="E31" s="92" t="s">
        <v>286</v>
      </c>
      <c r="F31" s="136" t="s">
        <v>271</v>
      </c>
      <c r="G31" s="92" t="s">
        <v>896</v>
      </c>
      <c r="H31" s="136" t="s">
        <v>205</v>
      </c>
      <c r="I31" s="85" t="s">
        <v>175</v>
      </c>
      <c r="J31" s="92" t="s">
        <v>338</v>
      </c>
      <c r="K31" s="92" t="s">
        <v>274</v>
      </c>
      <c r="L31" s="136" t="s">
        <v>195</v>
      </c>
      <c r="M31" s="145">
        <v>45180</v>
      </c>
      <c r="N31" s="162">
        <v>45180</v>
      </c>
      <c r="O31" s="160" t="s">
        <v>3021</v>
      </c>
      <c r="P31" s="203"/>
      <c r="Q31" s="427" t="s">
        <v>9</v>
      </c>
      <c r="R31" s="92" t="s">
        <v>10</v>
      </c>
      <c r="S31" s="92"/>
      <c r="T31" s="92"/>
      <c r="U31" s="92" t="s">
        <v>163</v>
      </c>
      <c r="V31" s="146" t="s">
        <v>759</v>
      </c>
      <c r="W31" s="92"/>
      <c r="X31" s="147"/>
      <c r="Y31" s="198">
        <v>45187</v>
      </c>
      <c r="Z31" s="136" t="s">
        <v>773</v>
      </c>
      <c r="AA31" s="160"/>
      <c r="AB31" s="79">
        <v>1</v>
      </c>
    </row>
    <row r="32" spans="1:28" x14ac:dyDescent="0.35">
      <c r="A32" s="136">
        <v>37</v>
      </c>
      <c r="B32" s="136" t="s">
        <v>3022</v>
      </c>
      <c r="C32" s="144">
        <v>18</v>
      </c>
      <c r="D32" s="144" t="s">
        <v>13</v>
      </c>
      <c r="E32" s="92" t="s">
        <v>286</v>
      </c>
      <c r="F32" s="136" t="s">
        <v>312</v>
      </c>
      <c r="G32" s="92" t="s">
        <v>3023</v>
      </c>
      <c r="H32" s="136" t="s">
        <v>280</v>
      </c>
      <c r="I32" s="85" t="s">
        <v>7</v>
      </c>
      <c r="J32" s="92" t="s">
        <v>301</v>
      </c>
      <c r="K32" s="92" t="s">
        <v>1610</v>
      </c>
      <c r="L32" s="136" t="s">
        <v>195</v>
      </c>
      <c r="M32" s="145">
        <v>45182</v>
      </c>
      <c r="N32" s="162">
        <v>45182</v>
      </c>
      <c r="O32" s="160" t="s">
        <v>3024</v>
      </c>
      <c r="P32" s="203"/>
      <c r="Q32" s="427" t="s">
        <v>9</v>
      </c>
      <c r="R32" s="92" t="s">
        <v>23</v>
      </c>
      <c r="S32" s="92"/>
      <c r="T32" s="92" t="s">
        <v>2314</v>
      </c>
      <c r="U32" s="92"/>
      <c r="V32" s="146"/>
      <c r="W32" s="92"/>
      <c r="X32" s="147"/>
      <c r="Y32" s="198">
        <v>45189</v>
      </c>
      <c r="Z32" s="136" t="s">
        <v>276</v>
      </c>
      <c r="AA32" s="160" t="s">
        <v>3025</v>
      </c>
      <c r="AB32" s="79"/>
    </row>
    <row r="33" spans="1:28" hidden="1" x14ac:dyDescent="0.35">
      <c r="A33" s="136">
        <v>37</v>
      </c>
      <c r="B33" s="136" t="s">
        <v>3026</v>
      </c>
      <c r="C33" s="144">
        <v>42</v>
      </c>
      <c r="D33" s="144" t="s">
        <v>13</v>
      </c>
      <c r="E33" s="92" t="s">
        <v>286</v>
      </c>
      <c r="F33" s="136" t="s">
        <v>271</v>
      </c>
      <c r="G33" s="92" t="s">
        <v>1938</v>
      </c>
      <c r="H33" s="136" t="s">
        <v>205</v>
      </c>
      <c r="I33" s="85" t="s">
        <v>175</v>
      </c>
      <c r="J33" s="92" t="s">
        <v>338</v>
      </c>
      <c r="K33" s="92" t="s">
        <v>274</v>
      </c>
      <c r="L33" s="136" t="s">
        <v>193</v>
      </c>
      <c r="M33" s="145">
        <v>45182</v>
      </c>
      <c r="N33" s="162">
        <v>45182</v>
      </c>
      <c r="O33" s="160" t="s">
        <v>3027</v>
      </c>
      <c r="P33" s="203"/>
      <c r="Q33" s="427" t="s">
        <v>9</v>
      </c>
      <c r="R33" s="92" t="s">
        <v>10</v>
      </c>
      <c r="S33" s="92"/>
      <c r="T33" s="92"/>
      <c r="U33" s="92"/>
      <c r="V33" s="146"/>
      <c r="W33" s="92"/>
      <c r="X33" s="147"/>
      <c r="Y33" s="198">
        <v>45185</v>
      </c>
      <c r="Z33" s="136" t="s">
        <v>276</v>
      </c>
      <c r="AA33" s="160" t="s">
        <v>3028</v>
      </c>
      <c r="AB33" s="79"/>
    </row>
    <row r="34" spans="1:28" s="126" customFormat="1" x14ac:dyDescent="0.35">
      <c r="A34" s="137">
        <v>37</v>
      </c>
      <c r="B34" s="137" t="s">
        <v>3029</v>
      </c>
      <c r="C34" s="138">
        <v>27</v>
      </c>
      <c r="D34" s="138" t="s">
        <v>13</v>
      </c>
      <c r="E34" s="139" t="s">
        <v>286</v>
      </c>
      <c r="F34" s="137" t="s">
        <v>271</v>
      </c>
      <c r="G34" s="139" t="s">
        <v>1909</v>
      </c>
      <c r="H34" s="137" t="s">
        <v>280</v>
      </c>
      <c r="I34" s="149" t="s">
        <v>7</v>
      </c>
      <c r="J34" s="139" t="s">
        <v>301</v>
      </c>
      <c r="K34" s="139" t="s">
        <v>1610</v>
      </c>
      <c r="L34" s="137" t="s">
        <v>195</v>
      </c>
      <c r="M34" s="140">
        <v>45182</v>
      </c>
      <c r="N34" s="409">
        <v>45182</v>
      </c>
      <c r="O34" s="161" t="s">
        <v>3030</v>
      </c>
      <c r="P34" s="438"/>
      <c r="Q34" s="428" t="s">
        <v>9</v>
      </c>
      <c r="R34" s="139" t="s">
        <v>23</v>
      </c>
      <c r="S34" s="139"/>
      <c r="T34" s="139"/>
      <c r="U34" s="139"/>
      <c r="V34" s="141"/>
      <c r="W34" s="139"/>
      <c r="X34" s="142"/>
      <c r="Y34" s="199">
        <v>45182</v>
      </c>
      <c r="Z34" s="137" t="s">
        <v>430</v>
      </c>
      <c r="AA34" s="161" t="s">
        <v>3031</v>
      </c>
      <c r="AB34" s="80"/>
    </row>
    <row r="35" spans="1:28" x14ac:dyDescent="0.35">
      <c r="A35" s="136">
        <v>37</v>
      </c>
      <c r="B35" s="136" t="s">
        <v>3032</v>
      </c>
      <c r="C35" s="144">
        <v>37</v>
      </c>
      <c r="D35" s="144" t="s">
        <v>13</v>
      </c>
      <c r="E35" s="92" t="s">
        <v>286</v>
      </c>
      <c r="F35" s="136" t="s">
        <v>271</v>
      </c>
      <c r="G35" s="92" t="s">
        <v>47</v>
      </c>
      <c r="H35" s="136" t="s">
        <v>280</v>
      </c>
      <c r="I35" s="85" t="s">
        <v>47</v>
      </c>
      <c r="J35" s="92" t="s">
        <v>273</v>
      </c>
      <c r="K35" s="92" t="s">
        <v>856</v>
      </c>
      <c r="L35" s="136" t="s">
        <v>195</v>
      </c>
      <c r="M35" s="145">
        <v>45183</v>
      </c>
      <c r="N35" s="162">
        <v>45183</v>
      </c>
      <c r="O35" s="160" t="s">
        <v>3033</v>
      </c>
      <c r="P35" s="203"/>
      <c r="Q35" s="427" t="s">
        <v>9</v>
      </c>
      <c r="R35" s="92" t="s">
        <v>17</v>
      </c>
      <c r="S35" s="92"/>
      <c r="T35" s="92" t="s">
        <v>3034</v>
      </c>
      <c r="U35" s="92"/>
      <c r="V35" s="146"/>
      <c r="W35" s="92"/>
      <c r="X35" s="147"/>
      <c r="Y35" s="198">
        <v>45190</v>
      </c>
      <c r="Z35" s="136" t="s">
        <v>276</v>
      </c>
      <c r="AA35" s="160" t="s">
        <v>3035</v>
      </c>
      <c r="AB35" s="79"/>
    </row>
    <row r="36" spans="1:28" x14ac:dyDescent="0.35">
      <c r="A36" s="136">
        <v>37</v>
      </c>
      <c r="B36" s="136" t="s">
        <v>3036</v>
      </c>
      <c r="C36" s="144">
        <v>2</v>
      </c>
      <c r="D36" s="144" t="s">
        <v>13</v>
      </c>
      <c r="E36" s="92" t="s">
        <v>286</v>
      </c>
      <c r="F36" s="136" t="s">
        <v>271</v>
      </c>
      <c r="G36" s="92" t="s">
        <v>1228</v>
      </c>
      <c r="H36" s="136" t="s">
        <v>280</v>
      </c>
      <c r="I36" s="85" t="s">
        <v>7</v>
      </c>
      <c r="J36" s="92" t="s">
        <v>273</v>
      </c>
      <c r="K36" s="92" t="s">
        <v>1610</v>
      </c>
      <c r="L36" s="136" t="s">
        <v>195</v>
      </c>
      <c r="M36" s="145">
        <v>45183</v>
      </c>
      <c r="N36" s="162">
        <v>45183</v>
      </c>
      <c r="O36" s="160" t="s">
        <v>3037</v>
      </c>
      <c r="P36" s="203"/>
      <c r="Q36" s="427" t="s">
        <v>9</v>
      </c>
      <c r="R36" s="92" t="s">
        <v>17</v>
      </c>
      <c r="S36" s="92"/>
      <c r="T36" s="92" t="s">
        <v>2966</v>
      </c>
      <c r="U36" s="92"/>
      <c r="V36" s="146"/>
      <c r="W36" s="92"/>
      <c r="X36" s="147"/>
      <c r="Y36" s="198">
        <v>45190</v>
      </c>
      <c r="Z36" s="136" t="s">
        <v>773</v>
      </c>
      <c r="AA36" s="160"/>
      <c r="AB36" s="79"/>
    </row>
    <row r="37" spans="1:28" x14ac:dyDescent="0.35">
      <c r="A37" s="136">
        <v>37</v>
      </c>
      <c r="B37" s="136" t="s">
        <v>3038</v>
      </c>
      <c r="C37" s="144">
        <v>72</v>
      </c>
      <c r="D37" s="144" t="s">
        <v>13</v>
      </c>
      <c r="E37" s="92" t="s">
        <v>279</v>
      </c>
      <c r="F37" s="136" t="s">
        <v>271</v>
      </c>
      <c r="G37" s="92" t="s">
        <v>3039</v>
      </c>
      <c r="H37" s="136" t="s">
        <v>280</v>
      </c>
      <c r="I37" s="85" t="s">
        <v>7</v>
      </c>
      <c r="J37" s="92" t="s">
        <v>273</v>
      </c>
      <c r="K37" s="92" t="s">
        <v>1610</v>
      </c>
      <c r="L37" s="136" t="s">
        <v>195</v>
      </c>
      <c r="M37" s="145">
        <v>45183</v>
      </c>
      <c r="N37" s="162">
        <v>45183</v>
      </c>
      <c r="O37" s="160" t="s">
        <v>3040</v>
      </c>
      <c r="P37" s="203"/>
      <c r="Q37" s="427" t="s">
        <v>9</v>
      </c>
      <c r="R37" s="92" t="s">
        <v>17</v>
      </c>
      <c r="S37" s="92"/>
      <c r="T37" s="92"/>
      <c r="U37" s="92"/>
      <c r="V37" s="146"/>
      <c r="W37" s="92"/>
      <c r="X37" s="147"/>
      <c r="Y37" s="198">
        <v>45187</v>
      </c>
      <c r="Z37" s="136" t="s">
        <v>276</v>
      </c>
      <c r="AA37" s="160" t="s">
        <v>3041</v>
      </c>
      <c r="AB37" s="79"/>
    </row>
    <row r="38" spans="1:28" s="126" customFormat="1" hidden="1" x14ac:dyDescent="0.35">
      <c r="A38" s="137">
        <v>37</v>
      </c>
      <c r="B38" s="137" t="s">
        <v>3042</v>
      </c>
      <c r="C38" s="138">
        <v>8</v>
      </c>
      <c r="D38" s="138" t="s">
        <v>13</v>
      </c>
      <c r="E38" s="139" t="s">
        <v>286</v>
      </c>
      <c r="F38" s="137" t="s">
        <v>271</v>
      </c>
      <c r="G38" s="139" t="s">
        <v>2014</v>
      </c>
      <c r="H38" s="137" t="s">
        <v>1374</v>
      </c>
      <c r="I38" s="149" t="s">
        <v>175</v>
      </c>
      <c r="J38" s="139" t="s">
        <v>273</v>
      </c>
      <c r="K38" s="139" t="s">
        <v>274</v>
      </c>
      <c r="L38" s="137" t="s">
        <v>193</v>
      </c>
      <c r="M38" s="140">
        <v>45183</v>
      </c>
      <c r="N38" s="409">
        <v>45183</v>
      </c>
      <c r="O38" s="161" t="s">
        <v>3043</v>
      </c>
      <c r="P38" s="438"/>
      <c r="Q38" s="428" t="s">
        <v>9</v>
      </c>
      <c r="R38" s="139" t="s">
        <v>10</v>
      </c>
      <c r="S38" s="139"/>
      <c r="T38" s="139"/>
      <c r="U38" s="139"/>
      <c r="V38" s="141"/>
      <c r="W38" s="139"/>
      <c r="X38" s="142"/>
      <c r="Y38" s="199">
        <v>45200</v>
      </c>
      <c r="Z38" s="137" t="s">
        <v>430</v>
      </c>
      <c r="AA38" s="161" t="s">
        <v>3044</v>
      </c>
      <c r="AB38" s="80"/>
    </row>
    <row r="39" spans="1:28" hidden="1" x14ac:dyDescent="0.35">
      <c r="A39" s="136">
        <v>37</v>
      </c>
      <c r="B39" s="136" t="s">
        <v>3045</v>
      </c>
      <c r="C39" s="144">
        <v>70</v>
      </c>
      <c r="D39" s="144" t="s">
        <v>13</v>
      </c>
      <c r="E39" s="92" t="s">
        <v>279</v>
      </c>
      <c r="F39" s="136" t="s">
        <v>271</v>
      </c>
      <c r="G39" s="92" t="s">
        <v>780</v>
      </c>
      <c r="H39" s="136" t="s">
        <v>280</v>
      </c>
      <c r="I39" s="85" t="s">
        <v>175</v>
      </c>
      <c r="J39" s="92" t="s">
        <v>338</v>
      </c>
      <c r="K39" s="92" t="s">
        <v>274</v>
      </c>
      <c r="L39" s="136" t="s">
        <v>193</v>
      </c>
      <c r="M39" s="145">
        <v>45183</v>
      </c>
      <c r="N39" s="162">
        <v>45183</v>
      </c>
      <c r="O39" s="160" t="s">
        <v>3046</v>
      </c>
      <c r="P39" s="203"/>
      <c r="Q39" s="427" t="s">
        <v>9</v>
      </c>
      <c r="R39" s="92" t="s">
        <v>10</v>
      </c>
      <c r="S39" s="92"/>
      <c r="T39" s="92"/>
      <c r="U39" s="92"/>
      <c r="V39" s="146"/>
      <c r="W39" s="92"/>
      <c r="X39" s="147"/>
      <c r="Y39" s="198">
        <v>45194</v>
      </c>
      <c r="Z39" s="136" t="s">
        <v>276</v>
      </c>
      <c r="AA39" s="160" t="s">
        <v>325</v>
      </c>
      <c r="AB39" s="79"/>
    </row>
    <row r="40" spans="1:28" hidden="1" x14ac:dyDescent="0.35">
      <c r="A40" s="136">
        <v>37</v>
      </c>
      <c r="B40" s="136" t="s">
        <v>3047</v>
      </c>
      <c r="C40" s="144">
        <v>30</v>
      </c>
      <c r="D40" s="144" t="s">
        <v>13</v>
      </c>
      <c r="E40" s="92" t="s">
        <v>286</v>
      </c>
      <c r="F40" s="136" t="s">
        <v>271</v>
      </c>
      <c r="G40" s="92" t="s">
        <v>780</v>
      </c>
      <c r="H40" s="136" t="s">
        <v>1223</v>
      </c>
      <c r="I40" s="154" t="s">
        <v>175</v>
      </c>
      <c r="J40" s="92" t="s">
        <v>385</v>
      </c>
      <c r="K40" s="92" t="s">
        <v>274</v>
      </c>
      <c r="L40" s="136" t="s">
        <v>193</v>
      </c>
      <c r="M40" s="145">
        <v>45183</v>
      </c>
      <c r="N40" s="162">
        <v>45183</v>
      </c>
      <c r="O40" s="160" t="s">
        <v>3048</v>
      </c>
      <c r="P40" s="203"/>
      <c r="Q40" s="427" t="s">
        <v>9</v>
      </c>
      <c r="R40" s="92" t="s">
        <v>23</v>
      </c>
      <c r="S40" s="92"/>
      <c r="T40" s="92" t="s">
        <v>3049</v>
      </c>
      <c r="U40" s="92"/>
      <c r="V40" s="146"/>
      <c r="W40" s="92"/>
      <c r="X40" s="147"/>
      <c r="Y40" s="198">
        <v>45189</v>
      </c>
      <c r="Z40" s="136" t="s">
        <v>276</v>
      </c>
      <c r="AA40" s="160" t="s">
        <v>3050</v>
      </c>
      <c r="AB40" s="79"/>
    </row>
    <row r="41" spans="1:28" hidden="1" x14ac:dyDescent="0.35">
      <c r="A41" s="136">
        <v>37</v>
      </c>
      <c r="B41" s="136" t="s">
        <v>3051</v>
      </c>
      <c r="C41" s="144">
        <v>25</v>
      </c>
      <c r="D41" s="144" t="s">
        <v>13</v>
      </c>
      <c r="E41" s="92" t="s">
        <v>286</v>
      </c>
      <c r="F41" s="136" t="s">
        <v>271</v>
      </c>
      <c r="G41" s="92" t="s">
        <v>44</v>
      </c>
      <c r="H41" s="136" t="s">
        <v>280</v>
      </c>
      <c r="I41" s="85" t="s">
        <v>44</v>
      </c>
      <c r="J41" s="92" t="s">
        <v>301</v>
      </c>
      <c r="K41" s="92" t="s">
        <v>839</v>
      </c>
      <c r="L41" s="136" t="s">
        <v>193</v>
      </c>
      <c r="M41" s="145">
        <v>45184</v>
      </c>
      <c r="N41" s="162">
        <v>45184</v>
      </c>
      <c r="O41" s="160" t="s">
        <v>3052</v>
      </c>
      <c r="P41" s="203"/>
      <c r="Q41" s="427" t="s">
        <v>9</v>
      </c>
      <c r="R41" s="92" t="s">
        <v>23</v>
      </c>
      <c r="S41" s="92"/>
      <c r="T41" s="92" t="s">
        <v>3053</v>
      </c>
      <c r="U41" s="92"/>
      <c r="V41" s="146"/>
      <c r="W41" s="92"/>
      <c r="X41" s="147"/>
      <c r="Y41" s="198">
        <v>45222</v>
      </c>
      <c r="Z41" s="136" t="s">
        <v>276</v>
      </c>
      <c r="AA41" s="160" t="s">
        <v>3054</v>
      </c>
      <c r="AB41" s="79"/>
    </row>
    <row r="42" spans="1:28" hidden="1" x14ac:dyDescent="0.35">
      <c r="A42" s="136">
        <v>37</v>
      </c>
      <c r="B42" s="136" t="s">
        <v>3055</v>
      </c>
      <c r="C42" s="144">
        <v>12</v>
      </c>
      <c r="D42" s="144" t="s">
        <v>13</v>
      </c>
      <c r="E42" s="92" t="s">
        <v>286</v>
      </c>
      <c r="F42" s="136" t="s">
        <v>271</v>
      </c>
      <c r="G42" s="92" t="s">
        <v>53</v>
      </c>
      <c r="H42" s="136" t="s">
        <v>280</v>
      </c>
      <c r="I42" s="154" t="s">
        <v>53</v>
      </c>
      <c r="J42" s="92" t="s">
        <v>327</v>
      </c>
      <c r="K42" s="92" t="s">
        <v>1959</v>
      </c>
      <c r="L42" s="136" t="s">
        <v>193</v>
      </c>
      <c r="M42" s="145">
        <v>45183</v>
      </c>
      <c r="N42" s="162">
        <v>45183</v>
      </c>
      <c r="O42" s="160" t="s">
        <v>18</v>
      </c>
      <c r="P42" s="203"/>
      <c r="Q42" s="427" t="s">
        <v>16</v>
      </c>
      <c r="R42" s="92"/>
      <c r="S42" s="92" t="s">
        <v>18</v>
      </c>
      <c r="T42" s="92"/>
      <c r="U42" s="92"/>
      <c r="V42" s="146"/>
      <c r="W42" s="92"/>
      <c r="X42" s="147"/>
      <c r="Y42" s="198">
        <v>45184</v>
      </c>
      <c r="Z42" s="136" t="s">
        <v>276</v>
      </c>
      <c r="AA42" s="160" t="s">
        <v>302</v>
      </c>
      <c r="AB42" s="79"/>
    </row>
    <row r="43" spans="1:28" hidden="1" x14ac:dyDescent="0.35">
      <c r="A43" s="136">
        <v>37</v>
      </c>
      <c r="B43" s="136" t="s">
        <v>3056</v>
      </c>
      <c r="C43" s="144">
        <v>25</v>
      </c>
      <c r="D43" s="144" t="s">
        <v>13</v>
      </c>
      <c r="E43" s="92" t="s">
        <v>286</v>
      </c>
      <c r="F43" s="136" t="s">
        <v>271</v>
      </c>
      <c r="G43" s="92" t="s">
        <v>1632</v>
      </c>
      <c r="H43" s="136" t="s">
        <v>280</v>
      </c>
      <c r="I43" s="85" t="s">
        <v>7</v>
      </c>
      <c r="J43" s="92" t="s">
        <v>612</v>
      </c>
      <c r="K43" s="92" t="s">
        <v>1610</v>
      </c>
      <c r="L43" s="136" t="s">
        <v>193</v>
      </c>
      <c r="M43" s="145">
        <v>45184</v>
      </c>
      <c r="N43" s="162">
        <v>45184</v>
      </c>
      <c r="O43" s="160" t="s">
        <v>3057</v>
      </c>
      <c r="P43" s="203"/>
      <c r="Q43" s="427" t="s">
        <v>9</v>
      </c>
      <c r="R43" s="92" t="s">
        <v>23</v>
      </c>
      <c r="S43" s="92"/>
      <c r="T43" s="92" t="s">
        <v>3058</v>
      </c>
      <c r="U43" s="92" t="s">
        <v>163</v>
      </c>
      <c r="V43" s="146" t="s">
        <v>1678</v>
      </c>
      <c r="W43" s="92"/>
      <c r="X43" s="147"/>
      <c r="Y43" s="198">
        <v>45195</v>
      </c>
      <c r="Z43" s="136" t="s">
        <v>276</v>
      </c>
      <c r="AA43" s="160" t="s">
        <v>3059</v>
      </c>
      <c r="AB43" s="79">
        <v>1</v>
      </c>
    </row>
    <row r="44" spans="1:28" hidden="1" x14ac:dyDescent="0.35">
      <c r="A44" s="136">
        <v>37</v>
      </c>
      <c r="B44" s="136" t="s">
        <v>3060</v>
      </c>
      <c r="C44" s="144">
        <v>35</v>
      </c>
      <c r="D44" s="144" t="s">
        <v>13</v>
      </c>
      <c r="E44" s="92" t="s">
        <v>286</v>
      </c>
      <c r="F44" s="136" t="s">
        <v>271</v>
      </c>
      <c r="G44" s="92" t="s">
        <v>733</v>
      </c>
      <c r="H44" s="136" t="s">
        <v>280</v>
      </c>
      <c r="I44" s="85" t="s">
        <v>7</v>
      </c>
      <c r="J44" s="92" t="s">
        <v>612</v>
      </c>
      <c r="K44" s="92" t="s">
        <v>1610</v>
      </c>
      <c r="L44" s="136" t="s">
        <v>193</v>
      </c>
      <c r="M44" s="145">
        <v>45184</v>
      </c>
      <c r="N44" s="162">
        <v>45184</v>
      </c>
      <c r="O44" s="160" t="s">
        <v>3061</v>
      </c>
      <c r="P44" s="203"/>
      <c r="Q44" s="427" t="s">
        <v>9</v>
      </c>
      <c r="R44" s="92" t="s">
        <v>23</v>
      </c>
      <c r="S44" s="92"/>
      <c r="T44" s="92"/>
      <c r="U44" s="92" t="s">
        <v>163</v>
      </c>
      <c r="V44" s="146" t="s">
        <v>1489</v>
      </c>
      <c r="W44" s="92"/>
      <c r="X44" s="147"/>
      <c r="Y44" s="198">
        <v>45191</v>
      </c>
      <c r="Z44" s="136" t="s">
        <v>276</v>
      </c>
      <c r="AA44" s="160" t="s">
        <v>3062</v>
      </c>
      <c r="AB44" s="79">
        <v>2</v>
      </c>
    </row>
    <row r="45" spans="1:28" x14ac:dyDescent="0.35">
      <c r="A45" s="136">
        <v>37</v>
      </c>
      <c r="B45" s="136" t="s">
        <v>3063</v>
      </c>
      <c r="C45" s="144">
        <v>25</v>
      </c>
      <c r="D45" s="144" t="s">
        <v>13</v>
      </c>
      <c r="E45" s="92" t="s">
        <v>286</v>
      </c>
      <c r="F45" s="136" t="s">
        <v>271</v>
      </c>
      <c r="G45" s="92" t="s">
        <v>50</v>
      </c>
      <c r="H45" s="136" t="s">
        <v>280</v>
      </c>
      <c r="I45" s="85" t="s">
        <v>50</v>
      </c>
      <c r="J45" s="92" t="s">
        <v>273</v>
      </c>
      <c r="K45" s="92" t="s">
        <v>3064</v>
      </c>
      <c r="L45" s="136" t="s">
        <v>195</v>
      </c>
      <c r="M45" s="145">
        <v>45184</v>
      </c>
      <c r="N45" s="162">
        <v>45184</v>
      </c>
      <c r="O45" s="160" t="s">
        <v>3065</v>
      </c>
      <c r="P45" s="203"/>
      <c r="Q45" s="427" t="s">
        <v>9</v>
      </c>
      <c r="R45" s="92" t="s">
        <v>17</v>
      </c>
      <c r="S45" s="92"/>
      <c r="T45" s="92"/>
      <c r="U45" s="92"/>
      <c r="V45" s="146"/>
      <c r="W45" s="92"/>
      <c r="X45" s="147"/>
      <c r="Y45" s="198">
        <v>45188</v>
      </c>
      <c r="Z45" s="136" t="s">
        <v>276</v>
      </c>
      <c r="AA45" s="160" t="s">
        <v>3066</v>
      </c>
      <c r="AB45" s="79"/>
    </row>
    <row r="46" spans="1:28" x14ac:dyDescent="0.35">
      <c r="A46" s="136">
        <v>37</v>
      </c>
      <c r="B46" s="136" t="s">
        <v>3067</v>
      </c>
      <c r="C46" s="144">
        <v>5</v>
      </c>
      <c r="D46" s="144" t="s">
        <v>13</v>
      </c>
      <c r="E46" s="92" t="s">
        <v>286</v>
      </c>
      <c r="F46" s="136" t="s">
        <v>271</v>
      </c>
      <c r="G46" s="92" t="s">
        <v>755</v>
      </c>
      <c r="H46" s="136" t="s">
        <v>280</v>
      </c>
      <c r="I46" s="85" t="s">
        <v>7</v>
      </c>
      <c r="J46" s="92" t="s">
        <v>273</v>
      </c>
      <c r="K46" s="92" t="s">
        <v>1610</v>
      </c>
      <c r="L46" s="136" t="s">
        <v>195</v>
      </c>
      <c r="M46" s="162">
        <v>45186</v>
      </c>
      <c r="N46" s="162">
        <v>45186</v>
      </c>
      <c r="O46" s="160" t="s">
        <v>3068</v>
      </c>
      <c r="P46" s="203"/>
      <c r="Q46" s="427" t="s">
        <v>9</v>
      </c>
      <c r="R46" s="92" t="s">
        <v>17</v>
      </c>
      <c r="S46" s="92"/>
      <c r="T46" s="92"/>
      <c r="U46" s="92"/>
      <c r="V46" s="146"/>
      <c r="W46" s="92"/>
      <c r="X46" s="147"/>
      <c r="Y46" s="198">
        <v>45190</v>
      </c>
      <c r="Z46" s="136" t="s">
        <v>276</v>
      </c>
      <c r="AA46" s="160" t="s">
        <v>3069</v>
      </c>
      <c r="AB46" s="79"/>
    </row>
    <row r="47" spans="1:28" x14ac:dyDescent="0.35">
      <c r="A47" s="136">
        <v>37</v>
      </c>
      <c r="B47" s="136" t="s">
        <v>2962</v>
      </c>
      <c r="C47" s="144">
        <v>62</v>
      </c>
      <c r="D47" s="144" t="s">
        <v>13</v>
      </c>
      <c r="E47" s="92" t="s">
        <v>286</v>
      </c>
      <c r="F47" s="136" t="s">
        <v>271</v>
      </c>
      <c r="G47" s="92" t="s">
        <v>53</v>
      </c>
      <c r="H47" s="136" t="s">
        <v>280</v>
      </c>
      <c r="I47" s="154" t="s">
        <v>53</v>
      </c>
      <c r="J47" s="92" t="s">
        <v>273</v>
      </c>
      <c r="K47" s="92" t="s">
        <v>768</v>
      </c>
      <c r="L47" s="136" t="s">
        <v>195</v>
      </c>
      <c r="M47" s="162">
        <v>45186</v>
      </c>
      <c r="N47" s="162">
        <v>45186</v>
      </c>
      <c r="O47" s="160" t="s">
        <v>3070</v>
      </c>
      <c r="P47" s="203"/>
      <c r="Q47" s="427" t="s">
        <v>16</v>
      </c>
      <c r="R47" s="92"/>
      <c r="S47" s="92" t="s">
        <v>34</v>
      </c>
      <c r="T47" s="92"/>
      <c r="U47" s="92"/>
      <c r="V47" s="146"/>
      <c r="W47" s="92"/>
      <c r="X47" s="147"/>
      <c r="Y47" s="198">
        <v>45187</v>
      </c>
      <c r="Z47" s="136" t="s">
        <v>276</v>
      </c>
      <c r="AA47" s="160" t="s">
        <v>3071</v>
      </c>
      <c r="AB47" s="79"/>
    </row>
    <row r="48" spans="1:28" s="291" customFormat="1" x14ac:dyDescent="0.35">
      <c r="A48" s="136">
        <v>37</v>
      </c>
      <c r="B48" s="151" t="s">
        <v>2976</v>
      </c>
      <c r="C48" s="152">
        <v>6</v>
      </c>
      <c r="D48" s="144" t="s">
        <v>13</v>
      </c>
      <c r="E48" s="153" t="s">
        <v>279</v>
      </c>
      <c r="F48" s="136" t="s">
        <v>271</v>
      </c>
      <c r="G48" s="153" t="s">
        <v>47</v>
      </c>
      <c r="H48" s="136" t="s">
        <v>280</v>
      </c>
      <c r="I48" s="154" t="s">
        <v>47</v>
      </c>
      <c r="J48" s="153" t="s">
        <v>333</v>
      </c>
      <c r="K48" s="153" t="s">
        <v>358</v>
      </c>
      <c r="L48" s="151" t="s">
        <v>195</v>
      </c>
      <c r="M48" s="162">
        <v>45186</v>
      </c>
      <c r="N48" s="162">
        <v>45186</v>
      </c>
      <c r="O48" s="405" t="s">
        <v>3072</v>
      </c>
      <c r="P48" s="203"/>
      <c r="Q48" s="427" t="s">
        <v>9</v>
      </c>
      <c r="R48" s="153" t="s">
        <v>17</v>
      </c>
      <c r="S48" s="153"/>
      <c r="T48" s="153"/>
      <c r="U48" s="153"/>
      <c r="V48" s="156"/>
      <c r="W48" s="153"/>
      <c r="X48" s="157"/>
      <c r="Y48" s="406">
        <v>45187</v>
      </c>
      <c r="Z48" s="151" t="s">
        <v>276</v>
      </c>
      <c r="AA48" s="405" t="s">
        <v>2978</v>
      </c>
      <c r="AB48" s="112"/>
    </row>
    <row r="49" spans="1:28" x14ac:dyDescent="0.35">
      <c r="A49" s="136">
        <v>37</v>
      </c>
      <c r="B49" s="136" t="s">
        <v>3073</v>
      </c>
      <c r="C49" s="144">
        <v>6</v>
      </c>
      <c r="D49" s="144" t="s">
        <v>13</v>
      </c>
      <c r="E49" s="92" t="s">
        <v>286</v>
      </c>
      <c r="F49" s="136" t="s">
        <v>271</v>
      </c>
      <c r="G49" s="92" t="s">
        <v>884</v>
      </c>
      <c r="H49" s="136" t="s">
        <v>205</v>
      </c>
      <c r="I49" s="85" t="s">
        <v>175</v>
      </c>
      <c r="J49" s="92" t="s">
        <v>1264</v>
      </c>
      <c r="K49" s="92" t="s">
        <v>274</v>
      </c>
      <c r="L49" s="136" t="s">
        <v>195</v>
      </c>
      <c r="M49" s="162">
        <v>45185</v>
      </c>
      <c r="N49" s="162">
        <v>45185</v>
      </c>
      <c r="O49" s="160" t="s">
        <v>520</v>
      </c>
      <c r="P49" s="203"/>
      <c r="Q49" s="427" t="s">
        <v>9</v>
      </c>
      <c r="R49" s="92" t="s">
        <v>10</v>
      </c>
      <c r="S49" s="92"/>
      <c r="T49" s="92"/>
      <c r="U49" s="92" t="s">
        <v>163</v>
      </c>
      <c r="V49" s="146" t="s">
        <v>1506</v>
      </c>
      <c r="W49" s="92"/>
      <c r="X49" s="147"/>
      <c r="Y49" s="198">
        <v>45192</v>
      </c>
      <c r="Z49" s="136" t="s">
        <v>276</v>
      </c>
      <c r="AA49" s="160" t="s">
        <v>520</v>
      </c>
      <c r="AB49" s="79">
        <v>3</v>
      </c>
    </row>
    <row r="50" spans="1:28" x14ac:dyDescent="0.35">
      <c r="A50" s="136">
        <v>37</v>
      </c>
      <c r="B50" s="136" t="s">
        <v>3074</v>
      </c>
      <c r="C50" s="144">
        <v>35</v>
      </c>
      <c r="D50" s="144" t="s">
        <v>13</v>
      </c>
      <c r="E50" s="92" t="s">
        <v>286</v>
      </c>
      <c r="F50" s="136" t="s">
        <v>271</v>
      </c>
      <c r="G50" s="92" t="s">
        <v>1847</v>
      </c>
      <c r="H50" s="136" t="s">
        <v>205</v>
      </c>
      <c r="I50" s="85" t="s">
        <v>175</v>
      </c>
      <c r="J50" s="92" t="s">
        <v>273</v>
      </c>
      <c r="K50" s="92" t="s">
        <v>274</v>
      </c>
      <c r="L50" s="136" t="s">
        <v>195</v>
      </c>
      <c r="M50" s="162">
        <v>45185</v>
      </c>
      <c r="N50" s="162">
        <v>45185</v>
      </c>
      <c r="O50" s="160" t="s">
        <v>3075</v>
      </c>
      <c r="P50" s="203"/>
      <c r="Q50" s="427" t="s">
        <v>9</v>
      </c>
      <c r="R50" s="92" t="s">
        <v>17</v>
      </c>
      <c r="S50" s="92"/>
      <c r="T50" t="s">
        <v>3076</v>
      </c>
      <c r="U50" s="92"/>
      <c r="V50" s="146"/>
      <c r="W50" s="92"/>
      <c r="X50" s="147"/>
      <c r="Y50" s="198">
        <v>45192</v>
      </c>
      <c r="Z50" s="136" t="s">
        <v>276</v>
      </c>
      <c r="AA50" s="160" t="s">
        <v>3077</v>
      </c>
      <c r="AB50" s="79"/>
    </row>
    <row r="51" spans="1:28" x14ac:dyDescent="0.35">
      <c r="A51" s="136">
        <v>38</v>
      </c>
      <c r="B51" s="136" t="s">
        <v>3078</v>
      </c>
      <c r="C51" s="144">
        <v>11</v>
      </c>
      <c r="D51" s="144" t="s">
        <v>20</v>
      </c>
      <c r="E51" s="92" t="s">
        <v>279</v>
      </c>
      <c r="F51" s="136" t="s">
        <v>271</v>
      </c>
      <c r="G51" s="92" t="s">
        <v>322</v>
      </c>
      <c r="H51" s="136" t="s">
        <v>205</v>
      </c>
      <c r="I51" s="85" t="s">
        <v>175</v>
      </c>
      <c r="J51" s="92" t="s">
        <v>385</v>
      </c>
      <c r="K51" s="92" t="s">
        <v>274</v>
      </c>
      <c r="L51" s="136" t="s">
        <v>195</v>
      </c>
      <c r="M51" s="162">
        <v>45187</v>
      </c>
      <c r="N51" s="162">
        <v>45187</v>
      </c>
      <c r="O51" s="160" t="s">
        <v>731</v>
      </c>
      <c r="P51" s="203"/>
      <c r="Q51" s="427" t="s">
        <v>9</v>
      </c>
      <c r="R51" s="92" t="s">
        <v>10</v>
      </c>
      <c r="S51" s="92"/>
      <c r="T51" s="92"/>
      <c r="U51" s="92"/>
      <c r="V51" s="146"/>
      <c r="W51" s="92"/>
      <c r="X51" s="147"/>
      <c r="Y51" s="198">
        <v>45197</v>
      </c>
      <c r="Z51" s="136" t="s">
        <v>276</v>
      </c>
      <c r="AA51" s="160" t="s">
        <v>3079</v>
      </c>
      <c r="AB51" s="79"/>
    </row>
    <row r="52" spans="1:28" x14ac:dyDescent="0.35">
      <c r="A52" s="136">
        <v>38</v>
      </c>
      <c r="B52" s="136" t="s">
        <v>3080</v>
      </c>
      <c r="C52" s="144">
        <v>35</v>
      </c>
      <c r="D52" s="144" t="s">
        <v>13</v>
      </c>
      <c r="E52" s="92" t="s">
        <v>279</v>
      </c>
      <c r="F52" s="136" t="s">
        <v>271</v>
      </c>
      <c r="G52" s="92" t="s">
        <v>47</v>
      </c>
      <c r="H52" s="136" t="s">
        <v>199</v>
      </c>
      <c r="I52" s="85" t="s">
        <v>47</v>
      </c>
      <c r="J52" s="92" t="s">
        <v>1264</v>
      </c>
      <c r="K52" s="92" t="s">
        <v>860</v>
      </c>
      <c r="L52" s="136" t="s">
        <v>195</v>
      </c>
      <c r="M52" s="162">
        <v>45187</v>
      </c>
      <c r="N52" s="162">
        <v>45187</v>
      </c>
      <c r="O52" s="160" t="s">
        <v>3081</v>
      </c>
      <c r="P52" s="203"/>
      <c r="Q52" s="427" t="s">
        <v>9</v>
      </c>
      <c r="R52" s="92" t="s">
        <v>17</v>
      </c>
      <c r="S52" s="92"/>
      <c r="T52" s="92" t="s">
        <v>3082</v>
      </c>
      <c r="U52" s="92"/>
      <c r="V52" s="146"/>
      <c r="W52" s="92"/>
      <c r="X52" s="147"/>
      <c r="Y52" s="198">
        <v>45219</v>
      </c>
      <c r="Z52" s="136" t="s">
        <v>276</v>
      </c>
      <c r="AA52" s="160" t="s">
        <v>3083</v>
      </c>
      <c r="AB52" s="79"/>
    </row>
    <row r="53" spans="1:28" x14ac:dyDescent="0.35">
      <c r="A53" s="136">
        <v>38</v>
      </c>
      <c r="B53" s="136" t="s">
        <v>3084</v>
      </c>
      <c r="C53" s="144">
        <v>24</v>
      </c>
      <c r="D53" s="144" t="s">
        <v>13</v>
      </c>
      <c r="E53" s="92" t="s">
        <v>286</v>
      </c>
      <c r="F53" s="136" t="s">
        <v>271</v>
      </c>
      <c r="G53" s="92" t="s">
        <v>332</v>
      </c>
      <c r="H53" s="136" t="s">
        <v>199</v>
      </c>
      <c r="I53" s="85" t="s">
        <v>44</v>
      </c>
      <c r="J53" s="92" t="s">
        <v>612</v>
      </c>
      <c r="K53" s="92" t="s">
        <v>1610</v>
      </c>
      <c r="L53" s="136" t="s">
        <v>195</v>
      </c>
      <c r="M53" s="162">
        <v>45188</v>
      </c>
      <c r="N53" s="162">
        <v>45188</v>
      </c>
      <c r="O53" s="160" t="s">
        <v>3085</v>
      </c>
      <c r="P53" s="203"/>
      <c r="Q53" s="427" t="s">
        <v>9</v>
      </c>
      <c r="R53" s="92" t="s">
        <v>23</v>
      </c>
      <c r="S53" s="92"/>
      <c r="T53" s="92" t="s">
        <v>3058</v>
      </c>
      <c r="U53" s="92"/>
      <c r="V53" s="146"/>
      <c r="W53" s="92"/>
      <c r="X53" s="147"/>
      <c r="Y53" s="198">
        <v>45195</v>
      </c>
      <c r="Z53" s="136" t="s">
        <v>276</v>
      </c>
      <c r="AA53" s="160" t="s">
        <v>3086</v>
      </c>
      <c r="AB53" s="79"/>
    </row>
    <row r="54" spans="1:28" hidden="1" x14ac:dyDescent="0.35">
      <c r="A54" s="136">
        <v>38</v>
      </c>
      <c r="B54" s="136" t="s">
        <v>3087</v>
      </c>
      <c r="C54" s="144">
        <v>37</v>
      </c>
      <c r="D54" s="144" t="s">
        <v>13</v>
      </c>
      <c r="E54" s="92" t="s">
        <v>286</v>
      </c>
      <c r="F54" s="136" t="s">
        <v>271</v>
      </c>
      <c r="G54" s="92" t="s">
        <v>44</v>
      </c>
      <c r="H54" s="136" t="s">
        <v>199</v>
      </c>
      <c r="I54" s="85" t="s">
        <v>55</v>
      </c>
      <c r="J54" s="92" t="s">
        <v>612</v>
      </c>
      <c r="K54" s="92" t="s">
        <v>542</v>
      </c>
      <c r="L54" s="136" t="s">
        <v>193</v>
      </c>
      <c r="M54" s="162">
        <v>45188</v>
      </c>
      <c r="N54" s="162">
        <v>45188</v>
      </c>
      <c r="O54" s="160" t="s">
        <v>3088</v>
      </c>
      <c r="P54" s="203"/>
      <c r="Q54" s="427" t="s">
        <v>9</v>
      </c>
      <c r="R54" s="92" t="s">
        <v>23</v>
      </c>
      <c r="S54" s="92"/>
      <c r="T54" s="92" t="s">
        <v>3089</v>
      </c>
      <c r="U54" s="92"/>
      <c r="V54" s="146"/>
      <c r="W54" s="92"/>
      <c r="X54" s="147"/>
      <c r="Y54" s="198">
        <v>45193</v>
      </c>
      <c r="Z54" s="136" t="s">
        <v>276</v>
      </c>
      <c r="AA54" s="160" t="s">
        <v>3090</v>
      </c>
      <c r="AB54" s="79"/>
    </row>
    <row r="55" spans="1:28" hidden="1" x14ac:dyDescent="0.35">
      <c r="A55" s="136">
        <v>38</v>
      </c>
      <c r="B55" s="136" t="s">
        <v>3091</v>
      </c>
      <c r="C55" s="144">
        <v>3</v>
      </c>
      <c r="D55" s="144" t="s">
        <v>13</v>
      </c>
      <c r="E55" s="92" t="s">
        <v>286</v>
      </c>
      <c r="F55" s="136" t="s">
        <v>271</v>
      </c>
      <c r="G55" s="92" t="s">
        <v>3092</v>
      </c>
      <c r="H55" s="136" t="s">
        <v>280</v>
      </c>
      <c r="I55" s="85" t="s">
        <v>57</v>
      </c>
      <c r="J55" s="92" t="s">
        <v>55</v>
      </c>
      <c r="K55" s="92" t="s">
        <v>55</v>
      </c>
      <c r="L55" s="136" t="s">
        <v>55</v>
      </c>
      <c r="M55" s="162">
        <v>45188</v>
      </c>
      <c r="N55" s="162">
        <v>45188</v>
      </c>
      <c r="O55" s="160" t="s">
        <v>3093</v>
      </c>
      <c r="P55" s="203"/>
      <c r="Q55" s="427" t="s">
        <v>9</v>
      </c>
      <c r="R55" s="92" t="s">
        <v>17</v>
      </c>
      <c r="S55" s="92"/>
      <c r="T55" s="92"/>
      <c r="U55" s="92"/>
      <c r="V55" s="146"/>
      <c r="W55" s="92"/>
      <c r="X55" s="147"/>
      <c r="Y55" s="198">
        <v>45191</v>
      </c>
      <c r="Z55" s="136" t="s">
        <v>276</v>
      </c>
      <c r="AA55" s="160" t="s">
        <v>3094</v>
      </c>
      <c r="AB55" s="79"/>
    </row>
    <row r="56" spans="1:28" x14ac:dyDescent="0.35">
      <c r="A56" s="136">
        <v>38</v>
      </c>
      <c r="B56" s="136" t="s">
        <v>3095</v>
      </c>
      <c r="C56" s="144">
        <v>51</v>
      </c>
      <c r="D56" s="144" t="s">
        <v>13</v>
      </c>
      <c r="E56" s="92" t="s">
        <v>279</v>
      </c>
      <c r="F56" s="136" t="s">
        <v>271</v>
      </c>
      <c r="G56" s="92" t="s">
        <v>3017</v>
      </c>
      <c r="H56" s="136" t="s">
        <v>199</v>
      </c>
      <c r="I56" s="85" t="s">
        <v>7</v>
      </c>
      <c r="J56" s="92" t="s">
        <v>273</v>
      </c>
      <c r="K56" s="92" t="s">
        <v>1610</v>
      </c>
      <c r="L56" s="136" t="s">
        <v>195</v>
      </c>
      <c r="M56" s="162">
        <v>45188</v>
      </c>
      <c r="N56" s="162">
        <v>45188</v>
      </c>
      <c r="O56" s="160" t="s">
        <v>3096</v>
      </c>
      <c r="P56" s="203"/>
      <c r="Q56" s="427" t="s">
        <v>9</v>
      </c>
      <c r="R56" s="92" t="s">
        <v>17</v>
      </c>
      <c r="S56" s="92"/>
      <c r="T56" s="92" t="s">
        <v>3097</v>
      </c>
      <c r="U56" s="92"/>
      <c r="V56" s="146"/>
      <c r="W56" s="92"/>
      <c r="X56" s="147"/>
      <c r="Y56" s="198">
        <v>45195</v>
      </c>
      <c r="Z56" s="136" t="s">
        <v>276</v>
      </c>
      <c r="AA56" s="160" t="s">
        <v>3098</v>
      </c>
      <c r="AB56" s="79"/>
    </row>
    <row r="57" spans="1:28" hidden="1" x14ac:dyDescent="0.35">
      <c r="A57" s="136">
        <v>38</v>
      </c>
      <c r="B57" s="136" t="s">
        <v>3099</v>
      </c>
      <c r="C57" s="144">
        <v>27</v>
      </c>
      <c r="D57" s="144" t="s">
        <v>13</v>
      </c>
      <c r="E57" s="92" t="s">
        <v>279</v>
      </c>
      <c r="F57" s="136" t="s">
        <v>271</v>
      </c>
      <c r="G57" s="92" t="s">
        <v>818</v>
      </c>
      <c r="H57" s="136" t="s">
        <v>205</v>
      </c>
      <c r="I57" s="85" t="s">
        <v>175</v>
      </c>
      <c r="J57" s="92" t="s">
        <v>338</v>
      </c>
      <c r="K57" s="92" t="s">
        <v>274</v>
      </c>
      <c r="L57" s="136" t="s">
        <v>193</v>
      </c>
      <c r="M57" s="162">
        <v>45189</v>
      </c>
      <c r="N57" s="162">
        <v>45189</v>
      </c>
      <c r="O57" s="160" t="s">
        <v>2828</v>
      </c>
      <c r="P57" s="203"/>
      <c r="Q57" s="427" t="s">
        <v>9</v>
      </c>
      <c r="R57" s="92" t="s">
        <v>17</v>
      </c>
      <c r="S57" s="92"/>
      <c r="T57" s="92"/>
      <c r="U57" s="92"/>
      <c r="V57" s="146"/>
      <c r="W57" s="92"/>
      <c r="X57" s="147"/>
      <c r="Y57" s="198">
        <v>45196</v>
      </c>
      <c r="Z57" s="136" t="s">
        <v>276</v>
      </c>
      <c r="AA57" s="160" t="s">
        <v>3100</v>
      </c>
      <c r="AB57" s="79"/>
    </row>
    <row r="58" spans="1:28" hidden="1" x14ac:dyDescent="0.35">
      <c r="A58" s="136">
        <v>38</v>
      </c>
      <c r="B58" s="136" t="s">
        <v>3101</v>
      </c>
      <c r="C58" s="144">
        <v>27</v>
      </c>
      <c r="D58" s="144" t="s">
        <v>13</v>
      </c>
      <c r="E58" s="92" t="s">
        <v>286</v>
      </c>
      <c r="F58" s="136" t="s">
        <v>271</v>
      </c>
      <c r="G58" s="92" t="s">
        <v>3102</v>
      </c>
      <c r="H58" s="136" t="s">
        <v>205</v>
      </c>
      <c r="I58" s="85" t="s">
        <v>175</v>
      </c>
      <c r="J58" s="92" t="s">
        <v>385</v>
      </c>
      <c r="K58" s="92" t="s">
        <v>274</v>
      </c>
      <c r="L58" s="136" t="s">
        <v>193</v>
      </c>
      <c r="M58" s="162">
        <v>45189</v>
      </c>
      <c r="N58" s="162">
        <v>45189</v>
      </c>
      <c r="O58" s="160" t="s">
        <v>3103</v>
      </c>
      <c r="P58" s="203"/>
      <c r="Q58" s="427" t="s">
        <v>9</v>
      </c>
      <c r="R58" s="92" t="s">
        <v>23</v>
      </c>
      <c r="S58" s="92"/>
      <c r="T58" s="92"/>
      <c r="U58" s="92"/>
      <c r="V58" s="146"/>
      <c r="W58" s="92"/>
      <c r="X58" s="147"/>
      <c r="Y58" s="198">
        <v>45195</v>
      </c>
      <c r="Z58" s="136" t="s">
        <v>276</v>
      </c>
      <c r="AA58" s="160" t="s">
        <v>3104</v>
      </c>
      <c r="AB58" s="79"/>
    </row>
    <row r="59" spans="1:28" hidden="1" x14ac:dyDescent="0.35">
      <c r="A59" s="136">
        <v>38</v>
      </c>
      <c r="B59" s="136" t="s">
        <v>3105</v>
      </c>
      <c r="C59" s="144">
        <v>1</v>
      </c>
      <c r="D59" s="144" t="s">
        <v>13</v>
      </c>
      <c r="E59" s="92" t="s">
        <v>286</v>
      </c>
      <c r="F59" s="136" t="s">
        <v>271</v>
      </c>
      <c r="G59" s="92" t="s">
        <v>1938</v>
      </c>
      <c r="H59" s="136" t="s">
        <v>205</v>
      </c>
      <c r="I59" s="85" t="s">
        <v>44</v>
      </c>
      <c r="J59" s="92" t="s">
        <v>338</v>
      </c>
      <c r="K59" s="92" t="s">
        <v>274</v>
      </c>
      <c r="L59" s="136" t="s">
        <v>193</v>
      </c>
      <c r="M59" s="162">
        <v>45189</v>
      </c>
      <c r="N59" s="162">
        <v>45189</v>
      </c>
      <c r="O59" s="160" t="s">
        <v>3106</v>
      </c>
      <c r="P59" s="203"/>
      <c r="Q59" s="427" t="s">
        <v>9</v>
      </c>
      <c r="R59" s="92" t="s">
        <v>17</v>
      </c>
      <c r="S59" s="92"/>
      <c r="T59" s="92"/>
      <c r="U59" s="92"/>
      <c r="V59" s="146"/>
      <c r="W59" s="92"/>
      <c r="X59" s="147"/>
      <c r="Y59" s="198">
        <v>45197</v>
      </c>
      <c r="Z59" s="136" t="s">
        <v>276</v>
      </c>
      <c r="AA59" s="160" t="s">
        <v>3107</v>
      </c>
      <c r="AB59" s="79"/>
    </row>
    <row r="60" spans="1:28" hidden="1" x14ac:dyDescent="0.35">
      <c r="A60" s="136">
        <v>38</v>
      </c>
      <c r="B60" s="136" t="s">
        <v>3108</v>
      </c>
      <c r="C60" s="144">
        <v>25</v>
      </c>
      <c r="D60" s="144" t="s">
        <v>13</v>
      </c>
      <c r="E60" s="92" t="s">
        <v>286</v>
      </c>
      <c r="F60" s="136" t="s">
        <v>271</v>
      </c>
      <c r="G60" s="92" t="s">
        <v>44</v>
      </c>
      <c r="H60" s="136" t="s">
        <v>199</v>
      </c>
      <c r="I60" s="154" t="s">
        <v>44</v>
      </c>
      <c r="J60" s="92" t="s">
        <v>1264</v>
      </c>
      <c r="K60" s="92" t="s">
        <v>455</v>
      </c>
      <c r="L60" s="136" t="s">
        <v>193</v>
      </c>
      <c r="M60" s="162">
        <v>45190</v>
      </c>
      <c r="N60" s="162">
        <v>45190</v>
      </c>
      <c r="O60" s="160" t="s">
        <v>3109</v>
      </c>
      <c r="P60" s="203"/>
      <c r="Q60" s="427" t="s">
        <v>9</v>
      </c>
      <c r="R60" s="92" t="s">
        <v>23</v>
      </c>
      <c r="S60" s="92"/>
      <c r="T60" s="92"/>
      <c r="U60" s="92"/>
      <c r="V60" s="146"/>
      <c r="W60" s="92"/>
      <c r="X60" s="147"/>
      <c r="Y60" s="198">
        <v>45192</v>
      </c>
      <c r="Z60" s="136" t="s">
        <v>276</v>
      </c>
      <c r="AA60" s="160" t="s">
        <v>3110</v>
      </c>
      <c r="AB60" s="79"/>
    </row>
    <row r="61" spans="1:28" hidden="1" x14ac:dyDescent="0.35">
      <c r="A61" s="136">
        <v>38</v>
      </c>
      <c r="B61" s="136" t="s">
        <v>3111</v>
      </c>
      <c r="C61" s="144">
        <v>5</v>
      </c>
      <c r="D61" s="144" t="s">
        <v>13</v>
      </c>
      <c r="E61" s="92" t="s">
        <v>286</v>
      </c>
      <c r="F61" s="136" t="s">
        <v>271</v>
      </c>
      <c r="G61" s="92" t="s">
        <v>53</v>
      </c>
      <c r="H61" s="136" t="s">
        <v>199</v>
      </c>
      <c r="I61" s="154" t="s">
        <v>53</v>
      </c>
      <c r="J61" s="92" t="s">
        <v>327</v>
      </c>
      <c r="K61" s="92" t="s">
        <v>3112</v>
      </c>
      <c r="L61" s="136" t="s">
        <v>193</v>
      </c>
      <c r="M61" s="162">
        <v>45190</v>
      </c>
      <c r="N61" s="162">
        <v>45190</v>
      </c>
      <c r="O61" s="160" t="s">
        <v>3113</v>
      </c>
      <c r="P61" s="203"/>
      <c r="Q61" s="427" t="s">
        <v>9</v>
      </c>
      <c r="R61" s="92" t="s">
        <v>17</v>
      </c>
      <c r="S61" s="92"/>
      <c r="T61" s="92" t="s">
        <v>3034</v>
      </c>
      <c r="U61" s="92"/>
      <c r="V61" s="146"/>
      <c r="W61" s="92"/>
      <c r="X61" s="147"/>
      <c r="Y61" s="198">
        <v>45223</v>
      </c>
      <c r="Z61" s="136" t="s">
        <v>276</v>
      </c>
      <c r="AA61" s="160" t="s">
        <v>3114</v>
      </c>
      <c r="AB61" s="79"/>
    </row>
    <row r="62" spans="1:28" hidden="1" x14ac:dyDescent="0.35">
      <c r="A62" s="136">
        <v>38</v>
      </c>
      <c r="B62" s="136" t="s">
        <v>2744</v>
      </c>
      <c r="C62" s="144">
        <v>2.6</v>
      </c>
      <c r="D62" s="144" t="s">
        <v>13</v>
      </c>
      <c r="E62" s="92" t="s">
        <v>286</v>
      </c>
      <c r="F62" s="136" t="s">
        <v>271</v>
      </c>
      <c r="G62" s="92" t="s">
        <v>175</v>
      </c>
      <c r="H62" s="136" t="s">
        <v>201</v>
      </c>
      <c r="I62" s="85" t="s">
        <v>175</v>
      </c>
      <c r="J62" s="92" t="s">
        <v>1264</v>
      </c>
      <c r="K62" s="92" t="s">
        <v>370</v>
      </c>
      <c r="L62" s="136" t="s">
        <v>193</v>
      </c>
      <c r="M62" s="162">
        <v>45190</v>
      </c>
      <c r="N62" s="162">
        <v>45190</v>
      </c>
      <c r="O62" s="160" t="s">
        <v>3115</v>
      </c>
      <c r="P62" s="203"/>
      <c r="Q62" s="427" t="s">
        <v>9</v>
      </c>
      <c r="R62" s="92" t="s">
        <v>17</v>
      </c>
      <c r="S62" s="92"/>
      <c r="T62" s="92"/>
      <c r="U62" s="92"/>
      <c r="V62" s="146"/>
      <c r="W62" s="92"/>
      <c r="X62" s="147"/>
      <c r="Y62" s="198">
        <v>45190</v>
      </c>
      <c r="Z62" s="136" t="s">
        <v>276</v>
      </c>
      <c r="AA62" s="160" t="s">
        <v>3116</v>
      </c>
      <c r="AB62" s="79"/>
    </row>
    <row r="63" spans="1:28" hidden="1" x14ac:dyDescent="0.35">
      <c r="A63" s="136">
        <v>38</v>
      </c>
      <c r="B63" s="136" t="s">
        <v>3117</v>
      </c>
      <c r="C63" s="144">
        <v>20</v>
      </c>
      <c r="D63" s="144" t="s">
        <v>13</v>
      </c>
      <c r="E63" s="92" t="s">
        <v>286</v>
      </c>
      <c r="F63" s="136" t="s">
        <v>271</v>
      </c>
      <c r="G63" s="92" t="s">
        <v>2014</v>
      </c>
      <c r="H63" s="136" t="s">
        <v>205</v>
      </c>
      <c r="I63" s="85" t="s">
        <v>175</v>
      </c>
      <c r="J63" s="92" t="s">
        <v>385</v>
      </c>
      <c r="K63" s="92" t="s">
        <v>274</v>
      </c>
      <c r="L63" s="136" t="s">
        <v>193</v>
      </c>
      <c r="M63" s="162">
        <v>45190</v>
      </c>
      <c r="N63" s="162">
        <v>45190</v>
      </c>
      <c r="O63" s="160" t="s">
        <v>3118</v>
      </c>
      <c r="P63" s="203"/>
      <c r="Q63" s="427" t="s">
        <v>9</v>
      </c>
      <c r="R63" s="92" t="s">
        <v>23</v>
      </c>
      <c r="S63" s="92"/>
      <c r="T63" s="92"/>
      <c r="U63" s="92"/>
      <c r="V63" s="146"/>
      <c r="W63" s="92"/>
      <c r="X63" s="147"/>
      <c r="Y63" s="198">
        <v>45193</v>
      </c>
      <c r="Z63" s="136" t="s">
        <v>276</v>
      </c>
      <c r="AA63" s="160" t="s">
        <v>3119</v>
      </c>
      <c r="AB63" s="79"/>
    </row>
    <row r="64" spans="1:28" hidden="1" x14ac:dyDescent="0.35">
      <c r="A64" s="136">
        <v>38</v>
      </c>
      <c r="B64" s="136" t="s">
        <v>3120</v>
      </c>
      <c r="C64" s="144">
        <v>20</v>
      </c>
      <c r="D64" s="144" t="s">
        <v>13</v>
      </c>
      <c r="E64" s="92" t="s">
        <v>286</v>
      </c>
      <c r="F64" s="136" t="s">
        <v>271</v>
      </c>
      <c r="G64" s="92" t="s">
        <v>3121</v>
      </c>
      <c r="H64" s="136" t="s">
        <v>199</v>
      </c>
      <c r="I64" s="85" t="s">
        <v>175</v>
      </c>
      <c r="J64" s="92" t="s">
        <v>338</v>
      </c>
      <c r="K64" s="92" t="s">
        <v>274</v>
      </c>
      <c r="L64" s="136" t="s">
        <v>193</v>
      </c>
      <c r="M64" s="162">
        <v>45190</v>
      </c>
      <c r="N64" s="162">
        <v>45196</v>
      </c>
      <c r="O64" s="160" t="s">
        <v>3122</v>
      </c>
      <c r="P64" s="203"/>
      <c r="Q64" s="427" t="s">
        <v>9</v>
      </c>
      <c r="R64" s="92" t="s">
        <v>23</v>
      </c>
      <c r="S64" s="92"/>
      <c r="T64" s="92" t="s">
        <v>3123</v>
      </c>
      <c r="U64" s="92"/>
      <c r="V64" s="146"/>
      <c r="W64" s="92"/>
      <c r="X64" s="147"/>
      <c r="Y64" s="198">
        <v>45210</v>
      </c>
      <c r="Z64" s="136" t="s">
        <v>276</v>
      </c>
      <c r="AA64" s="160" t="s">
        <v>3124</v>
      </c>
      <c r="AB64" s="79"/>
    </row>
    <row r="65" spans="1:28" hidden="1" x14ac:dyDescent="0.35">
      <c r="A65" s="136">
        <v>38</v>
      </c>
      <c r="B65" s="136" t="s">
        <v>3125</v>
      </c>
      <c r="C65" s="144">
        <v>26</v>
      </c>
      <c r="D65" s="144" t="s">
        <v>13</v>
      </c>
      <c r="E65" s="92" t="s">
        <v>286</v>
      </c>
      <c r="F65" s="136" t="s">
        <v>271</v>
      </c>
      <c r="G65" s="92" t="s">
        <v>3126</v>
      </c>
      <c r="H65" s="136" t="s">
        <v>199</v>
      </c>
      <c r="I65" s="85" t="s">
        <v>7</v>
      </c>
      <c r="J65" s="92" t="s">
        <v>612</v>
      </c>
      <c r="K65" s="92" t="s">
        <v>1610</v>
      </c>
      <c r="L65" s="136" t="s">
        <v>193</v>
      </c>
      <c r="M65" s="162">
        <v>45191</v>
      </c>
      <c r="N65" s="162">
        <v>45191</v>
      </c>
      <c r="O65" s="160" t="s">
        <v>3127</v>
      </c>
      <c r="P65" s="203"/>
      <c r="Q65" s="427" t="s">
        <v>9</v>
      </c>
      <c r="R65" s="92" t="s">
        <v>23</v>
      </c>
      <c r="S65" s="92"/>
      <c r="T65" s="92" t="s">
        <v>2314</v>
      </c>
      <c r="U65" s="92" t="s">
        <v>163</v>
      </c>
      <c r="V65" s="146" t="s">
        <v>1678</v>
      </c>
      <c r="W65" s="92"/>
      <c r="X65" s="147"/>
      <c r="Y65" s="198">
        <v>45196</v>
      </c>
      <c r="Z65" s="136" t="s">
        <v>276</v>
      </c>
      <c r="AA65" s="160" t="s">
        <v>3128</v>
      </c>
      <c r="AB65" s="79">
        <v>1</v>
      </c>
    </row>
    <row r="66" spans="1:28" hidden="1" x14ac:dyDescent="0.35">
      <c r="A66" s="136">
        <v>38</v>
      </c>
      <c r="B66" s="136" t="s">
        <v>3129</v>
      </c>
      <c r="C66" s="144">
        <v>36</v>
      </c>
      <c r="D66" s="144" t="s">
        <v>13</v>
      </c>
      <c r="E66" s="92" t="s">
        <v>286</v>
      </c>
      <c r="F66" s="136" t="s">
        <v>271</v>
      </c>
      <c r="G66" s="92" t="s">
        <v>3130</v>
      </c>
      <c r="H66" s="136" t="s">
        <v>199</v>
      </c>
      <c r="I66" s="85" t="s">
        <v>44</v>
      </c>
      <c r="J66" s="92" t="s">
        <v>301</v>
      </c>
      <c r="K66" s="92" t="s">
        <v>564</v>
      </c>
      <c r="L66" s="136" t="s">
        <v>193</v>
      </c>
      <c r="M66" s="162">
        <v>45191</v>
      </c>
      <c r="N66" s="162">
        <v>45191</v>
      </c>
      <c r="O66" s="160" t="s">
        <v>3131</v>
      </c>
      <c r="P66" s="203"/>
      <c r="Q66" s="427" t="s">
        <v>9</v>
      </c>
      <c r="R66" s="92" t="s">
        <v>23</v>
      </c>
      <c r="S66" s="92"/>
      <c r="T66" s="92" t="s">
        <v>2998</v>
      </c>
      <c r="U66" s="92"/>
      <c r="V66" s="146"/>
      <c r="W66" s="92"/>
      <c r="X66" s="147"/>
      <c r="Y66" s="198">
        <v>45196</v>
      </c>
      <c r="Z66" s="136" t="s">
        <v>276</v>
      </c>
      <c r="AA66" s="160" t="s">
        <v>3132</v>
      </c>
      <c r="AB66" s="79"/>
    </row>
    <row r="67" spans="1:28" hidden="1" x14ac:dyDescent="0.35">
      <c r="A67" s="136">
        <v>38</v>
      </c>
      <c r="B67" s="136" t="s">
        <v>3133</v>
      </c>
      <c r="C67" s="144">
        <v>69</v>
      </c>
      <c r="D67" s="144" t="s">
        <v>13</v>
      </c>
      <c r="E67" s="92" t="s">
        <v>279</v>
      </c>
      <c r="F67" s="136" t="s">
        <v>271</v>
      </c>
      <c r="G67" s="92" t="s">
        <v>332</v>
      </c>
      <c r="H67" s="136" t="s">
        <v>199</v>
      </c>
      <c r="I67" s="85" t="s">
        <v>7</v>
      </c>
      <c r="J67" s="92" t="s">
        <v>612</v>
      </c>
      <c r="K67" s="92" t="s">
        <v>1610</v>
      </c>
      <c r="L67" s="136" t="s">
        <v>193</v>
      </c>
      <c r="M67" s="162">
        <v>45191</v>
      </c>
      <c r="N67" s="162">
        <v>45191</v>
      </c>
      <c r="O67" s="160" t="s">
        <v>3134</v>
      </c>
      <c r="P67" s="203"/>
      <c r="Q67" s="427" t="s">
        <v>9</v>
      </c>
      <c r="R67" s="92" t="s">
        <v>17</v>
      </c>
      <c r="S67" s="92"/>
      <c r="T67" s="92"/>
      <c r="U67" s="92"/>
      <c r="V67" s="146"/>
      <c r="W67" s="92"/>
      <c r="X67" s="147"/>
      <c r="Y67" s="198">
        <v>45193</v>
      </c>
      <c r="Z67" s="136" t="s">
        <v>276</v>
      </c>
      <c r="AA67" s="160" t="s">
        <v>3135</v>
      </c>
      <c r="AB67" s="79"/>
    </row>
    <row r="68" spans="1:28" hidden="1" x14ac:dyDescent="0.35">
      <c r="A68" s="136">
        <v>38</v>
      </c>
      <c r="B68" s="136" t="s">
        <v>3136</v>
      </c>
      <c r="C68" s="144">
        <v>30</v>
      </c>
      <c r="D68" s="144" t="s">
        <v>13</v>
      </c>
      <c r="E68" s="92" t="s">
        <v>286</v>
      </c>
      <c r="F68" s="136" t="s">
        <v>271</v>
      </c>
      <c r="G68" s="92" t="s">
        <v>755</v>
      </c>
      <c r="H68" s="136" t="s">
        <v>199</v>
      </c>
      <c r="I68" s="85" t="s">
        <v>7</v>
      </c>
      <c r="J68" s="92" t="s">
        <v>3137</v>
      </c>
      <c r="K68" s="92" t="s">
        <v>1610</v>
      </c>
      <c r="L68" s="136" t="s">
        <v>193</v>
      </c>
      <c r="M68" s="162">
        <v>45191</v>
      </c>
      <c r="N68" s="162">
        <v>45191</v>
      </c>
      <c r="O68" s="160" t="s">
        <v>3138</v>
      </c>
      <c r="P68" s="203"/>
      <c r="Q68" s="427" t="s">
        <v>9</v>
      </c>
      <c r="R68" s="92" t="s">
        <v>23</v>
      </c>
      <c r="S68" s="92"/>
      <c r="T68" s="92"/>
      <c r="U68" s="92" t="s">
        <v>165</v>
      </c>
      <c r="V68" s="146" t="s">
        <v>3139</v>
      </c>
      <c r="W68" s="92"/>
      <c r="X68" s="147"/>
      <c r="Y68" s="198">
        <v>45195</v>
      </c>
      <c r="Z68" s="136" t="s">
        <v>276</v>
      </c>
      <c r="AA68" s="160" t="s">
        <v>3140</v>
      </c>
      <c r="AB68" s="79"/>
    </row>
    <row r="69" spans="1:28" hidden="1" x14ac:dyDescent="0.35">
      <c r="A69" s="136">
        <v>38</v>
      </c>
      <c r="B69" s="136" t="s">
        <v>3141</v>
      </c>
      <c r="C69" s="144">
        <v>11</v>
      </c>
      <c r="D69" s="144" t="s">
        <v>13</v>
      </c>
      <c r="E69" s="92" t="s">
        <v>286</v>
      </c>
      <c r="F69" s="136" t="s">
        <v>271</v>
      </c>
      <c r="G69" s="92" t="s">
        <v>272</v>
      </c>
      <c r="H69" s="136" t="s">
        <v>205</v>
      </c>
      <c r="I69" s="85" t="s">
        <v>55</v>
      </c>
      <c r="J69" s="92" t="s">
        <v>55</v>
      </c>
      <c r="K69" s="92" t="s">
        <v>55</v>
      </c>
      <c r="L69" s="136" t="s">
        <v>55</v>
      </c>
      <c r="M69" s="162">
        <v>45191</v>
      </c>
      <c r="N69" s="162">
        <v>45191</v>
      </c>
      <c r="O69" s="160" t="s">
        <v>3142</v>
      </c>
      <c r="P69" s="203"/>
      <c r="Q69" s="427" t="s">
        <v>9</v>
      </c>
      <c r="R69" s="92" t="s">
        <v>17</v>
      </c>
      <c r="S69" s="92"/>
      <c r="T69" s="92"/>
      <c r="U69" s="92"/>
      <c r="V69" s="146"/>
      <c r="W69" s="92"/>
      <c r="X69" s="147"/>
      <c r="Y69" s="198">
        <v>45202</v>
      </c>
      <c r="Z69" s="136" t="s">
        <v>276</v>
      </c>
      <c r="AA69" s="160" t="s">
        <v>3142</v>
      </c>
      <c r="AB69" s="79"/>
    </row>
    <row r="70" spans="1:28" hidden="1" x14ac:dyDescent="0.35">
      <c r="A70" s="136">
        <v>38</v>
      </c>
      <c r="B70" s="136" t="s">
        <v>3143</v>
      </c>
      <c r="C70" s="144">
        <v>55</v>
      </c>
      <c r="D70" s="144" t="s">
        <v>13</v>
      </c>
      <c r="E70" s="92" t="s">
        <v>279</v>
      </c>
      <c r="F70" s="136" t="s">
        <v>271</v>
      </c>
      <c r="G70" s="92" t="s">
        <v>44</v>
      </c>
      <c r="H70" s="136" t="s">
        <v>199</v>
      </c>
      <c r="I70" s="85" t="s">
        <v>44</v>
      </c>
      <c r="J70" s="92" t="s">
        <v>273</v>
      </c>
      <c r="K70" s="92" t="s">
        <v>542</v>
      </c>
      <c r="L70" s="136" t="s">
        <v>193</v>
      </c>
      <c r="M70" s="162">
        <v>45191</v>
      </c>
      <c r="N70" s="162">
        <v>45191</v>
      </c>
      <c r="O70" s="160" t="s">
        <v>3144</v>
      </c>
      <c r="P70" s="203"/>
      <c r="Q70" s="427" t="s">
        <v>9</v>
      </c>
      <c r="R70" s="92" t="s">
        <v>10</v>
      </c>
      <c r="S70" s="92"/>
      <c r="T70" s="92"/>
      <c r="U70" s="92"/>
      <c r="V70" s="146"/>
      <c r="W70" s="92" t="s">
        <v>12</v>
      </c>
      <c r="X70" s="147" t="s">
        <v>551</v>
      </c>
      <c r="Y70" s="439"/>
      <c r="Z70" s="401"/>
      <c r="AA70" s="160"/>
      <c r="AB70" s="79"/>
    </row>
    <row r="71" spans="1:28" hidden="1" x14ac:dyDescent="0.35">
      <c r="A71" s="136">
        <v>38</v>
      </c>
      <c r="B71" s="136" t="s">
        <v>3145</v>
      </c>
      <c r="C71" s="144">
        <v>60</v>
      </c>
      <c r="D71" s="144" t="s">
        <v>13</v>
      </c>
      <c r="E71" s="92" t="s">
        <v>286</v>
      </c>
      <c r="F71" s="136" t="s">
        <v>271</v>
      </c>
      <c r="G71" s="92" t="s">
        <v>44</v>
      </c>
      <c r="H71" s="136" t="s">
        <v>199</v>
      </c>
      <c r="I71" s="92" t="s">
        <v>44</v>
      </c>
      <c r="J71" s="92" t="s">
        <v>273</v>
      </c>
      <c r="K71" s="92" t="s">
        <v>542</v>
      </c>
      <c r="L71" s="136" t="s">
        <v>193</v>
      </c>
      <c r="M71" s="145">
        <v>45187</v>
      </c>
      <c r="N71" s="145">
        <v>45187</v>
      </c>
      <c r="O71" s="160" t="s">
        <v>3146</v>
      </c>
      <c r="P71" s="203"/>
      <c r="Q71" s="427" t="s">
        <v>9</v>
      </c>
      <c r="R71" s="92" t="s">
        <v>17</v>
      </c>
      <c r="S71" s="92"/>
      <c r="T71" s="92"/>
      <c r="U71" s="92"/>
      <c r="V71" s="146"/>
      <c r="W71" s="92" t="s">
        <v>12</v>
      </c>
      <c r="X71" s="147" t="s">
        <v>3147</v>
      </c>
      <c r="Y71" s="439"/>
      <c r="Z71" s="401"/>
      <c r="AA71" s="160"/>
      <c r="AB71" s="79"/>
    </row>
    <row r="72" spans="1:28" x14ac:dyDescent="0.35">
      <c r="A72" s="136">
        <v>38</v>
      </c>
      <c r="B72" s="136" t="s">
        <v>3148</v>
      </c>
      <c r="C72" s="144">
        <v>18</v>
      </c>
      <c r="D72" s="144" t="s">
        <v>13</v>
      </c>
      <c r="E72" s="92" t="s">
        <v>286</v>
      </c>
      <c r="F72" s="136" t="s">
        <v>312</v>
      </c>
      <c r="G72" s="92" t="s">
        <v>1792</v>
      </c>
      <c r="H72" s="136" t="s">
        <v>199</v>
      </c>
      <c r="I72" s="92" t="s">
        <v>7</v>
      </c>
      <c r="J72" s="92" t="s">
        <v>612</v>
      </c>
      <c r="K72" s="92" t="s">
        <v>1610</v>
      </c>
      <c r="L72" s="136" t="s">
        <v>195</v>
      </c>
      <c r="M72" s="145">
        <v>45192</v>
      </c>
      <c r="N72" s="145">
        <v>45192</v>
      </c>
      <c r="O72" s="160" t="s">
        <v>3149</v>
      </c>
      <c r="P72" s="203"/>
      <c r="Q72" s="427" t="s">
        <v>9</v>
      </c>
      <c r="R72" s="92" t="s">
        <v>23</v>
      </c>
      <c r="S72" s="92"/>
      <c r="T72" s="92" t="s">
        <v>3150</v>
      </c>
      <c r="U72" s="92"/>
      <c r="V72" s="146"/>
      <c r="W72" s="92"/>
      <c r="X72" s="147"/>
      <c r="Y72" s="198">
        <v>45195</v>
      </c>
      <c r="Z72" s="136" t="s">
        <v>276</v>
      </c>
      <c r="AA72" s="160" t="s">
        <v>3151</v>
      </c>
      <c r="AB72" s="79"/>
    </row>
    <row r="73" spans="1:28" x14ac:dyDescent="0.35">
      <c r="A73" s="136">
        <v>38</v>
      </c>
      <c r="B73" s="136" t="s">
        <v>3152</v>
      </c>
      <c r="C73" s="144">
        <v>36</v>
      </c>
      <c r="D73" s="144" t="s">
        <v>13</v>
      </c>
      <c r="E73" s="92" t="s">
        <v>286</v>
      </c>
      <c r="F73" s="136" t="s">
        <v>271</v>
      </c>
      <c r="G73" s="92" t="s">
        <v>3153</v>
      </c>
      <c r="H73" s="136" t="s">
        <v>205</v>
      </c>
      <c r="I73" s="92" t="s">
        <v>175</v>
      </c>
      <c r="J73" s="92" t="s">
        <v>301</v>
      </c>
      <c r="K73" s="92" t="s">
        <v>274</v>
      </c>
      <c r="L73" s="136" t="s">
        <v>195</v>
      </c>
      <c r="M73" s="145">
        <v>45193</v>
      </c>
      <c r="N73" s="145">
        <v>45193</v>
      </c>
      <c r="O73" s="160" t="s">
        <v>3154</v>
      </c>
      <c r="P73" s="203"/>
      <c r="Q73" s="427" t="s">
        <v>9</v>
      </c>
      <c r="R73" s="92" t="s">
        <v>17</v>
      </c>
      <c r="S73" s="92"/>
      <c r="T73" s="92"/>
      <c r="U73" s="92"/>
      <c r="V73" s="146"/>
      <c r="W73" s="92"/>
      <c r="X73" s="147"/>
      <c r="Y73" s="198"/>
      <c r="Z73" s="136"/>
      <c r="AA73" s="160"/>
      <c r="AB73" s="79"/>
    </row>
    <row r="74" spans="1:28" x14ac:dyDescent="0.35">
      <c r="A74" s="136">
        <v>39</v>
      </c>
      <c r="B74" s="136" t="s">
        <v>3155</v>
      </c>
      <c r="C74" s="144">
        <v>2</v>
      </c>
      <c r="D74" s="144" t="s">
        <v>20</v>
      </c>
      <c r="E74" s="92" t="s">
        <v>286</v>
      </c>
      <c r="F74" s="136" t="s">
        <v>271</v>
      </c>
      <c r="G74" s="92" t="s">
        <v>790</v>
      </c>
      <c r="H74" s="136" t="s">
        <v>199</v>
      </c>
      <c r="I74" s="92" t="s">
        <v>7</v>
      </c>
      <c r="J74" s="92" t="s">
        <v>295</v>
      </c>
      <c r="K74" s="92" t="s">
        <v>1610</v>
      </c>
      <c r="L74" s="136" t="s">
        <v>195</v>
      </c>
      <c r="M74" s="145">
        <v>45194</v>
      </c>
      <c r="N74" s="145">
        <v>45194</v>
      </c>
      <c r="O74" s="160" t="s">
        <v>3156</v>
      </c>
      <c r="P74" s="203"/>
      <c r="Q74" s="427" t="s">
        <v>9</v>
      </c>
      <c r="R74" s="92" t="s">
        <v>17</v>
      </c>
      <c r="S74" s="92"/>
      <c r="T74" s="92"/>
      <c r="U74" s="92" t="s">
        <v>163</v>
      </c>
      <c r="V74" s="146" t="s">
        <v>1045</v>
      </c>
      <c r="W74" s="92"/>
      <c r="X74" s="147"/>
      <c r="Y74" s="198">
        <v>45202</v>
      </c>
      <c r="Z74" s="136" t="s">
        <v>773</v>
      </c>
      <c r="AA74" s="160" t="s">
        <v>3157</v>
      </c>
      <c r="AB74" s="79">
        <v>1</v>
      </c>
    </row>
    <row r="75" spans="1:28" s="126" customFormat="1" hidden="1" x14ac:dyDescent="0.35">
      <c r="A75" s="137">
        <v>39</v>
      </c>
      <c r="B75" s="137" t="s">
        <v>3158</v>
      </c>
      <c r="C75" s="138">
        <v>6</v>
      </c>
      <c r="D75" s="138" t="s">
        <v>20</v>
      </c>
      <c r="E75" s="139" t="s">
        <v>286</v>
      </c>
      <c r="F75" s="137" t="s">
        <v>271</v>
      </c>
      <c r="G75" s="139" t="s">
        <v>53</v>
      </c>
      <c r="H75" s="137" t="s">
        <v>199</v>
      </c>
      <c r="I75" s="149" t="s">
        <v>53</v>
      </c>
      <c r="J75" s="139" t="s">
        <v>273</v>
      </c>
      <c r="K75" s="139" t="s">
        <v>3159</v>
      </c>
      <c r="L75" s="137" t="s">
        <v>193</v>
      </c>
      <c r="M75" s="140">
        <v>45194</v>
      </c>
      <c r="N75" s="140">
        <v>45194</v>
      </c>
      <c r="O75" s="161" t="s">
        <v>937</v>
      </c>
      <c r="P75" s="438"/>
      <c r="Q75" s="428" t="s">
        <v>9</v>
      </c>
      <c r="R75" s="139" t="s">
        <v>10</v>
      </c>
      <c r="S75" s="139"/>
      <c r="T75" s="139"/>
      <c r="U75" s="139"/>
      <c r="V75" s="141"/>
      <c r="W75" s="139"/>
      <c r="X75" s="142"/>
      <c r="Y75" s="199">
        <v>45205</v>
      </c>
      <c r="Z75" s="137" t="s">
        <v>430</v>
      </c>
      <c r="AA75" s="161" t="s">
        <v>3160</v>
      </c>
      <c r="AB75" s="80"/>
    </row>
    <row r="76" spans="1:28" x14ac:dyDescent="0.35">
      <c r="A76" s="136">
        <v>39</v>
      </c>
      <c r="B76" s="136" t="s">
        <v>3161</v>
      </c>
      <c r="C76" s="144">
        <v>20</v>
      </c>
      <c r="D76" s="144" t="s">
        <v>13</v>
      </c>
      <c r="E76" s="92" t="s">
        <v>286</v>
      </c>
      <c r="F76" s="136" t="s">
        <v>312</v>
      </c>
      <c r="G76" s="92" t="s">
        <v>2902</v>
      </c>
      <c r="H76" s="136" t="s">
        <v>205</v>
      </c>
      <c r="I76" s="92" t="s">
        <v>55</v>
      </c>
      <c r="J76" s="92" t="s">
        <v>55</v>
      </c>
      <c r="K76" s="92" t="s">
        <v>55</v>
      </c>
      <c r="L76" s="136" t="s">
        <v>195</v>
      </c>
      <c r="M76" s="145">
        <v>45194</v>
      </c>
      <c r="N76" s="145">
        <v>45194</v>
      </c>
      <c r="O76" s="160" t="s">
        <v>3162</v>
      </c>
      <c r="P76" s="203"/>
      <c r="Q76" s="427" t="s">
        <v>9</v>
      </c>
      <c r="R76" s="92" t="s">
        <v>23</v>
      </c>
      <c r="S76" s="92"/>
      <c r="T76" s="92" t="s">
        <v>3163</v>
      </c>
      <c r="U76" s="92"/>
      <c r="V76" s="146"/>
      <c r="W76" s="92"/>
      <c r="X76" s="147"/>
      <c r="Y76" s="198">
        <v>45196</v>
      </c>
      <c r="Z76" s="136" t="s">
        <v>276</v>
      </c>
      <c r="AA76" s="160" t="s">
        <v>3164</v>
      </c>
      <c r="AB76" s="79"/>
    </row>
    <row r="77" spans="1:28" x14ac:dyDescent="0.35">
      <c r="A77" s="136">
        <v>39</v>
      </c>
      <c r="B77" s="136" t="s">
        <v>3165</v>
      </c>
      <c r="C77" s="144">
        <v>18</v>
      </c>
      <c r="D77" s="144" t="s">
        <v>13</v>
      </c>
      <c r="E77" s="92" t="s">
        <v>286</v>
      </c>
      <c r="F77" s="136" t="s">
        <v>271</v>
      </c>
      <c r="G77" s="92" t="s">
        <v>44</v>
      </c>
      <c r="H77" s="136" t="s">
        <v>199</v>
      </c>
      <c r="I77" s="92" t="s">
        <v>7</v>
      </c>
      <c r="J77" s="92" t="s">
        <v>3166</v>
      </c>
      <c r="K77" s="92" t="s">
        <v>1610</v>
      </c>
      <c r="L77" s="136" t="s">
        <v>195</v>
      </c>
      <c r="M77" s="145">
        <v>45195</v>
      </c>
      <c r="N77" s="145">
        <v>45195</v>
      </c>
      <c r="O77" s="160" t="s">
        <v>3167</v>
      </c>
      <c r="P77" s="203"/>
      <c r="Q77" s="427" t="s">
        <v>9</v>
      </c>
      <c r="R77" s="92" t="s">
        <v>23</v>
      </c>
      <c r="S77" s="92"/>
      <c r="T77" s="92" t="s">
        <v>3168</v>
      </c>
      <c r="U77" s="92"/>
      <c r="V77" s="146"/>
      <c r="W77" s="92"/>
      <c r="X77" s="147"/>
      <c r="Y77" s="198">
        <v>45189</v>
      </c>
      <c r="Z77" s="136" t="s">
        <v>276</v>
      </c>
      <c r="AA77" s="160" t="s">
        <v>3169</v>
      </c>
      <c r="AB77" s="79"/>
    </row>
    <row r="78" spans="1:28" s="126" customFormat="1" x14ac:dyDescent="0.35">
      <c r="A78" s="137">
        <v>39</v>
      </c>
      <c r="B78" s="137" t="s">
        <v>3170</v>
      </c>
      <c r="C78" s="138">
        <v>2</v>
      </c>
      <c r="D78" s="138" t="s">
        <v>25</v>
      </c>
      <c r="E78" s="139" t="s">
        <v>286</v>
      </c>
      <c r="F78" s="137" t="s">
        <v>271</v>
      </c>
      <c r="G78" s="139" t="s">
        <v>298</v>
      </c>
      <c r="H78" s="137" t="s">
        <v>199</v>
      </c>
      <c r="I78" s="139" t="s">
        <v>7</v>
      </c>
      <c r="J78" s="139" t="s">
        <v>301</v>
      </c>
      <c r="K78" s="139" t="s">
        <v>1610</v>
      </c>
      <c r="L78" s="137" t="s">
        <v>195</v>
      </c>
      <c r="M78" s="140">
        <v>45195</v>
      </c>
      <c r="N78" s="140">
        <v>45195</v>
      </c>
      <c r="O78" s="161" t="s">
        <v>1548</v>
      </c>
      <c r="P78" s="203"/>
      <c r="Q78" s="428" t="s">
        <v>9</v>
      </c>
      <c r="R78" s="139" t="s">
        <v>10</v>
      </c>
      <c r="S78" s="139"/>
      <c r="T78" s="139"/>
      <c r="U78" s="139"/>
      <c r="V78" s="141"/>
      <c r="W78" s="139"/>
      <c r="X78" s="142"/>
      <c r="Y78" s="199">
        <v>45195</v>
      </c>
      <c r="Z78" s="137" t="s">
        <v>430</v>
      </c>
      <c r="AA78" s="161" t="s">
        <v>3171</v>
      </c>
      <c r="AB78" s="80"/>
    </row>
    <row r="79" spans="1:28" hidden="1" x14ac:dyDescent="0.35">
      <c r="A79" s="136">
        <v>39</v>
      </c>
      <c r="B79" s="136" t="s">
        <v>3172</v>
      </c>
      <c r="C79" s="144">
        <v>1.5</v>
      </c>
      <c r="D79" s="144" t="s">
        <v>13</v>
      </c>
      <c r="E79" s="92" t="s">
        <v>279</v>
      </c>
      <c r="F79" s="136" t="s">
        <v>271</v>
      </c>
      <c r="G79" s="92" t="s">
        <v>44</v>
      </c>
      <c r="H79" s="136" t="s">
        <v>199</v>
      </c>
      <c r="I79" s="92" t="s">
        <v>44</v>
      </c>
      <c r="J79" s="92" t="s">
        <v>273</v>
      </c>
      <c r="K79" s="92" t="s">
        <v>542</v>
      </c>
      <c r="L79" s="136" t="s">
        <v>193</v>
      </c>
      <c r="M79" s="145">
        <v>45195</v>
      </c>
      <c r="N79" s="145">
        <v>45195</v>
      </c>
      <c r="O79" s="160" t="s">
        <v>3173</v>
      </c>
      <c r="P79" s="203"/>
      <c r="Q79" s="427" t="s">
        <v>9</v>
      </c>
      <c r="R79" s="92" t="s">
        <v>17</v>
      </c>
      <c r="S79" s="92"/>
      <c r="T79" s="92" t="s">
        <v>3174</v>
      </c>
      <c r="U79" s="92"/>
      <c r="V79" s="146"/>
      <c r="W79" s="92"/>
      <c r="X79" s="147"/>
      <c r="Y79" s="198">
        <v>45201</v>
      </c>
      <c r="Z79" s="136" t="s">
        <v>276</v>
      </c>
      <c r="AA79" s="160" t="s">
        <v>3175</v>
      </c>
      <c r="AB79" s="79"/>
    </row>
    <row r="80" spans="1:28" x14ac:dyDescent="0.35">
      <c r="A80" s="136">
        <v>39</v>
      </c>
      <c r="B80" s="136" t="s">
        <v>3176</v>
      </c>
      <c r="C80" s="144">
        <v>8</v>
      </c>
      <c r="D80" s="144" t="s">
        <v>13</v>
      </c>
      <c r="E80" s="92" t="s">
        <v>279</v>
      </c>
      <c r="F80" s="136" t="s">
        <v>271</v>
      </c>
      <c r="G80" s="92" t="s">
        <v>53</v>
      </c>
      <c r="H80" s="136" t="s">
        <v>199</v>
      </c>
      <c r="I80" s="154" t="s">
        <v>53</v>
      </c>
      <c r="J80" s="92" t="s">
        <v>301</v>
      </c>
      <c r="K80" s="92" t="s">
        <v>3177</v>
      </c>
      <c r="L80" s="136" t="s">
        <v>195</v>
      </c>
      <c r="M80" s="145">
        <v>45195</v>
      </c>
      <c r="N80" s="145">
        <v>45195</v>
      </c>
      <c r="O80" s="160" t="s">
        <v>1568</v>
      </c>
      <c r="P80" s="203"/>
      <c r="Q80" s="427" t="s">
        <v>9</v>
      </c>
      <c r="R80" s="92" t="s">
        <v>10</v>
      </c>
      <c r="S80" s="92"/>
      <c r="T80" s="92"/>
      <c r="U80" s="92"/>
      <c r="V80" s="146"/>
      <c r="W80" s="92"/>
      <c r="X80" s="147"/>
      <c r="Y80" s="198">
        <v>45199</v>
      </c>
      <c r="Z80" s="136" t="s">
        <v>276</v>
      </c>
      <c r="AA80" s="160" t="s">
        <v>1063</v>
      </c>
      <c r="AB80" s="79"/>
    </row>
    <row r="81" spans="1:28" x14ac:dyDescent="0.35">
      <c r="A81" s="136">
        <v>39</v>
      </c>
      <c r="B81" s="136" t="s">
        <v>3178</v>
      </c>
      <c r="C81" s="144">
        <v>5</v>
      </c>
      <c r="D81" s="144" t="s">
        <v>13</v>
      </c>
      <c r="E81" s="92" t="s">
        <v>279</v>
      </c>
      <c r="F81" s="136" t="s">
        <v>271</v>
      </c>
      <c r="G81" s="92" t="s">
        <v>50</v>
      </c>
      <c r="H81" s="136" t="s">
        <v>199</v>
      </c>
      <c r="I81" s="92" t="s">
        <v>50</v>
      </c>
      <c r="J81" s="92" t="s">
        <v>273</v>
      </c>
      <c r="K81" s="92" t="s">
        <v>1079</v>
      </c>
      <c r="L81" s="136" t="s">
        <v>195</v>
      </c>
      <c r="M81" s="145">
        <v>45196</v>
      </c>
      <c r="N81" s="145">
        <v>45196</v>
      </c>
      <c r="O81" s="160" t="s">
        <v>3179</v>
      </c>
      <c r="P81" s="203"/>
      <c r="Q81" s="427" t="s">
        <v>9</v>
      </c>
      <c r="R81" s="92" t="s">
        <v>10</v>
      </c>
      <c r="S81" s="92"/>
      <c r="T81" s="92"/>
      <c r="U81" s="92"/>
      <c r="V81" s="146"/>
      <c r="W81" s="92"/>
      <c r="X81" s="147"/>
      <c r="Y81" s="198">
        <v>45202</v>
      </c>
      <c r="Z81" s="136" t="s">
        <v>276</v>
      </c>
      <c r="AA81" s="160" t="s">
        <v>3180</v>
      </c>
      <c r="AB81" s="79"/>
    </row>
    <row r="82" spans="1:28" x14ac:dyDescent="0.35">
      <c r="A82" s="136">
        <v>39</v>
      </c>
      <c r="B82" s="136" t="s">
        <v>3181</v>
      </c>
      <c r="C82" s="144">
        <v>1</v>
      </c>
      <c r="D82" s="144" t="s">
        <v>13</v>
      </c>
      <c r="E82" s="92" t="s">
        <v>279</v>
      </c>
      <c r="F82" s="136" t="s">
        <v>271</v>
      </c>
      <c r="G82" s="92" t="s">
        <v>50</v>
      </c>
      <c r="H82" s="136" t="s">
        <v>199</v>
      </c>
      <c r="I82" s="92" t="s">
        <v>50</v>
      </c>
      <c r="J82" s="92" t="s">
        <v>327</v>
      </c>
      <c r="K82" s="92" t="s">
        <v>852</v>
      </c>
      <c r="L82" s="136" t="s">
        <v>195</v>
      </c>
      <c r="M82" s="145">
        <v>45196</v>
      </c>
      <c r="N82" s="145">
        <v>45196</v>
      </c>
      <c r="O82" s="160" t="s">
        <v>3182</v>
      </c>
      <c r="P82" s="203"/>
      <c r="Q82" s="427" t="s">
        <v>9</v>
      </c>
      <c r="R82" s="92" t="s">
        <v>17</v>
      </c>
      <c r="S82" s="92"/>
      <c r="T82" s="92"/>
      <c r="U82" s="92"/>
      <c r="V82" s="146"/>
      <c r="W82" s="92"/>
      <c r="X82" s="147"/>
      <c r="Y82" s="198">
        <v>45200</v>
      </c>
      <c r="Z82" s="136" t="s">
        <v>276</v>
      </c>
      <c r="AA82" s="160" t="s">
        <v>1208</v>
      </c>
      <c r="AB82" s="79"/>
    </row>
    <row r="83" spans="1:28" s="291" customFormat="1" x14ac:dyDescent="0.35">
      <c r="A83" s="151">
        <v>39</v>
      </c>
      <c r="B83" s="151" t="s">
        <v>3183</v>
      </c>
      <c r="C83" s="152">
        <v>23</v>
      </c>
      <c r="D83" s="144" t="s">
        <v>13</v>
      </c>
      <c r="E83" s="153" t="s">
        <v>286</v>
      </c>
      <c r="F83" s="136" t="s">
        <v>271</v>
      </c>
      <c r="G83" s="153" t="s">
        <v>170</v>
      </c>
      <c r="H83" s="136" t="s">
        <v>201</v>
      </c>
      <c r="I83" s="153" t="s">
        <v>170</v>
      </c>
      <c r="J83" s="153" t="s">
        <v>273</v>
      </c>
      <c r="K83" s="153" t="s">
        <v>313</v>
      </c>
      <c r="L83" s="151" t="s">
        <v>195</v>
      </c>
      <c r="M83" s="145">
        <v>45196</v>
      </c>
      <c r="N83" s="145">
        <v>45196</v>
      </c>
      <c r="O83" s="405" t="s">
        <v>3184</v>
      </c>
      <c r="P83" s="203"/>
      <c r="Q83" s="427" t="s">
        <v>9</v>
      </c>
      <c r="R83" s="153" t="s">
        <v>23</v>
      </c>
      <c r="S83" s="153"/>
      <c r="T83" s="153" t="s">
        <v>3150</v>
      </c>
      <c r="U83" s="153"/>
      <c r="V83" s="156"/>
      <c r="W83" s="153"/>
      <c r="X83" s="157"/>
      <c r="Y83" s="406">
        <v>45198</v>
      </c>
      <c r="Z83" s="151" t="s">
        <v>276</v>
      </c>
      <c r="AA83" s="405" t="s">
        <v>3185</v>
      </c>
      <c r="AB83" s="112"/>
    </row>
    <row r="84" spans="1:28" hidden="1" x14ac:dyDescent="0.35">
      <c r="A84" s="136">
        <v>39</v>
      </c>
      <c r="B84" s="136" t="s">
        <v>3186</v>
      </c>
      <c r="C84" s="144">
        <v>1</v>
      </c>
      <c r="D84" s="144" t="s">
        <v>13</v>
      </c>
      <c r="E84" s="92" t="s">
        <v>286</v>
      </c>
      <c r="F84" s="136" t="s">
        <v>271</v>
      </c>
      <c r="G84" s="92" t="s">
        <v>1938</v>
      </c>
      <c r="H84" s="136" t="s">
        <v>199</v>
      </c>
      <c r="I84" s="92" t="s">
        <v>175</v>
      </c>
      <c r="J84" s="92" t="s">
        <v>385</v>
      </c>
      <c r="K84" s="92" t="s">
        <v>274</v>
      </c>
      <c r="L84" s="136" t="s">
        <v>193</v>
      </c>
      <c r="M84" s="145">
        <v>45197</v>
      </c>
      <c r="N84" s="145">
        <v>45197</v>
      </c>
      <c r="O84" s="160" t="s">
        <v>731</v>
      </c>
      <c r="P84" s="203"/>
      <c r="Q84" s="427" t="s">
        <v>9</v>
      </c>
      <c r="R84" s="92" t="s">
        <v>10</v>
      </c>
      <c r="S84" s="92"/>
      <c r="T84" s="92"/>
      <c r="U84" s="92"/>
      <c r="V84" s="146"/>
      <c r="W84" s="92"/>
      <c r="X84" s="147"/>
      <c r="Y84" s="198">
        <v>45201</v>
      </c>
      <c r="Z84" s="136" t="s">
        <v>276</v>
      </c>
      <c r="AA84" s="160" t="s">
        <v>3079</v>
      </c>
      <c r="AB84" s="79"/>
    </row>
    <row r="85" spans="1:28" hidden="1" x14ac:dyDescent="0.35">
      <c r="A85" s="136">
        <v>39</v>
      </c>
      <c r="B85" s="136" t="s">
        <v>3187</v>
      </c>
      <c r="C85" s="144">
        <v>2.6</v>
      </c>
      <c r="D85" s="144" t="s">
        <v>13</v>
      </c>
      <c r="E85" s="92" t="s">
        <v>279</v>
      </c>
      <c r="F85" s="136" t="s">
        <v>271</v>
      </c>
      <c r="G85" s="92" t="s">
        <v>44</v>
      </c>
      <c r="H85" s="136" t="s">
        <v>199</v>
      </c>
      <c r="I85" s="92" t="s">
        <v>44</v>
      </c>
      <c r="J85" s="92" t="s">
        <v>295</v>
      </c>
      <c r="K85" s="92" t="s">
        <v>542</v>
      </c>
      <c r="L85" s="136" t="s">
        <v>193</v>
      </c>
      <c r="M85" s="145">
        <v>45197</v>
      </c>
      <c r="N85" s="145">
        <v>45197</v>
      </c>
      <c r="O85" s="160" t="s">
        <v>3188</v>
      </c>
      <c r="P85" s="203"/>
      <c r="Q85" s="427" t="s">
        <v>9</v>
      </c>
      <c r="R85" s="92" t="s">
        <v>17</v>
      </c>
      <c r="S85" s="92"/>
      <c r="T85" s="92"/>
      <c r="U85" s="92" t="s">
        <v>163</v>
      </c>
      <c r="V85" s="146" t="s">
        <v>1678</v>
      </c>
      <c r="W85" s="92"/>
      <c r="X85" s="147"/>
      <c r="Y85" s="198">
        <v>45209</v>
      </c>
      <c r="Z85" s="136" t="s">
        <v>276</v>
      </c>
      <c r="AA85" s="160" t="s">
        <v>3189</v>
      </c>
      <c r="AB85" s="79">
        <v>1</v>
      </c>
    </row>
    <row r="86" spans="1:28" x14ac:dyDescent="0.35">
      <c r="A86" s="136">
        <v>39</v>
      </c>
      <c r="B86" s="136" t="s">
        <v>3190</v>
      </c>
      <c r="C86" s="144">
        <v>35</v>
      </c>
      <c r="D86" s="144" t="s">
        <v>13</v>
      </c>
      <c r="E86" s="92" t="s">
        <v>286</v>
      </c>
      <c r="F86" s="136" t="s">
        <v>271</v>
      </c>
      <c r="G86" s="92" t="s">
        <v>47</v>
      </c>
      <c r="H86" s="136" t="s">
        <v>199</v>
      </c>
      <c r="I86" s="92" t="s">
        <v>47</v>
      </c>
      <c r="J86" s="92" t="s">
        <v>327</v>
      </c>
      <c r="K86" s="92" t="s">
        <v>1335</v>
      </c>
      <c r="L86" s="136" t="s">
        <v>195</v>
      </c>
      <c r="M86" s="145">
        <v>45197</v>
      </c>
      <c r="N86" s="145">
        <v>45197</v>
      </c>
      <c r="O86" s="160" t="s">
        <v>3191</v>
      </c>
      <c r="P86" s="203"/>
      <c r="Q86" s="427" t="s">
        <v>9</v>
      </c>
      <c r="R86" s="92" t="s">
        <v>23</v>
      </c>
      <c r="S86" s="92"/>
      <c r="T86" s="92" t="s">
        <v>319</v>
      </c>
      <c r="U86" s="92" t="s">
        <v>163</v>
      </c>
      <c r="V86" s="146" t="s">
        <v>820</v>
      </c>
      <c r="W86" s="92"/>
      <c r="X86" s="147"/>
      <c r="Y86" s="198">
        <v>45207</v>
      </c>
      <c r="Z86" s="136" t="s">
        <v>276</v>
      </c>
      <c r="AA86" s="160" t="s">
        <v>3192</v>
      </c>
      <c r="AB86" s="79">
        <v>2</v>
      </c>
    </row>
    <row r="87" spans="1:28" hidden="1" x14ac:dyDescent="0.35">
      <c r="A87" s="136">
        <v>39</v>
      </c>
      <c r="B87" s="136" t="s">
        <v>3193</v>
      </c>
      <c r="C87" s="144">
        <v>2.2999999999999998</v>
      </c>
      <c r="D87" s="144" t="s">
        <v>13</v>
      </c>
      <c r="E87" s="92" t="s">
        <v>286</v>
      </c>
      <c r="F87" s="136" t="s">
        <v>271</v>
      </c>
      <c r="G87" s="92" t="s">
        <v>44</v>
      </c>
      <c r="H87" s="136" t="s">
        <v>199</v>
      </c>
      <c r="I87" s="92" t="s">
        <v>44</v>
      </c>
      <c r="J87" s="92" t="s">
        <v>612</v>
      </c>
      <c r="K87" s="92" t="s">
        <v>455</v>
      </c>
      <c r="L87" s="136" t="s">
        <v>193</v>
      </c>
      <c r="M87" s="145">
        <v>45197</v>
      </c>
      <c r="N87" s="145">
        <v>45197</v>
      </c>
      <c r="O87" s="160" t="s">
        <v>2616</v>
      </c>
      <c r="P87" s="203"/>
      <c r="Q87" s="427" t="s">
        <v>9</v>
      </c>
      <c r="R87" s="92" t="s">
        <v>10</v>
      </c>
      <c r="S87" s="92"/>
      <c r="T87" s="92"/>
      <c r="U87" s="92"/>
      <c r="V87" s="146"/>
      <c r="W87" s="92"/>
      <c r="X87" s="147"/>
      <c r="Y87" s="198">
        <v>45201</v>
      </c>
      <c r="Z87" s="136" t="s">
        <v>276</v>
      </c>
      <c r="AA87" s="160" t="s">
        <v>1063</v>
      </c>
      <c r="AB87" s="79"/>
    </row>
    <row r="88" spans="1:28" hidden="1" x14ac:dyDescent="0.35">
      <c r="A88" s="136">
        <v>39</v>
      </c>
      <c r="B88" s="136" t="s">
        <v>3194</v>
      </c>
      <c r="C88" s="144">
        <v>12</v>
      </c>
      <c r="D88" s="144" t="s">
        <v>13</v>
      </c>
      <c r="E88" s="92" t="s">
        <v>279</v>
      </c>
      <c r="F88" s="136" t="s">
        <v>271</v>
      </c>
      <c r="G88" s="92" t="s">
        <v>1228</v>
      </c>
      <c r="H88" s="136" t="s">
        <v>199</v>
      </c>
      <c r="I88" s="85" t="s">
        <v>7</v>
      </c>
      <c r="J88" s="92" t="s">
        <v>327</v>
      </c>
      <c r="K88" s="92" t="s">
        <v>1610</v>
      </c>
      <c r="L88" s="136" t="s">
        <v>193</v>
      </c>
      <c r="M88" s="145">
        <v>45198</v>
      </c>
      <c r="N88" s="145">
        <v>45198</v>
      </c>
      <c r="O88" s="92" t="s">
        <v>731</v>
      </c>
      <c r="P88" s="203"/>
      <c r="Q88" s="427" t="s">
        <v>9</v>
      </c>
      <c r="R88" s="92" t="s">
        <v>10</v>
      </c>
      <c r="S88" s="92"/>
      <c r="T88" s="92"/>
      <c r="U88" s="146"/>
      <c r="V88" s="92"/>
      <c r="W88" s="147"/>
      <c r="X88" s="198"/>
      <c r="Y88" s="198">
        <v>45201</v>
      </c>
      <c r="Z88" s="136" t="s">
        <v>276</v>
      </c>
      <c r="AA88" s="79" t="s">
        <v>3195</v>
      </c>
    </row>
    <row r="89" spans="1:28" hidden="1" x14ac:dyDescent="0.35">
      <c r="A89" s="136">
        <v>39</v>
      </c>
      <c r="B89" s="136" t="s">
        <v>3196</v>
      </c>
      <c r="C89" s="144">
        <v>8</v>
      </c>
      <c r="D89" s="144" t="s">
        <v>20</v>
      </c>
      <c r="E89" s="92" t="s">
        <v>286</v>
      </c>
      <c r="F89" s="136" t="s">
        <v>271</v>
      </c>
      <c r="G89" s="92" t="s">
        <v>1309</v>
      </c>
      <c r="H89" s="136" t="s">
        <v>199</v>
      </c>
      <c r="I89" s="92" t="s">
        <v>7</v>
      </c>
      <c r="J89" s="92" t="s">
        <v>301</v>
      </c>
      <c r="K89" s="92" t="s">
        <v>1610</v>
      </c>
      <c r="L89" s="136" t="s">
        <v>193</v>
      </c>
      <c r="M89" s="145">
        <v>45198</v>
      </c>
      <c r="N89" s="145">
        <v>45198</v>
      </c>
      <c r="O89" s="92" t="s">
        <v>3197</v>
      </c>
      <c r="P89" s="203"/>
      <c r="Q89" s="427" t="s">
        <v>9</v>
      </c>
      <c r="R89" s="92" t="s">
        <v>10</v>
      </c>
      <c r="S89" s="92"/>
      <c r="T89" s="92"/>
      <c r="U89" s="146"/>
      <c r="V89" s="92"/>
      <c r="W89" s="147"/>
      <c r="X89" s="198"/>
      <c r="Y89" s="198">
        <v>45201</v>
      </c>
      <c r="Z89" s="136" t="s">
        <v>276</v>
      </c>
      <c r="AA89" s="79" t="s">
        <v>434</v>
      </c>
    </row>
    <row r="90" spans="1:28" hidden="1" x14ac:dyDescent="0.35">
      <c r="A90" s="136">
        <v>39</v>
      </c>
      <c r="B90" s="136" t="s">
        <v>3198</v>
      </c>
      <c r="C90" s="144">
        <v>60</v>
      </c>
      <c r="D90" s="144" t="s">
        <v>13</v>
      </c>
      <c r="E90" s="92" t="s">
        <v>286</v>
      </c>
      <c r="F90" s="136" t="s">
        <v>271</v>
      </c>
      <c r="G90" s="92" t="s">
        <v>44</v>
      </c>
      <c r="H90" s="136" t="s">
        <v>280</v>
      </c>
      <c r="I90" s="92" t="s">
        <v>44</v>
      </c>
      <c r="J90" s="92" t="s">
        <v>273</v>
      </c>
      <c r="K90" s="92" t="s">
        <v>455</v>
      </c>
      <c r="L90" s="136" t="s">
        <v>193</v>
      </c>
      <c r="M90" s="145">
        <v>45199</v>
      </c>
      <c r="N90" s="145">
        <v>45199</v>
      </c>
      <c r="O90" s="160" t="s">
        <v>3199</v>
      </c>
      <c r="P90" s="203"/>
      <c r="Q90" s="427" t="s">
        <v>9</v>
      </c>
      <c r="R90" s="92" t="s">
        <v>10</v>
      </c>
      <c r="S90" s="92"/>
      <c r="T90" s="92"/>
      <c r="U90" s="92"/>
      <c r="V90" s="146"/>
      <c r="W90" s="92"/>
      <c r="X90" s="147"/>
      <c r="Y90" s="198">
        <v>45203</v>
      </c>
      <c r="Z90" s="136" t="s">
        <v>276</v>
      </c>
      <c r="AA90" s="160" t="s">
        <v>3200</v>
      </c>
      <c r="AB90" s="79"/>
    </row>
    <row r="91" spans="1:28" hidden="1" x14ac:dyDescent="0.35">
      <c r="A91" s="136"/>
      <c r="B91" s="136"/>
      <c r="C91" s="144"/>
      <c r="D91" s="144"/>
      <c r="E91" s="92"/>
      <c r="F91" s="136"/>
      <c r="G91" s="92"/>
      <c r="H91" s="136"/>
      <c r="I91" s="136"/>
      <c r="J91" s="92"/>
      <c r="K91" s="92"/>
      <c r="L91" s="136"/>
      <c r="M91" s="145"/>
      <c r="N91" s="145"/>
      <c r="O91" s="160"/>
      <c r="P91" s="203"/>
      <c r="Q91" s="427"/>
      <c r="R91" s="92"/>
      <c r="S91" s="92"/>
      <c r="T91" s="92"/>
      <c r="U91" s="92"/>
      <c r="V91" s="146"/>
      <c r="W91" s="92"/>
      <c r="X91" s="147"/>
      <c r="Y91" s="198"/>
      <c r="Z91" s="136"/>
      <c r="AA91" s="160"/>
      <c r="AB91" s="79"/>
    </row>
    <row r="92" spans="1:28" hidden="1" x14ac:dyDescent="0.35">
      <c r="A92" s="58"/>
      <c r="B92" s="58"/>
      <c r="C92" s="73"/>
      <c r="D92" s="73"/>
      <c r="E92" s="74"/>
      <c r="F92" s="58"/>
      <c r="G92" s="74"/>
      <c r="H92" s="58"/>
      <c r="I92" s="58"/>
      <c r="J92" s="74"/>
      <c r="K92" s="74"/>
      <c r="L92" s="58"/>
      <c r="M92" s="76"/>
      <c r="N92" s="76"/>
      <c r="O92" s="123"/>
      <c r="P92" s="203"/>
      <c r="Q92" s="429"/>
      <c r="R92" s="74"/>
      <c r="S92" s="74"/>
      <c r="T92" s="74"/>
      <c r="U92" s="74"/>
      <c r="V92" s="77"/>
      <c r="W92" s="74"/>
      <c r="X92" s="78"/>
      <c r="Y92" s="135"/>
      <c r="Z92" s="58"/>
      <c r="AA92" s="123"/>
      <c r="AB92" s="79"/>
    </row>
    <row r="93" spans="1:28" hidden="1" x14ac:dyDescent="0.35">
      <c r="A93" s="58"/>
      <c r="B93" s="58"/>
      <c r="C93" s="73"/>
      <c r="D93" s="73"/>
      <c r="E93" s="74"/>
      <c r="F93" s="58"/>
      <c r="G93" s="74"/>
      <c r="H93" s="58"/>
      <c r="I93" s="58"/>
      <c r="J93" s="74"/>
      <c r="K93" s="74"/>
      <c r="L93" s="58"/>
      <c r="M93" s="76"/>
      <c r="N93" s="76"/>
      <c r="O93" s="123"/>
      <c r="P93" s="203"/>
      <c r="Q93" s="429"/>
      <c r="R93" s="74"/>
      <c r="S93" s="74"/>
      <c r="T93" s="74"/>
      <c r="U93" s="74"/>
      <c r="V93" s="77"/>
      <c r="W93" s="74"/>
      <c r="X93" s="78"/>
      <c r="Y93" s="135"/>
      <c r="Z93" s="58"/>
      <c r="AA93" s="123"/>
      <c r="AB93" s="79"/>
    </row>
    <row r="94" spans="1:28" hidden="1" x14ac:dyDescent="0.35">
      <c r="A94" s="58"/>
      <c r="B94" s="58"/>
      <c r="C94" s="73"/>
      <c r="D94" s="73"/>
      <c r="E94" s="74"/>
      <c r="F94" s="58"/>
      <c r="G94" s="74"/>
      <c r="H94" s="58"/>
      <c r="I94" s="58"/>
      <c r="J94" s="74"/>
      <c r="K94" s="74"/>
      <c r="L94" s="58"/>
      <c r="M94" s="76"/>
      <c r="N94" s="76"/>
      <c r="O94" s="123"/>
      <c r="P94" s="203"/>
      <c r="Q94" s="429"/>
      <c r="R94" s="74"/>
      <c r="S94" s="74"/>
      <c r="T94" s="74"/>
      <c r="U94" s="74"/>
      <c r="V94" s="77"/>
      <c r="W94" s="74"/>
      <c r="X94" s="78"/>
      <c r="Y94" s="135"/>
      <c r="Z94" s="58"/>
      <c r="AA94" s="123"/>
      <c r="AB94" s="79"/>
    </row>
    <row r="95" spans="1:28" hidden="1" x14ac:dyDescent="0.35">
      <c r="A95" s="58"/>
      <c r="B95" s="58"/>
      <c r="C95" s="73"/>
      <c r="D95" s="73"/>
      <c r="E95" s="74"/>
      <c r="F95" s="58"/>
      <c r="G95" s="74"/>
      <c r="H95" s="58"/>
      <c r="I95" s="58"/>
      <c r="J95" s="74"/>
      <c r="K95" s="74"/>
      <c r="L95" s="58"/>
      <c r="M95" s="76"/>
      <c r="N95" s="76"/>
      <c r="O95" s="123"/>
      <c r="P95" s="203"/>
      <c r="Q95" s="429"/>
      <c r="R95" s="74"/>
      <c r="S95" s="74"/>
      <c r="T95" s="74"/>
      <c r="U95" s="74"/>
      <c r="V95" s="77"/>
      <c r="W95" s="74"/>
      <c r="X95" s="78"/>
      <c r="Y95" s="135"/>
      <c r="Z95" s="58"/>
      <c r="AA95" s="123"/>
      <c r="AB95" s="79"/>
    </row>
    <row r="96" spans="1:28" hidden="1" x14ac:dyDescent="0.35">
      <c r="A96" s="58"/>
      <c r="B96" s="58"/>
      <c r="C96" s="73"/>
      <c r="D96" s="73"/>
      <c r="E96" s="74"/>
      <c r="F96" s="58"/>
      <c r="G96" s="74"/>
      <c r="H96" s="58"/>
      <c r="I96" s="58"/>
      <c r="J96" s="74"/>
      <c r="K96" s="74"/>
      <c r="L96" s="58"/>
      <c r="M96" s="76"/>
      <c r="N96" s="76"/>
      <c r="O96" s="123"/>
      <c r="P96" s="203"/>
      <c r="Q96" s="429"/>
      <c r="R96" s="74"/>
      <c r="S96" s="74"/>
      <c r="T96" s="74"/>
      <c r="U96" s="74"/>
      <c r="V96" s="77"/>
      <c r="W96" s="74"/>
      <c r="X96" s="78"/>
      <c r="Y96" s="135"/>
      <c r="Z96" s="58"/>
      <c r="AA96" s="123"/>
      <c r="AB96" s="79"/>
    </row>
    <row r="97" spans="1:28" hidden="1" x14ac:dyDescent="0.35">
      <c r="A97" s="58"/>
      <c r="B97" s="58"/>
      <c r="C97" s="73"/>
      <c r="D97" s="73"/>
      <c r="E97" s="74"/>
      <c r="F97" s="58"/>
      <c r="G97" s="74"/>
      <c r="H97" s="58"/>
      <c r="I97" s="58"/>
      <c r="J97" s="74"/>
      <c r="K97" s="74"/>
      <c r="L97" s="58"/>
      <c r="M97" s="76"/>
      <c r="N97" s="76"/>
      <c r="O97" s="123"/>
      <c r="P97" s="203"/>
      <c r="Q97" s="429"/>
      <c r="R97" s="74"/>
      <c r="S97" s="74"/>
      <c r="T97" s="74"/>
      <c r="U97" s="74"/>
      <c r="V97" s="77"/>
      <c r="W97" s="74"/>
      <c r="X97" s="78"/>
      <c r="Y97" s="135"/>
      <c r="Z97" s="58"/>
      <c r="AA97" s="123"/>
      <c r="AB97" s="79"/>
    </row>
    <row r="98" spans="1:28" hidden="1" x14ac:dyDescent="0.35">
      <c r="A98" s="58"/>
      <c r="B98" s="58"/>
      <c r="C98" s="73"/>
      <c r="D98" s="73"/>
      <c r="E98" s="74"/>
      <c r="F98" s="58"/>
      <c r="G98" s="74"/>
      <c r="H98" s="58"/>
      <c r="I98" s="58"/>
      <c r="J98" s="74"/>
      <c r="K98" s="74"/>
      <c r="L98" s="58"/>
      <c r="M98" s="76"/>
      <c r="N98" s="76"/>
      <c r="O98" s="123"/>
      <c r="P98" s="203"/>
      <c r="Q98" s="429"/>
      <c r="R98" s="74"/>
      <c r="S98" s="74"/>
      <c r="T98" s="74"/>
      <c r="U98" s="74"/>
      <c r="V98" s="77"/>
      <c r="W98" s="74"/>
      <c r="X98" s="78"/>
      <c r="Y98" s="135"/>
      <c r="Z98" s="58"/>
      <c r="AA98" s="123"/>
      <c r="AB98" s="79"/>
    </row>
    <row r="99" spans="1:28" hidden="1" x14ac:dyDescent="0.35">
      <c r="A99" s="58"/>
      <c r="B99" s="58"/>
      <c r="C99" s="73"/>
      <c r="D99" s="73"/>
      <c r="E99" s="74"/>
      <c r="F99" s="58"/>
      <c r="G99" s="74"/>
      <c r="H99" s="58"/>
      <c r="I99" s="58"/>
      <c r="J99" s="74"/>
      <c r="K99" s="74"/>
      <c r="L99" s="58"/>
      <c r="M99" s="76"/>
      <c r="N99" s="76"/>
      <c r="O99" s="123"/>
      <c r="P99" s="203"/>
      <c r="Q99" s="429"/>
      <c r="R99" s="74"/>
      <c r="S99" s="74"/>
      <c r="T99" s="74"/>
      <c r="U99" s="74"/>
      <c r="V99" s="77"/>
      <c r="W99" s="74"/>
      <c r="X99" s="78"/>
      <c r="Y99" s="135"/>
      <c r="Z99" s="58"/>
      <c r="AA99" s="123"/>
      <c r="AB99" s="79"/>
    </row>
    <row r="100" spans="1:28" hidden="1" x14ac:dyDescent="0.35">
      <c r="A100" s="58"/>
      <c r="B100" s="58"/>
      <c r="C100" s="73"/>
      <c r="D100" s="73"/>
      <c r="E100" s="74"/>
      <c r="F100" s="58"/>
      <c r="G100" s="74"/>
      <c r="H100" s="58"/>
      <c r="I100" s="58"/>
      <c r="J100" s="74"/>
      <c r="K100" s="74"/>
      <c r="L100" s="58"/>
      <c r="M100" s="76"/>
      <c r="N100" s="76"/>
      <c r="O100" s="123"/>
      <c r="P100" s="203"/>
      <c r="Q100" s="429"/>
      <c r="R100" s="74"/>
      <c r="S100" s="74"/>
      <c r="T100" s="74"/>
      <c r="U100" s="74"/>
      <c r="V100" s="77"/>
      <c r="W100" s="74"/>
      <c r="X100" s="78"/>
      <c r="Y100" s="135"/>
      <c r="Z100" s="58"/>
      <c r="AA100" s="123"/>
      <c r="AB100" s="79"/>
    </row>
    <row r="101" spans="1:28" hidden="1" x14ac:dyDescent="0.35">
      <c r="A101" s="58"/>
      <c r="B101" s="58"/>
      <c r="C101" s="73"/>
      <c r="D101" s="73"/>
      <c r="E101" s="74"/>
      <c r="F101" s="58"/>
      <c r="G101" s="74"/>
      <c r="H101" s="58"/>
      <c r="I101" s="58"/>
      <c r="J101" s="74"/>
      <c r="K101" s="74"/>
      <c r="L101" s="58"/>
      <c r="M101" s="76"/>
      <c r="N101" s="76"/>
      <c r="O101" s="123"/>
      <c r="P101" s="203"/>
      <c r="Q101" s="429"/>
      <c r="R101" s="74"/>
      <c r="S101" s="74"/>
      <c r="T101" s="74"/>
      <c r="U101" s="74"/>
      <c r="V101" s="77"/>
      <c r="W101" s="74"/>
      <c r="X101" s="78"/>
      <c r="Y101" s="135"/>
      <c r="Z101" s="58"/>
      <c r="AA101" s="123"/>
      <c r="AB101" s="79"/>
    </row>
    <row r="102" spans="1:28" hidden="1" x14ac:dyDescent="0.35">
      <c r="A102" s="58"/>
      <c r="B102" s="58"/>
      <c r="C102" s="73"/>
      <c r="D102" s="73"/>
      <c r="E102" s="74"/>
      <c r="F102" s="58"/>
      <c r="G102" s="74"/>
      <c r="H102" s="58"/>
      <c r="I102" s="58"/>
      <c r="J102" s="74"/>
      <c r="K102" s="74"/>
      <c r="L102" s="58"/>
      <c r="M102" s="76"/>
      <c r="N102" s="76"/>
      <c r="O102" s="123"/>
      <c r="P102" s="203"/>
      <c r="Q102" s="429"/>
      <c r="R102" s="74"/>
      <c r="S102" s="74"/>
      <c r="T102" s="74"/>
      <c r="U102" s="74"/>
      <c r="V102" s="77"/>
      <c r="W102" s="74"/>
      <c r="X102" s="78"/>
      <c r="Y102" s="135"/>
      <c r="Z102" s="58"/>
      <c r="AA102" s="123"/>
      <c r="AB102" s="79"/>
    </row>
    <row r="103" spans="1:28" hidden="1" x14ac:dyDescent="0.35">
      <c r="A103" s="58"/>
      <c r="B103" s="58"/>
      <c r="C103" s="73"/>
      <c r="D103" s="73"/>
      <c r="E103" s="74"/>
      <c r="F103" s="58"/>
      <c r="G103" s="74"/>
      <c r="H103" s="58"/>
      <c r="I103" s="58"/>
      <c r="J103" s="74"/>
      <c r="K103" s="74"/>
      <c r="L103" s="58"/>
      <c r="M103" s="76"/>
      <c r="N103" s="76"/>
      <c r="O103" s="123"/>
      <c r="P103" s="203"/>
      <c r="Q103" s="429"/>
      <c r="R103" s="74"/>
      <c r="S103" s="74"/>
      <c r="T103" s="74"/>
      <c r="U103" s="74"/>
      <c r="V103" s="77"/>
      <c r="W103" s="74"/>
      <c r="X103" s="78"/>
      <c r="Y103" s="135"/>
      <c r="Z103" s="58"/>
      <c r="AA103" s="123"/>
      <c r="AB103" s="79"/>
    </row>
    <row r="104" spans="1:28" hidden="1" x14ac:dyDescent="0.35">
      <c r="A104" s="58"/>
      <c r="B104" s="58"/>
      <c r="C104" s="73"/>
      <c r="D104" s="73"/>
      <c r="E104" s="74"/>
      <c r="F104" s="58"/>
      <c r="G104" s="74"/>
      <c r="H104" s="58"/>
      <c r="I104" s="58"/>
      <c r="J104" s="74"/>
      <c r="K104" s="74"/>
      <c r="L104" s="58"/>
      <c r="M104" s="76"/>
      <c r="N104" s="76"/>
      <c r="O104" s="123"/>
      <c r="P104" s="203"/>
      <c r="Q104" s="429"/>
      <c r="R104" s="74"/>
      <c r="S104" s="74"/>
      <c r="T104" s="74"/>
      <c r="U104" s="74"/>
      <c r="V104" s="77"/>
      <c r="W104" s="74"/>
      <c r="X104" s="78"/>
      <c r="Y104" s="135"/>
      <c r="Z104" s="58"/>
      <c r="AA104" s="123"/>
      <c r="AB104" s="79"/>
    </row>
    <row r="105" spans="1:28" hidden="1" x14ac:dyDescent="0.35">
      <c r="A105" s="58"/>
      <c r="B105" s="58"/>
      <c r="C105" s="73"/>
      <c r="D105" s="73"/>
      <c r="E105" s="74"/>
      <c r="F105" s="58"/>
      <c r="G105" s="74"/>
      <c r="H105" s="58"/>
      <c r="I105" s="58"/>
      <c r="J105" s="74"/>
      <c r="K105" s="74"/>
      <c r="L105" s="58"/>
      <c r="M105" s="76"/>
      <c r="N105" s="76"/>
      <c r="O105" s="123"/>
      <c r="P105" s="203"/>
      <c r="Q105" s="429"/>
      <c r="R105" s="74"/>
      <c r="S105" s="74"/>
      <c r="T105" s="74"/>
      <c r="U105" s="74"/>
      <c r="V105" s="77"/>
      <c r="W105" s="74"/>
      <c r="X105" s="78"/>
      <c r="Y105" s="135"/>
      <c r="Z105" s="58"/>
      <c r="AA105" s="123"/>
      <c r="AB105" s="79"/>
    </row>
    <row r="106" spans="1:28" hidden="1" x14ac:dyDescent="0.35">
      <c r="A106" s="58"/>
      <c r="B106" s="58"/>
      <c r="C106" s="73"/>
      <c r="D106" s="73"/>
      <c r="E106" s="74"/>
      <c r="F106" s="58"/>
      <c r="G106" s="74"/>
      <c r="H106" s="58"/>
      <c r="I106" s="58"/>
      <c r="J106" s="74"/>
      <c r="K106" s="74"/>
      <c r="L106" s="58"/>
      <c r="M106" s="76"/>
      <c r="N106" s="76"/>
      <c r="O106" s="123"/>
      <c r="P106" s="203"/>
      <c r="Q106" s="429"/>
      <c r="R106" s="74"/>
      <c r="S106" s="74"/>
      <c r="T106" s="74"/>
      <c r="U106" s="74"/>
      <c r="V106" s="77"/>
      <c r="W106" s="74"/>
      <c r="X106" s="78"/>
      <c r="Y106" s="135"/>
      <c r="Z106" s="58"/>
      <c r="AA106" s="123"/>
      <c r="AB106" s="79"/>
    </row>
    <row r="107" spans="1:28" hidden="1" x14ac:dyDescent="0.35">
      <c r="A107" s="58"/>
      <c r="B107" s="58"/>
      <c r="C107" s="73"/>
      <c r="D107" s="73"/>
      <c r="E107" s="74"/>
      <c r="F107" s="58"/>
      <c r="G107" s="74"/>
      <c r="H107" s="58"/>
      <c r="I107" s="58"/>
      <c r="J107" s="74"/>
      <c r="K107" s="74"/>
      <c r="L107" s="58"/>
      <c r="M107" s="76"/>
      <c r="N107" s="76"/>
      <c r="O107" s="123"/>
      <c r="P107" s="203"/>
      <c r="Q107" s="429"/>
      <c r="R107" s="74"/>
      <c r="S107" s="74"/>
      <c r="T107" s="74"/>
      <c r="U107" s="74"/>
      <c r="V107" s="77"/>
      <c r="W107" s="74"/>
      <c r="X107" s="78"/>
      <c r="Y107" s="135"/>
      <c r="Z107" s="58"/>
      <c r="AA107" s="123"/>
      <c r="AB107" s="79"/>
    </row>
    <row r="108" spans="1:28" hidden="1" x14ac:dyDescent="0.35">
      <c r="A108" s="58"/>
      <c r="B108" s="58"/>
      <c r="C108" s="73"/>
      <c r="D108" s="73"/>
      <c r="E108" s="74"/>
      <c r="F108" s="58"/>
      <c r="G108" s="74"/>
      <c r="H108" s="58"/>
      <c r="I108" s="58"/>
      <c r="J108" s="74"/>
      <c r="K108" s="74"/>
      <c r="L108" s="58"/>
      <c r="M108" s="76"/>
      <c r="N108" s="76"/>
      <c r="O108" s="123"/>
      <c r="P108" s="203"/>
      <c r="Q108" s="429"/>
      <c r="R108" s="74"/>
      <c r="S108" s="74"/>
      <c r="T108" s="74"/>
      <c r="U108" s="74"/>
      <c r="V108" s="77"/>
      <c r="W108" s="74"/>
      <c r="X108" s="78"/>
      <c r="Y108" s="135"/>
      <c r="Z108" s="58"/>
      <c r="AA108" s="123"/>
      <c r="AB108" s="79"/>
    </row>
    <row r="109" spans="1:28" hidden="1" x14ac:dyDescent="0.35">
      <c r="A109" s="58"/>
      <c r="B109" s="58"/>
      <c r="C109" s="73"/>
      <c r="D109" s="73"/>
      <c r="E109" s="74"/>
      <c r="F109" s="58"/>
      <c r="G109" s="74"/>
      <c r="H109" s="58"/>
      <c r="I109" s="58"/>
      <c r="J109" s="74"/>
      <c r="K109" s="74"/>
      <c r="L109" s="58"/>
      <c r="M109" s="76"/>
      <c r="N109" s="76"/>
      <c r="O109" s="123"/>
      <c r="P109" s="203"/>
      <c r="Q109" s="429"/>
      <c r="R109" s="74"/>
      <c r="S109" s="74"/>
      <c r="T109" s="74"/>
      <c r="U109" s="74"/>
      <c r="V109" s="77"/>
      <c r="W109" s="74"/>
      <c r="X109" s="78"/>
      <c r="Y109" s="135"/>
      <c r="Z109" s="58"/>
      <c r="AA109" s="123"/>
      <c r="AB109" s="79"/>
    </row>
    <row r="110" spans="1:28" hidden="1" x14ac:dyDescent="0.35">
      <c r="A110" s="58"/>
      <c r="B110" s="58"/>
      <c r="C110" s="73"/>
      <c r="D110" s="73"/>
      <c r="E110" s="74"/>
      <c r="F110" s="58"/>
      <c r="G110" s="74"/>
      <c r="H110" s="58"/>
      <c r="I110" s="58"/>
      <c r="J110" s="74"/>
      <c r="K110" s="74"/>
      <c r="L110" s="58"/>
      <c r="M110" s="76"/>
      <c r="N110" s="76"/>
      <c r="O110" s="123"/>
      <c r="P110" s="203"/>
      <c r="Q110" s="429"/>
      <c r="R110" s="74"/>
      <c r="S110" s="74"/>
      <c r="T110" s="74"/>
      <c r="U110" s="74"/>
      <c r="V110" s="77"/>
      <c r="W110" s="74"/>
      <c r="X110" s="78"/>
      <c r="Y110" s="135"/>
      <c r="Z110" s="58"/>
      <c r="AA110" s="123"/>
      <c r="AB110" s="79"/>
    </row>
    <row r="111" spans="1:28" hidden="1" x14ac:dyDescent="0.35">
      <c r="A111" s="58"/>
      <c r="B111" s="58"/>
      <c r="C111" s="73"/>
      <c r="D111" s="73"/>
      <c r="E111" s="74"/>
      <c r="F111" s="58"/>
      <c r="G111" s="74"/>
      <c r="H111" s="58"/>
      <c r="I111" s="58"/>
      <c r="J111" s="74"/>
      <c r="K111" s="74"/>
      <c r="L111" s="58"/>
      <c r="M111" s="76"/>
      <c r="N111" s="76"/>
      <c r="O111" s="123"/>
      <c r="P111" s="203"/>
      <c r="Q111" s="429"/>
      <c r="R111" s="74"/>
      <c r="S111" s="74"/>
      <c r="T111" s="74"/>
      <c r="U111" s="74"/>
      <c r="V111" s="77"/>
      <c r="W111" s="74"/>
      <c r="X111" s="78"/>
      <c r="Y111" s="135"/>
      <c r="Z111" s="58"/>
      <c r="AA111" s="123"/>
      <c r="AB111" s="79"/>
    </row>
    <row r="112" spans="1:28" hidden="1" x14ac:dyDescent="0.35">
      <c r="A112" s="58"/>
      <c r="B112" s="58"/>
      <c r="C112" s="73"/>
      <c r="D112" s="73"/>
      <c r="E112" s="74"/>
      <c r="F112" s="58"/>
      <c r="G112" s="74"/>
      <c r="H112" s="58"/>
      <c r="I112" s="58"/>
      <c r="J112" s="74"/>
      <c r="K112" s="74"/>
      <c r="L112" s="58"/>
      <c r="M112" s="76"/>
      <c r="N112" s="76"/>
      <c r="O112" s="123"/>
      <c r="P112" s="203"/>
      <c r="Q112" s="429"/>
      <c r="R112" s="74"/>
      <c r="S112" s="74"/>
      <c r="T112" s="74"/>
      <c r="U112" s="74"/>
      <c r="V112" s="77"/>
      <c r="W112" s="74"/>
      <c r="X112" s="78"/>
      <c r="Y112" s="135"/>
      <c r="Z112" s="58"/>
      <c r="AA112" s="123"/>
      <c r="AB112" s="79"/>
    </row>
    <row r="113" spans="1:28" hidden="1" x14ac:dyDescent="0.35">
      <c r="A113" s="58"/>
      <c r="B113" s="58"/>
      <c r="C113" s="73"/>
      <c r="D113" s="73"/>
      <c r="E113" s="74"/>
      <c r="F113" s="58"/>
      <c r="G113" s="74"/>
      <c r="H113" s="58"/>
      <c r="I113" s="58"/>
      <c r="J113" s="74"/>
      <c r="K113" s="74"/>
      <c r="L113" s="58"/>
      <c r="M113" s="76"/>
      <c r="N113" s="76"/>
      <c r="O113" s="123"/>
      <c r="P113" s="203"/>
      <c r="Q113" s="429"/>
      <c r="R113" s="74"/>
      <c r="S113" s="74"/>
      <c r="T113" s="74"/>
      <c r="U113" s="74"/>
      <c r="V113" s="77"/>
      <c r="W113" s="74"/>
      <c r="X113" s="78"/>
      <c r="Y113" s="135"/>
      <c r="Z113" s="58"/>
      <c r="AA113" s="123"/>
      <c r="AB113" s="79"/>
    </row>
    <row r="114" spans="1:28" hidden="1" x14ac:dyDescent="0.35">
      <c r="A114" s="58"/>
      <c r="B114" s="58"/>
      <c r="C114" s="73"/>
      <c r="D114" s="73"/>
      <c r="E114" s="74"/>
      <c r="F114" s="58"/>
      <c r="G114" s="74"/>
      <c r="H114" s="58"/>
      <c r="I114" s="58"/>
      <c r="J114" s="74"/>
      <c r="K114" s="74"/>
      <c r="L114" s="58"/>
      <c r="M114" s="76"/>
      <c r="N114" s="76"/>
      <c r="O114" s="123"/>
      <c r="P114" s="203"/>
      <c r="Q114" s="429"/>
      <c r="R114" s="74"/>
      <c r="S114" s="74"/>
      <c r="T114" s="74"/>
      <c r="U114" s="74"/>
      <c r="V114" s="77"/>
      <c r="W114" s="74"/>
      <c r="X114" s="78"/>
      <c r="Y114" s="135"/>
      <c r="Z114" s="58"/>
      <c r="AA114" s="123"/>
      <c r="AB114" s="79"/>
    </row>
    <row r="115" spans="1:28" hidden="1" x14ac:dyDescent="0.35">
      <c r="A115" s="58"/>
      <c r="B115" s="58"/>
      <c r="C115" s="73"/>
      <c r="D115" s="73"/>
      <c r="E115" s="74"/>
      <c r="F115" s="58"/>
      <c r="G115" s="74"/>
      <c r="H115" s="58"/>
      <c r="I115" s="58"/>
      <c r="J115" s="74"/>
      <c r="K115" s="74"/>
      <c r="L115" s="58"/>
      <c r="M115" s="76"/>
      <c r="N115" s="76"/>
      <c r="O115" s="123"/>
      <c r="P115" s="203"/>
      <c r="Q115" s="429"/>
      <c r="R115" s="74"/>
      <c r="S115" s="74"/>
      <c r="T115" s="74"/>
      <c r="U115" s="74"/>
      <c r="V115" s="77"/>
      <c r="W115" s="74"/>
      <c r="X115" s="78"/>
      <c r="Y115" s="135"/>
      <c r="Z115" s="58"/>
      <c r="AA115" s="123"/>
      <c r="AB115" s="79"/>
    </row>
    <row r="116" spans="1:28" hidden="1" x14ac:dyDescent="0.35">
      <c r="A116" s="58"/>
      <c r="B116" s="58"/>
      <c r="C116" s="73"/>
      <c r="D116" s="73"/>
      <c r="E116" s="74"/>
      <c r="F116" s="58"/>
      <c r="G116" s="74"/>
      <c r="H116" s="58"/>
      <c r="I116" s="58"/>
      <c r="J116" s="74"/>
      <c r="K116" s="74"/>
      <c r="L116" s="58"/>
      <c r="M116" s="76"/>
      <c r="N116" s="76"/>
      <c r="O116" s="123"/>
      <c r="P116" s="203"/>
      <c r="Q116" s="429"/>
      <c r="R116" s="74"/>
      <c r="S116" s="74"/>
      <c r="T116" s="74"/>
      <c r="U116" s="74"/>
      <c r="V116" s="77"/>
      <c r="W116" s="74"/>
      <c r="X116" s="78"/>
      <c r="Y116" s="135"/>
      <c r="Z116" s="58"/>
      <c r="AA116" s="123"/>
      <c r="AB116" s="79"/>
    </row>
    <row r="117" spans="1:28" hidden="1" x14ac:dyDescent="0.35">
      <c r="A117" s="58"/>
      <c r="B117" s="58"/>
      <c r="C117" s="73"/>
      <c r="D117" s="73"/>
      <c r="E117" s="74"/>
      <c r="F117" s="58"/>
      <c r="G117" s="74"/>
      <c r="H117" s="58"/>
      <c r="I117" s="58"/>
      <c r="J117" s="74"/>
      <c r="K117" s="74"/>
      <c r="L117" s="58"/>
      <c r="M117" s="76"/>
      <c r="N117" s="76"/>
      <c r="O117" s="123"/>
      <c r="P117" s="203"/>
      <c r="Q117" s="429"/>
      <c r="R117" s="74"/>
      <c r="S117" s="74"/>
      <c r="T117" s="74"/>
      <c r="U117" s="74"/>
      <c r="V117" s="77"/>
      <c r="W117" s="74"/>
      <c r="X117" s="78"/>
      <c r="Y117" s="135"/>
      <c r="Z117" s="58"/>
      <c r="AA117" s="123"/>
      <c r="AB117" s="79"/>
    </row>
    <row r="118" spans="1:28" hidden="1" x14ac:dyDescent="0.35">
      <c r="A118" s="58"/>
      <c r="B118" s="58"/>
      <c r="C118" s="73"/>
      <c r="D118" s="73"/>
      <c r="E118" s="74"/>
      <c r="F118" s="58"/>
      <c r="G118" s="74"/>
      <c r="H118" s="58"/>
      <c r="I118" s="58"/>
      <c r="J118" s="74"/>
      <c r="K118" s="74"/>
      <c r="L118" s="58"/>
      <c r="M118" s="76"/>
      <c r="N118" s="76"/>
      <c r="O118" s="123"/>
      <c r="P118" s="203"/>
      <c r="Q118" s="429"/>
      <c r="R118" s="74"/>
      <c r="S118" s="74"/>
      <c r="T118" s="74"/>
      <c r="U118" s="74"/>
      <c r="V118" s="77"/>
      <c r="W118" s="74"/>
      <c r="X118" s="78"/>
      <c r="Y118" s="135"/>
      <c r="Z118" s="58"/>
      <c r="AA118" s="123"/>
      <c r="AB118" s="79"/>
    </row>
    <row r="119" spans="1:28" hidden="1" x14ac:dyDescent="0.35">
      <c r="A119" s="58"/>
      <c r="B119" s="58"/>
      <c r="C119" s="73"/>
      <c r="D119" s="73"/>
      <c r="E119" s="74"/>
      <c r="F119" s="58"/>
      <c r="G119" s="74"/>
      <c r="H119" s="58"/>
      <c r="I119" s="58"/>
      <c r="J119" s="74"/>
      <c r="K119" s="74"/>
      <c r="L119" s="58"/>
      <c r="M119" s="76"/>
      <c r="N119" s="76"/>
      <c r="O119" s="123"/>
      <c r="P119" s="203"/>
      <c r="Q119" s="429"/>
      <c r="R119" s="74"/>
      <c r="S119" s="74"/>
      <c r="T119" s="74"/>
      <c r="U119" s="74"/>
      <c r="V119" s="77"/>
      <c r="W119" s="74"/>
      <c r="X119" s="78"/>
      <c r="Y119" s="135"/>
      <c r="Z119" s="58"/>
      <c r="AA119" s="123"/>
      <c r="AB119" s="79"/>
    </row>
    <row r="120" spans="1:28" hidden="1" x14ac:dyDescent="0.35">
      <c r="A120" s="58"/>
      <c r="B120" s="58"/>
      <c r="C120" s="73"/>
      <c r="D120" s="73"/>
      <c r="E120" s="74"/>
      <c r="F120" s="58"/>
      <c r="G120" s="74"/>
      <c r="H120" s="58"/>
      <c r="I120" s="58"/>
      <c r="J120" s="74"/>
      <c r="K120" s="74"/>
      <c r="L120" s="58"/>
      <c r="M120" s="76"/>
      <c r="N120" s="76"/>
      <c r="O120" s="123"/>
      <c r="P120" s="203"/>
      <c r="Q120" s="429"/>
      <c r="R120" s="74"/>
      <c r="S120" s="74"/>
      <c r="T120" s="74"/>
      <c r="U120" s="74"/>
      <c r="V120" s="77"/>
      <c r="W120" s="74"/>
      <c r="X120" s="78"/>
      <c r="Y120" s="135"/>
      <c r="Z120" s="58"/>
      <c r="AA120" s="123"/>
      <c r="AB120" s="79"/>
    </row>
    <row r="121" spans="1:28" hidden="1" x14ac:dyDescent="0.35">
      <c r="A121" s="58"/>
      <c r="B121" s="58"/>
      <c r="C121" s="73"/>
      <c r="D121" s="73"/>
      <c r="E121" s="74"/>
      <c r="F121" s="58"/>
      <c r="G121" s="74"/>
      <c r="H121" s="58"/>
      <c r="I121" s="58"/>
      <c r="J121" s="74"/>
      <c r="K121" s="74"/>
      <c r="L121" s="58"/>
      <c r="M121" s="76"/>
      <c r="N121" s="76"/>
      <c r="O121" s="123"/>
      <c r="P121" s="203"/>
      <c r="Q121" s="429"/>
      <c r="R121" s="74"/>
      <c r="S121" s="74"/>
      <c r="T121" s="74"/>
      <c r="U121" s="74"/>
      <c r="V121" s="77"/>
      <c r="W121" s="74"/>
      <c r="X121" s="78"/>
      <c r="Y121" s="135"/>
      <c r="Z121" s="58"/>
      <c r="AA121" s="123"/>
      <c r="AB121" s="79"/>
    </row>
    <row r="122" spans="1:28" hidden="1" x14ac:dyDescent="0.35">
      <c r="A122" s="26"/>
      <c r="B122" s="26"/>
      <c r="C122" s="5"/>
      <c r="D122" s="5"/>
      <c r="E122" s="40"/>
      <c r="F122" s="4"/>
      <c r="G122" s="42"/>
      <c r="H122" s="26"/>
      <c r="I122" s="4"/>
      <c r="J122" s="40"/>
      <c r="K122" s="40"/>
      <c r="L122" s="4"/>
      <c r="M122" s="44"/>
      <c r="N122" s="45"/>
      <c r="O122" s="49"/>
      <c r="P122" s="203"/>
      <c r="Q122" s="40"/>
      <c r="R122" s="40"/>
      <c r="S122" s="40"/>
      <c r="T122" s="40"/>
      <c r="U122" s="40"/>
      <c r="V122" s="52"/>
      <c r="W122" s="40"/>
      <c r="X122" s="54"/>
      <c r="Y122" s="38"/>
      <c r="Z122" s="4"/>
      <c r="AA122" s="42"/>
    </row>
    <row r="123" spans="1:28" hidden="1" x14ac:dyDescent="0.35">
      <c r="A123" s="26"/>
      <c r="B123" s="26"/>
      <c r="C123" s="5"/>
      <c r="D123" s="5"/>
      <c r="E123" s="40"/>
      <c r="F123" s="4"/>
      <c r="G123" s="42"/>
      <c r="H123" s="26"/>
      <c r="I123" s="4"/>
      <c r="J123" s="40"/>
      <c r="K123" s="40"/>
      <c r="L123" s="4"/>
      <c r="M123" s="44"/>
      <c r="N123" s="45"/>
      <c r="O123" s="49"/>
      <c r="P123" s="203"/>
      <c r="Q123" s="40"/>
      <c r="R123" s="40"/>
      <c r="S123" s="40"/>
      <c r="T123" s="40"/>
      <c r="U123" s="40"/>
      <c r="V123" s="52"/>
      <c r="W123" s="40"/>
      <c r="X123" s="54"/>
      <c r="Y123" s="38"/>
      <c r="Z123" s="4"/>
      <c r="AA123" s="42"/>
    </row>
    <row r="124" spans="1:28" hidden="1" x14ac:dyDescent="0.35">
      <c r="A124" s="26"/>
      <c r="B124" s="26"/>
      <c r="C124" s="5"/>
      <c r="D124" s="5"/>
      <c r="E124" s="40"/>
      <c r="F124" s="4"/>
      <c r="G124" s="42"/>
      <c r="H124" s="26"/>
      <c r="I124" s="4"/>
      <c r="J124" s="40"/>
      <c r="K124" s="40"/>
      <c r="L124" s="4"/>
      <c r="M124" s="44"/>
      <c r="N124" s="45"/>
      <c r="O124" s="49"/>
      <c r="P124" s="203"/>
      <c r="Q124" s="40"/>
      <c r="R124" s="40"/>
      <c r="S124" s="40"/>
      <c r="T124" s="40"/>
      <c r="U124" s="40"/>
      <c r="V124" s="52"/>
      <c r="W124" s="40"/>
      <c r="X124" s="54"/>
      <c r="Y124" s="38"/>
      <c r="Z124" s="4"/>
      <c r="AA124" s="42"/>
    </row>
    <row r="125" spans="1:28" hidden="1" x14ac:dyDescent="0.35">
      <c r="A125" s="26"/>
      <c r="B125" s="26"/>
      <c r="C125" s="5"/>
      <c r="D125" s="5"/>
      <c r="E125" s="40"/>
      <c r="F125" s="4"/>
      <c r="G125" s="42"/>
      <c r="H125" s="26"/>
      <c r="I125" s="4"/>
      <c r="J125" s="40"/>
      <c r="K125" s="40"/>
      <c r="L125" s="4"/>
      <c r="M125" s="44"/>
      <c r="N125" s="45"/>
      <c r="O125" s="49"/>
      <c r="P125" s="203"/>
      <c r="Q125" s="40"/>
      <c r="R125" s="40"/>
      <c r="S125" s="40"/>
      <c r="T125" s="40"/>
      <c r="U125" s="40"/>
      <c r="V125" s="52"/>
      <c r="W125" s="40"/>
      <c r="X125" s="54"/>
      <c r="Y125" s="38"/>
      <c r="Z125" s="4"/>
      <c r="AA125" s="42"/>
    </row>
    <row r="126" spans="1:28" hidden="1" x14ac:dyDescent="0.35">
      <c r="A126" s="26"/>
      <c r="B126" s="26"/>
      <c r="C126" s="5"/>
      <c r="D126" s="5"/>
      <c r="E126" s="40"/>
      <c r="F126" s="4"/>
      <c r="G126" s="42"/>
      <c r="H126" s="26"/>
      <c r="I126" s="4"/>
      <c r="J126" s="40"/>
      <c r="K126" s="40"/>
      <c r="L126" s="4"/>
      <c r="M126" s="44"/>
      <c r="N126" s="45"/>
      <c r="O126" s="49"/>
      <c r="P126" s="203"/>
      <c r="Q126" s="40"/>
      <c r="R126" s="40"/>
      <c r="S126" s="40"/>
      <c r="T126" s="40"/>
      <c r="U126" s="40"/>
      <c r="V126" s="52"/>
      <c r="W126" s="40"/>
      <c r="X126" s="54"/>
      <c r="Y126" s="38"/>
      <c r="Z126" s="4"/>
      <c r="AA126" s="42"/>
    </row>
    <row r="127" spans="1:28" hidden="1" x14ac:dyDescent="0.35">
      <c r="A127" s="26"/>
      <c r="B127" s="26"/>
      <c r="C127" s="5"/>
      <c r="D127" s="5"/>
      <c r="E127" s="40"/>
      <c r="F127" s="4"/>
      <c r="G127" s="42"/>
      <c r="H127" s="26"/>
      <c r="I127" s="4"/>
      <c r="J127" s="40"/>
      <c r="K127" s="40"/>
      <c r="L127" s="4"/>
      <c r="M127" s="44"/>
      <c r="N127" s="45"/>
      <c r="O127" s="49"/>
      <c r="P127" s="203"/>
      <c r="Q127" s="40"/>
      <c r="R127" s="40"/>
      <c r="S127" s="40"/>
      <c r="T127" s="40"/>
      <c r="U127" s="40"/>
      <c r="V127" s="52"/>
      <c r="W127" s="40"/>
      <c r="X127" s="54"/>
      <c r="Y127" s="38"/>
      <c r="Z127" s="4"/>
      <c r="AA127" s="42"/>
    </row>
    <row r="128" spans="1:28" hidden="1" x14ac:dyDescent="0.35">
      <c r="A128" s="26"/>
      <c r="B128" s="26"/>
      <c r="C128" s="5"/>
      <c r="D128" s="5"/>
      <c r="E128" s="40"/>
      <c r="F128" s="4"/>
      <c r="G128" s="42"/>
      <c r="H128" s="26"/>
      <c r="I128" s="4"/>
      <c r="J128" s="40"/>
      <c r="K128" s="40"/>
      <c r="L128" s="4"/>
      <c r="M128" s="44"/>
      <c r="N128" s="45"/>
      <c r="O128" s="49"/>
      <c r="P128" s="203"/>
      <c r="Q128" s="40"/>
      <c r="R128" s="40"/>
      <c r="S128" s="40"/>
      <c r="T128" s="40"/>
      <c r="U128" s="40"/>
      <c r="V128" s="52"/>
      <c r="W128" s="40"/>
      <c r="X128" s="54"/>
      <c r="Y128" s="38"/>
      <c r="Z128" s="4"/>
      <c r="AA128" s="42"/>
    </row>
    <row r="129" spans="1:27" hidden="1" x14ac:dyDescent="0.35">
      <c r="A129" s="26"/>
      <c r="B129" s="26"/>
      <c r="C129" s="5"/>
      <c r="D129" s="5"/>
      <c r="E129" s="40"/>
      <c r="F129" s="4"/>
      <c r="G129" s="42"/>
      <c r="H129" s="26"/>
      <c r="I129" s="4"/>
      <c r="J129" s="40"/>
      <c r="K129" s="40"/>
      <c r="L129" s="4"/>
      <c r="M129" s="44"/>
      <c r="N129" s="45"/>
      <c r="O129" s="49"/>
      <c r="P129" s="203"/>
      <c r="Q129" s="40"/>
      <c r="R129" s="40"/>
      <c r="S129" s="40"/>
      <c r="T129" s="40"/>
      <c r="U129" s="40"/>
      <c r="V129" s="52"/>
      <c r="W129" s="40"/>
      <c r="X129" s="54"/>
      <c r="Y129" s="38"/>
      <c r="Z129" s="4"/>
      <c r="AA129" s="42"/>
    </row>
    <row r="130" spans="1:27" hidden="1" x14ac:dyDescent="0.35">
      <c r="A130" s="26"/>
      <c r="B130" s="26"/>
      <c r="C130" s="5"/>
      <c r="D130" s="5"/>
      <c r="E130" s="40"/>
      <c r="F130" s="4"/>
      <c r="G130" s="42"/>
      <c r="H130" s="26"/>
      <c r="I130" s="4"/>
      <c r="J130" s="40"/>
      <c r="K130" s="40"/>
      <c r="L130" s="4"/>
      <c r="M130" s="44"/>
      <c r="N130" s="45"/>
      <c r="O130" s="49"/>
      <c r="P130" s="203"/>
      <c r="Q130" s="40"/>
      <c r="R130" s="40"/>
      <c r="S130" s="40"/>
      <c r="T130" s="40"/>
      <c r="U130" s="40"/>
      <c r="V130" s="52"/>
      <c r="W130" s="40"/>
      <c r="X130" s="54"/>
      <c r="Y130" s="38"/>
      <c r="Z130" s="4"/>
      <c r="AA130" s="42"/>
    </row>
    <row r="131" spans="1:27" hidden="1" x14ac:dyDescent="0.35">
      <c r="A131" s="26"/>
      <c r="B131" s="26"/>
      <c r="C131" s="5"/>
      <c r="D131" s="5"/>
      <c r="E131" s="40"/>
      <c r="F131" s="4"/>
      <c r="G131" s="42"/>
      <c r="H131" s="26"/>
      <c r="I131" s="4"/>
      <c r="J131" s="40"/>
      <c r="K131" s="40"/>
      <c r="L131" s="4"/>
      <c r="M131" s="44"/>
      <c r="N131" s="45"/>
      <c r="O131" s="49"/>
      <c r="P131" s="203"/>
      <c r="Q131" s="40"/>
      <c r="R131" s="40"/>
      <c r="S131" s="40"/>
      <c r="T131" s="40"/>
      <c r="U131" s="40"/>
      <c r="V131" s="52"/>
      <c r="W131" s="40"/>
      <c r="X131" s="54"/>
      <c r="Y131" s="38"/>
      <c r="Z131" s="4"/>
      <c r="AA131" s="42"/>
    </row>
    <row r="132" spans="1:27" hidden="1" x14ac:dyDescent="0.35">
      <c r="A132" s="26"/>
      <c r="B132" s="26"/>
      <c r="C132" s="5"/>
      <c r="D132" s="5"/>
      <c r="E132" s="40"/>
      <c r="F132" s="4"/>
      <c r="G132" s="42"/>
      <c r="H132" s="26"/>
      <c r="I132" s="4"/>
      <c r="J132" s="40"/>
      <c r="K132" s="40"/>
      <c r="L132" s="4"/>
      <c r="M132" s="44"/>
      <c r="N132" s="45"/>
      <c r="O132" s="49"/>
      <c r="P132" s="203"/>
      <c r="Q132" s="40"/>
      <c r="R132" s="40"/>
      <c r="S132" s="40"/>
      <c r="T132" s="40"/>
      <c r="U132" s="40"/>
      <c r="V132" s="52"/>
      <c r="W132" s="40"/>
      <c r="X132" s="54"/>
      <c r="Y132" s="38"/>
      <c r="Z132" s="4"/>
      <c r="AA132" s="42"/>
    </row>
    <row r="133" spans="1:27" hidden="1" x14ac:dyDescent="0.35">
      <c r="A133" s="26"/>
      <c r="B133" s="26"/>
      <c r="C133" s="5"/>
      <c r="D133" s="5"/>
      <c r="E133" s="40"/>
      <c r="F133" s="4"/>
      <c r="G133" s="42"/>
      <c r="H133" s="26"/>
      <c r="I133" s="4"/>
      <c r="J133" s="40"/>
      <c r="K133" s="40"/>
      <c r="L133" s="4"/>
      <c r="M133" s="44"/>
      <c r="N133" s="45"/>
      <c r="O133" s="49"/>
      <c r="P133" s="203"/>
      <c r="Q133" s="40"/>
      <c r="R133" s="40"/>
      <c r="S133" s="40"/>
      <c r="T133" s="40"/>
      <c r="U133" s="40"/>
      <c r="V133" s="52"/>
      <c r="W133" s="40"/>
      <c r="X133" s="54"/>
      <c r="Y133" s="38"/>
      <c r="Z133" s="4"/>
      <c r="AA133" s="42"/>
    </row>
    <row r="134" spans="1:27" hidden="1" x14ac:dyDescent="0.35">
      <c r="A134" s="26"/>
      <c r="B134" s="26"/>
      <c r="C134" s="5"/>
      <c r="D134" s="5"/>
      <c r="E134" s="40"/>
      <c r="F134" s="4"/>
      <c r="G134" s="42"/>
      <c r="H134" s="26"/>
      <c r="I134" s="4"/>
      <c r="J134" s="40"/>
      <c r="K134" s="40"/>
      <c r="L134" s="4"/>
      <c r="M134" s="44"/>
      <c r="N134" s="45"/>
      <c r="O134" s="49"/>
      <c r="P134" s="203"/>
      <c r="Q134" s="40"/>
      <c r="R134" s="40"/>
      <c r="S134" s="40"/>
      <c r="T134" s="40"/>
      <c r="U134" s="40"/>
      <c r="V134" s="52"/>
      <c r="W134" s="40"/>
      <c r="X134" s="54"/>
      <c r="Y134" s="38"/>
      <c r="Z134" s="4"/>
      <c r="AA134" s="42"/>
    </row>
    <row r="135" spans="1:27" hidden="1" x14ac:dyDescent="0.35">
      <c r="A135" s="26"/>
      <c r="B135" s="26"/>
      <c r="C135" s="5"/>
      <c r="D135" s="5"/>
      <c r="E135" s="40"/>
      <c r="F135" s="4"/>
      <c r="G135" s="42"/>
      <c r="H135" s="26"/>
      <c r="I135" s="4"/>
      <c r="J135" s="40"/>
      <c r="K135" s="40"/>
      <c r="L135" s="4"/>
      <c r="M135" s="44"/>
      <c r="N135" s="45"/>
      <c r="O135" s="49"/>
      <c r="P135" s="203"/>
      <c r="Q135" s="40"/>
      <c r="R135" s="40"/>
      <c r="S135" s="40"/>
      <c r="T135" s="40"/>
      <c r="U135" s="40"/>
      <c r="V135" s="52"/>
      <c r="W135" s="40"/>
      <c r="X135" s="54"/>
      <c r="Y135" s="38"/>
      <c r="Z135" s="4"/>
      <c r="AA135" s="42"/>
    </row>
    <row r="136" spans="1:27" hidden="1" x14ac:dyDescent="0.35">
      <c r="A136" s="26"/>
      <c r="B136" s="26"/>
      <c r="C136" s="5"/>
      <c r="D136" s="5"/>
      <c r="E136" s="40"/>
      <c r="F136" s="4"/>
      <c r="G136" s="42"/>
      <c r="H136" s="26"/>
      <c r="I136" s="4"/>
      <c r="J136" s="40"/>
      <c r="K136" s="40"/>
      <c r="L136" s="4"/>
      <c r="M136" s="44"/>
      <c r="N136" s="45"/>
      <c r="O136" s="49"/>
      <c r="P136" s="203"/>
      <c r="Q136" s="40"/>
      <c r="R136" s="40"/>
      <c r="S136" s="40"/>
      <c r="T136" s="40"/>
      <c r="U136" s="40"/>
      <c r="V136" s="52"/>
      <c r="W136" s="40"/>
      <c r="X136" s="54"/>
      <c r="Y136" s="38"/>
      <c r="Z136" s="4"/>
      <c r="AA136" s="42"/>
    </row>
    <row r="137" spans="1:27" hidden="1" x14ac:dyDescent="0.35">
      <c r="A137" s="26"/>
      <c r="B137" s="26"/>
      <c r="C137" s="5"/>
      <c r="D137" s="5"/>
      <c r="E137" s="40"/>
      <c r="F137" s="4"/>
      <c r="G137" s="42"/>
      <c r="H137" s="26"/>
      <c r="I137" s="4"/>
      <c r="J137" s="40"/>
      <c r="K137" s="40"/>
      <c r="L137" s="4"/>
      <c r="M137" s="44"/>
      <c r="N137" s="45"/>
      <c r="O137" s="49"/>
      <c r="P137" s="203"/>
      <c r="Q137" s="40"/>
      <c r="R137" s="40"/>
      <c r="S137" s="40"/>
      <c r="T137" s="40"/>
      <c r="U137" s="40"/>
      <c r="V137" s="52"/>
      <c r="W137" s="40"/>
      <c r="X137" s="54"/>
      <c r="Y137" s="38"/>
      <c r="Z137" s="4"/>
      <c r="AA137" s="42"/>
    </row>
    <row r="138" spans="1:27" hidden="1" x14ac:dyDescent="0.35">
      <c r="A138" s="26"/>
      <c r="B138" s="26"/>
      <c r="C138" s="5"/>
      <c r="D138" s="5"/>
      <c r="E138" s="40"/>
      <c r="F138" s="4"/>
      <c r="G138" s="42"/>
      <c r="H138" s="26"/>
      <c r="I138" s="4"/>
      <c r="J138" s="40"/>
      <c r="K138" s="40"/>
      <c r="L138" s="4"/>
      <c r="M138" s="44"/>
      <c r="N138" s="45"/>
      <c r="O138" s="49"/>
      <c r="P138" s="203"/>
      <c r="Q138" s="40"/>
      <c r="R138" s="40"/>
      <c r="S138" s="40"/>
      <c r="T138" s="40"/>
      <c r="U138" s="40"/>
      <c r="V138" s="52"/>
      <c r="W138" s="40"/>
      <c r="X138" s="54"/>
      <c r="Y138" s="38"/>
      <c r="Z138" s="4"/>
      <c r="AA138" s="42"/>
    </row>
    <row r="139" spans="1:27" hidden="1" x14ac:dyDescent="0.35">
      <c r="A139" s="26"/>
      <c r="B139" s="26"/>
      <c r="C139" s="5"/>
      <c r="D139" s="5"/>
      <c r="E139" s="40"/>
      <c r="F139" s="4"/>
      <c r="G139" s="42"/>
      <c r="H139" s="26"/>
      <c r="I139" s="4"/>
      <c r="J139" s="40"/>
      <c r="K139" s="40"/>
      <c r="L139" s="4"/>
      <c r="M139" s="44"/>
      <c r="N139" s="45"/>
      <c r="O139" s="49"/>
      <c r="P139" s="203"/>
      <c r="Q139" s="40"/>
      <c r="R139" s="40"/>
      <c r="S139" s="40"/>
      <c r="T139" s="40"/>
      <c r="U139" s="40"/>
      <c r="V139" s="52"/>
      <c r="W139" s="40"/>
      <c r="X139" s="54"/>
      <c r="Y139" s="38"/>
      <c r="Z139" s="4"/>
      <c r="AA139" s="42"/>
    </row>
    <row r="140" spans="1:27" hidden="1" x14ac:dyDescent="0.35">
      <c r="A140" s="26"/>
      <c r="B140" s="26"/>
      <c r="C140" s="5"/>
      <c r="D140" s="5"/>
      <c r="E140" s="40"/>
      <c r="F140" s="4"/>
      <c r="G140" s="42"/>
      <c r="H140" s="26"/>
      <c r="I140" s="4"/>
      <c r="J140" s="40"/>
      <c r="K140" s="40"/>
      <c r="L140" s="4"/>
      <c r="M140" s="44"/>
      <c r="N140" s="45"/>
      <c r="O140" s="49"/>
      <c r="P140" s="203"/>
      <c r="Q140" s="40"/>
      <c r="R140" s="40"/>
      <c r="S140" s="40"/>
      <c r="T140" s="40"/>
      <c r="U140" s="40"/>
      <c r="V140" s="52"/>
      <c r="W140" s="40"/>
      <c r="X140" s="54"/>
      <c r="Y140" s="38"/>
      <c r="Z140" s="4"/>
      <c r="AA140" s="42"/>
    </row>
    <row r="141" spans="1:27" hidden="1" x14ac:dyDescent="0.35">
      <c r="A141" s="26"/>
      <c r="B141" s="26"/>
      <c r="C141" s="5"/>
      <c r="D141" s="5"/>
      <c r="E141" s="40"/>
      <c r="F141" s="4"/>
      <c r="G141" s="42"/>
      <c r="H141" s="26"/>
      <c r="I141" s="4"/>
      <c r="J141" s="40"/>
      <c r="K141" s="40"/>
      <c r="L141" s="4"/>
      <c r="M141" s="44"/>
      <c r="N141" s="45"/>
      <c r="O141" s="49"/>
      <c r="P141" s="203"/>
      <c r="Q141" s="40"/>
      <c r="R141" s="40"/>
      <c r="S141" s="40"/>
      <c r="T141" s="40"/>
      <c r="U141" s="40"/>
      <c r="V141" s="52"/>
      <c r="W141" s="40"/>
      <c r="X141" s="54"/>
      <c r="Y141" s="38"/>
      <c r="Z141" s="4"/>
      <c r="AA141" s="42"/>
    </row>
    <row r="142" spans="1:27" hidden="1" x14ac:dyDescent="0.35">
      <c r="A142" s="26"/>
      <c r="B142" s="26"/>
      <c r="C142" s="5"/>
      <c r="D142" s="5"/>
      <c r="E142" s="40"/>
      <c r="F142" s="4"/>
      <c r="G142" s="42"/>
      <c r="H142" s="26"/>
      <c r="I142" s="4"/>
      <c r="J142" s="40"/>
      <c r="K142" s="40"/>
      <c r="L142" s="4"/>
      <c r="M142" s="44"/>
      <c r="N142" s="45"/>
      <c r="O142" s="49"/>
      <c r="P142" s="203"/>
      <c r="Q142" s="40"/>
      <c r="R142" s="40"/>
      <c r="S142" s="40"/>
      <c r="T142" s="40"/>
      <c r="U142" s="40"/>
      <c r="V142" s="52"/>
      <c r="W142" s="40"/>
      <c r="X142" s="54"/>
      <c r="Y142" s="38"/>
      <c r="Z142" s="4"/>
      <c r="AA142" s="42"/>
    </row>
    <row r="143" spans="1:27" hidden="1" x14ac:dyDescent="0.35">
      <c r="A143" s="26"/>
      <c r="B143" s="26"/>
      <c r="C143" s="5"/>
      <c r="D143" s="5"/>
      <c r="E143" s="40"/>
      <c r="F143" s="4"/>
      <c r="G143" s="42"/>
      <c r="H143" s="26"/>
      <c r="I143" s="4"/>
      <c r="J143" s="40"/>
      <c r="K143" s="40"/>
      <c r="L143" s="4"/>
      <c r="M143" s="44"/>
      <c r="N143" s="45"/>
      <c r="O143" s="49"/>
      <c r="P143" s="203"/>
      <c r="Q143" s="40"/>
      <c r="R143" s="40"/>
      <c r="S143" s="40"/>
      <c r="T143" s="40"/>
      <c r="U143" s="40"/>
      <c r="V143" s="52"/>
      <c r="W143" s="40"/>
      <c r="X143" s="54"/>
      <c r="Y143" s="38"/>
      <c r="Z143" s="4"/>
      <c r="AA143" s="42"/>
    </row>
    <row r="144" spans="1:27" hidden="1" x14ac:dyDescent="0.35">
      <c r="A144" s="26"/>
      <c r="B144" s="26"/>
      <c r="C144" s="5"/>
      <c r="D144" s="5"/>
      <c r="E144" s="40"/>
      <c r="F144" s="4"/>
      <c r="G144" s="42"/>
      <c r="H144" s="26"/>
      <c r="I144" s="4"/>
      <c r="J144" s="40"/>
      <c r="K144" s="40"/>
      <c r="L144" s="4"/>
      <c r="M144" s="44"/>
      <c r="N144" s="45"/>
      <c r="O144" s="49"/>
      <c r="P144" s="203"/>
      <c r="Q144" s="40"/>
      <c r="R144" s="40"/>
      <c r="S144" s="40"/>
      <c r="T144" s="40"/>
      <c r="U144" s="40"/>
      <c r="V144" s="52"/>
      <c r="W144" s="40"/>
      <c r="X144" s="54"/>
      <c r="Y144" s="38"/>
      <c r="Z144" s="4"/>
      <c r="AA144" s="42"/>
    </row>
    <row r="145" spans="1:27" hidden="1" x14ac:dyDescent="0.35">
      <c r="A145" s="26"/>
      <c r="B145" s="26"/>
      <c r="C145" s="5"/>
      <c r="D145" s="5"/>
      <c r="E145" s="40"/>
      <c r="F145" s="4"/>
      <c r="G145" s="42"/>
      <c r="H145" s="26"/>
      <c r="I145" s="4"/>
      <c r="J145" s="40"/>
      <c r="K145" s="40"/>
      <c r="L145" s="4"/>
      <c r="M145" s="44"/>
      <c r="N145" s="45"/>
      <c r="O145" s="49"/>
      <c r="P145" s="203"/>
      <c r="Q145" s="40"/>
      <c r="R145" s="40"/>
      <c r="S145" s="40"/>
      <c r="T145" s="40"/>
      <c r="U145" s="40"/>
      <c r="V145" s="52"/>
      <c r="W145" s="40"/>
      <c r="X145" s="54"/>
      <c r="Y145" s="38"/>
      <c r="Z145" s="4"/>
      <c r="AA145" s="42"/>
    </row>
    <row r="146" spans="1:27" hidden="1" x14ac:dyDescent="0.35">
      <c r="A146" s="26"/>
      <c r="B146" s="26"/>
      <c r="C146" s="5"/>
      <c r="D146" s="5"/>
      <c r="E146" s="40"/>
      <c r="F146" s="4"/>
      <c r="G146" s="42"/>
      <c r="H146" s="26"/>
      <c r="I146" s="4"/>
      <c r="J146" s="40"/>
      <c r="K146" s="40"/>
      <c r="L146" s="4"/>
      <c r="M146" s="44"/>
      <c r="N146" s="45"/>
      <c r="O146" s="49"/>
      <c r="P146" s="203"/>
      <c r="Q146" s="40"/>
      <c r="R146" s="40"/>
      <c r="S146" s="40"/>
      <c r="T146" s="40"/>
      <c r="U146" s="40"/>
      <c r="V146" s="52"/>
      <c r="W146" s="40"/>
      <c r="X146" s="54"/>
      <c r="Y146" s="38"/>
      <c r="Z146" s="4"/>
      <c r="AA146" s="42"/>
    </row>
    <row r="147" spans="1:27" hidden="1" x14ac:dyDescent="0.35">
      <c r="A147" s="26"/>
      <c r="B147" s="26"/>
      <c r="C147" s="5"/>
      <c r="D147" s="5"/>
      <c r="E147" s="40"/>
      <c r="F147" s="4"/>
      <c r="G147" s="42"/>
      <c r="H147" s="26"/>
      <c r="I147" s="4"/>
      <c r="J147" s="40"/>
      <c r="K147" s="40"/>
      <c r="L147" s="4"/>
      <c r="M147" s="44"/>
      <c r="N147" s="45"/>
      <c r="O147" s="49"/>
      <c r="P147" s="203"/>
      <c r="Q147" s="40"/>
      <c r="R147" s="40"/>
      <c r="S147" s="40"/>
      <c r="T147" s="40"/>
      <c r="U147" s="40"/>
      <c r="V147" s="52"/>
      <c r="W147" s="40"/>
      <c r="X147" s="54"/>
      <c r="Y147" s="38"/>
      <c r="Z147" s="4"/>
      <c r="AA147" s="42"/>
    </row>
    <row r="148" spans="1:27" hidden="1" x14ac:dyDescent="0.35">
      <c r="A148" s="26"/>
      <c r="B148" s="26"/>
      <c r="C148" s="5"/>
      <c r="D148" s="5"/>
      <c r="E148" s="40"/>
      <c r="F148" s="4"/>
      <c r="G148" s="42"/>
      <c r="H148" s="26"/>
      <c r="I148" s="4"/>
      <c r="J148" s="40"/>
      <c r="K148" s="40"/>
      <c r="L148" s="4"/>
      <c r="M148" s="44"/>
      <c r="N148" s="45"/>
      <c r="O148" s="49"/>
      <c r="P148" s="203"/>
      <c r="Q148" s="40"/>
      <c r="R148" s="40"/>
      <c r="S148" s="40"/>
      <c r="T148" s="40"/>
      <c r="U148" s="40"/>
      <c r="V148" s="52"/>
      <c r="W148" s="40"/>
      <c r="X148" s="54"/>
      <c r="Y148" s="38"/>
      <c r="Z148" s="4"/>
      <c r="AA148" s="42"/>
    </row>
    <row r="149" spans="1:27" hidden="1" x14ac:dyDescent="0.35">
      <c r="A149" s="26"/>
      <c r="B149" s="26"/>
      <c r="C149" s="5"/>
      <c r="D149" s="5"/>
      <c r="E149" s="40"/>
      <c r="F149" s="4"/>
      <c r="G149" s="42"/>
      <c r="H149" s="26"/>
      <c r="I149" s="4"/>
      <c r="J149" s="40"/>
      <c r="K149" s="40"/>
      <c r="L149" s="4"/>
      <c r="M149" s="44"/>
      <c r="N149" s="45"/>
      <c r="O149" s="49"/>
      <c r="P149" s="203"/>
      <c r="Q149" s="40"/>
      <c r="R149" s="40"/>
      <c r="S149" s="40"/>
      <c r="T149" s="40"/>
      <c r="U149" s="40"/>
      <c r="V149" s="52"/>
      <c r="W149" s="40"/>
      <c r="X149" s="54"/>
      <c r="Y149" s="38"/>
      <c r="Z149" s="4"/>
      <c r="AA149" s="42"/>
    </row>
    <row r="150" spans="1:27" hidden="1" x14ac:dyDescent="0.35">
      <c r="A150" s="26"/>
      <c r="B150" s="26"/>
      <c r="C150" s="5"/>
      <c r="D150" s="5"/>
      <c r="E150" s="40"/>
      <c r="F150" s="4"/>
      <c r="G150" s="42"/>
      <c r="H150" s="26"/>
      <c r="I150" s="4"/>
      <c r="J150" s="40"/>
      <c r="K150" s="40"/>
      <c r="L150" s="4"/>
      <c r="M150" s="44"/>
      <c r="N150" s="45"/>
      <c r="O150" s="49"/>
      <c r="P150" s="203"/>
      <c r="Q150" s="40"/>
      <c r="R150" s="40"/>
      <c r="S150" s="40"/>
      <c r="T150" s="40"/>
      <c r="U150" s="40"/>
      <c r="V150" s="52"/>
      <c r="W150" s="40"/>
      <c r="X150" s="54"/>
      <c r="Y150" s="38"/>
      <c r="Z150" s="4"/>
      <c r="AA150" s="42"/>
    </row>
    <row r="151" spans="1:27" hidden="1" x14ac:dyDescent="0.35">
      <c r="A151" s="26"/>
      <c r="B151" s="26"/>
      <c r="C151" s="5"/>
      <c r="D151" s="5"/>
      <c r="E151" s="40"/>
      <c r="F151" s="4"/>
      <c r="G151" s="42"/>
      <c r="H151" s="26"/>
      <c r="I151" s="4"/>
      <c r="J151" s="40"/>
      <c r="K151" s="40"/>
      <c r="L151" s="4"/>
      <c r="M151" s="44"/>
      <c r="N151" s="45"/>
      <c r="O151" s="49"/>
      <c r="P151" s="203"/>
      <c r="Q151" s="40"/>
      <c r="R151" s="40"/>
      <c r="S151" s="40"/>
      <c r="T151" s="40"/>
      <c r="U151" s="40"/>
      <c r="V151" s="52"/>
      <c r="W151" s="40"/>
      <c r="X151" s="54"/>
      <c r="Y151" s="38"/>
      <c r="Z151" s="4"/>
      <c r="AA151" s="42"/>
    </row>
    <row r="152" spans="1:27" hidden="1" x14ac:dyDescent="0.35">
      <c r="A152" s="26"/>
      <c r="B152" s="26"/>
      <c r="C152" s="5"/>
      <c r="D152" s="5"/>
      <c r="E152" s="40"/>
      <c r="F152" s="4"/>
      <c r="G152" s="42"/>
      <c r="H152" s="26"/>
      <c r="I152" s="4"/>
      <c r="J152" s="40"/>
      <c r="K152" s="40"/>
      <c r="L152" s="4"/>
      <c r="M152" s="44"/>
      <c r="N152" s="45"/>
      <c r="O152" s="49"/>
      <c r="P152" s="203"/>
      <c r="Q152" s="40"/>
      <c r="R152" s="40"/>
      <c r="S152" s="40"/>
      <c r="T152" s="40"/>
      <c r="U152" s="40"/>
      <c r="V152" s="52"/>
      <c r="W152" s="40"/>
      <c r="X152" s="54"/>
      <c r="Y152" s="38"/>
      <c r="Z152" s="4"/>
      <c r="AA152" s="42"/>
    </row>
    <row r="153" spans="1:27" hidden="1" x14ac:dyDescent="0.35">
      <c r="A153" s="26"/>
      <c r="B153" s="26"/>
      <c r="C153" s="5"/>
      <c r="D153" s="5"/>
      <c r="E153" s="40"/>
      <c r="F153" s="4"/>
      <c r="G153" s="42"/>
      <c r="H153" s="26"/>
      <c r="I153" s="4"/>
      <c r="J153" s="40"/>
      <c r="K153" s="40"/>
      <c r="L153" s="4"/>
      <c r="M153" s="44"/>
      <c r="N153" s="45"/>
      <c r="O153" s="49"/>
      <c r="P153" s="203"/>
      <c r="Q153" s="40"/>
      <c r="R153" s="40"/>
      <c r="S153" s="40"/>
      <c r="T153" s="40"/>
      <c r="U153" s="40"/>
      <c r="V153" s="52"/>
      <c r="W153" s="40"/>
      <c r="X153" s="54"/>
      <c r="Y153" s="38"/>
      <c r="Z153" s="4"/>
      <c r="AA153" s="42"/>
    </row>
    <row r="154" spans="1:27" hidden="1" x14ac:dyDescent="0.35">
      <c r="A154" s="26"/>
      <c r="B154" s="26"/>
      <c r="C154" s="5"/>
      <c r="D154" s="5"/>
      <c r="E154" s="40"/>
      <c r="F154" s="4"/>
      <c r="G154" s="42"/>
      <c r="H154" s="26"/>
      <c r="I154" s="4"/>
      <c r="J154" s="40"/>
      <c r="K154" s="40"/>
      <c r="L154" s="4"/>
      <c r="M154" s="44"/>
      <c r="N154" s="45"/>
      <c r="O154" s="49"/>
      <c r="P154" s="203"/>
      <c r="Q154" s="40"/>
      <c r="R154" s="40"/>
      <c r="S154" s="40"/>
      <c r="T154" s="40"/>
      <c r="U154" s="40"/>
      <c r="V154" s="52"/>
      <c r="W154" s="40"/>
      <c r="X154" s="54"/>
      <c r="Y154" s="38"/>
      <c r="Z154" s="4"/>
      <c r="AA154" s="42"/>
    </row>
    <row r="155" spans="1:27" hidden="1" x14ac:dyDescent="0.35">
      <c r="A155" s="26"/>
      <c r="B155" s="26"/>
      <c r="C155" s="5"/>
      <c r="D155" s="5"/>
      <c r="E155" s="40"/>
      <c r="F155" s="4"/>
      <c r="G155" s="42"/>
      <c r="H155" s="26"/>
      <c r="I155" s="4"/>
      <c r="J155" s="40"/>
      <c r="K155" s="40"/>
      <c r="L155" s="4"/>
      <c r="M155" s="44"/>
      <c r="N155" s="45"/>
      <c r="O155" s="49"/>
      <c r="P155" s="203"/>
      <c r="Q155" s="40"/>
      <c r="R155" s="40"/>
      <c r="S155" s="40"/>
      <c r="T155" s="40"/>
      <c r="U155" s="40"/>
      <c r="V155" s="52"/>
      <c r="W155" s="40"/>
      <c r="X155" s="54"/>
      <c r="Y155" s="38"/>
      <c r="Z155" s="4"/>
      <c r="AA155" s="42"/>
    </row>
    <row r="156" spans="1:27" hidden="1" x14ac:dyDescent="0.35">
      <c r="A156" s="26"/>
      <c r="B156" s="26"/>
      <c r="C156" s="5"/>
      <c r="D156" s="5"/>
      <c r="E156" s="40"/>
      <c r="F156" s="4"/>
      <c r="G156" s="42"/>
      <c r="H156" s="26"/>
      <c r="I156" s="4"/>
      <c r="J156" s="40"/>
      <c r="K156" s="40"/>
      <c r="L156" s="4"/>
      <c r="M156" s="44"/>
      <c r="N156" s="45"/>
      <c r="O156" s="49"/>
      <c r="P156" s="203"/>
      <c r="Q156" s="40"/>
      <c r="R156" s="40"/>
      <c r="S156" s="40"/>
      <c r="T156" s="40"/>
      <c r="U156" s="40"/>
      <c r="V156" s="52"/>
      <c r="W156" s="40"/>
      <c r="X156" s="54"/>
      <c r="Y156" s="38"/>
      <c r="Z156" s="4"/>
      <c r="AA156" s="42"/>
    </row>
    <row r="157" spans="1:27" hidden="1" x14ac:dyDescent="0.35">
      <c r="A157" s="26"/>
      <c r="B157" s="26"/>
      <c r="C157" s="5"/>
      <c r="D157" s="5"/>
      <c r="E157" s="40"/>
      <c r="F157" s="4"/>
      <c r="G157" s="42"/>
      <c r="H157" s="26"/>
      <c r="I157" s="4"/>
      <c r="J157" s="40"/>
      <c r="K157" s="40"/>
      <c r="L157" s="4"/>
      <c r="M157" s="44"/>
      <c r="N157" s="45"/>
      <c r="O157" s="49"/>
      <c r="P157" s="203"/>
      <c r="Q157" s="40"/>
      <c r="R157" s="40"/>
      <c r="S157" s="40"/>
      <c r="T157" s="40"/>
      <c r="U157" s="40"/>
      <c r="V157" s="52"/>
      <c r="W157" s="40"/>
      <c r="X157" s="54"/>
      <c r="Y157" s="38"/>
      <c r="Z157" s="4"/>
      <c r="AA157" s="42"/>
    </row>
    <row r="158" spans="1:27" hidden="1" x14ac:dyDescent="0.35">
      <c r="A158" s="26"/>
      <c r="B158" s="26"/>
      <c r="C158" s="5"/>
      <c r="D158" s="5"/>
      <c r="E158" s="40"/>
      <c r="F158" s="4"/>
      <c r="G158" s="42"/>
      <c r="H158" s="26"/>
      <c r="I158" s="4"/>
      <c r="J158" s="40"/>
      <c r="K158" s="40"/>
      <c r="L158" s="4"/>
      <c r="M158" s="44"/>
      <c r="N158" s="45"/>
      <c r="O158" s="49"/>
      <c r="P158" s="203"/>
      <c r="Q158" s="40"/>
      <c r="R158" s="40"/>
      <c r="S158" s="40"/>
      <c r="T158" s="40"/>
      <c r="U158" s="40"/>
      <c r="V158" s="52"/>
      <c r="W158" s="40"/>
      <c r="X158" s="54"/>
      <c r="Y158" s="38"/>
      <c r="Z158" s="4"/>
      <c r="AA158" s="42"/>
    </row>
    <row r="159" spans="1:27" hidden="1" x14ac:dyDescent="0.35">
      <c r="A159" s="26"/>
      <c r="B159" s="26"/>
      <c r="C159" s="5"/>
      <c r="D159" s="5"/>
      <c r="E159" s="40"/>
      <c r="F159" s="4"/>
      <c r="G159" s="42"/>
      <c r="H159" s="26"/>
      <c r="I159" s="4"/>
      <c r="J159" s="40"/>
      <c r="K159" s="40"/>
      <c r="L159" s="4"/>
      <c r="M159" s="44"/>
      <c r="N159" s="45"/>
      <c r="O159" s="49"/>
      <c r="P159" s="203"/>
      <c r="Q159" s="40"/>
      <c r="R159" s="40"/>
      <c r="S159" s="40"/>
      <c r="T159" s="40"/>
      <c r="U159" s="40"/>
      <c r="V159" s="52"/>
      <c r="W159" s="40"/>
      <c r="X159" s="54"/>
      <c r="Y159" s="38"/>
      <c r="Z159" s="4"/>
      <c r="AA159" s="42"/>
    </row>
    <row r="160" spans="1:27" hidden="1" x14ac:dyDescent="0.35">
      <c r="A160" s="26"/>
      <c r="B160" s="26"/>
      <c r="C160" s="5"/>
      <c r="D160" s="5"/>
      <c r="E160" s="40"/>
      <c r="F160" s="4"/>
      <c r="G160" s="42"/>
      <c r="H160" s="26"/>
      <c r="I160" s="4"/>
      <c r="J160" s="40"/>
      <c r="K160" s="40"/>
      <c r="L160" s="4"/>
      <c r="M160" s="44"/>
      <c r="N160" s="45"/>
      <c r="O160" s="49"/>
      <c r="P160" s="203"/>
      <c r="Q160" s="40"/>
      <c r="R160" s="40"/>
      <c r="S160" s="40"/>
      <c r="T160" s="40"/>
      <c r="U160" s="40"/>
      <c r="V160" s="52"/>
      <c r="W160" s="40"/>
      <c r="X160" s="54"/>
      <c r="Y160" s="38"/>
      <c r="Z160" s="4"/>
      <c r="AA160" s="42"/>
    </row>
    <row r="161" spans="1:27" hidden="1" x14ac:dyDescent="0.35">
      <c r="A161" s="26"/>
      <c r="B161" s="26"/>
      <c r="C161" s="5"/>
      <c r="D161" s="5"/>
      <c r="E161" s="40"/>
      <c r="F161" s="4"/>
      <c r="G161" s="42"/>
      <c r="H161" s="26"/>
      <c r="I161" s="4"/>
      <c r="J161" s="40"/>
      <c r="K161" s="40"/>
      <c r="L161" s="4"/>
      <c r="M161" s="44"/>
      <c r="N161" s="45"/>
      <c r="O161" s="49"/>
      <c r="P161" s="203"/>
      <c r="Q161" s="40"/>
      <c r="R161" s="40"/>
      <c r="S161" s="40"/>
      <c r="T161" s="40"/>
      <c r="U161" s="40"/>
      <c r="V161" s="52"/>
      <c r="W161" s="40"/>
      <c r="X161" s="54"/>
      <c r="Y161" s="38"/>
      <c r="Z161" s="4"/>
      <c r="AA161" s="42"/>
    </row>
    <row r="162" spans="1:27" hidden="1" x14ac:dyDescent="0.35">
      <c r="A162" s="26"/>
      <c r="B162" s="26"/>
      <c r="C162" s="5"/>
      <c r="D162" s="5"/>
      <c r="E162" s="40"/>
      <c r="F162" s="4"/>
      <c r="G162" s="42"/>
      <c r="H162" s="26"/>
      <c r="I162" s="4"/>
      <c r="J162" s="40"/>
      <c r="K162" s="40"/>
      <c r="L162" s="4"/>
      <c r="M162" s="44"/>
      <c r="N162" s="45"/>
      <c r="O162" s="49"/>
      <c r="P162" s="203"/>
      <c r="Q162" s="40"/>
      <c r="R162" s="40"/>
      <c r="S162" s="40"/>
      <c r="T162" s="40"/>
      <c r="U162" s="40"/>
      <c r="V162" s="52"/>
      <c r="W162" s="40"/>
      <c r="X162" s="54"/>
      <c r="Y162" s="38"/>
      <c r="Z162" s="4"/>
      <c r="AA162" s="42"/>
    </row>
    <row r="163" spans="1:27" hidden="1" x14ac:dyDescent="0.35">
      <c r="A163" s="26"/>
      <c r="B163" s="26"/>
      <c r="C163" s="5"/>
      <c r="D163" s="5"/>
      <c r="E163" s="40"/>
      <c r="F163" s="4"/>
      <c r="G163" s="42"/>
      <c r="H163" s="26"/>
      <c r="I163" s="4"/>
      <c r="J163" s="40"/>
      <c r="K163" s="40"/>
      <c r="L163" s="4"/>
      <c r="M163" s="44"/>
      <c r="N163" s="45"/>
      <c r="O163" s="49"/>
      <c r="P163" s="203"/>
      <c r="Q163" s="40"/>
      <c r="R163" s="40"/>
      <c r="S163" s="40"/>
      <c r="T163" s="40"/>
      <c r="U163" s="40"/>
      <c r="V163" s="52"/>
      <c r="W163" s="40"/>
      <c r="X163" s="54"/>
      <c r="Y163" s="38"/>
      <c r="Z163" s="4"/>
      <c r="AA163" s="42"/>
    </row>
    <row r="164" spans="1:27" hidden="1" x14ac:dyDescent="0.35">
      <c r="A164" s="26"/>
      <c r="B164" s="26"/>
      <c r="C164" s="5"/>
      <c r="D164" s="5"/>
      <c r="E164" s="40"/>
      <c r="F164" s="4"/>
      <c r="G164" s="42"/>
      <c r="H164" s="26"/>
      <c r="I164" s="4"/>
      <c r="J164" s="40"/>
      <c r="K164" s="40"/>
      <c r="L164" s="4"/>
      <c r="M164" s="44"/>
      <c r="N164" s="45"/>
      <c r="O164" s="49"/>
      <c r="P164" s="203"/>
      <c r="Q164" s="40"/>
      <c r="R164" s="40"/>
      <c r="S164" s="40"/>
      <c r="T164" s="40"/>
      <c r="U164" s="40"/>
      <c r="V164" s="52"/>
      <c r="W164" s="40"/>
      <c r="X164" s="54"/>
      <c r="Y164" s="38"/>
      <c r="Z164" s="4"/>
      <c r="AA164" s="42"/>
    </row>
    <row r="165" spans="1:27" hidden="1" x14ac:dyDescent="0.35">
      <c r="A165" s="26"/>
      <c r="B165" s="26"/>
      <c r="C165" s="5"/>
      <c r="D165" s="5"/>
      <c r="E165" s="40"/>
      <c r="F165" s="4"/>
      <c r="G165" s="42"/>
      <c r="H165" s="26"/>
      <c r="I165" s="4"/>
      <c r="J165" s="40"/>
      <c r="K165" s="40"/>
      <c r="L165" s="4"/>
      <c r="M165" s="44"/>
      <c r="N165" s="45"/>
      <c r="O165" s="49"/>
      <c r="P165" s="203"/>
      <c r="Q165" s="40"/>
      <c r="R165" s="40"/>
      <c r="S165" s="40"/>
      <c r="T165" s="40"/>
      <c r="U165" s="40"/>
      <c r="V165" s="52"/>
      <c r="W165" s="40"/>
      <c r="X165" s="54"/>
      <c r="Y165" s="38"/>
      <c r="Z165" s="4"/>
      <c r="AA165" s="42"/>
    </row>
    <row r="166" spans="1:27" hidden="1" x14ac:dyDescent="0.35">
      <c r="A166" s="26"/>
      <c r="B166" s="26"/>
      <c r="C166" s="5"/>
      <c r="D166" s="5"/>
      <c r="E166" s="40"/>
      <c r="F166" s="4"/>
      <c r="G166" s="42"/>
      <c r="H166" s="26"/>
      <c r="I166" s="4"/>
      <c r="J166" s="40"/>
      <c r="K166" s="40"/>
      <c r="L166" s="4"/>
      <c r="M166" s="44"/>
      <c r="N166" s="45"/>
      <c r="O166" s="49"/>
      <c r="P166" s="203"/>
      <c r="Q166" s="40"/>
      <c r="R166" s="40"/>
      <c r="S166" s="40"/>
      <c r="T166" s="40"/>
      <c r="U166" s="40"/>
      <c r="V166" s="52"/>
      <c r="W166" s="40"/>
      <c r="X166" s="54"/>
      <c r="Y166" s="38"/>
      <c r="Z166" s="4"/>
      <c r="AA166" s="42"/>
    </row>
    <row r="167" spans="1:27" hidden="1" x14ac:dyDescent="0.35">
      <c r="A167" s="26"/>
      <c r="B167" s="26"/>
      <c r="C167" s="5"/>
      <c r="D167" s="5"/>
      <c r="E167" s="40"/>
      <c r="F167" s="4"/>
      <c r="G167" s="42"/>
      <c r="H167" s="26"/>
      <c r="I167" s="4"/>
      <c r="J167" s="40"/>
      <c r="K167" s="40"/>
      <c r="L167" s="4"/>
      <c r="M167" s="44"/>
      <c r="N167" s="45"/>
      <c r="O167" s="49"/>
      <c r="P167" s="203"/>
      <c r="Q167" s="40"/>
      <c r="R167" s="40"/>
      <c r="S167" s="40"/>
      <c r="T167" s="40"/>
      <c r="U167" s="40"/>
      <c r="V167" s="52"/>
      <c r="W167" s="40"/>
      <c r="X167" s="54"/>
      <c r="Y167" s="38"/>
      <c r="Z167" s="4"/>
      <c r="AA167" s="42"/>
    </row>
    <row r="168" spans="1:27" hidden="1" x14ac:dyDescent="0.35">
      <c r="A168" s="26"/>
      <c r="B168" s="26"/>
      <c r="C168" s="5"/>
      <c r="D168" s="5"/>
      <c r="E168" s="40"/>
      <c r="F168" s="4"/>
      <c r="G168" s="42"/>
      <c r="H168" s="26"/>
      <c r="I168" s="4"/>
      <c r="J168" s="40"/>
      <c r="K168" s="40"/>
      <c r="L168" s="4"/>
      <c r="M168" s="44"/>
      <c r="N168" s="45"/>
      <c r="O168" s="49"/>
      <c r="P168" s="203"/>
      <c r="Q168" s="40"/>
      <c r="R168" s="40"/>
      <c r="S168" s="40"/>
      <c r="T168" s="40"/>
      <c r="U168" s="40"/>
      <c r="V168" s="52"/>
      <c r="W168" s="40"/>
      <c r="X168" s="54"/>
      <c r="Y168" s="38"/>
      <c r="Z168" s="4"/>
      <c r="AA168" s="42"/>
    </row>
    <row r="169" spans="1:27" hidden="1" x14ac:dyDescent="0.35">
      <c r="A169" s="26"/>
      <c r="B169" s="26"/>
      <c r="C169" s="5"/>
      <c r="D169" s="5"/>
      <c r="E169" s="40"/>
      <c r="F169" s="4"/>
      <c r="G169" s="42"/>
      <c r="H169" s="26"/>
      <c r="I169" s="4"/>
      <c r="J169" s="40"/>
      <c r="K169" s="40"/>
      <c r="L169" s="4"/>
      <c r="M169" s="44"/>
      <c r="N169" s="45"/>
      <c r="O169" s="49"/>
      <c r="P169" s="203"/>
      <c r="Q169" s="40"/>
      <c r="R169" s="40"/>
      <c r="S169" s="40"/>
      <c r="T169" s="40"/>
      <c r="U169" s="40"/>
      <c r="V169" s="52"/>
      <c r="W169" s="40"/>
      <c r="X169" s="54"/>
      <c r="Y169" s="38"/>
      <c r="Z169" s="4"/>
      <c r="AA169" s="42"/>
    </row>
    <row r="170" spans="1:27" hidden="1" x14ac:dyDescent="0.35">
      <c r="A170" s="26"/>
      <c r="B170" s="26"/>
      <c r="C170" s="5"/>
      <c r="D170" s="5"/>
      <c r="E170" s="40"/>
      <c r="F170" s="4"/>
      <c r="G170" s="42"/>
      <c r="H170" s="26"/>
      <c r="I170" s="4"/>
      <c r="J170" s="40"/>
      <c r="K170" s="40"/>
      <c r="L170" s="4"/>
      <c r="M170" s="44"/>
      <c r="N170" s="45"/>
      <c r="O170" s="49"/>
      <c r="P170" s="203"/>
      <c r="Q170" s="40"/>
      <c r="R170" s="40"/>
      <c r="S170" s="40"/>
      <c r="T170" s="40"/>
      <c r="U170" s="40"/>
      <c r="V170" s="52"/>
      <c r="W170" s="40"/>
      <c r="X170" s="54"/>
      <c r="Y170" s="38"/>
      <c r="Z170" s="4"/>
      <c r="AA170" s="42"/>
    </row>
    <row r="171" spans="1:27" hidden="1" x14ac:dyDescent="0.35">
      <c r="A171" s="26"/>
      <c r="B171" s="26"/>
      <c r="C171" s="5"/>
      <c r="D171" s="5"/>
      <c r="E171" s="40"/>
      <c r="F171" s="4"/>
      <c r="G171" s="42"/>
      <c r="H171" s="26"/>
      <c r="I171" s="4"/>
      <c r="J171" s="40"/>
      <c r="K171" s="40"/>
      <c r="L171" s="4"/>
      <c r="M171" s="44"/>
      <c r="N171" s="45"/>
      <c r="O171" s="49"/>
      <c r="P171" s="203"/>
      <c r="Q171" s="40"/>
      <c r="R171" s="40"/>
      <c r="S171" s="40"/>
      <c r="T171" s="40"/>
      <c r="U171" s="40"/>
      <c r="V171" s="52"/>
      <c r="W171" s="40"/>
      <c r="X171" s="54"/>
      <c r="Y171" s="38"/>
      <c r="Z171" s="4"/>
      <c r="AA171" s="42"/>
    </row>
    <row r="172" spans="1:27" hidden="1" x14ac:dyDescent="0.35">
      <c r="A172" s="26"/>
      <c r="B172" s="26"/>
      <c r="C172" s="5"/>
      <c r="D172" s="5"/>
      <c r="E172" s="40"/>
      <c r="F172" s="4"/>
      <c r="G172" s="42"/>
      <c r="H172" s="26"/>
      <c r="I172" s="4"/>
      <c r="J172" s="40"/>
      <c r="K172" s="40"/>
      <c r="L172" s="4"/>
      <c r="M172" s="44"/>
      <c r="N172" s="45"/>
      <c r="O172" s="49"/>
      <c r="P172" s="203"/>
      <c r="Q172" s="40"/>
      <c r="R172" s="40"/>
      <c r="S172" s="40"/>
      <c r="T172" s="40"/>
      <c r="U172" s="40"/>
      <c r="V172" s="52"/>
      <c r="W172" s="40"/>
      <c r="X172" s="54"/>
      <c r="Y172" s="38"/>
      <c r="Z172" s="4"/>
      <c r="AA172" s="42"/>
    </row>
    <row r="173" spans="1:27" hidden="1" x14ac:dyDescent="0.35">
      <c r="A173" s="26"/>
      <c r="B173" s="26"/>
      <c r="C173" s="5"/>
      <c r="D173" s="5"/>
      <c r="E173" s="40"/>
      <c r="F173" s="4"/>
      <c r="G173" s="42"/>
      <c r="H173" s="26"/>
      <c r="I173" s="4"/>
      <c r="J173" s="40"/>
      <c r="K173" s="40"/>
      <c r="L173" s="4"/>
      <c r="M173" s="44"/>
      <c r="N173" s="45"/>
      <c r="O173" s="49"/>
      <c r="P173" s="203"/>
      <c r="Q173" s="40"/>
      <c r="R173" s="40"/>
      <c r="S173" s="40"/>
      <c r="T173" s="40"/>
      <c r="U173" s="40"/>
      <c r="V173" s="52"/>
      <c r="W173" s="40"/>
      <c r="X173" s="54"/>
      <c r="Y173" s="38"/>
      <c r="Z173" s="4"/>
      <c r="AA173" s="42"/>
    </row>
    <row r="174" spans="1:27" hidden="1" x14ac:dyDescent="0.35">
      <c r="A174" s="26"/>
      <c r="B174" s="26"/>
      <c r="C174" s="5"/>
      <c r="D174" s="5"/>
      <c r="E174" s="40"/>
      <c r="F174" s="4"/>
      <c r="G174" s="42"/>
      <c r="H174" s="26"/>
      <c r="I174" s="4"/>
      <c r="J174" s="40"/>
      <c r="K174" s="40"/>
      <c r="L174" s="4"/>
      <c r="M174" s="44"/>
      <c r="N174" s="45"/>
      <c r="O174" s="49"/>
      <c r="P174" s="203"/>
      <c r="Q174" s="40"/>
      <c r="R174" s="40"/>
      <c r="S174" s="40"/>
      <c r="T174" s="40"/>
      <c r="U174" s="40"/>
      <c r="V174" s="52"/>
      <c r="W174" s="40"/>
      <c r="X174" s="54"/>
      <c r="Y174" s="38"/>
      <c r="Z174" s="4"/>
      <c r="AA174" s="42"/>
    </row>
    <row r="175" spans="1:27" hidden="1" x14ac:dyDescent="0.35">
      <c r="A175" s="26"/>
      <c r="B175" s="26"/>
      <c r="C175" s="5"/>
      <c r="D175" s="5"/>
      <c r="E175" s="40"/>
      <c r="F175" s="4"/>
      <c r="G175" s="42"/>
      <c r="H175" s="26"/>
      <c r="I175" s="4"/>
      <c r="J175" s="40"/>
      <c r="K175" s="40"/>
      <c r="L175" s="4"/>
      <c r="M175" s="44"/>
      <c r="N175" s="45"/>
      <c r="O175" s="49"/>
      <c r="P175" s="203"/>
      <c r="Q175" s="40"/>
      <c r="R175" s="40"/>
      <c r="S175" s="40"/>
      <c r="T175" s="40"/>
      <c r="U175" s="40"/>
      <c r="V175" s="52"/>
      <c r="W175" s="40"/>
      <c r="X175" s="54"/>
      <c r="Y175" s="38"/>
      <c r="Z175" s="4"/>
      <c r="AA175" s="42"/>
    </row>
    <row r="176" spans="1:27" hidden="1" x14ac:dyDescent="0.35">
      <c r="A176" s="26"/>
      <c r="B176" s="26"/>
      <c r="C176" s="5"/>
      <c r="D176" s="5"/>
      <c r="E176" s="40"/>
      <c r="F176" s="4"/>
      <c r="G176" s="42"/>
      <c r="H176" s="26"/>
      <c r="I176" s="4"/>
      <c r="J176" s="40"/>
      <c r="K176" s="40"/>
      <c r="L176" s="4"/>
      <c r="M176" s="44"/>
      <c r="N176" s="45"/>
      <c r="O176" s="49"/>
      <c r="P176" s="203"/>
      <c r="Q176" s="40"/>
      <c r="R176" s="40"/>
      <c r="S176" s="40"/>
      <c r="T176" s="40"/>
      <c r="U176" s="40"/>
      <c r="V176" s="52"/>
      <c r="W176" s="40"/>
      <c r="X176" s="54"/>
      <c r="Y176" s="38"/>
      <c r="Z176" s="4"/>
      <c r="AA176" s="42"/>
    </row>
    <row r="177" spans="1:27" hidden="1" x14ac:dyDescent="0.35">
      <c r="A177" s="26"/>
      <c r="B177" s="26"/>
      <c r="C177" s="5"/>
      <c r="D177" s="5"/>
      <c r="E177" s="40"/>
      <c r="F177" s="4"/>
      <c r="G177" s="42"/>
      <c r="H177" s="26"/>
      <c r="I177" s="4"/>
      <c r="J177" s="40"/>
      <c r="K177" s="40"/>
      <c r="L177" s="4"/>
      <c r="M177" s="44"/>
      <c r="N177" s="45"/>
      <c r="O177" s="49"/>
      <c r="P177" s="203"/>
      <c r="Q177" s="40"/>
      <c r="R177" s="40"/>
      <c r="S177" s="40"/>
      <c r="T177" s="40"/>
      <c r="U177" s="40"/>
      <c r="V177" s="52"/>
      <c r="W177" s="40"/>
      <c r="X177" s="54"/>
      <c r="Y177" s="38"/>
      <c r="Z177" s="4"/>
      <c r="AA177" s="42"/>
    </row>
    <row r="178" spans="1:27" hidden="1" x14ac:dyDescent="0.35">
      <c r="A178" s="26"/>
      <c r="B178" s="26"/>
      <c r="C178" s="5"/>
      <c r="D178" s="5"/>
      <c r="E178" s="40"/>
      <c r="F178" s="4"/>
      <c r="G178" s="42"/>
      <c r="H178" s="26"/>
      <c r="I178" s="4"/>
      <c r="J178" s="40"/>
      <c r="K178" s="40"/>
      <c r="L178" s="4"/>
      <c r="M178" s="44"/>
      <c r="N178" s="45"/>
      <c r="O178" s="49"/>
      <c r="P178" s="203"/>
      <c r="Q178" s="40"/>
      <c r="R178" s="40"/>
      <c r="S178" s="40"/>
      <c r="T178" s="40"/>
      <c r="U178" s="40"/>
      <c r="V178" s="52"/>
      <c r="W178" s="40"/>
      <c r="X178" s="54"/>
      <c r="Y178" s="38"/>
      <c r="Z178" s="4"/>
      <c r="AA178" s="42"/>
    </row>
    <row r="179" spans="1:27" hidden="1" x14ac:dyDescent="0.35">
      <c r="A179" s="26"/>
      <c r="B179" s="26"/>
      <c r="C179" s="5"/>
      <c r="D179" s="5"/>
      <c r="E179" s="40"/>
      <c r="F179" s="4"/>
      <c r="G179" s="42"/>
      <c r="H179" s="26"/>
      <c r="I179" s="4"/>
      <c r="J179" s="40"/>
      <c r="K179" s="40"/>
      <c r="L179" s="4"/>
      <c r="M179" s="44"/>
      <c r="N179" s="45"/>
      <c r="O179" s="49"/>
      <c r="P179" s="203"/>
      <c r="Q179" s="40"/>
      <c r="R179" s="40"/>
      <c r="S179" s="40"/>
      <c r="T179" s="40"/>
      <c r="U179" s="40"/>
      <c r="V179" s="52"/>
      <c r="W179" s="40"/>
      <c r="X179" s="54"/>
      <c r="Y179" s="38"/>
      <c r="Z179" s="4"/>
      <c r="AA179" s="42"/>
    </row>
    <row r="180" spans="1:27" hidden="1" x14ac:dyDescent="0.35">
      <c r="A180" s="26"/>
      <c r="B180" s="26"/>
      <c r="C180" s="5"/>
      <c r="D180" s="5"/>
      <c r="E180" s="40"/>
      <c r="F180" s="4"/>
      <c r="G180" s="42"/>
      <c r="H180" s="26"/>
      <c r="I180" s="4"/>
      <c r="J180" s="40"/>
      <c r="K180" s="40"/>
      <c r="L180" s="4"/>
      <c r="M180" s="44"/>
      <c r="N180" s="45"/>
      <c r="O180" s="49"/>
      <c r="P180" s="203"/>
      <c r="Q180" s="40"/>
      <c r="R180" s="40"/>
      <c r="S180" s="40"/>
      <c r="T180" s="40"/>
      <c r="U180" s="40"/>
      <c r="V180" s="52"/>
      <c r="W180" s="40"/>
      <c r="X180" s="54"/>
      <c r="Y180" s="38"/>
      <c r="Z180" s="4"/>
      <c r="AA180" s="42"/>
    </row>
    <row r="181" spans="1:27" hidden="1" x14ac:dyDescent="0.35">
      <c r="A181" s="26"/>
      <c r="B181" s="26"/>
      <c r="C181" s="5"/>
      <c r="D181" s="5"/>
      <c r="E181" s="40"/>
      <c r="F181" s="4"/>
      <c r="G181" s="42"/>
      <c r="H181" s="26"/>
      <c r="I181" s="4"/>
      <c r="J181" s="40"/>
      <c r="K181" s="40"/>
      <c r="L181" s="4"/>
      <c r="M181" s="44"/>
      <c r="N181" s="45"/>
      <c r="O181" s="49"/>
      <c r="P181" s="203"/>
      <c r="Q181" s="40"/>
      <c r="R181" s="40"/>
      <c r="S181" s="40"/>
      <c r="T181" s="40"/>
      <c r="U181" s="40"/>
      <c r="V181" s="52"/>
      <c r="W181" s="40"/>
      <c r="X181" s="54"/>
      <c r="Y181" s="38"/>
      <c r="Z181" s="4"/>
      <c r="AA181" s="42"/>
    </row>
    <row r="182" spans="1:27" hidden="1" x14ac:dyDescent="0.35">
      <c r="A182" s="26"/>
      <c r="B182" s="26"/>
      <c r="C182" s="5"/>
      <c r="D182" s="5"/>
      <c r="E182" s="40"/>
      <c r="F182" s="4"/>
      <c r="G182" s="42"/>
      <c r="H182" s="26"/>
      <c r="I182" s="4"/>
      <c r="J182" s="40"/>
      <c r="K182" s="40"/>
      <c r="L182" s="4"/>
      <c r="M182" s="44"/>
      <c r="N182" s="45"/>
      <c r="O182" s="49"/>
      <c r="P182" s="203"/>
      <c r="Q182" s="40"/>
      <c r="R182" s="40"/>
      <c r="S182" s="40"/>
      <c r="T182" s="40"/>
      <c r="U182" s="40"/>
      <c r="V182" s="52"/>
      <c r="W182" s="40"/>
      <c r="X182" s="54"/>
      <c r="Y182" s="38"/>
      <c r="Z182" s="4"/>
      <c r="AA182" s="42"/>
    </row>
    <row r="183" spans="1:27" hidden="1" x14ac:dyDescent="0.35">
      <c r="A183" s="26"/>
      <c r="B183" s="26"/>
      <c r="C183" s="5"/>
      <c r="D183" s="5"/>
      <c r="E183" s="40"/>
      <c r="F183" s="4"/>
      <c r="G183" s="42"/>
      <c r="H183" s="26"/>
      <c r="I183" s="4"/>
      <c r="J183" s="40"/>
      <c r="K183" s="40"/>
      <c r="L183" s="4"/>
      <c r="M183" s="44"/>
      <c r="N183" s="45"/>
      <c r="O183" s="49"/>
      <c r="P183" s="203"/>
      <c r="Q183" s="40"/>
      <c r="R183" s="40"/>
      <c r="S183" s="40"/>
      <c r="T183" s="40"/>
      <c r="U183" s="40"/>
      <c r="V183" s="52"/>
      <c r="W183" s="40"/>
      <c r="X183" s="54"/>
      <c r="Y183" s="38"/>
      <c r="Z183" s="4"/>
      <c r="AA183" s="42"/>
    </row>
    <row r="184" spans="1:27" hidden="1" x14ac:dyDescent="0.35">
      <c r="A184" s="26"/>
      <c r="B184" s="26"/>
      <c r="C184" s="5"/>
      <c r="D184" s="5"/>
      <c r="E184" s="40"/>
      <c r="F184" s="4"/>
      <c r="G184" s="42"/>
      <c r="H184" s="26"/>
      <c r="I184" s="4"/>
      <c r="J184" s="40"/>
      <c r="K184" s="40"/>
      <c r="L184" s="4"/>
      <c r="M184" s="44"/>
      <c r="N184" s="45"/>
      <c r="O184" s="49"/>
      <c r="P184" s="203"/>
      <c r="Q184" s="40"/>
      <c r="R184" s="40"/>
      <c r="S184" s="40"/>
      <c r="T184" s="40"/>
      <c r="U184" s="40"/>
      <c r="V184" s="52"/>
      <c r="W184" s="40"/>
      <c r="X184" s="54"/>
      <c r="Y184" s="38"/>
      <c r="Z184" s="4"/>
      <c r="AA184" s="42"/>
    </row>
    <row r="185" spans="1:27" hidden="1" x14ac:dyDescent="0.35">
      <c r="A185" s="26"/>
      <c r="B185" s="26"/>
      <c r="C185" s="5"/>
      <c r="D185" s="5"/>
      <c r="E185" s="40"/>
      <c r="F185" s="4"/>
      <c r="G185" s="42"/>
      <c r="H185" s="26"/>
      <c r="I185" s="4"/>
      <c r="J185" s="40"/>
      <c r="K185" s="40"/>
      <c r="L185" s="4"/>
      <c r="M185" s="44"/>
      <c r="N185" s="45"/>
      <c r="O185" s="49"/>
      <c r="P185" s="203"/>
      <c r="Q185" s="40"/>
      <c r="R185" s="40"/>
      <c r="S185" s="40"/>
      <c r="T185" s="40"/>
      <c r="U185" s="40"/>
      <c r="V185" s="52"/>
      <c r="W185" s="40"/>
      <c r="X185" s="54"/>
      <c r="Y185" s="38"/>
      <c r="Z185" s="4"/>
      <c r="AA185" s="42"/>
    </row>
    <row r="186" spans="1:27" hidden="1" x14ac:dyDescent="0.35">
      <c r="A186" s="26"/>
      <c r="B186" s="26"/>
      <c r="C186" s="5"/>
      <c r="D186" s="5"/>
      <c r="E186" s="40"/>
      <c r="F186" s="4"/>
      <c r="G186" s="42"/>
      <c r="H186" s="26"/>
      <c r="I186" s="4"/>
      <c r="J186" s="40"/>
      <c r="K186" s="40"/>
      <c r="L186" s="4"/>
      <c r="M186" s="44"/>
      <c r="N186" s="45"/>
      <c r="O186" s="49"/>
      <c r="P186" s="203"/>
      <c r="Q186" s="40"/>
      <c r="R186" s="40"/>
      <c r="S186" s="40"/>
      <c r="T186" s="40"/>
      <c r="U186" s="40"/>
      <c r="V186" s="52"/>
      <c r="W186" s="40"/>
      <c r="X186" s="54"/>
      <c r="Y186" s="38"/>
      <c r="Z186" s="4"/>
      <c r="AA186" s="42"/>
    </row>
    <row r="187" spans="1:27" hidden="1" x14ac:dyDescent="0.35">
      <c r="A187" s="26"/>
      <c r="B187" s="26"/>
      <c r="C187" s="5"/>
      <c r="D187" s="5"/>
      <c r="E187" s="40"/>
      <c r="F187" s="4"/>
      <c r="G187" s="42"/>
      <c r="H187" s="26"/>
      <c r="I187" s="4"/>
      <c r="J187" s="40"/>
      <c r="K187" s="40"/>
      <c r="L187" s="4"/>
      <c r="M187" s="44"/>
      <c r="N187" s="45"/>
      <c r="O187" s="49"/>
      <c r="P187" s="203"/>
      <c r="Q187" s="40"/>
      <c r="R187" s="40"/>
      <c r="S187" s="40"/>
      <c r="T187" s="40"/>
      <c r="U187" s="40"/>
      <c r="V187" s="52"/>
      <c r="W187" s="40"/>
      <c r="X187" s="54"/>
      <c r="Y187" s="38"/>
      <c r="Z187" s="4"/>
      <c r="AA187" s="42"/>
    </row>
    <row r="188" spans="1:27" hidden="1" x14ac:dyDescent="0.35">
      <c r="A188" s="26"/>
      <c r="B188" s="26"/>
      <c r="C188" s="5"/>
      <c r="D188" s="5"/>
      <c r="E188" s="40"/>
      <c r="F188" s="4"/>
      <c r="G188" s="42"/>
      <c r="H188" s="26"/>
      <c r="I188" s="4"/>
      <c r="J188" s="40"/>
      <c r="K188" s="40"/>
      <c r="L188" s="4"/>
      <c r="M188" s="44"/>
      <c r="N188" s="45"/>
      <c r="O188" s="49"/>
      <c r="P188" s="203"/>
      <c r="Q188" s="40"/>
      <c r="R188" s="40"/>
      <c r="S188" s="40"/>
      <c r="T188" s="40"/>
      <c r="U188" s="40"/>
      <c r="V188" s="52"/>
      <c r="W188" s="40"/>
      <c r="X188" s="54"/>
      <c r="Y188" s="38"/>
      <c r="Z188" s="4"/>
      <c r="AA188" s="42"/>
    </row>
    <row r="189" spans="1:27" hidden="1" x14ac:dyDescent="0.35">
      <c r="A189" s="26"/>
      <c r="B189" s="26"/>
      <c r="C189" s="5"/>
      <c r="D189" s="5"/>
      <c r="E189" s="40"/>
      <c r="F189" s="4"/>
      <c r="G189" s="42"/>
      <c r="H189" s="26"/>
      <c r="I189" s="4"/>
      <c r="J189" s="40"/>
      <c r="K189" s="40"/>
      <c r="L189" s="4"/>
      <c r="M189" s="44"/>
      <c r="N189" s="45"/>
      <c r="O189" s="49"/>
      <c r="P189" s="203"/>
      <c r="Q189" s="40"/>
      <c r="R189" s="40"/>
      <c r="S189" s="40"/>
      <c r="T189" s="40"/>
      <c r="U189" s="40"/>
      <c r="V189" s="52"/>
      <c r="W189" s="40"/>
      <c r="X189" s="54"/>
      <c r="Y189" s="38"/>
      <c r="Z189" s="4"/>
      <c r="AA189" s="42"/>
    </row>
    <row r="190" spans="1:27" hidden="1" x14ac:dyDescent="0.35">
      <c r="A190" s="26"/>
      <c r="B190" s="26"/>
      <c r="C190" s="5"/>
      <c r="D190" s="5"/>
      <c r="E190" s="40"/>
      <c r="F190" s="4"/>
      <c r="G190" s="42"/>
      <c r="H190" s="26"/>
      <c r="I190" s="4"/>
      <c r="J190" s="40"/>
      <c r="K190" s="40"/>
      <c r="L190" s="4"/>
      <c r="M190" s="44"/>
      <c r="N190" s="45"/>
      <c r="O190" s="49"/>
      <c r="P190" s="203"/>
      <c r="Q190" s="40"/>
      <c r="R190" s="40"/>
      <c r="S190" s="40"/>
      <c r="T190" s="40"/>
      <c r="U190" s="40"/>
      <c r="V190" s="52"/>
      <c r="W190" s="40"/>
      <c r="X190" s="54"/>
      <c r="Y190" s="38"/>
      <c r="Z190" s="4"/>
      <c r="AA190" s="42"/>
    </row>
    <row r="191" spans="1:27" hidden="1" x14ac:dyDescent="0.35">
      <c r="A191" s="26"/>
      <c r="B191" s="26"/>
      <c r="C191" s="5"/>
      <c r="D191" s="5"/>
      <c r="E191" s="40"/>
      <c r="F191" s="4"/>
      <c r="G191" s="42"/>
      <c r="H191" s="26"/>
      <c r="I191" s="4"/>
      <c r="J191" s="40"/>
      <c r="K191" s="40"/>
      <c r="L191" s="4"/>
      <c r="M191" s="44"/>
      <c r="N191" s="45"/>
      <c r="O191" s="49"/>
      <c r="P191" s="203"/>
      <c r="Q191" s="40"/>
      <c r="R191" s="40"/>
      <c r="S191" s="40"/>
      <c r="T191" s="40"/>
      <c r="U191" s="40"/>
      <c r="V191" s="52"/>
      <c r="W191" s="40"/>
      <c r="X191" s="54"/>
      <c r="Y191" s="38"/>
      <c r="Z191" s="4"/>
      <c r="AA191" s="42"/>
    </row>
    <row r="192" spans="1:27" hidden="1" x14ac:dyDescent="0.35">
      <c r="A192" s="26"/>
      <c r="B192" s="26"/>
      <c r="C192" s="5"/>
      <c r="D192" s="5"/>
      <c r="E192" s="40"/>
      <c r="F192" s="4"/>
      <c r="G192" s="42"/>
      <c r="H192" s="26"/>
      <c r="I192" s="4"/>
      <c r="J192" s="40"/>
      <c r="K192" s="40"/>
      <c r="L192" s="4"/>
      <c r="M192" s="44"/>
      <c r="N192" s="45"/>
      <c r="O192" s="49"/>
      <c r="P192" s="203"/>
      <c r="Q192" s="40"/>
      <c r="R192" s="40"/>
      <c r="S192" s="40"/>
      <c r="T192" s="40"/>
      <c r="U192" s="40"/>
      <c r="V192" s="52"/>
      <c r="W192" s="40"/>
      <c r="X192" s="54"/>
      <c r="Y192" s="38"/>
      <c r="Z192" s="4"/>
      <c r="AA192" s="42"/>
    </row>
    <row r="193" spans="1:27" hidden="1" x14ac:dyDescent="0.35">
      <c r="A193" s="26"/>
      <c r="B193" s="26"/>
      <c r="C193" s="5"/>
      <c r="D193" s="5"/>
      <c r="E193" s="40"/>
      <c r="F193" s="4"/>
      <c r="G193" s="42"/>
      <c r="H193" s="26"/>
      <c r="I193" s="4"/>
      <c r="J193" s="40"/>
      <c r="K193" s="40"/>
      <c r="L193" s="4"/>
      <c r="M193" s="44"/>
      <c r="N193" s="45"/>
      <c r="O193" s="49"/>
      <c r="P193" s="203"/>
      <c r="Q193" s="40"/>
      <c r="R193" s="40"/>
      <c r="S193" s="40"/>
      <c r="T193" s="40"/>
      <c r="U193" s="40"/>
      <c r="V193" s="52"/>
      <c r="W193" s="40"/>
      <c r="X193" s="54"/>
      <c r="Y193" s="38"/>
      <c r="Z193" s="4"/>
      <c r="AA193" s="42"/>
    </row>
    <row r="194" spans="1:27" hidden="1" x14ac:dyDescent="0.35">
      <c r="A194" s="26"/>
      <c r="B194" s="26"/>
      <c r="C194" s="5"/>
      <c r="D194" s="5"/>
      <c r="E194" s="40"/>
      <c r="F194" s="4"/>
      <c r="G194" s="42"/>
      <c r="H194" s="26"/>
      <c r="I194" s="4"/>
      <c r="J194" s="40"/>
      <c r="K194" s="40"/>
      <c r="L194" s="4"/>
      <c r="M194" s="44"/>
      <c r="N194" s="45"/>
      <c r="O194" s="49"/>
      <c r="P194" s="203"/>
      <c r="Q194" s="40"/>
      <c r="R194" s="40"/>
      <c r="S194" s="40"/>
      <c r="T194" s="40"/>
      <c r="U194" s="40"/>
      <c r="V194" s="52"/>
      <c r="W194" s="40"/>
      <c r="X194" s="54"/>
      <c r="Y194" s="38"/>
      <c r="Z194" s="4"/>
      <c r="AA194" s="42"/>
    </row>
    <row r="195" spans="1:27" hidden="1" x14ac:dyDescent="0.35">
      <c r="A195" s="26"/>
      <c r="B195" s="26"/>
      <c r="C195" s="5"/>
      <c r="D195" s="5"/>
      <c r="E195" s="40"/>
      <c r="F195" s="4"/>
      <c r="G195" s="42"/>
      <c r="H195" s="26"/>
      <c r="I195" s="4"/>
      <c r="J195" s="40"/>
      <c r="K195" s="40"/>
      <c r="L195" s="4"/>
      <c r="M195" s="44"/>
      <c r="N195" s="45"/>
      <c r="O195" s="49"/>
      <c r="P195" s="203"/>
      <c r="Q195" s="40"/>
      <c r="R195" s="40"/>
      <c r="S195" s="40"/>
      <c r="T195" s="40"/>
      <c r="U195" s="40"/>
      <c r="V195" s="52"/>
      <c r="W195" s="40"/>
      <c r="X195" s="54"/>
      <c r="Y195" s="38"/>
      <c r="Z195" s="4"/>
      <c r="AA195" s="42"/>
    </row>
    <row r="196" spans="1:27" hidden="1" x14ac:dyDescent="0.35">
      <c r="A196" s="26"/>
      <c r="B196" s="26"/>
      <c r="C196" s="5"/>
      <c r="D196" s="5"/>
      <c r="E196" s="40"/>
      <c r="F196" s="4"/>
      <c r="G196" s="42"/>
      <c r="H196" s="26"/>
      <c r="I196" s="4"/>
      <c r="J196" s="40"/>
      <c r="K196" s="40"/>
      <c r="L196" s="4"/>
      <c r="M196" s="44"/>
      <c r="N196" s="45"/>
      <c r="O196" s="49"/>
      <c r="P196" s="203"/>
      <c r="Q196" s="40"/>
      <c r="R196" s="40"/>
      <c r="S196" s="40"/>
      <c r="T196" s="40"/>
      <c r="U196" s="40"/>
      <c r="V196" s="52"/>
      <c r="W196" s="40"/>
      <c r="X196" s="54"/>
      <c r="Y196" s="38"/>
      <c r="Z196" s="4"/>
      <c r="AA196" s="42"/>
    </row>
    <row r="197" spans="1:27" hidden="1" x14ac:dyDescent="0.35">
      <c r="A197" s="26"/>
      <c r="B197" s="26"/>
      <c r="C197" s="5"/>
      <c r="D197" s="5"/>
      <c r="E197" s="40"/>
      <c r="F197" s="4"/>
      <c r="G197" s="42"/>
      <c r="H197" s="26"/>
      <c r="I197" s="4"/>
      <c r="J197" s="40"/>
      <c r="K197" s="40"/>
      <c r="L197" s="4"/>
      <c r="M197" s="44"/>
      <c r="N197" s="45"/>
      <c r="O197" s="49"/>
      <c r="P197" s="203"/>
      <c r="Q197" s="40"/>
      <c r="R197" s="40"/>
      <c r="S197" s="40"/>
      <c r="T197" s="40"/>
      <c r="U197" s="40"/>
      <c r="V197" s="52"/>
      <c r="W197" s="40"/>
      <c r="X197" s="54"/>
      <c r="Y197" s="38"/>
      <c r="Z197" s="4"/>
      <c r="AA197" s="42"/>
    </row>
    <row r="198" spans="1:27" hidden="1" x14ac:dyDescent="0.35">
      <c r="A198" s="26"/>
      <c r="B198" s="26"/>
      <c r="C198" s="5"/>
      <c r="D198" s="5"/>
      <c r="E198" s="40"/>
      <c r="F198" s="4"/>
      <c r="G198" s="42"/>
      <c r="H198" s="26"/>
      <c r="I198" s="4"/>
      <c r="J198" s="40"/>
      <c r="K198" s="40"/>
      <c r="L198" s="4"/>
      <c r="M198" s="44"/>
      <c r="N198" s="45"/>
      <c r="O198" s="49"/>
      <c r="P198" s="203"/>
      <c r="Q198" s="40"/>
      <c r="R198" s="40"/>
      <c r="S198" s="40"/>
      <c r="T198" s="40"/>
      <c r="U198" s="40"/>
      <c r="V198" s="52"/>
      <c r="W198" s="40"/>
      <c r="X198" s="54"/>
      <c r="Y198" s="38"/>
      <c r="Z198" s="4"/>
      <c r="AA198" s="42"/>
    </row>
    <row r="199" spans="1:27" hidden="1" x14ac:dyDescent="0.35">
      <c r="A199" s="26"/>
      <c r="B199" s="26"/>
      <c r="C199" s="5"/>
      <c r="D199" s="5"/>
      <c r="E199" s="40"/>
      <c r="F199" s="4"/>
      <c r="G199" s="42"/>
      <c r="H199" s="26"/>
      <c r="I199" s="4"/>
      <c r="J199" s="40"/>
      <c r="K199" s="40"/>
      <c r="L199" s="4"/>
      <c r="M199" s="44"/>
      <c r="N199" s="45"/>
      <c r="O199" s="49"/>
      <c r="P199" s="203"/>
      <c r="Q199" s="40"/>
      <c r="R199" s="40"/>
      <c r="S199" s="40"/>
      <c r="T199" s="40"/>
      <c r="U199" s="40"/>
      <c r="V199" s="52"/>
      <c r="W199" s="40"/>
      <c r="X199" s="54"/>
      <c r="Y199" s="38"/>
      <c r="Z199" s="4"/>
      <c r="AA199" s="42"/>
    </row>
    <row r="200" spans="1:27" hidden="1" x14ac:dyDescent="0.35">
      <c r="A200" s="26"/>
      <c r="B200" s="26"/>
      <c r="C200" s="5"/>
      <c r="D200" s="5"/>
      <c r="E200" s="40"/>
      <c r="F200" s="4"/>
      <c r="G200" s="42"/>
      <c r="H200" s="26"/>
      <c r="I200" s="4"/>
      <c r="J200" s="40"/>
      <c r="K200" s="40"/>
      <c r="L200" s="4"/>
      <c r="M200" s="44"/>
      <c r="N200" s="45"/>
      <c r="O200" s="49"/>
      <c r="P200" s="203"/>
      <c r="Q200" s="40"/>
      <c r="R200" s="40"/>
      <c r="S200" s="40"/>
      <c r="T200" s="40"/>
      <c r="U200" s="40"/>
      <c r="V200" s="52"/>
      <c r="W200" s="40"/>
      <c r="X200" s="54"/>
      <c r="Y200" s="38"/>
      <c r="Z200" s="4"/>
      <c r="AA200" s="42"/>
    </row>
    <row r="201" spans="1:27" hidden="1" x14ac:dyDescent="0.35">
      <c r="A201" s="26"/>
      <c r="B201" s="26"/>
      <c r="C201" s="5"/>
      <c r="D201" s="5"/>
      <c r="E201" s="40"/>
      <c r="F201" s="4"/>
      <c r="G201" s="42"/>
      <c r="H201" s="26"/>
      <c r="I201" s="4"/>
      <c r="J201" s="40"/>
      <c r="K201" s="40"/>
      <c r="L201" s="4"/>
      <c r="M201" s="44"/>
      <c r="N201" s="45"/>
      <c r="O201" s="49"/>
      <c r="P201" s="203"/>
      <c r="Q201" s="40"/>
      <c r="R201" s="40"/>
      <c r="S201" s="40"/>
      <c r="T201" s="40"/>
      <c r="U201" s="40"/>
      <c r="V201" s="52"/>
      <c r="W201" s="40"/>
      <c r="X201" s="54"/>
      <c r="Y201" s="38"/>
      <c r="Z201" s="4"/>
      <c r="AA201" s="42"/>
    </row>
    <row r="202" spans="1:27" hidden="1" x14ac:dyDescent="0.35">
      <c r="A202" s="26"/>
      <c r="B202" s="26"/>
      <c r="C202" s="5"/>
      <c r="D202" s="5"/>
      <c r="E202" s="40"/>
      <c r="F202" s="4"/>
      <c r="G202" s="42"/>
      <c r="H202" s="26"/>
      <c r="I202" s="4"/>
      <c r="J202" s="40"/>
      <c r="K202" s="40"/>
      <c r="L202" s="4"/>
      <c r="M202" s="44"/>
      <c r="N202" s="45"/>
      <c r="O202" s="49"/>
      <c r="Q202" s="40"/>
      <c r="R202" s="40"/>
      <c r="S202" s="40"/>
      <c r="T202" s="40"/>
      <c r="U202" s="40"/>
      <c r="V202" s="52"/>
      <c r="W202" s="40"/>
      <c r="X202" s="54"/>
      <c r="Y202" s="38"/>
      <c r="Z202" s="4"/>
      <c r="AA202" s="42"/>
    </row>
    <row r="203" spans="1:27" hidden="1" x14ac:dyDescent="0.35">
      <c r="A203" s="27"/>
      <c r="B203" s="27"/>
      <c r="C203" s="23"/>
      <c r="D203" s="23"/>
      <c r="E203" s="41"/>
      <c r="F203" s="22"/>
      <c r="G203" s="43"/>
      <c r="H203" s="27"/>
      <c r="I203" s="22"/>
      <c r="J203" s="41"/>
      <c r="K203" s="41"/>
      <c r="L203" s="22"/>
      <c r="M203" s="46"/>
      <c r="N203" s="47"/>
      <c r="O203" s="50"/>
      <c r="Q203" s="41"/>
      <c r="R203" s="41"/>
      <c r="S203" s="41"/>
      <c r="T203" s="41"/>
      <c r="U203" s="41"/>
      <c r="V203" s="53"/>
      <c r="W203" s="41"/>
      <c r="X203" s="55"/>
      <c r="Y203" s="39"/>
      <c r="Z203" s="22"/>
      <c r="AA203" s="43"/>
    </row>
  </sheetData>
  <autoFilter ref="B4:AA203">
    <filterColumn colId="10">
      <filters>
        <filter val="CHW"/>
      </filters>
    </filterColumn>
  </autoFilter>
  <mergeCells count="6">
    <mergeCell ref="B1:G1"/>
    <mergeCell ref="H1:N1"/>
    <mergeCell ref="O1:V1"/>
    <mergeCell ref="Y1:AA1"/>
    <mergeCell ref="C2:D2"/>
    <mergeCell ref="U2:V2"/>
  </mergeCells>
  <conditionalFormatting sqref="R5:R203">
    <cfRule type="expression" dxfId="7" priority="6">
      <formula>$Q5="OPD_Referral"</formula>
    </cfRule>
  </conditionalFormatting>
  <conditionalFormatting sqref="S5:S203">
    <cfRule type="expression" dxfId="6" priority="5">
      <formula>$Q5="Emergency_referral"</formula>
    </cfRule>
  </conditionalFormatting>
  <dataValidations count="14">
    <dataValidation type="date" operator="greaterThan" allowBlank="1" showInputMessage="1" showErrorMessage="1" sqref="M1:N1 M3:N4">
      <formula1>42370</formula1>
    </dataValidation>
    <dataValidation operator="greaterThan" allowBlank="1" showInputMessage="1" showErrorMessage="1" sqref="M2:N2"/>
    <dataValidation type="list" allowBlank="1" showInputMessage="1" showErrorMessage="1" sqref="W90:W203">
      <formula1>Refused</formula1>
    </dataValidation>
    <dataValidation type="list" allowBlank="1" showInputMessage="1" showErrorMessage="1" sqref="E5:E203">
      <formula1>"male,female"</formula1>
    </dataValidation>
    <dataValidation type="list" allowBlank="1" showInputMessage="1" showErrorMessage="1" sqref="F5:F203">
      <formula1>"Rakhine,Burma,Muslim,Hindu,Other"</formula1>
    </dataValidation>
    <dataValidation type="list" allowBlank="1" showInputMessage="1" showErrorMessage="1" sqref="L5:L203">
      <formula1>"MSF clinic,CHW,MOH"</formula1>
    </dataValidation>
    <dataValidation type="list" allowBlank="1" showInputMessage="1" showErrorMessage="1" sqref="Z5:Z203">
      <formula1>"discharge,self-discharge,death"</formula1>
    </dataValidation>
    <dataValidation type="list" allowBlank="1" showInputMessage="1" showErrorMessage="1" sqref="U5:U87 U90:U203 T88:T89">
      <formula1>"needed &amp; received,needed but not received,not needed"</formula1>
    </dataValidation>
    <dataValidation type="date" operator="greaterThan" allowBlank="1" showInputMessage="1" showErrorMessage="1" sqref="M5:N203 X88:X89 Y5:Y203">
      <formula1>42369</formula1>
    </dataValidation>
    <dataValidation type="list" allowBlank="1" showInputMessage="1" showErrorMessage="1" sqref="I90:I203 I53:I55 I69:I71 I34:I37 I48 I41 I43:I46">
      <formula1>clinics</formula1>
    </dataValidation>
    <dataValidation type="list" allowBlank="1" showInputMessage="1" showErrorMessage="1" sqref="Q5:Q203">
      <formula1>type_of_referral</formula1>
    </dataValidation>
    <dataValidation type="decimal" allowBlank="1" showInputMessage="1" showErrorMessage="1" sqref="C5:C203">
      <formula1>0</formula1>
      <formula2>100</formula2>
    </dataValidation>
    <dataValidation type="list" allowBlank="1" showInputMessage="1" showErrorMessage="1" sqref="D5:D87 D90:D203">
      <formula1>Age_Unit</formula1>
    </dataValidation>
    <dataValidation type="list" allowBlank="1" showInputMessage="1" showErrorMessage="1" sqref="R5:S203">
      <formula1>INDIRECT($Q5)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2"/>
  <sheetViews>
    <sheetView workbookViewId="0">
      <pane xSplit="2" ySplit="4" topLeftCell="C35" activePane="bottomRight" state="frozen"/>
      <selection pane="topRight" activeCell="M201" sqref="M5:N201"/>
      <selection pane="bottomLeft" activeCell="M201" sqref="M5:N201"/>
      <selection pane="bottomRight" activeCell="L5" sqref="L5:L90"/>
    </sheetView>
  </sheetViews>
  <sheetFormatPr defaultColWidth="9.1796875" defaultRowHeight="14.5" x14ac:dyDescent="0.35"/>
  <cols>
    <col min="2" max="2" width="11.7265625" bestFit="1" customWidth="1"/>
    <col min="5" max="5" width="9.453125" style="2" customWidth="1"/>
    <col min="6" max="6" width="17" customWidth="1"/>
    <col min="7" max="7" width="17.4531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47.453125" style="2" customWidth="1"/>
    <col min="16" max="16" width="24.54296875" style="2" customWidth="1"/>
    <col min="17" max="17" width="19" style="2" bestFit="1" customWidth="1"/>
    <col min="18" max="18" width="19.7265625" style="2" bestFit="1" customWidth="1"/>
    <col min="19" max="19" width="21.1796875" style="2" customWidth="1"/>
    <col min="20" max="20" width="28.1796875" style="2" bestFit="1" customWidth="1"/>
    <col min="21" max="21" width="26.26953125" style="2" customWidth="1"/>
    <col min="22" max="22" width="21.54296875" style="2" customWidth="1"/>
    <col min="23" max="23" width="29.1796875" style="2" bestFit="1" customWidth="1"/>
    <col min="24" max="24" width="18.1796875" style="2" customWidth="1"/>
    <col min="25" max="25" width="13" style="48" customWidth="1"/>
    <col min="26" max="26" width="13.81640625" customWidth="1"/>
    <col min="27" max="27" width="31.7265625" style="2" customWidth="1"/>
    <col min="28" max="28" width="19.7265625" customWidth="1"/>
  </cols>
  <sheetData>
    <row r="1" spans="1:28" s="4" customFormat="1" x14ac:dyDescent="0.35">
      <c r="A1" s="28"/>
      <c r="B1" s="479" t="s">
        <v>235</v>
      </c>
      <c r="C1" s="480"/>
      <c r="D1" s="480"/>
      <c r="E1" s="480"/>
      <c r="F1" s="480"/>
      <c r="G1" s="481"/>
      <c r="H1" s="479" t="s">
        <v>236</v>
      </c>
      <c r="I1" s="480"/>
      <c r="J1" s="480"/>
      <c r="K1" s="480"/>
      <c r="L1" s="480"/>
      <c r="M1" s="480"/>
      <c r="N1" s="481"/>
      <c r="O1" s="479" t="s">
        <v>237</v>
      </c>
      <c r="P1" s="480"/>
      <c r="Q1" s="480"/>
      <c r="R1" s="480"/>
      <c r="S1" s="480"/>
      <c r="T1" s="480"/>
      <c r="U1" s="480"/>
      <c r="V1" s="481"/>
      <c r="W1" s="51"/>
      <c r="X1" s="51"/>
      <c r="Y1" s="479" t="s">
        <v>238</v>
      </c>
      <c r="Z1" s="480"/>
      <c r="AA1" s="481"/>
      <c r="AB1" s="132"/>
    </row>
    <row r="2" spans="1:28" s="4" customFormat="1" ht="39" x14ac:dyDescent="0.35">
      <c r="A2" s="25" t="s">
        <v>239</v>
      </c>
      <c r="B2" s="11" t="s">
        <v>71</v>
      </c>
      <c r="C2" s="482" t="s">
        <v>74</v>
      </c>
      <c r="D2" s="482"/>
      <c r="E2" s="7" t="s">
        <v>79</v>
      </c>
      <c r="F2" s="7" t="s">
        <v>82</v>
      </c>
      <c r="G2" s="37" t="s">
        <v>85</v>
      </c>
      <c r="H2" s="32" t="s">
        <v>88</v>
      </c>
      <c r="I2" s="9" t="s">
        <v>91</v>
      </c>
      <c r="J2" s="7" t="s">
        <v>95</v>
      </c>
      <c r="K2" s="7" t="s">
        <v>97</v>
      </c>
      <c r="L2" s="7" t="s">
        <v>99</v>
      </c>
      <c r="M2" s="9" t="s">
        <v>102</v>
      </c>
      <c r="N2" s="37" t="s">
        <v>105</v>
      </c>
      <c r="O2" s="11" t="s">
        <v>108</v>
      </c>
      <c r="P2" s="7" t="s">
        <v>207</v>
      </c>
      <c r="Q2" s="7" t="s">
        <v>111</v>
      </c>
      <c r="R2" s="9" t="s">
        <v>240</v>
      </c>
      <c r="S2" s="9" t="s">
        <v>241</v>
      </c>
      <c r="T2" s="9" t="s">
        <v>120</v>
      </c>
      <c r="U2" s="483" t="s">
        <v>123</v>
      </c>
      <c r="V2" s="484"/>
      <c r="W2" s="9" t="s">
        <v>130</v>
      </c>
      <c r="X2" s="9" t="s">
        <v>242</v>
      </c>
      <c r="Y2" s="32" t="s">
        <v>136</v>
      </c>
      <c r="Z2" s="10" t="s">
        <v>139</v>
      </c>
      <c r="AA2" s="8" t="s">
        <v>142</v>
      </c>
      <c r="AB2" s="412" t="s">
        <v>3201</v>
      </c>
    </row>
    <row r="3" spans="1:28" s="4" customFormat="1" ht="27.75" customHeight="1" x14ac:dyDescent="0.35">
      <c r="A3" s="24"/>
      <c r="B3" s="29" t="s">
        <v>243</v>
      </c>
      <c r="C3" s="30" t="s">
        <v>244</v>
      </c>
      <c r="D3" s="30" t="s">
        <v>245</v>
      </c>
      <c r="E3" s="30" t="s">
        <v>246</v>
      </c>
      <c r="F3" s="31" t="s">
        <v>247</v>
      </c>
      <c r="G3" s="12" t="s">
        <v>248</v>
      </c>
      <c r="H3" s="33" t="s">
        <v>249</v>
      </c>
      <c r="I3" s="15" t="s">
        <v>250</v>
      </c>
      <c r="J3" s="15" t="s">
        <v>251</v>
      </c>
      <c r="K3" s="15" t="s">
        <v>251</v>
      </c>
      <c r="L3" s="15" t="s">
        <v>252</v>
      </c>
      <c r="M3" s="34" t="s">
        <v>253</v>
      </c>
      <c r="N3" s="35" t="s">
        <v>253</v>
      </c>
      <c r="O3" s="36" t="s">
        <v>248</v>
      </c>
      <c r="P3" s="34" t="s">
        <v>254</v>
      </c>
      <c r="Q3" s="15" t="s">
        <v>255</v>
      </c>
      <c r="R3" s="15" t="s">
        <v>256</v>
      </c>
      <c r="S3" s="15" t="s">
        <v>257</v>
      </c>
      <c r="T3" s="34" t="s">
        <v>248</v>
      </c>
      <c r="U3" s="15" t="s">
        <v>258</v>
      </c>
      <c r="V3" s="14" t="s">
        <v>259</v>
      </c>
      <c r="W3" s="15" t="s">
        <v>260</v>
      </c>
      <c r="X3" s="15"/>
      <c r="Y3" s="16" t="s">
        <v>261</v>
      </c>
      <c r="Z3" s="13" t="s">
        <v>262</v>
      </c>
      <c r="AA3" s="17"/>
      <c r="AB3" s="411" t="s">
        <v>3202</v>
      </c>
    </row>
    <row r="4" spans="1:28" s="6" customFormat="1" ht="13" x14ac:dyDescent="0.35">
      <c r="A4" s="19" t="s">
        <v>264</v>
      </c>
      <c r="B4" s="19" t="s">
        <v>72</v>
      </c>
      <c r="C4" s="18" t="s">
        <v>75</v>
      </c>
      <c r="D4" s="18" t="s">
        <v>265</v>
      </c>
      <c r="E4" s="18" t="s">
        <v>80</v>
      </c>
      <c r="F4" s="18" t="s">
        <v>83</v>
      </c>
      <c r="G4" s="21" t="s">
        <v>86</v>
      </c>
      <c r="H4" s="19" t="s">
        <v>89</v>
      </c>
      <c r="I4" s="18" t="s">
        <v>92</v>
      </c>
      <c r="J4" s="18" t="s">
        <v>95</v>
      </c>
      <c r="K4" s="18" t="s">
        <v>97</v>
      </c>
      <c r="L4" s="18" t="s">
        <v>100</v>
      </c>
      <c r="M4" s="18" t="s">
        <v>103</v>
      </c>
      <c r="N4" s="21" t="s">
        <v>106</v>
      </c>
      <c r="O4" s="19" t="s">
        <v>109</v>
      </c>
      <c r="P4" s="18" t="s">
        <v>266</v>
      </c>
      <c r="Q4" s="18" t="s">
        <v>112</v>
      </c>
      <c r="R4" s="18" t="s">
        <v>267</v>
      </c>
      <c r="S4" s="18" t="s">
        <v>118</v>
      </c>
      <c r="T4" s="18" t="s">
        <v>121</v>
      </c>
      <c r="U4" s="18" t="s">
        <v>124</v>
      </c>
      <c r="V4" s="21" t="s">
        <v>126</v>
      </c>
      <c r="W4" s="18" t="s">
        <v>131</v>
      </c>
      <c r="X4" s="18" t="s">
        <v>134</v>
      </c>
      <c r="Y4" s="19" t="s">
        <v>137</v>
      </c>
      <c r="Z4" s="20" t="s">
        <v>140</v>
      </c>
      <c r="AA4" s="21" t="s">
        <v>143</v>
      </c>
      <c r="AB4" s="434" t="s">
        <v>268</v>
      </c>
    </row>
    <row r="5" spans="1:28" s="4" customFormat="1" x14ac:dyDescent="0.35">
      <c r="A5" s="200">
        <v>40</v>
      </c>
      <c r="B5" s="200" t="s">
        <v>3203</v>
      </c>
      <c r="C5" s="202">
        <v>11</v>
      </c>
      <c r="D5" s="202" t="s">
        <v>13</v>
      </c>
      <c r="E5" s="203" t="s">
        <v>286</v>
      </c>
      <c r="F5" s="200" t="s">
        <v>271</v>
      </c>
      <c r="G5" s="203" t="s">
        <v>7</v>
      </c>
      <c r="H5" s="200" t="s">
        <v>280</v>
      </c>
      <c r="I5" s="200" t="s">
        <v>7</v>
      </c>
      <c r="J5" s="203" t="s">
        <v>301</v>
      </c>
      <c r="K5" s="203" t="s">
        <v>289</v>
      </c>
      <c r="L5" s="200" t="s">
        <v>195</v>
      </c>
      <c r="M5" s="435">
        <v>45201</v>
      </c>
      <c r="N5" s="435">
        <v>45201</v>
      </c>
      <c r="O5" s="203" t="s">
        <v>3204</v>
      </c>
      <c r="P5" s="203" t="s">
        <v>234</v>
      </c>
      <c r="Q5" s="203" t="s">
        <v>9</v>
      </c>
      <c r="R5" s="203" t="s">
        <v>10</v>
      </c>
      <c r="S5" s="203"/>
      <c r="T5" s="203"/>
      <c r="U5" s="203"/>
      <c r="V5" s="436"/>
      <c r="W5" s="203"/>
      <c r="X5" s="437"/>
      <c r="Y5" s="435">
        <v>45215</v>
      </c>
      <c r="Z5" s="200" t="s">
        <v>276</v>
      </c>
      <c r="AA5" s="203" t="s">
        <v>3205</v>
      </c>
      <c r="AB5" s="200"/>
    </row>
    <row r="6" spans="1:28" x14ac:dyDescent="0.35">
      <c r="A6" s="200">
        <v>40</v>
      </c>
      <c r="B6" s="200" t="s">
        <v>3206</v>
      </c>
      <c r="C6" s="202">
        <v>7</v>
      </c>
      <c r="D6" s="202" t="s">
        <v>20</v>
      </c>
      <c r="E6" s="203" t="s">
        <v>286</v>
      </c>
      <c r="F6" s="200" t="s">
        <v>271</v>
      </c>
      <c r="G6" s="203" t="s">
        <v>1228</v>
      </c>
      <c r="H6" s="200" t="s">
        <v>280</v>
      </c>
      <c r="I6" s="200" t="s">
        <v>7</v>
      </c>
      <c r="J6" s="203" t="s">
        <v>612</v>
      </c>
      <c r="K6" s="203" t="s">
        <v>561</v>
      </c>
      <c r="L6" s="200" t="s">
        <v>195</v>
      </c>
      <c r="M6" s="435">
        <v>45202</v>
      </c>
      <c r="N6" s="435">
        <v>45202</v>
      </c>
      <c r="O6" s="203" t="s">
        <v>3207</v>
      </c>
      <c r="P6" s="203" t="s">
        <v>234</v>
      </c>
      <c r="Q6" s="203" t="s">
        <v>9</v>
      </c>
      <c r="R6" s="203" t="s">
        <v>10</v>
      </c>
      <c r="S6" s="203"/>
      <c r="T6" s="203"/>
      <c r="U6" s="203"/>
      <c r="V6" s="436"/>
      <c r="W6" s="203"/>
      <c r="X6" s="437"/>
      <c r="Y6" s="435">
        <v>45205</v>
      </c>
      <c r="Z6" s="200" t="s">
        <v>276</v>
      </c>
      <c r="AA6" s="203" t="s">
        <v>3208</v>
      </c>
      <c r="AB6" s="210"/>
    </row>
    <row r="7" spans="1:28" hidden="1" x14ac:dyDescent="0.35">
      <c r="A7" s="200">
        <v>40</v>
      </c>
      <c r="B7" s="200" t="s">
        <v>3209</v>
      </c>
      <c r="C7" s="202">
        <v>13</v>
      </c>
      <c r="D7" s="202" t="s">
        <v>13</v>
      </c>
      <c r="E7" s="203" t="s">
        <v>279</v>
      </c>
      <c r="F7" s="200" t="s">
        <v>271</v>
      </c>
      <c r="G7" s="203" t="s">
        <v>1632</v>
      </c>
      <c r="H7" s="200" t="s">
        <v>280</v>
      </c>
      <c r="I7" s="200" t="s">
        <v>7</v>
      </c>
      <c r="J7" s="203" t="s">
        <v>3137</v>
      </c>
      <c r="K7" s="203" t="s">
        <v>1610</v>
      </c>
      <c r="L7" s="200" t="s">
        <v>193</v>
      </c>
      <c r="M7" s="435">
        <v>45202</v>
      </c>
      <c r="N7" s="435">
        <v>45202</v>
      </c>
      <c r="O7" s="203" t="s">
        <v>998</v>
      </c>
      <c r="P7" s="203"/>
      <c r="Q7" s="203" t="s">
        <v>16</v>
      </c>
      <c r="R7" s="203"/>
      <c r="S7" s="203" t="s">
        <v>18</v>
      </c>
      <c r="T7" s="203"/>
      <c r="U7" s="203"/>
      <c r="V7" s="436"/>
      <c r="W7" s="203"/>
      <c r="X7" s="437"/>
      <c r="Y7" s="435">
        <v>45202</v>
      </c>
      <c r="Z7" s="200" t="s">
        <v>276</v>
      </c>
      <c r="AA7" s="203" t="s">
        <v>302</v>
      </c>
      <c r="AB7" s="210"/>
    </row>
    <row r="8" spans="1:28" hidden="1" x14ac:dyDescent="0.35">
      <c r="A8" s="200">
        <v>40</v>
      </c>
      <c r="B8" s="200" t="s">
        <v>3210</v>
      </c>
      <c r="C8" s="202">
        <v>6</v>
      </c>
      <c r="D8" s="202" t="s">
        <v>13</v>
      </c>
      <c r="E8" s="203" t="s">
        <v>286</v>
      </c>
      <c r="F8" s="200" t="s">
        <v>271</v>
      </c>
      <c r="G8" s="203" t="s">
        <v>7</v>
      </c>
      <c r="H8" s="200" t="s">
        <v>280</v>
      </c>
      <c r="I8" s="200" t="s">
        <v>7</v>
      </c>
      <c r="J8" s="203" t="s">
        <v>612</v>
      </c>
      <c r="K8" s="203" t="s">
        <v>1610</v>
      </c>
      <c r="L8" s="200" t="s">
        <v>193</v>
      </c>
      <c r="M8" s="435">
        <v>45202</v>
      </c>
      <c r="N8" s="435">
        <v>45202</v>
      </c>
      <c r="O8" s="203" t="s">
        <v>998</v>
      </c>
      <c r="P8" s="203"/>
      <c r="Q8" s="203" t="s">
        <v>16</v>
      </c>
      <c r="R8" s="203"/>
      <c r="S8" s="203" t="s">
        <v>18</v>
      </c>
      <c r="T8" s="203"/>
      <c r="U8" s="203"/>
      <c r="V8" s="436"/>
      <c r="W8" s="203"/>
      <c r="X8" s="437"/>
      <c r="Y8" s="435">
        <v>45202</v>
      </c>
      <c r="Z8" s="200" t="s">
        <v>276</v>
      </c>
      <c r="AA8" s="203" t="s">
        <v>302</v>
      </c>
      <c r="AB8" s="210"/>
    </row>
    <row r="9" spans="1:28" hidden="1" x14ac:dyDescent="0.35">
      <c r="A9" s="200">
        <v>40</v>
      </c>
      <c r="B9" s="200" t="s">
        <v>3211</v>
      </c>
      <c r="C9" s="202">
        <v>50</v>
      </c>
      <c r="D9" s="202" t="s">
        <v>13</v>
      </c>
      <c r="E9" s="203" t="s">
        <v>286</v>
      </c>
      <c r="F9" s="200" t="s">
        <v>271</v>
      </c>
      <c r="G9" s="203" t="s">
        <v>47</v>
      </c>
      <c r="H9" s="200" t="s">
        <v>280</v>
      </c>
      <c r="I9" s="200" t="s">
        <v>47</v>
      </c>
      <c r="J9" s="203" t="s">
        <v>612</v>
      </c>
      <c r="K9" s="203" t="s">
        <v>1335</v>
      </c>
      <c r="L9" s="200" t="s">
        <v>193</v>
      </c>
      <c r="M9" s="435">
        <v>45202</v>
      </c>
      <c r="N9" s="435">
        <v>45202</v>
      </c>
      <c r="O9" s="203" t="s">
        <v>998</v>
      </c>
      <c r="P9" s="203"/>
      <c r="Q9" s="203" t="s">
        <v>16</v>
      </c>
      <c r="R9" s="203"/>
      <c r="S9" s="203" t="s">
        <v>18</v>
      </c>
      <c r="T9" s="203"/>
      <c r="U9" s="203"/>
      <c r="V9" s="436"/>
      <c r="W9" s="203"/>
      <c r="X9" s="437"/>
      <c r="Y9" s="435">
        <v>45202</v>
      </c>
      <c r="Z9" s="200" t="s">
        <v>276</v>
      </c>
      <c r="AA9" s="203" t="s">
        <v>3212</v>
      </c>
      <c r="AB9" s="210"/>
    </row>
    <row r="10" spans="1:28" hidden="1" x14ac:dyDescent="0.35">
      <c r="A10" s="200">
        <v>40</v>
      </c>
      <c r="B10" s="200" t="s">
        <v>3213</v>
      </c>
      <c r="C10" s="202">
        <v>23</v>
      </c>
      <c r="D10" s="202" t="s">
        <v>13</v>
      </c>
      <c r="E10" s="203" t="s">
        <v>279</v>
      </c>
      <c r="F10" s="200" t="s">
        <v>312</v>
      </c>
      <c r="G10" s="203" t="s">
        <v>44</v>
      </c>
      <c r="H10" s="200" t="s">
        <v>280</v>
      </c>
      <c r="I10" s="200" t="s">
        <v>44</v>
      </c>
      <c r="J10" s="203" t="s">
        <v>612</v>
      </c>
      <c r="K10" s="203" t="s">
        <v>1105</v>
      </c>
      <c r="L10" s="200" t="s">
        <v>193</v>
      </c>
      <c r="M10" s="435">
        <v>45203</v>
      </c>
      <c r="N10" s="435">
        <v>45203</v>
      </c>
      <c r="O10" s="203" t="s">
        <v>3214</v>
      </c>
      <c r="P10" s="203" t="s">
        <v>213</v>
      </c>
      <c r="Q10" s="203" t="s">
        <v>9</v>
      </c>
      <c r="R10" s="203" t="s">
        <v>10</v>
      </c>
      <c r="S10" s="203"/>
      <c r="T10" s="203"/>
      <c r="U10" s="203"/>
      <c r="V10" s="436"/>
      <c r="W10" s="203"/>
      <c r="X10" s="437"/>
      <c r="Y10" s="435">
        <v>45210</v>
      </c>
      <c r="Z10" s="200" t="s">
        <v>276</v>
      </c>
      <c r="AA10" s="203" t="s">
        <v>3215</v>
      </c>
      <c r="AB10" s="210"/>
    </row>
    <row r="11" spans="1:28" hidden="1" x14ac:dyDescent="0.35">
      <c r="A11" s="200">
        <v>40</v>
      </c>
      <c r="B11" s="200" t="s">
        <v>3216</v>
      </c>
      <c r="C11" s="202">
        <v>24</v>
      </c>
      <c r="D11" s="202" t="s">
        <v>13</v>
      </c>
      <c r="E11" s="203" t="s">
        <v>286</v>
      </c>
      <c r="F11" s="200" t="s">
        <v>312</v>
      </c>
      <c r="G11" s="203" t="s">
        <v>44</v>
      </c>
      <c r="H11" s="200" t="s">
        <v>280</v>
      </c>
      <c r="I11" s="200" t="s">
        <v>55</v>
      </c>
      <c r="J11" s="203" t="s">
        <v>3217</v>
      </c>
      <c r="K11" s="203" t="s">
        <v>3217</v>
      </c>
      <c r="L11" s="200" t="s">
        <v>55</v>
      </c>
      <c r="M11" s="435">
        <v>45203</v>
      </c>
      <c r="N11" s="435">
        <v>45203</v>
      </c>
      <c r="O11" s="203" t="s">
        <v>3218</v>
      </c>
      <c r="P11" s="203" t="s">
        <v>221</v>
      </c>
      <c r="Q11" s="203" t="s">
        <v>9</v>
      </c>
      <c r="R11" s="203" t="s">
        <v>23</v>
      </c>
      <c r="S11" s="203"/>
      <c r="T11" s="203" t="s">
        <v>3219</v>
      </c>
      <c r="U11" s="203"/>
      <c r="V11" s="436"/>
      <c r="W11" s="203"/>
      <c r="X11" s="437"/>
      <c r="Y11" s="435">
        <v>45208</v>
      </c>
      <c r="Z11" s="200" t="s">
        <v>276</v>
      </c>
      <c r="AA11" s="203" t="s">
        <v>3220</v>
      </c>
      <c r="AB11" s="210"/>
    </row>
    <row r="12" spans="1:28" x14ac:dyDescent="0.35">
      <c r="A12" s="200">
        <v>40</v>
      </c>
      <c r="B12" s="200" t="s">
        <v>3221</v>
      </c>
      <c r="C12" s="202">
        <v>30</v>
      </c>
      <c r="D12" s="202" t="s">
        <v>13</v>
      </c>
      <c r="E12" s="203" t="s">
        <v>286</v>
      </c>
      <c r="F12" s="200" t="s">
        <v>271</v>
      </c>
      <c r="G12" s="203" t="s">
        <v>3222</v>
      </c>
      <c r="H12" s="200" t="s">
        <v>280</v>
      </c>
      <c r="I12" s="200" t="s">
        <v>7</v>
      </c>
      <c r="J12" s="203" t="s">
        <v>295</v>
      </c>
      <c r="K12" s="203" t="s">
        <v>3223</v>
      </c>
      <c r="L12" s="200" t="s">
        <v>195</v>
      </c>
      <c r="M12" s="435">
        <v>45204</v>
      </c>
      <c r="N12" s="435">
        <v>45204</v>
      </c>
      <c r="O12" s="203" t="s">
        <v>3224</v>
      </c>
      <c r="P12" s="203" t="s">
        <v>232</v>
      </c>
      <c r="Q12" s="203" t="s">
        <v>9</v>
      </c>
      <c r="R12" s="203" t="s">
        <v>23</v>
      </c>
      <c r="S12" s="203"/>
      <c r="T12" s="203" t="s">
        <v>3225</v>
      </c>
      <c r="U12" s="203"/>
      <c r="V12" s="436"/>
      <c r="W12" s="203"/>
      <c r="X12" s="437"/>
      <c r="Y12" s="435">
        <v>45207</v>
      </c>
      <c r="Z12" s="200" t="s">
        <v>276</v>
      </c>
      <c r="AA12" s="203" t="s">
        <v>3226</v>
      </c>
      <c r="AB12" s="210"/>
    </row>
    <row r="13" spans="1:28" x14ac:dyDescent="0.35">
      <c r="A13" s="200">
        <v>40</v>
      </c>
      <c r="B13" s="200" t="s">
        <v>3227</v>
      </c>
      <c r="C13" s="202">
        <v>2</v>
      </c>
      <c r="D13" s="202" t="s">
        <v>13</v>
      </c>
      <c r="E13" s="203" t="s">
        <v>279</v>
      </c>
      <c r="F13" s="200" t="s">
        <v>271</v>
      </c>
      <c r="G13" s="203" t="s">
        <v>50</v>
      </c>
      <c r="H13" s="200" t="s">
        <v>280</v>
      </c>
      <c r="I13" s="200" t="s">
        <v>50</v>
      </c>
      <c r="J13" s="203" t="s">
        <v>295</v>
      </c>
      <c r="K13" s="203" t="s">
        <v>3228</v>
      </c>
      <c r="L13" s="200" t="s">
        <v>195</v>
      </c>
      <c r="M13" s="435">
        <v>45204</v>
      </c>
      <c r="N13" s="435">
        <v>45204</v>
      </c>
      <c r="O13" s="203" t="s">
        <v>3229</v>
      </c>
      <c r="P13" s="203" t="s">
        <v>209</v>
      </c>
      <c r="Q13" s="203" t="s">
        <v>9</v>
      </c>
      <c r="R13" s="203" t="s">
        <v>10</v>
      </c>
      <c r="S13" s="203"/>
      <c r="T13" s="203"/>
      <c r="U13" s="203"/>
      <c r="V13" s="436"/>
      <c r="W13" s="203"/>
      <c r="X13" s="437"/>
      <c r="Y13" s="435">
        <v>45205</v>
      </c>
      <c r="Z13" s="200" t="s">
        <v>773</v>
      </c>
      <c r="AA13" s="438" t="s">
        <v>3230</v>
      </c>
      <c r="AB13" s="210"/>
    </row>
    <row r="14" spans="1:28" hidden="1" x14ac:dyDescent="0.35">
      <c r="A14" s="200">
        <v>40</v>
      </c>
      <c r="B14" s="200" t="s">
        <v>3231</v>
      </c>
      <c r="C14" s="202">
        <v>8</v>
      </c>
      <c r="D14" s="202" t="s">
        <v>13</v>
      </c>
      <c r="E14" s="203" t="s">
        <v>286</v>
      </c>
      <c r="F14" s="200" t="s">
        <v>271</v>
      </c>
      <c r="G14" s="203" t="s">
        <v>53</v>
      </c>
      <c r="H14" s="200" t="s">
        <v>280</v>
      </c>
      <c r="I14" s="200" t="s">
        <v>53</v>
      </c>
      <c r="J14" s="203" t="s">
        <v>1264</v>
      </c>
      <c r="K14" s="203" t="s">
        <v>3232</v>
      </c>
      <c r="L14" s="200" t="s">
        <v>193</v>
      </c>
      <c r="M14" s="435">
        <v>45204</v>
      </c>
      <c r="N14" s="435">
        <v>45204</v>
      </c>
      <c r="O14" s="203" t="s">
        <v>951</v>
      </c>
      <c r="P14" s="203" t="s">
        <v>234</v>
      </c>
      <c r="Q14" s="203" t="s">
        <v>9</v>
      </c>
      <c r="R14" s="203" t="s">
        <v>10</v>
      </c>
      <c r="S14" s="203"/>
      <c r="T14" s="203"/>
      <c r="U14" s="203"/>
      <c r="V14" s="436"/>
      <c r="W14" s="203"/>
      <c r="X14" s="437"/>
      <c r="Y14" s="435">
        <v>45215</v>
      </c>
      <c r="Z14" s="200" t="s">
        <v>276</v>
      </c>
      <c r="AA14" s="203" t="s">
        <v>951</v>
      </c>
      <c r="AB14" s="210"/>
    </row>
    <row r="15" spans="1:28" hidden="1" x14ac:dyDescent="0.35">
      <c r="A15" s="200">
        <v>40</v>
      </c>
      <c r="B15" s="200" t="s">
        <v>3233</v>
      </c>
      <c r="C15" s="202">
        <v>4.5999999999999996</v>
      </c>
      <c r="D15" s="202" t="s">
        <v>13</v>
      </c>
      <c r="E15" s="203" t="s">
        <v>279</v>
      </c>
      <c r="F15" s="200" t="s">
        <v>271</v>
      </c>
      <c r="G15" s="203" t="s">
        <v>53</v>
      </c>
      <c r="H15" s="200" t="s">
        <v>280</v>
      </c>
      <c r="I15" s="200" t="s">
        <v>53</v>
      </c>
      <c r="J15" s="203" t="s">
        <v>338</v>
      </c>
      <c r="K15" s="203" t="s">
        <v>3234</v>
      </c>
      <c r="L15" s="200" t="s">
        <v>193</v>
      </c>
      <c r="M15" s="435">
        <v>45204</v>
      </c>
      <c r="N15" s="435">
        <v>45204</v>
      </c>
      <c r="O15" s="203" t="s">
        <v>756</v>
      </c>
      <c r="P15" s="203" t="s">
        <v>211</v>
      </c>
      <c r="Q15" s="203" t="s">
        <v>9</v>
      </c>
      <c r="R15" s="203" t="s">
        <v>10</v>
      </c>
      <c r="S15" s="203"/>
      <c r="T15" s="203"/>
      <c r="U15" s="203"/>
      <c r="V15" s="436"/>
      <c r="W15" s="203"/>
      <c r="X15" s="437"/>
      <c r="Y15" s="435">
        <v>45208</v>
      </c>
      <c r="Z15" s="200" t="s">
        <v>276</v>
      </c>
      <c r="AA15" s="203" t="s">
        <v>2032</v>
      </c>
      <c r="AB15" s="210"/>
    </row>
    <row r="16" spans="1:28" hidden="1" x14ac:dyDescent="0.35">
      <c r="A16" s="200">
        <v>40</v>
      </c>
      <c r="B16" s="200" t="s">
        <v>3235</v>
      </c>
      <c r="C16" s="202">
        <v>3.5</v>
      </c>
      <c r="D16" s="202" t="s">
        <v>13</v>
      </c>
      <c r="E16" s="203" t="s">
        <v>286</v>
      </c>
      <c r="F16" s="200" t="s">
        <v>271</v>
      </c>
      <c r="G16" s="203" t="s">
        <v>896</v>
      </c>
      <c r="H16" s="200" t="s">
        <v>1223</v>
      </c>
      <c r="I16" s="200" t="s">
        <v>175</v>
      </c>
      <c r="J16" s="203" t="s">
        <v>273</v>
      </c>
      <c r="K16" s="203" t="s">
        <v>274</v>
      </c>
      <c r="L16" s="200" t="s">
        <v>193</v>
      </c>
      <c r="M16" s="435">
        <v>45204</v>
      </c>
      <c r="N16" s="435">
        <v>45204</v>
      </c>
      <c r="O16" s="203" t="s">
        <v>731</v>
      </c>
      <c r="P16" s="203" t="s">
        <v>211</v>
      </c>
      <c r="Q16" s="203" t="s">
        <v>9</v>
      </c>
      <c r="R16" s="203" t="s">
        <v>10</v>
      </c>
      <c r="S16" s="203"/>
      <c r="T16" s="203"/>
      <c r="U16" s="203"/>
      <c r="V16" s="436"/>
      <c r="W16" s="203"/>
      <c r="X16" s="437"/>
      <c r="Y16" s="435">
        <v>45209</v>
      </c>
      <c r="Z16" s="200" t="s">
        <v>773</v>
      </c>
      <c r="AA16" s="203"/>
      <c r="AB16" s="210"/>
    </row>
    <row r="17" spans="1:28" hidden="1" x14ac:dyDescent="0.35">
      <c r="A17" s="200">
        <v>40</v>
      </c>
      <c r="B17" s="200" t="s">
        <v>3236</v>
      </c>
      <c r="C17" s="202">
        <v>1.6</v>
      </c>
      <c r="D17" s="202" t="s">
        <v>13</v>
      </c>
      <c r="E17" s="203" t="s">
        <v>286</v>
      </c>
      <c r="F17" s="200" t="s">
        <v>271</v>
      </c>
      <c r="G17" s="203" t="s">
        <v>47</v>
      </c>
      <c r="H17" s="200" t="s">
        <v>280</v>
      </c>
      <c r="I17" s="200" t="s">
        <v>7</v>
      </c>
      <c r="J17" s="203" t="s">
        <v>612</v>
      </c>
      <c r="K17" s="203" t="s">
        <v>281</v>
      </c>
      <c r="L17" s="200" t="s">
        <v>193</v>
      </c>
      <c r="M17" s="435">
        <v>45204</v>
      </c>
      <c r="N17" s="435">
        <v>45204</v>
      </c>
      <c r="O17" s="203" t="s">
        <v>998</v>
      </c>
      <c r="P17" s="203"/>
      <c r="Q17" s="203" t="s">
        <v>16</v>
      </c>
      <c r="R17" s="203"/>
      <c r="S17" s="203" t="s">
        <v>18</v>
      </c>
      <c r="T17" s="203"/>
      <c r="U17" s="203"/>
      <c r="V17" s="436"/>
      <c r="W17" s="203"/>
      <c r="X17" s="437"/>
      <c r="Y17" s="435">
        <v>45206</v>
      </c>
      <c r="Z17" s="200" t="s">
        <v>276</v>
      </c>
      <c r="AA17" s="203" t="s">
        <v>3237</v>
      </c>
      <c r="AB17" s="210"/>
    </row>
    <row r="18" spans="1:28" hidden="1" x14ac:dyDescent="0.35">
      <c r="A18" s="200">
        <v>40</v>
      </c>
      <c r="B18" s="200" t="s">
        <v>3238</v>
      </c>
      <c r="C18" s="202">
        <v>10</v>
      </c>
      <c r="D18" s="202" t="s">
        <v>13</v>
      </c>
      <c r="E18" s="203" t="s">
        <v>286</v>
      </c>
      <c r="F18" s="200" t="s">
        <v>271</v>
      </c>
      <c r="G18" s="203" t="s">
        <v>755</v>
      </c>
      <c r="H18" s="200" t="s">
        <v>280</v>
      </c>
      <c r="I18" s="200" t="s">
        <v>7</v>
      </c>
      <c r="J18" s="203" t="s">
        <v>612</v>
      </c>
      <c r="K18" s="203" t="s">
        <v>1610</v>
      </c>
      <c r="L18" s="200" t="s">
        <v>193</v>
      </c>
      <c r="M18" s="435">
        <v>45205</v>
      </c>
      <c r="N18" s="435">
        <v>45205</v>
      </c>
      <c r="O18" s="203" t="s">
        <v>520</v>
      </c>
      <c r="P18" s="203" t="s">
        <v>215</v>
      </c>
      <c r="Q18" s="203" t="s">
        <v>9</v>
      </c>
      <c r="R18" s="203" t="s">
        <v>10</v>
      </c>
      <c r="S18" s="203"/>
      <c r="T18" s="203"/>
      <c r="U18" s="203" t="s">
        <v>163</v>
      </c>
      <c r="V18" s="436" t="s">
        <v>1678</v>
      </c>
      <c r="W18" s="203"/>
      <c r="X18" s="437"/>
      <c r="Y18" s="435">
        <v>45209</v>
      </c>
      <c r="Z18" s="200" t="s">
        <v>276</v>
      </c>
      <c r="AA18" s="203" t="s">
        <v>3239</v>
      </c>
      <c r="AB18" s="210">
        <v>1</v>
      </c>
    </row>
    <row r="19" spans="1:28" hidden="1" x14ac:dyDescent="0.35">
      <c r="A19" s="200">
        <v>40</v>
      </c>
      <c r="B19" s="200" t="s">
        <v>3240</v>
      </c>
      <c r="C19" s="202">
        <v>11</v>
      </c>
      <c r="D19" s="202" t="s">
        <v>13</v>
      </c>
      <c r="E19" s="203" t="s">
        <v>286</v>
      </c>
      <c r="F19" s="200" t="s">
        <v>271</v>
      </c>
      <c r="G19" s="203" t="s">
        <v>1909</v>
      </c>
      <c r="H19" s="200" t="s">
        <v>280</v>
      </c>
      <c r="I19" s="200" t="s">
        <v>7</v>
      </c>
      <c r="J19" s="203" t="s">
        <v>3241</v>
      </c>
      <c r="K19" s="203" t="s">
        <v>289</v>
      </c>
      <c r="L19" s="200" t="s">
        <v>193</v>
      </c>
      <c r="M19" s="435">
        <v>45205</v>
      </c>
      <c r="N19" s="435">
        <v>45205</v>
      </c>
      <c r="O19" s="203" t="s">
        <v>520</v>
      </c>
      <c r="P19" s="203" t="s">
        <v>215</v>
      </c>
      <c r="Q19" s="203" t="s">
        <v>9</v>
      </c>
      <c r="R19" s="203" t="s">
        <v>10</v>
      </c>
      <c r="S19" s="203"/>
      <c r="T19" s="203"/>
      <c r="U19" s="203" t="s">
        <v>163</v>
      </c>
      <c r="V19" s="436" t="s">
        <v>3242</v>
      </c>
      <c r="W19" s="203"/>
      <c r="X19" s="437"/>
      <c r="Y19" s="435">
        <v>45219</v>
      </c>
      <c r="Z19" s="200" t="s">
        <v>276</v>
      </c>
      <c r="AA19" s="203" t="s">
        <v>520</v>
      </c>
      <c r="AB19" s="210">
        <v>4</v>
      </c>
    </row>
    <row r="20" spans="1:28" hidden="1" x14ac:dyDescent="0.35">
      <c r="A20" s="200">
        <v>40</v>
      </c>
      <c r="B20" s="200" t="s">
        <v>3243</v>
      </c>
      <c r="C20" s="202">
        <v>20</v>
      </c>
      <c r="D20" s="202" t="s">
        <v>13</v>
      </c>
      <c r="E20" s="203" t="s">
        <v>286</v>
      </c>
      <c r="F20" s="200" t="s">
        <v>271</v>
      </c>
      <c r="G20" s="203" t="s">
        <v>1228</v>
      </c>
      <c r="H20" s="200" t="s">
        <v>280</v>
      </c>
      <c r="I20" s="200" t="s">
        <v>7</v>
      </c>
      <c r="J20" s="203" t="s">
        <v>612</v>
      </c>
      <c r="K20" s="203" t="s">
        <v>289</v>
      </c>
      <c r="L20" s="200" t="s">
        <v>193</v>
      </c>
      <c r="M20" s="435">
        <v>45205</v>
      </c>
      <c r="N20" s="435">
        <v>45205</v>
      </c>
      <c r="O20" s="203" t="s">
        <v>3244</v>
      </c>
      <c r="P20" s="203" t="s">
        <v>223</v>
      </c>
      <c r="Q20" s="203" t="s">
        <v>9</v>
      </c>
      <c r="R20" s="203" t="s">
        <v>23</v>
      </c>
      <c r="S20" s="203"/>
      <c r="T20" s="203"/>
      <c r="U20" s="203"/>
      <c r="V20" s="436"/>
      <c r="W20" s="203"/>
      <c r="X20" s="437"/>
      <c r="Y20" s="435">
        <v>45210</v>
      </c>
      <c r="Z20" s="200" t="s">
        <v>276</v>
      </c>
      <c r="AA20" s="203" t="s">
        <v>3245</v>
      </c>
      <c r="AB20" s="210"/>
    </row>
    <row r="21" spans="1:28" hidden="1" x14ac:dyDescent="0.35">
      <c r="A21" s="200">
        <v>40</v>
      </c>
      <c r="B21" s="200" t="s">
        <v>3246</v>
      </c>
      <c r="C21" s="202">
        <v>40</v>
      </c>
      <c r="D21" s="202" t="s">
        <v>13</v>
      </c>
      <c r="E21" s="203" t="s">
        <v>286</v>
      </c>
      <c r="F21" s="200" t="s">
        <v>271</v>
      </c>
      <c r="G21" s="203" t="s">
        <v>332</v>
      </c>
      <c r="H21" s="200" t="s">
        <v>280</v>
      </c>
      <c r="I21" s="200" t="s">
        <v>7</v>
      </c>
      <c r="J21" s="203" t="s">
        <v>612</v>
      </c>
      <c r="K21" s="203" t="s">
        <v>289</v>
      </c>
      <c r="L21" s="200" t="s">
        <v>193</v>
      </c>
      <c r="M21" s="435">
        <v>45205</v>
      </c>
      <c r="N21" s="435">
        <v>45205</v>
      </c>
      <c r="O21" s="203" t="s">
        <v>3247</v>
      </c>
      <c r="P21" s="203" t="s">
        <v>227</v>
      </c>
      <c r="Q21" s="203" t="s">
        <v>9</v>
      </c>
      <c r="R21" s="203" t="s">
        <v>23</v>
      </c>
      <c r="S21" s="203"/>
      <c r="T21" s="203" t="s">
        <v>319</v>
      </c>
      <c r="U21" s="203"/>
      <c r="V21" s="436"/>
      <c r="W21" s="203"/>
      <c r="X21" s="437"/>
      <c r="Y21" s="435">
        <v>45210</v>
      </c>
      <c r="Z21" s="200" t="s">
        <v>276</v>
      </c>
      <c r="AA21" s="203" t="s">
        <v>3248</v>
      </c>
      <c r="AB21" s="210"/>
    </row>
    <row r="22" spans="1:28" hidden="1" x14ac:dyDescent="0.35">
      <c r="A22" s="200">
        <v>40</v>
      </c>
      <c r="B22" s="200" t="s">
        <v>3249</v>
      </c>
      <c r="C22" s="202">
        <v>35</v>
      </c>
      <c r="D22" s="202" t="s">
        <v>13</v>
      </c>
      <c r="E22" s="203" t="s">
        <v>286</v>
      </c>
      <c r="F22" s="200" t="s">
        <v>271</v>
      </c>
      <c r="G22" s="203" t="s">
        <v>3250</v>
      </c>
      <c r="H22" s="200" t="s">
        <v>280</v>
      </c>
      <c r="I22" s="200" t="s">
        <v>7</v>
      </c>
      <c r="J22" s="203" t="s">
        <v>327</v>
      </c>
      <c r="K22" s="203" t="s">
        <v>289</v>
      </c>
      <c r="L22" s="200" t="s">
        <v>193</v>
      </c>
      <c r="M22" s="435">
        <v>45205</v>
      </c>
      <c r="N22" s="435">
        <v>45205</v>
      </c>
      <c r="O22" s="203" t="s">
        <v>1634</v>
      </c>
      <c r="P22" s="203" t="s">
        <v>218</v>
      </c>
      <c r="Q22" s="203" t="s">
        <v>9</v>
      </c>
      <c r="R22" s="203" t="s">
        <v>17</v>
      </c>
      <c r="S22" s="203"/>
      <c r="T22" s="203" t="s">
        <v>448</v>
      </c>
      <c r="U22" s="203"/>
      <c r="V22" s="436"/>
      <c r="W22" s="203"/>
      <c r="X22" s="437"/>
      <c r="Y22" s="435">
        <v>45214</v>
      </c>
      <c r="Z22" s="200" t="s">
        <v>276</v>
      </c>
      <c r="AA22" s="203" t="s">
        <v>3251</v>
      </c>
      <c r="AB22" s="210"/>
    </row>
    <row r="23" spans="1:28" hidden="1" x14ac:dyDescent="0.35">
      <c r="A23" s="200">
        <v>40</v>
      </c>
      <c r="B23" s="200" t="s">
        <v>3252</v>
      </c>
      <c r="C23" s="202">
        <v>29</v>
      </c>
      <c r="D23" s="202" t="s">
        <v>13</v>
      </c>
      <c r="E23" s="203" t="s">
        <v>286</v>
      </c>
      <c r="F23" s="200" t="s">
        <v>312</v>
      </c>
      <c r="G23" s="203" t="s">
        <v>2536</v>
      </c>
      <c r="H23" s="200" t="s">
        <v>280</v>
      </c>
      <c r="I23" s="200" t="s">
        <v>7</v>
      </c>
      <c r="J23" s="203" t="s">
        <v>612</v>
      </c>
      <c r="K23" s="203" t="s">
        <v>289</v>
      </c>
      <c r="L23" s="200" t="s">
        <v>193</v>
      </c>
      <c r="M23" s="435">
        <v>45205</v>
      </c>
      <c r="N23" s="435">
        <v>45205</v>
      </c>
      <c r="O23" s="203" t="s">
        <v>3253</v>
      </c>
      <c r="P23" s="203" t="s">
        <v>228</v>
      </c>
      <c r="Q23" s="203" t="s">
        <v>9</v>
      </c>
      <c r="R23" s="203" t="s">
        <v>23</v>
      </c>
      <c r="S23" s="203"/>
      <c r="T23" s="203" t="s">
        <v>3219</v>
      </c>
      <c r="U23" s="203"/>
      <c r="V23" s="436"/>
      <c r="W23" s="203"/>
      <c r="X23" s="437"/>
      <c r="Y23" s="435">
        <v>45209</v>
      </c>
      <c r="Z23" s="200" t="s">
        <v>276</v>
      </c>
      <c r="AA23" s="203" t="s">
        <v>3254</v>
      </c>
      <c r="AB23" s="210"/>
    </row>
    <row r="24" spans="1:28" hidden="1" x14ac:dyDescent="0.35">
      <c r="A24" s="200">
        <v>40</v>
      </c>
      <c r="B24" s="200" t="s">
        <v>3255</v>
      </c>
      <c r="C24" s="202">
        <v>2</v>
      </c>
      <c r="D24" s="202" t="s">
        <v>13</v>
      </c>
      <c r="E24" s="203" t="s">
        <v>279</v>
      </c>
      <c r="F24" s="200" t="s">
        <v>271</v>
      </c>
      <c r="G24" s="203" t="s">
        <v>298</v>
      </c>
      <c r="H24" s="200" t="s">
        <v>280</v>
      </c>
      <c r="I24" s="200" t="s">
        <v>7</v>
      </c>
      <c r="J24" s="203" t="s">
        <v>612</v>
      </c>
      <c r="K24" s="203" t="s">
        <v>289</v>
      </c>
      <c r="L24" s="200" t="s">
        <v>193</v>
      </c>
      <c r="M24" s="435">
        <v>45205</v>
      </c>
      <c r="N24" s="435">
        <v>45205</v>
      </c>
      <c r="O24" s="203" t="s">
        <v>998</v>
      </c>
      <c r="P24" s="203"/>
      <c r="Q24" s="203" t="s">
        <v>16</v>
      </c>
      <c r="R24" s="203"/>
      <c r="S24" s="203" t="s">
        <v>18</v>
      </c>
      <c r="T24" s="203"/>
      <c r="U24" s="203"/>
      <c r="V24" s="436"/>
      <c r="W24" s="203"/>
      <c r="X24" s="437"/>
      <c r="Y24" s="435">
        <v>45205</v>
      </c>
      <c r="Z24" s="200" t="s">
        <v>276</v>
      </c>
      <c r="AA24" s="203" t="s">
        <v>302</v>
      </c>
      <c r="AB24" s="210"/>
    </row>
    <row r="25" spans="1:28" hidden="1" x14ac:dyDescent="0.35">
      <c r="A25" s="200">
        <v>41</v>
      </c>
      <c r="B25" s="200" t="s">
        <v>3172</v>
      </c>
      <c r="C25" s="202">
        <v>1.6</v>
      </c>
      <c r="D25" s="202" t="s">
        <v>13</v>
      </c>
      <c r="E25" s="203" t="s">
        <v>279</v>
      </c>
      <c r="F25" s="200" t="s">
        <v>271</v>
      </c>
      <c r="G25" s="203" t="s">
        <v>44</v>
      </c>
      <c r="H25" s="200" t="s">
        <v>280</v>
      </c>
      <c r="I25" s="200" t="s">
        <v>44</v>
      </c>
      <c r="J25" s="203" t="s">
        <v>295</v>
      </c>
      <c r="K25" s="203" t="s">
        <v>561</v>
      </c>
      <c r="L25" s="200" t="s">
        <v>193</v>
      </c>
      <c r="M25" s="435">
        <v>45206</v>
      </c>
      <c r="N25" s="435">
        <v>45206</v>
      </c>
      <c r="O25" s="203" t="s">
        <v>3256</v>
      </c>
      <c r="P25" s="203"/>
      <c r="Q25" s="203" t="s">
        <v>16</v>
      </c>
      <c r="R25" s="203"/>
      <c r="S25" s="203" t="s">
        <v>34</v>
      </c>
      <c r="T25" s="203" t="s">
        <v>3257</v>
      </c>
      <c r="U25" s="203"/>
      <c r="V25" s="436"/>
      <c r="W25" s="203"/>
      <c r="X25" s="437"/>
      <c r="Y25" s="435">
        <v>45209</v>
      </c>
      <c r="Z25" s="200" t="s">
        <v>276</v>
      </c>
      <c r="AA25" s="203" t="s">
        <v>3258</v>
      </c>
      <c r="AB25" s="210"/>
    </row>
    <row r="26" spans="1:28" x14ac:dyDescent="0.35">
      <c r="A26" s="200">
        <v>41</v>
      </c>
      <c r="B26" s="200" t="s">
        <v>3259</v>
      </c>
      <c r="C26" s="202">
        <v>15</v>
      </c>
      <c r="D26" s="202" t="s">
        <v>13</v>
      </c>
      <c r="E26" s="203" t="s">
        <v>279</v>
      </c>
      <c r="F26" s="200" t="s">
        <v>271</v>
      </c>
      <c r="G26" s="203" t="s">
        <v>44</v>
      </c>
      <c r="H26" s="200" t="s">
        <v>280</v>
      </c>
      <c r="I26" s="200" t="s">
        <v>44</v>
      </c>
      <c r="J26" s="203" t="s">
        <v>612</v>
      </c>
      <c r="K26" s="203" t="s">
        <v>561</v>
      </c>
      <c r="L26" s="200" t="s">
        <v>195</v>
      </c>
      <c r="M26" s="435">
        <v>45206</v>
      </c>
      <c r="N26" s="435">
        <v>45206</v>
      </c>
      <c r="O26" s="203" t="s">
        <v>3260</v>
      </c>
      <c r="P26" s="203" t="s">
        <v>234</v>
      </c>
      <c r="Q26" s="203" t="s">
        <v>9</v>
      </c>
      <c r="R26" s="203" t="s">
        <v>10</v>
      </c>
      <c r="S26" s="203"/>
      <c r="T26" s="203"/>
      <c r="U26" s="203"/>
      <c r="V26" s="436"/>
      <c r="W26" s="203"/>
      <c r="X26" s="437"/>
      <c r="Y26" s="435">
        <v>45211</v>
      </c>
      <c r="Z26" s="200" t="s">
        <v>276</v>
      </c>
      <c r="AA26" s="203" t="s">
        <v>3261</v>
      </c>
      <c r="AB26" s="210"/>
    </row>
    <row r="27" spans="1:28" hidden="1" x14ac:dyDescent="0.35">
      <c r="A27" s="200">
        <v>41</v>
      </c>
      <c r="B27" s="200" t="s">
        <v>3211</v>
      </c>
      <c r="C27" s="202">
        <v>50</v>
      </c>
      <c r="D27" s="202" t="s">
        <v>13</v>
      </c>
      <c r="E27" s="203" t="s">
        <v>286</v>
      </c>
      <c r="F27" s="200" t="s">
        <v>271</v>
      </c>
      <c r="G27" s="203" t="s">
        <v>47</v>
      </c>
      <c r="H27" s="200" t="s">
        <v>280</v>
      </c>
      <c r="I27" s="200" t="s">
        <v>47</v>
      </c>
      <c r="J27" s="203" t="s">
        <v>612</v>
      </c>
      <c r="K27" s="203" t="s">
        <v>1335</v>
      </c>
      <c r="L27" s="200" t="s">
        <v>193</v>
      </c>
      <c r="M27" s="435">
        <v>45208</v>
      </c>
      <c r="N27" s="435">
        <v>45208</v>
      </c>
      <c r="O27" s="203" t="s">
        <v>3262</v>
      </c>
      <c r="P27" s="203" t="s">
        <v>211</v>
      </c>
      <c r="Q27" s="203" t="s">
        <v>9</v>
      </c>
      <c r="R27" s="203" t="s">
        <v>10</v>
      </c>
      <c r="S27" s="203"/>
      <c r="T27" s="203"/>
      <c r="U27" s="203" t="s">
        <v>163</v>
      </c>
      <c r="V27" s="436" t="s">
        <v>3263</v>
      </c>
      <c r="W27" s="203"/>
      <c r="X27" s="437"/>
      <c r="Y27" s="435">
        <v>45214</v>
      </c>
      <c r="Z27" s="200" t="s">
        <v>276</v>
      </c>
      <c r="AA27" s="203" t="s">
        <v>3264</v>
      </c>
      <c r="AB27" s="210">
        <v>1</v>
      </c>
    </row>
    <row r="28" spans="1:28" x14ac:dyDescent="0.35">
      <c r="A28" s="200">
        <v>41</v>
      </c>
      <c r="B28" s="200" t="s">
        <v>3265</v>
      </c>
      <c r="C28" s="202">
        <v>8</v>
      </c>
      <c r="D28" s="202" t="s">
        <v>20</v>
      </c>
      <c r="E28" s="203" t="s">
        <v>279</v>
      </c>
      <c r="F28" s="200" t="s">
        <v>271</v>
      </c>
      <c r="G28" s="203" t="s">
        <v>3266</v>
      </c>
      <c r="H28" s="200" t="s">
        <v>205</v>
      </c>
      <c r="I28" s="200" t="s">
        <v>175</v>
      </c>
      <c r="J28" s="203" t="s">
        <v>1264</v>
      </c>
      <c r="K28" s="203" t="s">
        <v>274</v>
      </c>
      <c r="L28" s="200" t="s">
        <v>195</v>
      </c>
      <c r="M28" s="435">
        <v>45207</v>
      </c>
      <c r="N28" s="435">
        <v>45207</v>
      </c>
      <c r="O28" s="203" t="s">
        <v>3267</v>
      </c>
      <c r="P28" s="203" t="s">
        <v>211</v>
      </c>
      <c r="Q28" s="203" t="s">
        <v>9</v>
      </c>
      <c r="R28" s="203" t="s">
        <v>10</v>
      </c>
      <c r="S28" s="203"/>
      <c r="T28" s="203"/>
      <c r="U28" s="203"/>
      <c r="V28" s="436"/>
      <c r="W28" s="203"/>
      <c r="X28" s="437"/>
      <c r="Y28" s="435">
        <v>45214</v>
      </c>
      <c r="Z28" s="200" t="s">
        <v>276</v>
      </c>
      <c r="AA28" s="203" t="s">
        <v>3267</v>
      </c>
      <c r="AB28" s="210"/>
    </row>
    <row r="29" spans="1:28" hidden="1" x14ac:dyDescent="0.35">
      <c r="A29" s="200">
        <v>41</v>
      </c>
      <c r="B29" s="200" t="s">
        <v>3268</v>
      </c>
      <c r="C29" s="202">
        <v>5</v>
      </c>
      <c r="D29" s="202" t="s">
        <v>13</v>
      </c>
      <c r="E29" s="203" t="s">
        <v>279</v>
      </c>
      <c r="F29" s="200" t="s">
        <v>271</v>
      </c>
      <c r="G29" s="203" t="s">
        <v>2762</v>
      </c>
      <c r="H29" s="200" t="s">
        <v>280</v>
      </c>
      <c r="I29" s="200" t="s">
        <v>53</v>
      </c>
      <c r="J29" s="203" t="s">
        <v>612</v>
      </c>
      <c r="K29" s="203" t="s">
        <v>1770</v>
      </c>
      <c r="L29" s="200" t="s">
        <v>193</v>
      </c>
      <c r="M29" s="435">
        <v>45208</v>
      </c>
      <c r="N29" s="435">
        <v>45208</v>
      </c>
      <c r="O29" s="203" t="s">
        <v>998</v>
      </c>
      <c r="P29" s="203"/>
      <c r="Q29" s="203" t="s">
        <v>16</v>
      </c>
      <c r="R29" s="203"/>
      <c r="S29" s="203" t="s">
        <v>18</v>
      </c>
      <c r="T29" s="203"/>
      <c r="U29" s="203"/>
      <c r="V29" s="436"/>
      <c r="W29" s="203"/>
      <c r="X29" s="437"/>
      <c r="Y29" s="435">
        <v>45209</v>
      </c>
      <c r="Z29" s="200" t="s">
        <v>276</v>
      </c>
      <c r="AA29" s="203" t="s">
        <v>636</v>
      </c>
      <c r="AB29" s="210"/>
    </row>
    <row r="30" spans="1:28" hidden="1" x14ac:dyDescent="0.35">
      <c r="A30" s="200">
        <v>41</v>
      </c>
      <c r="B30" s="200" t="s">
        <v>3269</v>
      </c>
      <c r="C30" s="202">
        <v>6</v>
      </c>
      <c r="D30" s="202" t="s">
        <v>13</v>
      </c>
      <c r="E30" s="203" t="s">
        <v>286</v>
      </c>
      <c r="F30" s="200" t="s">
        <v>271</v>
      </c>
      <c r="G30" s="203" t="s">
        <v>1484</v>
      </c>
      <c r="H30" s="200" t="s">
        <v>280</v>
      </c>
      <c r="I30" s="200" t="s">
        <v>53</v>
      </c>
      <c r="J30" s="203" t="s">
        <v>612</v>
      </c>
      <c r="K30" s="203" t="s">
        <v>839</v>
      </c>
      <c r="L30" s="200" t="s">
        <v>193</v>
      </c>
      <c r="M30" s="435">
        <v>45208</v>
      </c>
      <c r="N30" s="435">
        <v>45208</v>
      </c>
      <c r="O30" s="203" t="s">
        <v>998</v>
      </c>
      <c r="P30" s="203"/>
      <c r="Q30" s="203" t="s">
        <v>16</v>
      </c>
      <c r="R30" s="203"/>
      <c r="S30" s="203" t="s">
        <v>18</v>
      </c>
      <c r="T30" s="203"/>
      <c r="U30" s="203"/>
      <c r="V30" s="436"/>
      <c r="W30" s="203"/>
      <c r="X30" s="437"/>
      <c r="Y30" s="435">
        <v>45209</v>
      </c>
      <c r="Z30" s="200" t="s">
        <v>276</v>
      </c>
      <c r="AA30" s="203" t="s">
        <v>636</v>
      </c>
      <c r="AB30" s="210"/>
    </row>
    <row r="31" spans="1:28" hidden="1" x14ac:dyDescent="0.35">
      <c r="A31" s="200">
        <v>41</v>
      </c>
      <c r="B31" s="200" t="s">
        <v>3270</v>
      </c>
      <c r="C31" s="202">
        <v>12</v>
      </c>
      <c r="D31" s="202" t="s">
        <v>13</v>
      </c>
      <c r="E31" s="203" t="s">
        <v>286</v>
      </c>
      <c r="F31" s="200" t="s">
        <v>271</v>
      </c>
      <c r="G31" s="203" t="s">
        <v>2762</v>
      </c>
      <c r="H31" s="200" t="s">
        <v>280</v>
      </c>
      <c r="I31" s="200" t="s">
        <v>53</v>
      </c>
      <c r="J31" s="203" t="s">
        <v>612</v>
      </c>
      <c r="K31" s="203" t="s">
        <v>1643</v>
      </c>
      <c r="L31" s="200" t="s">
        <v>193</v>
      </c>
      <c r="M31" s="435">
        <v>45208</v>
      </c>
      <c r="N31" s="435">
        <v>45208</v>
      </c>
      <c r="O31" s="203" t="s">
        <v>998</v>
      </c>
      <c r="P31" s="203"/>
      <c r="Q31" s="203" t="s">
        <v>16</v>
      </c>
      <c r="R31" s="203"/>
      <c r="S31" s="203" t="s">
        <v>18</v>
      </c>
      <c r="T31" s="203"/>
      <c r="U31" s="203"/>
      <c r="V31" s="436"/>
      <c r="W31" s="203"/>
      <c r="X31" s="437"/>
      <c r="Y31" s="435">
        <v>45209</v>
      </c>
      <c r="Z31" s="200" t="s">
        <v>276</v>
      </c>
      <c r="AA31" s="203" t="s">
        <v>636</v>
      </c>
      <c r="AB31" s="210"/>
    </row>
    <row r="32" spans="1:28" hidden="1" x14ac:dyDescent="0.35">
      <c r="A32" s="200">
        <v>41</v>
      </c>
      <c r="B32" s="200" t="s">
        <v>3271</v>
      </c>
      <c r="C32" s="202">
        <v>8</v>
      </c>
      <c r="D32" s="202" t="s">
        <v>13</v>
      </c>
      <c r="E32" s="203" t="s">
        <v>286</v>
      </c>
      <c r="F32" s="200" t="s">
        <v>271</v>
      </c>
      <c r="G32" s="203" t="s">
        <v>1484</v>
      </c>
      <c r="H32" s="200" t="s">
        <v>280</v>
      </c>
      <c r="I32" s="200" t="s">
        <v>53</v>
      </c>
      <c r="J32" s="203" t="s">
        <v>612</v>
      </c>
      <c r="K32" s="203" t="s">
        <v>400</v>
      </c>
      <c r="L32" s="200" t="s">
        <v>193</v>
      </c>
      <c r="M32" s="435">
        <v>45208</v>
      </c>
      <c r="N32" s="435">
        <v>45208</v>
      </c>
      <c r="O32" s="203" t="s">
        <v>998</v>
      </c>
      <c r="P32" s="203"/>
      <c r="Q32" s="203" t="s">
        <v>16</v>
      </c>
      <c r="R32" s="203"/>
      <c r="S32" s="203" t="s">
        <v>18</v>
      </c>
      <c r="T32" s="203"/>
      <c r="U32" s="203"/>
      <c r="V32" s="436"/>
      <c r="W32" s="203"/>
      <c r="X32" s="437"/>
      <c r="Y32" s="435">
        <v>45209</v>
      </c>
      <c r="Z32" s="200" t="s">
        <v>276</v>
      </c>
      <c r="AA32" s="203" t="s">
        <v>636</v>
      </c>
      <c r="AB32" s="210"/>
    </row>
    <row r="33" spans="1:28" hidden="1" x14ac:dyDescent="0.35">
      <c r="A33" s="200">
        <v>41</v>
      </c>
      <c r="B33" s="200" t="s">
        <v>3272</v>
      </c>
      <c r="C33" s="202">
        <v>23</v>
      </c>
      <c r="D33" s="202" t="s">
        <v>13</v>
      </c>
      <c r="E33" s="203" t="s">
        <v>286</v>
      </c>
      <c r="F33" s="200" t="s">
        <v>312</v>
      </c>
      <c r="G33" s="203" t="s">
        <v>44</v>
      </c>
      <c r="H33" s="200" t="s">
        <v>199</v>
      </c>
      <c r="I33" s="200" t="s">
        <v>44</v>
      </c>
      <c r="J33" s="203" t="s">
        <v>385</v>
      </c>
      <c r="K33" s="203" t="s">
        <v>1105</v>
      </c>
      <c r="L33" s="200" t="s">
        <v>193</v>
      </c>
      <c r="M33" s="435">
        <v>45208</v>
      </c>
      <c r="N33" s="435">
        <v>45208</v>
      </c>
      <c r="O33" s="203" t="s">
        <v>3273</v>
      </c>
      <c r="P33" s="203" t="s">
        <v>231</v>
      </c>
      <c r="Q33" s="203" t="s">
        <v>9</v>
      </c>
      <c r="R33" s="203" t="s">
        <v>23</v>
      </c>
      <c r="S33" s="203"/>
      <c r="T33" s="203" t="s">
        <v>3274</v>
      </c>
      <c r="U33" s="203"/>
      <c r="V33" s="436"/>
      <c r="W33" s="203"/>
      <c r="X33" s="437"/>
      <c r="Y33" s="435">
        <v>45217</v>
      </c>
      <c r="Z33" s="200" t="s">
        <v>276</v>
      </c>
      <c r="AA33" s="203" t="s">
        <v>3275</v>
      </c>
      <c r="AB33" s="210"/>
    </row>
    <row r="34" spans="1:28" x14ac:dyDescent="0.35">
      <c r="A34" s="200">
        <v>41</v>
      </c>
      <c r="B34" s="200" t="s">
        <v>3276</v>
      </c>
      <c r="C34" s="202">
        <v>25</v>
      </c>
      <c r="D34" s="202" t="s">
        <v>13</v>
      </c>
      <c r="E34" s="203" t="s">
        <v>286</v>
      </c>
      <c r="F34" s="200" t="s">
        <v>271</v>
      </c>
      <c r="G34" s="203" t="s">
        <v>298</v>
      </c>
      <c r="H34" s="200" t="s">
        <v>199</v>
      </c>
      <c r="I34" s="200" t="s">
        <v>7</v>
      </c>
      <c r="J34" s="203" t="s">
        <v>385</v>
      </c>
      <c r="K34" s="203" t="s">
        <v>289</v>
      </c>
      <c r="L34" s="200" t="s">
        <v>195</v>
      </c>
      <c r="M34" s="435">
        <v>45209</v>
      </c>
      <c r="N34" s="435">
        <v>45209</v>
      </c>
      <c r="O34" s="203" t="s">
        <v>3277</v>
      </c>
      <c r="P34" s="203" t="s">
        <v>231</v>
      </c>
      <c r="Q34" s="203" t="s">
        <v>9</v>
      </c>
      <c r="R34" s="203" t="s">
        <v>23</v>
      </c>
      <c r="S34" s="203"/>
      <c r="T34" s="203" t="s">
        <v>3274</v>
      </c>
      <c r="U34" s="203"/>
      <c r="V34" s="436"/>
      <c r="W34" s="203"/>
      <c r="X34" s="437"/>
      <c r="Y34" s="435">
        <v>45213</v>
      </c>
      <c r="Z34" s="200" t="s">
        <v>276</v>
      </c>
      <c r="AA34" s="203" t="s">
        <v>3278</v>
      </c>
      <c r="AB34" s="210"/>
    </row>
    <row r="35" spans="1:28" x14ac:dyDescent="0.35">
      <c r="A35" s="200">
        <v>41</v>
      </c>
      <c r="B35" s="200" t="s">
        <v>3279</v>
      </c>
      <c r="C35" s="202">
        <v>35</v>
      </c>
      <c r="D35" s="202" t="s">
        <v>13</v>
      </c>
      <c r="E35" s="203" t="s">
        <v>286</v>
      </c>
      <c r="F35" s="200" t="s">
        <v>271</v>
      </c>
      <c r="G35" s="203" t="s">
        <v>7</v>
      </c>
      <c r="H35" s="200" t="s">
        <v>199</v>
      </c>
      <c r="I35" s="200" t="s">
        <v>7</v>
      </c>
      <c r="J35" s="203" t="s">
        <v>385</v>
      </c>
      <c r="K35" s="203" t="s">
        <v>289</v>
      </c>
      <c r="L35" s="200" t="s">
        <v>195</v>
      </c>
      <c r="M35" s="435">
        <v>45209</v>
      </c>
      <c r="N35" s="435">
        <v>45209</v>
      </c>
      <c r="O35" s="203" t="s">
        <v>580</v>
      </c>
      <c r="P35" s="203" t="s">
        <v>234</v>
      </c>
      <c r="Q35" s="203" t="s">
        <v>9</v>
      </c>
      <c r="R35" s="203" t="s">
        <v>17</v>
      </c>
      <c r="S35" s="203"/>
      <c r="T35" s="203"/>
      <c r="U35" s="203"/>
      <c r="V35" s="436"/>
      <c r="W35" s="203"/>
      <c r="X35" s="437"/>
      <c r="Y35" s="435">
        <v>45215</v>
      </c>
      <c r="Z35" s="200" t="s">
        <v>276</v>
      </c>
      <c r="AA35" s="203" t="s">
        <v>3280</v>
      </c>
      <c r="AB35" s="210"/>
    </row>
    <row r="36" spans="1:28" hidden="1" x14ac:dyDescent="0.35">
      <c r="A36" s="200">
        <v>41</v>
      </c>
      <c r="B36" s="200" t="s">
        <v>3281</v>
      </c>
      <c r="C36" s="202">
        <v>5.6</v>
      </c>
      <c r="D36" s="202" t="s">
        <v>13</v>
      </c>
      <c r="E36" s="203" t="s">
        <v>279</v>
      </c>
      <c r="F36" s="200" t="s">
        <v>271</v>
      </c>
      <c r="G36" s="203" t="s">
        <v>1484</v>
      </c>
      <c r="H36" s="200" t="s">
        <v>199</v>
      </c>
      <c r="I36" s="200" t="s">
        <v>53</v>
      </c>
      <c r="J36" s="203" t="s">
        <v>612</v>
      </c>
      <c r="K36" s="203" t="s">
        <v>3234</v>
      </c>
      <c r="L36" s="200" t="s">
        <v>193</v>
      </c>
      <c r="M36" s="435">
        <v>45209</v>
      </c>
      <c r="N36" s="435">
        <v>45209</v>
      </c>
      <c r="O36" s="203" t="s">
        <v>998</v>
      </c>
      <c r="P36" s="203"/>
      <c r="Q36" s="203" t="s">
        <v>16</v>
      </c>
      <c r="R36" s="203"/>
      <c r="S36" s="203" t="s">
        <v>18</v>
      </c>
      <c r="T36" s="203"/>
      <c r="U36" s="203"/>
      <c r="V36" s="436"/>
      <c r="W36" s="203"/>
      <c r="X36" s="437"/>
      <c r="Y36" s="435">
        <v>45210</v>
      </c>
      <c r="Z36" s="200" t="s">
        <v>276</v>
      </c>
      <c r="AA36" s="203" t="s">
        <v>302</v>
      </c>
      <c r="AB36" s="210"/>
    </row>
    <row r="37" spans="1:28" hidden="1" x14ac:dyDescent="0.35">
      <c r="A37" s="200">
        <v>41</v>
      </c>
      <c r="B37" s="200" t="s">
        <v>3282</v>
      </c>
      <c r="C37" s="202">
        <v>13</v>
      </c>
      <c r="D37" s="202" t="s">
        <v>13</v>
      </c>
      <c r="E37" s="203" t="s">
        <v>286</v>
      </c>
      <c r="F37" s="200" t="s">
        <v>271</v>
      </c>
      <c r="G37" s="203" t="s">
        <v>1484</v>
      </c>
      <c r="H37" s="200" t="s">
        <v>199</v>
      </c>
      <c r="I37" s="200" t="s">
        <v>53</v>
      </c>
      <c r="J37" s="203" t="s">
        <v>612</v>
      </c>
      <c r="K37" s="203" t="s">
        <v>3234</v>
      </c>
      <c r="L37" s="200" t="s">
        <v>193</v>
      </c>
      <c r="M37" s="435">
        <v>45209</v>
      </c>
      <c r="N37" s="435">
        <v>45209</v>
      </c>
      <c r="O37" s="203" t="s">
        <v>998</v>
      </c>
      <c r="P37" s="203"/>
      <c r="Q37" s="203" t="s">
        <v>16</v>
      </c>
      <c r="R37" s="203"/>
      <c r="S37" s="203" t="s">
        <v>18</v>
      </c>
      <c r="T37" s="203"/>
      <c r="U37" s="203"/>
      <c r="V37" s="436"/>
      <c r="W37" s="203"/>
      <c r="X37" s="437"/>
      <c r="Y37" s="435">
        <v>45210</v>
      </c>
      <c r="Z37" s="200" t="s">
        <v>276</v>
      </c>
      <c r="AA37" s="203" t="s">
        <v>302</v>
      </c>
      <c r="AB37" s="210"/>
    </row>
    <row r="38" spans="1:28" hidden="1" x14ac:dyDescent="0.35">
      <c r="A38" s="200">
        <v>41</v>
      </c>
      <c r="B38" s="200" t="s">
        <v>3283</v>
      </c>
      <c r="C38" s="202">
        <v>10</v>
      </c>
      <c r="D38" s="202" t="s">
        <v>13</v>
      </c>
      <c r="E38" s="203" t="s">
        <v>286</v>
      </c>
      <c r="F38" s="200" t="s">
        <v>271</v>
      </c>
      <c r="G38" s="203" t="s">
        <v>1484</v>
      </c>
      <c r="H38" s="200" t="s">
        <v>199</v>
      </c>
      <c r="I38" s="200" t="s">
        <v>53</v>
      </c>
      <c r="J38" s="203" t="s">
        <v>612</v>
      </c>
      <c r="K38" s="203" t="s">
        <v>3234</v>
      </c>
      <c r="L38" s="200" t="s">
        <v>193</v>
      </c>
      <c r="M38" s="435">
        <v>45209</v>
      </c>
      <c r="N38" s="435">
        <v>45209</v>
      </c>
      <c r="O38" s="203" t="s">
        <v>998</v>
      </c>
      <c r="P38" s="203"/>
      <c r="Q38" s="203" t="s">
        <v>16</v>
      </c>
      <c r="R38" s="203"/>
      <c r="S38" s="203" t="s">
        <v>18</v>
      </c>
      <c r="T38" s="203"/>
      <c r="U38" s="203"/>
      <c r="V38" s="436"/>
      <c r="W38" s="203"/>
      <c r="X38" s="437"/>
      <c r="Y38" s="435">
        <v>45210</v>
      </c>
      <c r="Z38" s="200" t="s">
        <v>276</v>
      </c>
      <c r="AA38" s="203" t="s">
        <v>302</v>
      </c>
      <c r="AB38" s="210"/>
    </row>
    <row r="39" spans="1:28" hidden="1" x14ac:dyDescent="0.35">
      <c r="A39" s="200">
        <v>41</v>
      </c>
      <c r="B39" s="200" t="s">
        <v>3284</v>
      </c>
      <c r="C39" s="202">
        <v>18</v>
      </c>
      <c r="D39" s="202" t="s">
        <v>13</v>
      </c>
      <c r="E39" s="203" t="s">
        <v>286</v>
      </c>
      <c r="F39" s="200" t="s">
        <v>271</v>
      </c>
      <c r="G39" s="203" t="s">
        <v>47</v>
      </c>
      <c r="H39" s="200" t="s">
        <v>199</v>
      </c>
      <c r="I39" s="200" t="s">
        <v>47</v>
      </c>
      <c r="J39" s="203" t="s">
        <v>385</v>
      </c>
      <c r="K39" s="203" t="s">
        <v>365</v>
      </c>
      <c r="L39" s="200" t="s">
        <v>193</v>
      </c>
      <c r="M39" s="435">
        <v>45210</v>
      </c>
      <c r="N39" s="435">
        <v>45210</v>
      </c>
      <c r="O39" s="203" t="s">
        <v>3285</v>
      </c>
      <c r="P39" s="203" t="s">
        <v>215</v>
      </c>
      <c r="Q39" s="203" t="s">
        <v>9</v>
      </c>
      <c r="R39" s="203" t="s">
        <v>10</v>
      </c>
      <c r="S39" s="203"/>
      <c r="T39" s="203"/>
      <c r="U39" s="203" t="s">
        <v>163</v>
      </c>
      <c r="V39" s="436" t="s">
        <v>1595</v>
      </c>
      <c r="W39" s="203"/>
      <c r="X39" s="437"/>
      <c r="Y39" s="435">
        <v>45224</v>
      </c>
      <c r="Z39" s="200" t="s">
        <v>276</v>
      </c>
      <c r="AA39" s="203" t="s">
        <v>3286</v>
      </c>
      <c r="AB39" s="210">
        <v>3</v>
      </c>
    </row>
    <row r="40" spans="1:28" x14ac:dyDescent="0.35">
      <c r="A40" s="200">
        <v>41</v>
      </c>
      <c r="B40" s="200" t="s">
        <v>3287</v>
      </c>
      <c r="C40" s="202">
        <v>7</v>
      </c>
      <c r="D40" s="202" t="s">
        <v>13</v>
      </c>
      <c r="E40" s="203" t="s">
        <v>286</v>
      </c>
      <c r="F40" s="200" t="s">
        <v>271</v>
      </c>
      <c r="G40" s="203" t="s">
        <v>7</v>
      </c>
      <c r="H40" s="200" t="s">
        <v>199</v>
      </c>
      <c r="I40" s="200" t="s">
        <v>7</v>
      </c>
      <c r="J40" s="203" t="s">
        <v>612</v>
      </c>
      <c r="K40" s="203" t="s">
        <v>289</v>
      </c>
      <c r="L40" s="200" t="s">
        <v>195</v>
      </c>
      <c r="M40" s="435">
        <v>45210</v>
      </c>
      <c r="N40" s="435">
        <v>45210</v>
      </c>
      <c r="O40" s="203" t="s">
        <v>3288</v>
      </c>
      <c r="P40" s="203" t="s">
        <v>234</v>
      </c>
      <c r="Q40" s="203" t="s">
        <v>9</v>
      </c>
      <c r="R40" s="203" t="s">
        <v>10</v>
      </c>
      <c r="S40" s="203"/>
      <c r="T40" s="203"/>
      <c r="U40" s="203"/>
      <c r="V40" s="436"/>
      <c r="W40" s="203"/>
      <c r="X40" s="437"/>
      <c r="Y40" s="435">
        <v>45213</v>
      </c>
      <c r="Z40" s="200" t="s">
        <v>276</v>
      </c>
      <c r="AA40" s="203" t="s">
        <v>2672</v>
      </c>
      <c r="AB40" s="210"/>
    </row>
    <row r="41" spans="1:28" hidden="1" x14ac:dyDescent="0.35">
      <c r="A41" s="200">
        <v>41</v>
      </c>
      <c r="B41" s="200" t="s">
        <v>3289</v>
      </c>
      <c r="C41" s="202">
        <v>6</v>
      </c>
      <c r="D41" s="202" t="s">
        <v>20</v>
      </c>
      <c r="E41" s="203" t="s">
        <v>286</v>
      </c>
      <c r="F41" s="200" t="s">
        <v>271</v>
      </c>
      <c r="G41" s="203" t="s">
        <v>44</v>
      </c>
      <c r="H41" s="200" t="s">
        <v>199</v>
      </c>
      <c r="I41" s="200" t="s">
        <v>44</v>
      </c>
      <c r="J41" s="203" t="s">
        <v>327</v>
      </c>
      <c r="K41" s="203" t="s">
        <v>550</v>
      </c>
      <c r="L41" s="200" t="s">
        <v>193</v>
      </c>
      <c r="M41" s="435">
        <v>45211</v>
      </c>
      <c r="N41" s="435">
        <v>45211</v>
      </c>
      <c r="O41" s="203" t="s">
        <v>434</v>
      </c>
      <c r="P41" s="203" t="s">
        <v>215</v>
      </c>
      <c r="Q41" s="203" t="s">
        <v>9</v>
      </c>
      <c r="R41" s="203" t="s">
        <v>10</v>
      </c>
      <c r="S41" s="203"/>
      <c r="T41" s="203"/>
      <c r="U41" s="203"/>
      <c r="V41" s="436"/>
      <c r="W41" s="203"/>
      <c r="X41" s="437"/>
      <c r="Y41" s="435">
        <v>45215</v>
      </c>
      <c r="Z41" s="200" t="s">
        <v>773</v>
      </c>
      <c r="AA41" s="203"/>
      <c r="AB41" s="210"/>
    </row>
    <row r="42" spans="1:28" hidden="1" x14ac:dyDescent="0.35">
      <c r="A42" s="200">
        <v>41</v>
      </c>
      <c r="B42" s="200" t="s">
        <v>3290</v>
      </c>
      <c r="C42" s="202">
        <v>25</v>
      </c>
      <c r="D42" s="202" t="s">
        <v>13</v>
      </c>
      <c r="E42" s="203" t="s">
        <v>286</v>
      </c>
      <c r="F42" s="200" t="s">
        <v>271</v>
      </c>
      <c r="G42" s="203" t="s">
        <v>298</v>
      </c>
      <c r="H42" s="200" t="s">
        <v>199</v>
      </c>
      <c r="I42" s="200" t="s">
        <v>7</v>
      </c>
      <c r="J42" s="203" t="s">
        <v>338</v>
      </c>
      <c r="K42" s="203" t="s">
        <v>904</v>
      </c>
      <c r="L42" s="200" t="s">
        <v>193</v>
      </c>
      <c r="M42" s="435">
        <v>45212</v>
      </c>
      <c r="N42" s="435">
        <v>45212</v>
      </c>
      <c r="O42" s="203" t="s">
        <v>3291</v>
      </c>
      <c r="P42" s="203" t="s">
        <v>210</v>
      </c>
      <c r="Q42" s="203" t="s">
        <v>9</v>
      </c>
      <c r="R42" s="203" t="s">
        <v>10</v>
      </c>
      <c r="S42" s="203"/>
      <c r="T42" s="203"/>
      <c r="U42" s="203"/>
      <c r="V42" s="436"/>
      <c r="W42" s="203"/>
      <c r="X42" s="437"/>
      <c r="Y42" s="435">
        <v>45216</v>
      </c>
      <c r="Z42" s="200" t="s">
        <v>276</v>
      </c>
      <c r="AA42" s="203" t="s">
        <v>3292</v>
      </c>
      <c r="AB42" s="210"/>
    </row>
    <row r="43" spans="1:28" hidden="1" x14ac:dyDescent="0.35">
      <c r="A43" s="200">
        <v>41</v>
      </c>
      <c r="B43" s="200" t="s">
        <v>3293</v>
      </c>
      <c r="C43" s="202">
        <v>11</v>
      </c>
      <c r="D43" s="202" t="s">
        <v>13</v>
      </c>
      <c r="E43" s="203" t="s">
        <v>279</v>
      </c>
      <c r="F43" s="200" t="s">
        <v>271</v>
      </c>
      <c r="G43" s="203" t="s">
        <v>1228</v>
      </c>
      <c r="H43" s="200" t="s">
        <v>199</v>
      </c>
      <c r="I43" s="200" t="s">
        <v>7</v>
      </c>
      <c r="J43" s="203" t="s">
        <v>612</v>
      </c>
      <c r="K43" s="203" t="s">
        <v>289</v>
      </c>
      <c r="L43" s="200" t="s">
        <v>193</v>
      </c>
      <c r="M43" s="435">
        <v>45212</v>
      </c>
      <c r="N43" s="435">
        <v>45212</v>
      </c>
      <c r="O43" s="203" t="s">
        <v>3294</v>
      </c>
      <c r="P43" s="203" t="s">
        <v>234</v>
      </c>
      <c r="Q43" s="203" t="s">
        <v>9</v>
      </c>
      <c r="R43" s="203" t="s">
        <v>17</v>
      </c>
      <c r="S43" s="203"/>
      <c r="T43" s="203"/>
      <c r="U43" s="203"/>
      <c r="V43" s="436"/>
      <c r="W43" s="203"/>
      <c r="X43" s="437"/>
      <c r="Y43" s="435">
        <v>45213</v>
      </c>
      <c r="Z43" s="200" t="s">
        <v>276</v>
      </c>
      <c r="AA43" s="203" t="s">
        <v>1537</v>
      </c>
      <c r="AB43" s="210"/>
    </row>
    <row r="44" spans="1:28" hidden="1" x14ac:dyDescent="0.35">
      <c r="A44" s="200">
        <v>41</v>
      </c>
      <c r="B44" s="200" t="s">
        <v>3295</v>
      </c>
      <c r="C44" s="202">
        <v>33</v>
      </c>
      <c r="D44" s="202" t="s">
        <v>13</v>
      </c>
      <c r="E44" s="203" t="s">
        <v>286</v>
      </c>
      <c r="F44" s="200" t="s">
        <v>271</v>
      </c>
      <c r="G44" s="203" t="s">
        <v>3296</v>
      </c>
      <c r="H44" s="200" t="s">
        <v>199</v>
      </c>
      <c r="I44" s="200" t="s">
        <v>7</v>
      </c>
      <c r="J44" s="203" t="s">
        <v>612</v>
      </c>
      <c r="K44" s="203" t="s">
        <v>289</v>
      </c>
      <c r="L44" s="200" t="s">
        <v>193</v>
      </c>
      <c r="M44" s="435">
        <v>45212</v>
      </c>
      <c r="N44" s="435">
        <v>45212</v>
      </c>
      <c r="O44" s="203" t="s">
        <v>3297</v>
      </c>
      <c r="P44" s="203" t="s">
        <v>224</v>
      </c>
      <c r="Q44" s="203" t="s">
        <v>9</v>
      </c>
      <c r="R44" s="203" t="s">
        <v>23</v>
      </c>
      <c r="S44" s="203"/>
      <c r="T44" s="203" t="s">
        <v>2471</v>
      </c>
      <c r="U44" s="203"/>
      <c r="V44" s="436"/>
      <c r="W44" s="203"/>
      <c r="X44" s="437"/>
      <c r="Y44" s="435">
        <v>45221</v>
      </c>
      <c r="Z44" s="200" t="s">
        <v>276</v>
      </c>
      <c r="AA44" s="203" t="s">
        <v>3298</v>
      </c>
      <c r="AB44" s="210"/>
    </row>
    <row r="45" spans="1:28" hidden="1" x14ac:dyDescent="0.35">
      <c r="A45" s="200">
        <v>41</v>
      </c>
      <c r="B45" s="200" t="s">
        <v>3299</v>
      </c>
      <c r="C45" s="202">
        <v>3</v>
      </c>
      <c r="D45" s="202" t="s">
        <v>25</v>
      </c>
      <c r="E45" s="203" t="s">
        <v>286</v>
      </c>
      <c r="F45" s="200" t="s">
        <v>271</v>
      </c>
      <c r="G45" s="203" t="s">
        <v>7</v>
      </c>
      <c r="H45" s="200" t="s">
        <v>199</v>
      </c>
      <c r="I45" s="200" t="s">
        <v>7</v>
      </c>
      <c r="J45" s="203" t="s">
        <v>385</v>
      </c>
      <c r="K45" s="203" t="s">
        <v>289</v>
      </c>
      <c r="L45" s="200" t="s">
        <v>193</v>
      </c>
      <c r="M45" s="435">
        <v>45212</v>
      </c>
      <c r="N45" s="435">
        <v>45212</v>
      </c>
      <c r="O45" s="203" t="s">
        <v>3300</v>
      </c>
      <c r="P45" s="203" t="s">
        <v>233</v>
      </c>
      <c r="Q45" s="203" t="s">
        <v>9</v>
      </c>
      <c r="R45" s="203" t="s">
        <v>10</v>
      </c>
      <c r="S45" s="203"/>
      <c r="T45" s="203"/>
      <c r="U45" s="203"/>
      <c r="V45" s="436"/>
      <c r="W45" s="203"/>
      <c r="X45" s="437"/>
      <c r="Y45" s="435">
        <v>45257</v>
      </c>
      <c r="Z45" s="200" t="s">
        <v>276</v>
      </c>
      <c r="AA45" s="203" t="s">
        <v>3301</v>
      </c>
      <c r="AB45" s="210"/>
    </row>
    <row r="46" spans="1:28" hidden="1" x14ac:dyDescent="0.35">
      <c r="A46" s="200">
        <v>41</v>
      </c>
      <c r="B46" s="200" t="s">
        <v>3302</v>
      </c>
      <c r="C46" s="202">
        <v>57</v>
      </c>
      <c r="D46" s="202" t="s">
        <v>13</v>
      </c>
      <c r="E46" s="203" t="s">
        <v>286</v>
      </c>
      <c r="F46" s="200" t="s">
        <v>271</v>
      </c>
      <c r="G46" s="203" t="s">
        <v>332</v>
      </c>
      <c r="H46" s="200" t="s">
        <v>199</v>
      </c>
      <c r="I46" s="200" t="s">
        <v>7</v>
      </c>
      <c r="J46" s="203" t="s">
        <v>385</v>
      </c>
      <c r="K46" s="203" t="s">
        <v>289</v>
      </c>
      <c r="L46" s="200" t="s">
        <v>193</v>
      </c>
      <c r="M46" s="435">
        <v>45212</v>
      </c>
      <c r="N46" s="435">
        <v>45212</v>
      </c>
      <c r="O46" s="203" t="s">
        <v>3303</v>
      </c>
      <c r="P46" s="203" t="s">
        <v>210</v>
      </c>
      <c r="Q46" s="203" t="s">
        <v>9</v>
      </c>
      <c r="R46" s="203" t="s">
        <v>10</v>
      </c>
      <c r="S46" s="203"/>
      <c r="T46" s="203"/>
      <c r="U46" s="203"/>
      <c r="V46" s="436"/>
      <c r="W46" s="203"/>
      <c r="X46" s="437"/>
      <c r="Y46" s="435">
        <v>45217</v>
      </c>
      <c r="Z46" s="200" t="s">
        <v>276</v>
      </c>
      <c r="AA46" s="203" t="s">
        <v>800</v>
      </c>
      <c r="AB46" s="210"/>
    </row>
    <row r="47" spans="1:28" x14ac:dyDescent="0.35">
      <c r="A47" s="200">
        <v>42</v>
      </c>
      <c r="B47" s="200" t="s">
        <v>3304</v>
      </c>
      <c r="C47" s="202">
        <v>60</v>
      </c>
      <c r="D47" s="202" t="s">
        <v>13</v>
      </c>
      <c r="E47" s="203" t="s">
        <v>279</v>
      </c>
      <c r="F47" s="200" t="s">
        <v>271</v>
      </c>
      <c r="G47" s="203" t="s">
        <v>53</v>
      </c>
      <c r="H47" s="200" t="s">
        <v>199</v>
      </c>
      <c r="I47" s="200" t="s">
        <v>53</v>
      </c>
      <c r="J47" s="203" t="s">
        <v>295</v>
      </c>
      <c r="K47" s="203" t="s">
        <v>768</v>
      </c>
      <c r="L47" s="200" t="s">
        <v>195</v>
      </c>
      <c r="M47" s="435">
        <v>45213</v>
      </c>
      <c r="N47" s="435">
        <v>45213</v>
      </c>
      <c r="O47" s="203" t="s">
        <v>3305</v>
      </c>
      <c r="P47" s="203" t="s">
        <v>210</v>
      </c>
      <c r="Q47" s="203" t="s">
        <v>9</v>
      </c>
      <c r="R47" s="203" t="s">
        <v>10</v>
      </c>
      <c r="S47" s="203"/>
      <c r="T47" s="203"/>
      <c r="U47" s="203"/>
      <c r="V47" s="436"/>
      <c r="W47" s="203"/>
      <c r="X47" s="437"/>
      <c r="Y47" s="435">
        <v>45221</v>
      </c>
      <c r="Z47" s="200" t="s">
        <v>276</v>
      </c>
      <c r="AA47" s="203" t="s">
        <v>3306</v>
      </c>
      <c r="AB47" s="210"/>
    </row>
    <row r="48" spans="1:28" x14ac:dyDescent="0.35">
      <c r="A48" s="200">
        <v>42</v>
      </c>
      <c r="B48" s="200" t="s">
        <v>3307</v>
      </c>
      <c r="C48" s="202">
        <v>13</v>
      </c>
      <c r="D48" s="202" t="s">
        <v>13</v>
      </c>
      <c r="E48" s="203" t="s">
        <v>279</v>
      </c>
      <c r="F48" s="200" t="s">
        <v>271</v>
      </c>
      <c r="G48" s="203" t="s">
        <v>790</v>
      </c>
      <c r="H48" s="200" t="s">
        <v>199</v>
      </c>
      <c r="I48" s="200" t="s">
        <v>7</v>
      </c>
      <c r="J48" s="203" t="s">
        <v>295</v>
      </c>
      <c r="K48" s="203" t="s">
        <v>289</v>
      </c>
      <c r="L48" s="200" t="s">
        <v>195</v>
      </c>
      <c r="M48" s="435">
        <v>45213</v>
      </c>
      <c r="N48" s="435">
        <v>45213</v>
      </c>
      <c r="O48" s="203" t="s">
        <v>3308</v>
      </c>
      <c r="P48" s="203" t="s">
        <v>215</v>
      </c>
      <c r="Q48" s="203" t="s">
        <v>9</v>
      </c>
      <c r="R48" s="203" t="s">
        <v>10</v>
      </c>
      <c r="S48" s="203"/>
      <c r="T48" s="203"/>
      <c r="U48" s="203"/>
      <c r="V48" s="436"/>
      <c r="W48" s="203"/>
      <c r="X48" s="437"/>
      <c r="Y48" s="435">
        <v>45220</v>
      </c>
      <c r="Z48" s="200" t="s">
        <v>276</v>
      </c>
      <c r="AA48" s="203" t="s">
        <v>3309</v>
      </c>
      <c r="AB48" s="210"/>
    </row>
    <row r="49" spans="1:28" x14ac:dyDescent="0.35">
      <c r="A49" s="200">
        <v>42</v>
      </c>
      <c r="B49" s="200" t="s">
        <v>3310</v>
      </c>
      <c r="C49" s="202">
        <v>20</v>
      </c>
      <c r="D49" s="202" t="s">
        <v>13</v>
      </c>
      <c r="E49" s="203" t="s">
        <v>286</v>
      </c>
      <c r="F49" s="200" t="s">
        <v>271</v>
      </c>
      <c r="G49" s="203" t="s">
        <v>7</v>
      </c>
      <c r="H49" s="200" t="s">
        <v>199</v>
      </c>
      <c r="I49" s="200" t="s">
        <v>7</v>
      </c>
      <c r="J49" s="203" t="s">
        <v>295</v>
      </c>
      <c r="K49" s="203" t="s">
        <v>289</v>
      </c>
      <c r="L49" s="200" t="s">
        <v>195</v>
      </c>
      <c r="M49" s="435">
        <v>45213</v>
      </c>
      <c r="N49" s="435">
        <v>45213</v>
      </c>
      <c r="O49" s="203" t="s">
        <v>3311</v>
      </c>
      <c r="P49" s="203" t="s">
        <v>221</v>
      </c>
      <c r="Q49" s="203" t="s">
        <v>9</v>
      </c>
      <c r="R49" s="203" t="s">
        <v>23</v>
      </c>
      <c r="S49" s="203"/>
      <c r="T49" s="203" t="s">
        <v>3312</v>
      </c>
      <c r="U49" s="203" t="s">
        <v>163</v>
      </c>
      <c r="V49" s="436" t="s">
        <v>3313</v>
      </c>
      <c r="W49" s="203"/>
      <c r="X49" s="437"/>
      <c r="Y49" s="435">
        <v>45220</v>
      </c>
      <c r="Z49" s="200" t="s">
        <v>276</v>
      </c>
      <c r="AA49" s="203" t="s">
        <v>3314</v>
      </c>
      <c r="AB49" s="210">
        <v>4</v>
      </c>
    </row>
    <row r="50" spans="1:28" x14ac:dyDescent="0.35">
      <c r="A50" s="200">
        <v>42</v>
      </c>
      <c r="B50" s="200" t="s">
        <v>3315</v>
      </c>
      <c r="C50" s="202">
        <v>29</v>
      </c>
      <c r="D50" s="202" t="s">
        <v>13</v>
      </c>
      <c r="E50" s="203" t="s">
        <v>286</v>
      </c>
      <c r="F50" s="200" t="s">
        <v>271</v>
      </c>
      <c r="G50" s="203" t="s">
        <v>3316</v>
      </c>
      <c r="H50" s="200" t="s">
        <v>199</v>
      </c>
      <c r="I50" s="200" t="s">
        <v>7</v>
      </c>
      <c r="J50" s="203" t="s">
        <v>612</v>
      </c>
      <c r="K50" s="203" t="s">
        <v>289</v>
      </c>
      <c r="L50" s="200" t="s">
        <v>195</v>
      </c>
      <c r="M50" s="435">
        <v>45214</v>
      </c>
      <c r="N50" s="435">
        <v>45214</v>
      </c>
      <c r="O50" s="203" t="s">
        <v>3317</v>
      </c>
      <c r="P50" s="203" t="s">
        <v>224</v>
      </c>
      <c r="Q50" s="203" t="s">
        <v>9</v>
      </c>
      <c r="R50" s="203" t="s">
        <v>23</v>
      </c>
      <c r="S50" s="203"/>
      <c r="T50" s="203" t="s">
        <v>2998</v>
      </c>
      <c r="U50" s="203"/>
      <c r="V50" s="436"/>
      <c r="W50" s="203"/>
      <c r="X50" s="437"/>
      <c r="Y50" s="435">
        <v>45249</v>
      </c>
      <c r="Z50" s="200" t="s">
        <v>276</v>
      </c>
      <c r="AA50" s="203" t="s">
        <v>3318</v>
      </c>
      <c r="AB50" s="210"/>
    </row>
    <row r="51" spans="1:28" x14ac:dyDescent="0.35">
      <c r="A51" s="200">
        <v>42</v>
      </c>
      <c r="B51" s="200" t="s">
        <v>3319</v>
      </c>
      <c r="C51" s="202">
        <v>18</v>
      </c>
      <c r="D51" s="202" t="s">
        <v>13</v>
      </c>
      <c r="E51" s="203" t="s">
        <v>286</v>
      </c>
      <c r="F51" s="200" t="s">
        <v>271</v>
      </c>
      <c r="G51" s="203" t="s">
        <v>47</v>
      </c>
      <c r="H51" s="200" t="s">
        <v>199</v>
      </c>
      <c r="I51" s="200" t="s">
        <v>47</v>
      </c>
      <c r="J51" s="203" t="s">
        <v>338</v>
      </c>
      <c r="K51" s="203" t="s">
        <v>365</v>
      </c>
      <c r="L51" s="200" t="s">
        <v>195</v>
      </c>
      <c r="M51" s="435">
        <v>45214</v>
      </c>
      <c r="N51" s="435">
        <v>45214</v>
      </c>
      <c r="O51" s="203" t="s">
        <v>3320</v>
      </c>
      <c r="P51" s="203" t="s">
        <v>227</v>
      </c>
      <c r="Q51" s="203" t="s">
        <v>9</v>
      </c>
      <c r="R51" s="203" t="s">
        <v>23</v>
      </c>
      <c r="S51" s="203"/>
      <c r="T51" s="203" t="s">
        <v>3321</v>
      </c>
      <c r="U51" s="203"/>
      <c r="V51" s="436"/>
      <c r="W51" s="203"/>
      <c r="X51" s="437"/>
      <c r="Y51" s="435">
        <v>45224</v>
      </c>
      <c r="Z51" s="200" t="s">
        <v>276</v>
      </c>
      <c r="AA51" s="203" t="s">
        <v>3322</v>
      </c>
      <c r="AB51" s="210"/>
    </row>
    <row r="52" spans="1:28" hidden="1" x14ac:dyDescent="0.35">
      <c r="A52" s="200">
        <v>42</v>
      </c>
      <c r="B52" s="200" t="s">
        <v>3323</v>
      </c>
      <c r="C52" s="202">
        <v>5</v>
      </c>
      <c r="D52" s="202" t="s">
        <v>13</v>
      </c>
      <c r="E52" s="203" t="s">
        <v>279</v>
      </c>
      <c r="F52" s="200" t="s">
        <v>271</v>
      </c>
      <c r="G52" s="203" t="s">
        <v>2762</v>
      </c>
      <c r="H52" s="200" t="s">
        <v>199</v>
      </c>
      <c r="I52" s="200" t="s">
        <v>53</v>
      </c>
      <c r="J52" s="203" t="s">
        <v>612</v>
      </c>
      <c r="K52" s="203" t="s">
        <v>768</v>
      </c>
      <c r="L52" s="200" t="s">
        <v>193</v>
      </c>
      <c r="M52" s="435">
        <v>45214</v>
      </c>
      <c r="N52" s="435">
        <v>45214</v>
      </c>
      <c r="O52" s="203" t="s">
        <v>998</v>
      </c>
      <c r="P52" s="203"/>
      <c r="Q52" s="203" t="s">
        <v>16</v>
      </c>
      <c r="R52" s="203"/>
      <c r="S52" s="203" t="s">
        <v>18</v>
      </c>
      <c r="T52" s="203"/>
      <c r="U52" s="203"/>
      <c r="V52" s="436"/>
      <c r="W52" s="203"/>
      <c r="X52" s="437"/>
      <c r="Y52" s="435">
        <v>45215</v>
      </c>
      <c r="Z52" s="200" t="s">
        <v>276</v>
      </c>
      <c r="AA52" s="203" t="s">
        <v>636</v>
      </c>
      <c r="AB52" s="210"/>
    </row>
    <row r="53" spans="1:28" hidden="1" x14ac:dyDescent="0.35">
      <c r="A53" s="200">
        <v>42</v>
      </c>
      <c r="B53" s="200" t="s">
        <v>3324</v>
      </c>
      <c r="C53" s="202">
        <v>8</v>
      </c>
      <c r="D53" s="202" t="s">
        <v>13</v>
      </c>
      <c r="E53" s="203" t="s">
        <v>279</v>
      </c>
      <c r="F53" s="200" t="s">
        <v>271</v>
      </c>
      <c r="G53" s="203" t="s">
        <v>2762</v>
      </c>
      <c r="H53" s="200" t="s">
        <v>199</v>
      </c>
      <c r="I53" s="200" t="s">
        <v>53</v>
      </c>
      <c r="J53" s="203" t="s">
        <v>612</v>
      </c>
      <c r="K53" s="203" t="s">
        <v>2862</v>
      </c>
      <c r="L53" s="200" t="s">
        <v>193</v>
      </c>
      <c r="M53" s="435">
        <v>45214</v>
      </c>
      <c r="N53" s="435">
        <v>45214</v>
      </c>
      <c r="O53" s="203" t="s">
        <v>998</v>
      </c>
      <c r="P53" s="203"/>
      <c r="Q53" s="203" t="s">
        <v>16</v>
      </c>
      <c r="R53" s="203"/>
      <c r="S53" s="203" t="s">
        <v>18</v>
      </c>
      <c r="T53" s="203"/>
      <c r="U53" s="203"/>
      <c r="V53" s="436"/>
      <c r="W53" s="203"/>
      <c r="X53" s="437"/>
      <c r="Y53" s="435">
        <v>45215</v>
      </c>
      <c r="Z53" s="200" t="s">
        <v>276</v>
      </c>
      <c r="AA53" s="203" t="s">
        <v>636</v>
      </c>
      <c r="AB53" s="210"/>
    </row>
    <row r="54" spans="1:28" hidden="1" x14ac:dyDescent="0.35">
      <c r="A54" s="200">
        <v>42</v>
      </c>
      <c r="B54" s="200" t="s">
        <v>3325</v>
      </c>
      <c r="C54" s="202">
        <v>20</v>
      </c>
      <c r="D54" s="202" t="s">
        <v>13</v>
      </c>
      <c r="E54" s="203" t="s">
        <v>286</v>
      </c>
      <c r="F54" s="200" t="s">
        <v>271</v>
      </c>
      <c r="G54" s="203" t="s">
        <v>44</v>
      </c>
      <c r="H54" s="200" t="s">
        <v>199</v>
      </c>
      <c r="I54" s="200" t="s">
        <v>44</v>
      </c>
      <c r="J54" s="203" t="s">
        <v>1264</v>
      </c>
      <c r="K54" s="203" t="s">
        <v>561</v>
      </c>
      <c r="L54" s="200" t="s">
        <v>193</v>
      </c>
      <c r="M54" s="435">
        <v>45215</v>
      </c>
      <c r="N54" s="435">
        <v>45215</v>
      </c>
      <c r="O54" s="203" t="s">
        <v>3326</v>
      </c>
      <c r="P54" s="203" t="s">
        <v>231</v>
      </c>
      <c r="Q54" s="203" t="s">
        <v>9</v>
      </c>
      <c r="R54" s="203" t="s">
        <v>23</v>
      </c>
      <c r="S54" s="203"/>
      <c r="T54" s="203"/>
      <c r="U54" s="203" t="s">
        <v>163</v>
      </c>
      <c r="V54" s="436" t="s">
        <v>3327</v>
      </c>
      <c r="W54" s="203"/>
      <c r="X54" s="437"/>
      <c r="Y54" s="435">
        <v>45225</v>
      </c>
      <c r="Z54" s="200" t="s">
        <v>276</v>
      </c>
      <c r="AA54" s="203" t="s">
        <v>3328</v>
      </c>
      <c r="AB54" s="210">
        <v>5</v>
      </c>
    </row>
    <row r="55" spans="1:28" x14ac:dyDescent="0.35">
      <c r="A55" s="200">
        <v>42</v>
      </c>
      <c r="B55" s="200" t="s">
        <v>3329</v>
      </c>
      <c r="C55" s="202">
        <v>6</v>
      </c>
      <c r="D55" s="202" t="s">
        <v>13</v>
      </c>
      <c r="E55" s="203" t="s">
        <v>279</v>
      </c>
      <c r="F55" s="200" t="s">
        <v>271</v>
      </c>
      <c r="G55" s="203" t="s">
        <v>47</v>
      </c>
      <c r="H55" s="200" t="s">
        <v>199</v>
      </c>
      <c r="I55" s="200" t="s">
        <v>47</v>
      </c>
      <c r="J55" s="203" t="s">
        <v>385</v>
      </c>
      <c r="K55" s="203" t="s">
        <v>358</v>
      </c>
      <c r="L55" s="200" t="s">
        <v>195</v>
      </c>
      <c r="M55" s="435">
        <v>45215</v>
      </c>
      <c r="N55" s="435">
        <v>45215</v>
      </c>
      <c r="O55" s="203" t="s">
        <v>998</v>
      </c>
      <c r="P55" s="203"/>
      <c r="Q55" s="203" t="s">
        <v>16</v>
      </c>
      <c r="R55" s="203"/>
      <c r="S55" s="203" t="s">
        <v>18</v>
      </c>
      <c r="T55" s="203"/>
      <c r="U55" s="203"/>
      <c r="V55" s="436"/>
      <c r="W55" s="203"/>
      <c r="X55" s="437"/>
      <c r="Y55" s="435">
        <v>45216</v>
      </c>
      <c r="Z55" s="200" t="s">
        <v>276</v>
      </c>
      <c r="AA55" s="203" t="s">
        <v>3330</v>
      </c>
      <c r="AB55" s="210"/>
    </row>
    <row r="56" spans="1:28" hidden="1" x14ac:dyDescent="0.35">
      <c r="A56" s="200">
        <v>42</v>
      </c>
      <c r="B56" s="200" t="s">
        <v>3331</v>
      </c>
      <c r="C56" s="202">
        <v>3.4</v>
      </c>
      <c r="D56" s="202" t="s">
        <v>13</v>
      </c>
      <c r="E56" s="203" t="s">
        <v>279</v>
      </c>
      <c r="F56" s="200" t="s">
        <v>271</v>
      </c>
      <c r="G56" s="203" t="s">
        <v>44</v>
      </c>
      <c r="H56" s="200" t="s">
        <v>199</v>
      </c>
      <c r="I56" s="200" t="s">
        <v>44</v>
      </c>
      <c r="J56" s="203" t="s">
        <v>1264</v>
      </c>
      <c r="K56" s="203" t="s">
        <v>659</v>
      </c>
      <c r="L56" s="200" t="s">
        <v>193</v>
      </c>
      <c r="M56" s="435">
        <v>45215</v>
      </c>
      <c r="N56" s="435">
        <v>45215</v>
      </c>
      <c r="O56" s="203" t="s">
        <v>3332</v>
      </c>
      <c r="P56" s="203" t="s">
        <v>234</v>
      </c>
      <c r="Q56" s="203" t="s">
        <v>9</v>
      </c>
      <c r="R56" s="203" t="s">
        <v>10</v>
      </c>
      <c r="S56" s="203"/>
      <c r="T56" s="203"/>
      <c r="U56" s="203"/>
      <c r="V56" s="436"/>
      <c r="W56" s="203"/>
      <c r="X56" s="437"/>
      <c r="Y56" s="435">
        <v>45222</v>
      </c>
      <c r="Z56" s="200" t="s">
        <v>276</v>
      </c>
      <c r="AA56" s="203" t="s">
        <v>3333</v>
      </c>
      <c r="AB56" s="210"/>
    </row>
    <row r="57" spans="1:28" hidden="1" x14ac:dyDescent="0.35">
      <c r="A57" s="200">
        <v>42</v>
      </c>
      <c r="B57" s="200" t="s">
        <v>3334</v>
      </c>
      <c r="C57" s="202">
        <v>13</v>
      </c>
      <c r="D57" s="202" t="s">
        <v>13</v>
      </c>
      <c r="E57" s="203" t="s">
        <v>286</v>
      </c>
      <c r="F57" s="200" t="s">
        <v>234</v>
      </c>
      <c r="G57" s="203" t="s">
        <v>3335</v>
      </c>
      <c r="H57" s="200" t="s">
        <v>1328</v>
      </c>
      <c r="I57" s="200" t="s">
        <v>55</v>
      </c>
      <c r="J57" s="203" t="s">
        <v>3223</v>
      </c>
      <c r="K57" s="203" t="s">
        <v>3223</v>
      </c>
      <c r="L57" s="200" t="s">
        <v>55</v>
      </c>
      <c r="M57" s="435">
        <v>45215</v>
      </c>
      <c r="N57" s="435">
        <v>45215</v>
      </c>
      <c r="O57" s="203" t="s">
        <v>2210</v>
      </c>
      <c r="P57" s="203" t="s">
        <v>219</v>
      </c>
      <c r="Q57" s="203" t="s">
        <v>9</v>
      </c>
      <c r="R57" s="203" t="s">
        <v>17</v>
      </c>
      <c r="S57" s="203"/>
      <c r="T57" s="203" t="s">
        <v>448</v>
      </c>
      <c r="U57" s="203" t="s">
        <v>163</v>
      </c>
      <c r="V57" s="436" t="s">
        <v>3336</v>
      </c>
      <c r="W57" s="203"/>
      <c r="X57" s="437"/>
      <c r="Y57" s="435">
        <v>45222</v>
      </c>
      <c r="Z57" s="200" t="s">
        <v>276</v>
      </c>
      <c r="AA57" s="203" t="s">
        <v>3337</v>
      </c>
      <c r="AB57" s="210">
        <v>1</v>
      </c>
    </row>
    <row r="58" spans="1:28" hidden="1" x14ac:dyDescent="0.35">
      <c r="A58" s="200">
        <v>42</v>
      </c>
      <c r="B58" s="200" t="s">
        <v>3338</v>
      </c>
      <c r="C58" s="202">
        <v>49</v>
      </c>
      <c r="D58" s="202" t="s">
        <v>13</v>
      </c>
      <c r="E58" s="203" t="s">
        <v>286</v>
      </c>
      <c r="F58" s="200" t="s">
        <v>271</v>
      </c>
      <c r="G58" s="203" t="s">
        <v>1938</v>
      </c>
      <c r="H58" s="200" t="s">
        <v>205</v>
      </c>
      <c r="I58" s="200" t="s">
        <v>175</v>
      </c>
      <c r="J58" s="203" t="s">
        <v>1264</v>
      </c>
      <c r="K58" s="203" t="s">
        <v>370</v>
      </c>
      <c r="L58" s="200" t="s">
        <v>193</v>
      </c>
      <c r="M58" s="435">
        <v>45215</v>
      </c>
      <c r="N58" s="435">
        <v>45215</v>
      </c>
      <c r="O58" s="203" t="s">
        <v>3339</v>
      </c>
      <c r="P58" s="203" t="s">
        <v>220</v>
      </c>
      <c r="Q58" s="203" t="s">
        <v>9</v>
      </c>
      <c r="R58" s="203" t="s">
        <v>17</v>
      </c>
      <c r="S58" s="203"/>
      <c r="T58" s="203"/>
      <c r="U58" s="203"/>
      <c r="V58" s="436"/>
      <c r="W58" s="203"/>
      <c r="X58" s="437"/>
      <c r="Y58" s="435">
        <v>45228</v>
      </c>
      <c r="Z58" s="200" t="s">
        <v>276</v>
      </c>
      <c r="AA58" s="203" t="s">
        <v>3340</v>
      </c>
      <c r="AB58" s="210"/>
    </row>
    <row r="59" spans="1:28" hidden="1" x14ac:dyDescent="0.35">
      <c r="A59" s="200">
        <v>42</v>
      </c>
      <c r="B59" s="200" t="s">
        <v>3341</v>
      </c>
      <c r="C59" s="202">
        <v>4</v>
      </c>
      <c r="D59" s="202" t="s">
        <v>13</v>
      </c>
      <c r="E59" s="203" t="s">
        <v>286</v>
      </c>
      <c r="F59" s="200" t="s">
        <v>271</v>
      </c>
      <c r="G59" s="203" t="s">
        <v>50</v>
      </c>
      <c r="H59" s="200" t="s">
        <v>199</v>
      </c>
      <c r="I59" s="200" t="s">
        <v>50</v>
      </c>
      <c r="J59" s="203" t="s">
        <v>338</v>
      </c>
      <c r="K59" s="203" t="s">
        <v>764</v>
      </c>
      <c r="L59" s="200" t="s">
        <v>193</v>
      </c>
      <c r="M59" s="435">
        <v>45216</v>
      </c>
      <c r="N59" s="435">
        <v>45216</v>
      </c>
      <c r="O59" s="203" t="s">
        <v>991</v>
      </c>
      <c r="P59" s="203" t="s">
        <v>210</v>
      </c>
      <c r="Q59" s="203" t="s">
        <v>9</v>
      </c>
      <c r="R59" s="203" t="s">
        <v>10</v>
      </c>
      <c r="S59" s="203"/>
      <c r="T59" s="203"/>
      <c r="U59" s="203"/>
      <c r="V59" s="436"/>
      <c r="W59" s="203"/>
      <c r="X59" s="437"/>
      <c r="Y59" s="435">
        <v>45221</v>
      </c>
      <c r="Z59" s="200" t="s">
        <v>276</v>
      </c>
      <c r="AA59" s="203" t="s">
        <v>1063</v>
      </c>
      <c r="AB59" s="210"/>
    </row>
    <row r="60" spans="1:28" hidden="1" x14ac:dyDescent="0.35">
      <c r="A60" s="200">
        <v>42</v>
      </c>
      <c r="B60" s="200" t="s">
        <v>3342</v>
      </c>
      <c r="C60" s="202">
        <v>14</v>
      </c>
      <c r="D60" s="202" t="s">
        <v>13</v>
      </c>
      <c r="E60" s="203" t="s">
        <v>286</v>
      </c>
      <c r="F60" s="200" t="s">
        <v>271</v>
      </c>
      <c r="G60" s="203" t="s">
        <v>47</v>
      </c>
      <c r="H60" s="200" t="s">
        <v>199</v>
      </c>
      <c r="I60" s="200" t="s">
        <v>47</v>
      </c>
      <c r="J60" s="203" t="s">
        <v>327</v>
      </c>
      <c r="K60" s="203" t="s">
        <v>365</v>
      </c>
      <c r="L60" s="200" t="s">
        <v>193</v>
      </c>
      <c r="M60" s="435">
        <v>45217</v>
      </c>
      <c r="N60" s="435">
        <v>45217</v>
      </c>
      <c r="O60" s="203" t="s">
        <v>520</v>
      </c>
      <c r="P60" s="203" t="s">
        <v>215</v>
      </c>
      <c r="Q60" s="203" t="s">
        <v>9</v>
      </c>
      <c r="R60" s="203" t="s">
        <v>10</v>
      </c>
      <c r="S60" s="203"/>
      <c r="T60" s="203"/>
      <c r="U60" s="203" t="s">
        <v>163</v>
      </c>
      <c r="V60" s="436" t="s">
        <v>3242</v>
      </c>
      <c r="W60" s="203"/>
      <c r="X60" s="437"/>
      <c r="Y60" s="435"/>
      <c r="Z60" s="200"/>
      <c r="AA60" s="203"/>
      <c r="AB60" s="210">
        <v>2</v>
      </c>
    </row>
    <row r="61" spans="1:28" hidden="1" x14ac:dyDescent="0.35">
      <c r="A61" s="200">
        <v>42</v>
      </c>
      <c r="B61" s="200" t="s">
        <v>3343</v>
      </c>
      <c r="C61" s="202">
        <v>1.6</v>
      </c>
      <c r="D61" s="202" t="s">
        <v>13</v>
      </c>
      <c r="E61" s="203" t="s">
        <v>286</v>
      </c>
      <c r="F61" s="200" t="s">
        <v>271</v>
      </c>
      <c r="G61" s="203" t="s">
        <v>47</v>
      </c>
      <c r="H61" s="200" t="s">
        <v>199</v>
      </c>
      <c r="I61" s="200" t="s">
        <v>47</v>
      </c>
      <c r="J61" s="203" t="s">
        <v>327</v>
      </c>
      <c r="K61" s="203" t="s">
        <v>771</v>
      </c>
      <c r="L61" s="200" t="s">
        <v>193</v>
      </c>
      <c r="M61" s="435">
        <v>45217</v>
      </c>
      <c r="N61" s="435">
        <v>45217</v>
      </c>
      <c r="O61" s="203" t="s">
        <v>3344</v>
      </c>
      <c r="P61" s="203" t="s">
        <v>208</v>
      </c>
      <c r="Q61" s="203" t="s">
        <v>9</v>
      </c>
      <c r="R61" s="203" t="s">
        <v>10</v>
      </c>
      <c r="S61" s="203"/>
      <c r="T61" s="203"/>
      <c r="U61" s="203"/>
      <c r="V61" s="436"/>
      <c r="W61" s="203"/>
      <c r="X61" s="437"/>
      <c r="Y61" s="435">
        <v>45224</v>
      </c>
      <c r="Z61" s="200" t="s">
        <v>276</v>
      </c>
      <c r="AA61" s="203" t="s">
        <v>3345</v>
      </c>
      <c r="AB61" s="210"/>
    </row>
    <row r="62" spans="1:28" hidden="1" x14ac:dyDescent="0.35">
      <c r="A62" s="200">
        <v>42</v>
      </c>
      <c r="B62" s="200" t="s">
        <v>3346</v>
      </c>
      <c r="C62" s="202">
        <v>8</v>
      </c>
      <c r="D62" s="202" t="s">
        <v>20</v>
      </c>
      <c r="E62" s="203" t="s">
        <v>286</v>
      </c>
      <c r="F62" s="200" t="s">
        <v>271</v>
      </c>
      <c r="G62" s="203" t="s">
        <v>3347</v>
      </c>
      <c r="H62" s="200" t="s">
        <v>205</v>
      </c>
      <c r="I62" s="200" t="s">
        <v>175</v>
      </c>
      <c r="J62" s="203" t="s">
        <v>3137</v>
      </c>
      <c r="K62" s="203" t="s">
        <v>274</v>
      </c>
      <c r="L62" s="200" t="s">
        <v>193</v>
      </c>
      <c r="M62" s="435">
        <v>45217</v>
      </c>
      <c r="N62" s="435">
        <v>45217</v>
      </c>
      <c r="O62" s="203" t="s">
        <v>3348</v>
      </c>
      <c r="P62" s="203" t="s">
        <v>215</v>
      </c>
      <c r="Q62" s="203" t="s">
        <v>9</v>
      </c>
      <c r="R62" s="203" t="s">
        <v>10</v>
      </c>
      <c r="S62" s="203"/>
      <c r="T62" s="203"/>
      <c r="U62" s="203" t="s">
        <v>163</v>
      </c>
      <c r="V62" s="436" t="s">
        <v>759</v>
      </c>
      <c r="W62" s="203"/>
      <c r="X62" s="437"/>
      <c r="Y62" s="435">
        <v>45226</v>
      </c>
      <c r="Z62" s="200" t="s">
        <v>276</v>
      </c>
      <c r="AA62" s="203" t="s">
        <v>3349</v>
      </c>
      <c r="AB62" s="210">
        <v>1</v>
      </c>
    </row>
    <row r="63" spans="1:28" x14ac:dyDescent="0.35">
      <c r="A63" s="200">
        <v>42</v>
      </c>
      <c r="B63" s="200" t="s">
        <v>3350</v>
      </c>
      <c r="C63" s="202">
        <v>13</v>
      </c>
      <c r="D63" s="202" t="s">
        <v>13</v>
      </c>
      <c r="E63" s="203" t="s">
        <v>279</v>
      </c>
      <c r="F63" s="200" t="s">
        <v>271</v>
      </c>
      <c r="G63" s="203" t="s">
        <v>50</v>
      </c>
      <c r="H63" s="200" t="s">
        <v>280</v>
      </c>
      <c r="I63" s="200" t="s">
        <v>50</v>
      </c>
      <c r="J63" s="203" t="s">
        <v>338</v>
      </c>
      <c r="K63" s="203" t="s">
        <v>3351</v>
      </c>
      <c r="L63" s="200" t="s">
        <v>195</v>
      </c>
      <c r="M63" s="435">
        <v>45218</v>
      </c>
      <c r="N63" s="435">
        <v>45218</v>
      </c>
      <c r="O63" s="203" t="s">
        <v>991</v>
      </c>
      <c r="P63" s="203" t="s">
        <v>210</v>
      </c>
      <c r="Q63" s="203" t="s">
        <v>9</v>
      </c>
      <c r="R63" s="203" t="s">
        <v>10</v>
      </c>
      <c r="S63" s="203"/>
      <c r="T63" s="203"/>
      <c r="U63" s="203"/>
      <c r="V63" s="436"/>
      <c r="W63" s="203"/>
      <c r="X63" s="437"/>
      <c r="Y63" s="435">
        <v>45224</v>
      </c>
      <c r="Z63" s="200" t="s">
        <v>276</v>
      </c>
      <c r="AA63" s="203" t="s">
        <v>1063</v>
      </c>
      <c r="AB63" s="210"/>
    </row>
    <row r="64" spans="1:28" hidden="1" x14ac:dyDescent="0.35">
      <c r="A64" s="200">
        <v>42</v>
      </c>
      <c r="B64" s="200" t="s">
        <v>3352</v>
      </c>
      <c r="C64" s="202">
        <v>2</v>
      </c>
      <c r="D64" s="202" t="s">
        <v>13</v>
      </c>
      <c r="E64" s="203" t="s">
        <v>286</v>
      </c>
      <c r="F64" s="200" t="s">
        <v>271</v>
      </c>
      <c r="G64" s="203" t="s">
        <v>2762</v>
      </c>
      <c r="H64" s="200" t="s">
        <v>280</v>
      </c>
      <c r="I64" s="200" t="s">
        <v>53</v>
      </c>
      <c r="J64" s="203" t="s">
        <v>1264</v>
      </c>
      <c r="K64" s="203" t="s">
        <v>904</v>
      </c>
      <c r="L64" s="200" t="s">
        <v>193</v>
      </c>
      <c r="M64" s="435">
        <v>45218</v>
      </c>
      <c r="N64" s="435">
        <v>45218</v>
      </c>
      <c r="O64" s="203" t="s">
        <v>731</v>
      </c>
      <c r="P64" s="203" t="s">
        <v>211</v>
      </c>
      <c r="Q64" s="203" t="s">
        <v>9</v>
      </c>
      <c r="R64" s="203" t="s">
        <v>10</v>
      </c>
      <c r="S64" s="203"/>
      <c r="T64" s="203"/>
      <c r="U64" s="203"/>
      <c r="V64" s="436"/>
      <c r="W64" s="203"/>
      <c r="X64" s="437"/>
      <c r="Y64" s="435">
        <v>45222</v>
      </c>
      <c r="Z64" s="200" t="s">
        <v>276</v>
      </c>
      <c r="AA64" s="203" t="s">
        <v>2169</v>
      </c>
      <c r="AB64" s="210"/>
    </row>
    <row r="65" spans="1:28" hidden="1" x14ac:dyDescent="0.35">
      <c r="A65" s="200">
        <v>42</v>
      </c>
      <c r="B65" s="200" t="s">
        <v>3353</v>
      </c>
      <c r="C65" s="202">
        <v>50</v>
      </c>
      <c r="D65" s="202" t="s">
        <v>13</v>
      </c>
      <c r="E65" s="203" t="s">
        <v>286</v>
      </c>
      <c r="F65" s="200" t="s">
        <v>271</v>
      </c>
      <c r="G65" s="203" t="s">
        <v>818</v>
      </c>
      <c r="H65" s="200" t="s">
        <v>205</v>
      </c>
      <c r="I65" s="200" t="s">
        <v>175</v>
      </c>
      <c r="J65" s="203" t="s">
        <v>3137</v>
      </c>
      <c r="K65" s="203" t="s">
        <v>274</v>
      </c>
      <c r="L65" s="200" t="s">
        <v>193</v>
      </c>
      <c r="M65" s="435">
        <v>45218</v>
      </c>
      <c r="N65" s="435">
        <v>45218</v>
      </c>
      <c r="O65" s="203" t="s">
        <v>749</v>
      </c>
      <c r="P65" s="203" t="s">
        <v>213</v>
      </c>
      <c r="Q65" s="203" t="s">
        <v>9</v>
      </c>
      <c r="R65" s="203" t="s">
        <v>10</v>
      </c>
      <c r="S65" s="203"/>
      <c r="T65" s="203"/>
      <c r="U65" s="203"/>
      <c r="V65" s="436"/>
      <c r="W65" s="203"/>
      <c r="X65" s="437"/>
      <c r="Y65" s="435">
        <v>45236</v>
      </c>
      <c r="Z65" s="200" t="s">
        <v>276</v>
      </c>
      <c r="AA65" s="203" t="s">
        <v>3354</v>
      </c>
      <c r="AB65" s="210"/>
    </row>
    <row r="66" spans="1:28" x14ac:dyDescent="0.35">
      <c r="A66" s="200">
        <v>42</v>
      </c>
      <c r="B66" s="200" t="s">
        <v>3355</v>
      </c>
      <c r="C66" s="202">
        <v>25</v>
      </c>
      <c r="D66" s="202" t="s">
        <v>13</v>
      </c>
      <c r="E66" s="203" t="s">
        <v>286</v>
      </c>
      <c r="F66" s="200" t="s">
        <v>271</v>
      </c>
      <c r="G66" s="203" t="s">
        <v>50</v>
      </c>
      <c r="H66" s="200" t="s">
        <v>280</v>
      </c>
      <c r="I66" s="200" t="s">
        <v>50</v>
      </c>
      <c r="J66" s="203" t="s">
        <v>338</v>
      </c>
      <c r="K66" s="203" t="s">
        <v>579</v>
      </c>
      <c r="L66" s="200" t="s">
        <v>195</v>
      </c>
      <c r="M66" s="435">
        <v>45218</v>
      </c>
      <c r="N66" s="435">
        <v>45218</v>
      </c>
      <c r="O66" s="203" t="s">
        <v>3356</v>
      </c>
      <c r="P66" s="203" t="s">
        <v>219</v>
      </c>
      <c r="Q66" s="203" t="s">
        <v>9</v>
      </c>
      <c r="R66" s="203" t="s">
        <v>17</v>
      </c>
      <c r="S66" s="203"/>
      <c r="T66" s="203" t="s">
        <v>448</v>
      </c>
      <c r="U66" s="203"/>
      <c r="V66" s="436"/>
      <c r="W66" s="203"/>
      <c r="X66" s="437"/>
      <c r="Y66" s="435"/>
      <c r="Z66" s="200"/>
      <c r="AA66" s="203"/>
      <c r="AB66" s="210"/>
    </row>
    <row r="67" spans="1:28" s="126" customFormat="1" x14ac:dyDescent="0.35">
      <c r="A67" s="217">
        <v>42</v>
      </c>
      <c r="B67" s="217" t="s">
        <v>3357</v>
      </c>
      <c r="C67" s="219">
        <v>6</v>
      </c>
      <c r="D67" s="219" t="s">
        <v>20</v>
      </c>
      <c r="E67" s="438" t="s">
        <v>279</v>
      </c>
      <c r="F67" s="217" t="s">
        <v>271</v>
      </c>
      <c r="G67" s="438" t="s">
        <v>2762</v>
      </c>
      <c r="H67" s="217" t="s">
        <v>280</v>
      </c>
      <c r="I67" s="217" t="s">
        <v>53</v>
      </c>
      <c r="J67" s="438" t="s">
        <v>3241</v>
      </c>
      <c r="K67" s="438" t="s">
        <v>3358</v>
      </c>
      <c r="L67" s="217" t="s">
        <v>195</v>
      </c>
      <c r="M67" s="441">
        <v>45219</v>
      </c>
      <c r="N67" s="441">
        <v>45219</v>
      </c>
      <c r="O67" s="438" t="s">
        <v>434</v>
      </c>
      <c r="P67" s="438" t="s">
        <v>211</v>
      </c>
      <c r="Q67" s="438" t="s">
        <v>9</v>
      </c>
      <c r="R67" s="438" t="s">
        <v>10</v>
      </c>
      <c r="S67" s="438"/>
      <c r="T67" s="438"/>
      <c r="U67" s="438"/>
      <c r="V67" s="442"/>
      <c r="W67" s="438"/>
      <c r="X67" s="443"/>
      <c r="Y67" s="441">
        <v>45230</v>
      </c>
      <c r="Z67" s="217" t="s">
        <v>430</v>
      </c>
      <c r="AA67" s="438" t="s">
        <v>3359</v>
      </c>
      <c r="AB67" s="444"/>
    </row>
    <row r="68" spans="1:28" hidden="1" x14ac:dyDescent="0.35">
      <c r="A68" s="200">
        <v>42</v>
      </c>
      <c r="B68" s="200" t="s">
        <v>3360</v>
      </c>
      <c r="C68" s="202">
        <v>11</v>
      </c>
      <c r="D68" s="202" t="s">
        <v>20</v>
      </c>
      <c r="E68" s="203" t="s">
        <v>286</v>
      </c>
      <c r="F68" s="200" t="s">
        <v>271</v>
      </c>
      <c r="G68" s="203" t="s">
        <v>298</v>
      </c>
      <c r="H68" s="200" t="s">
        <v>280</v>
      </c>
      <c r="I68" s="200" t="s">
        <v>7</v>
      </c>
      <c r="J68" s="203" t="s">
        <v>301</v>
      </c>
      <c r="K68" s="203" t="s">
        <v>289</v>
      </c>
      <c r="L68" s="200" t="s">
        <v>193</v>
      </c>
      <c r="M68" s="435">
        <v>45219</v>
      </c>
      <c r="N68" s="435">
        <v>45219</v>
      </c>
      <c r="O68" s="203" t="s">
        <v>3361</v>
      </c>
      <c r="P68" s="203" t="s">
        <v>211</v>
      </c>
      <c r="Q68" s="203" t="s">
        <v>9</v>
      </c>
      <c r="R68" s="203" t="s">
        <v>10</v>
      </c>
      <c r="S68" s="203"/>
      <c r="T68" s="203"/>
      <c r="U68" s="203"/>
      <c r="V68" s="436"/>
      <c r="W68" s="203"/>
      <c r="X68" s="437"/>
      <c r="Y68" s="435">
        <v>45222</v>
      </c>
      <c r="Z68" s="200" t="s">
        <v>276</v>
      </c>
      <c r="AA68" s="203" t="s">
        <v>3362</v>
      </c>
      <c r="AB68" s="210"/>
    </row>
    <row r="69" spans="1:28" hidden="1" x14ac:dyDescent="0.35">
      <c r="A69" s="200">
        <v>42</v>
      </c>
      <c r="B69" s="200" t="s">
        <v>3363</v>
      </c>
      <c r="C69" s="202">
        <v>20</v>
      </c>
      <c r="D69" s="202" t="s">
        <v>13</v>
      </c>
      <c r="E69" s="203" t="s">
        <v>286</v>
      </c>
      <c r="F69" s="200" t="s">
        <v>271</v>
      </c>
      <c r="G69" s="203" t="s">
        <v>332</v>
      </c>
      <c r="H69" s="200" t="s">
        <v>280</v>
      </c>
      <c r="I69" s="200" t="s">
        <v>7</v>
      </c>
      <c r="J69" s="203" t="s">
        <v>301</v>
      </c>
      <c r="K69" s="203" t="s">
        <v>289</v>
      </c>
      <c r="L69" s="200" t="s">
        <v>193</v>
      </c>
      <c r="M69" s="435">
        <v>45219</v>
      </c>
      <c r="N69" s="435">
        <v>45219</v>
      </c>
      <c r="O69" s="203" t="s">
        <v>3364</v>
      </c>
      <c r="P69" s="203" t="s">
        <v>231</v>
      </c>
      <c r="Q69" s="203" t="s">
        <v>9</v>
      </c>
      <c r="R69" s="203" t="s">
        <v>23</v>
      </c>
      <c r="S69" s="203"/>
      <c r="T69" s="203" t="s">
        <v>319</v>
      </c>
      <c r="U69" s="203"/>
      <c r="V69" s="436"/>
      <c r="W69" s="203"/>
      <c r="X69" s="437"/>
      <c r="Y69" s="435">
        <v>45221</v>
      </c>
      <c r="Z69" s="200" t="s">
        <v>276</v>
      </c>
      <c r="AA69" s="203" t="s">
        <v>3365</v>
      </c>
      <c r="AB69" s="210"/>
    </row>
    <row r="70" spans="1:28" hidden="1" x14ac:dyDescent="0.35">
      <c r="A70" s="200">
        <v>43</v>
      </c>
      <c r="B70" s="200" t="s">
        <v>3366</v>
      </c>
      <c r="C70" s="202">
        <v>27</v>
      </c>
      <c r="D70" s="202" t="s">
        <v>13</v>
      </c>
      <c r="E70" s="203" t="s">
        <v>286</v>
      </c>
      <c r="F70" s="200" t="s">
        <v>271</v>
      </c>
      <c r="G70" s="203" t="s">
        <v>3367</v>
      </c>
      <c r="H70" s="200" t="s">
        <v>280</v>
      </c>
      <c r="I70" s="200" t="s">
        <v>55</v>
      </c>
      <c r="J70" s="203" t="s">
        <v>3228</v>
      </c>
      <c r="K70" s="203" t="s">
        <v>3228</v>
      </c>
      <c r="L70" s="200" t="s">
        <v>55</v>
      </c>
      <c r="M70" s="435">
        <v>45220</v>
      </c>
      <c r="N70" s="435">
        <v>45220</v>
      </c>
      <c r="O70" s="203" t="s">
        <v>3368</v>
      </c>
      <c r="P70" s="203" t="s">
        <v>224</v>
      </c>
      <c r="Q70" s="203" t="s">
        <v>9</v>
      </c>
      <c r="R70" s="203" t="s">
        <v>23</v>
      </c>
      <c r="S70" s="203"/>
      <c r="T70" s="203" t="s">
        <v>2471</v>
      </c>
      <c r="U70" s="203"/>
      <c r="V70" s="436"/>
      <c r="W70" s="203"/>
      <c r="X70" s="437"/>
      <c r="Y70" s="435">
        <v>45224</v>
      </c>
      <c r="Z70" s="200" t="s">
        <v>276</v>
      </c>
      <c r="AA70" s="203" t="s">
        <v>3369</v>
      </c>
      <c r="AB70" s="210"/>
    </row>
    <row r="71" spans="1:28" x14ac:dyDescent="0.35">
      <c r="A71" s="200">
        <v>43</v>
      </c>
      <c r="B71" s="200" t="s">
        <v>3370</v>
      </c>
      <c r="C71" s="202">
        <v>3</v>
      </c>
      <c r="D71" s="202" t="s">
        <v>20</v>
      </c>
      <c r="E71" s="203" t="s">
        <v>286</v>
      </c>
      <c r="F71" s="200" t="s">
        <v>271</v>
      </c>
      <c r="G71" s="203" t="s">
        <v>50</v>
      </c>
      <c r="H71" s="200" t="s">
        <v>280</v>
      </c>
      <c r="I71" s="200" t="s">
        <v>50</v>
      </c>
      <c r="J71" s="203" t="s">
        <v>301</v>
      </c>
      <c r="K71" s="203" t="s">
        <v>764</v>
      </c>
      <c r="L71" s="200" t="s">
        <v>195</v>
      </c>
      <c r="M71" s="435">
        <v>45221</v>
      </c>
      <c r="N71" s="435">
        <v>45221</v>
      </c>
      <c r="O71" s="203" t="s">
        <v>731</v>
      </c>
      <c r="P71" s="203" t="s">
        <v>211</v>
      </c>
      <c r="Q71" s="203" t="s">
        <v>9</v>
      </c>
      <c r="R71" s="203" t="s">
        <v>10</v>
      </c>
      <c r="S71" s="203"/>
      <c r="T71" s="203"/>
      <c r="U71" s="203"/>
      <c r="V71" s="436"/>
      <c r="W71" s="203"/>
      <c r="X71" s="437"/>
      <c r="Y71" s="435">
        <v>45226</v>
      </c>
      <c r="Z71" s="200" t="s">
        <v>276</v>
      </c>
      <c r="AA71" s="203" t="s">
        <v>434</v>
      </c>
      <c r="AB71" s="210"/>
    </row>
    <row r="72" spans="1:28" x14ac:dyDescent="0.35">
      <c r="A72" s="200">
        <v>43</v>
      </c>
      <c r="B72" s="200" t="s">
        <v>3371</v>
      </c>
      <c r="C72" s="202">
        <v>1.6</v>
      </c>
      <c r="D72" s="202" t="s">
        <v>13</v>
      </c>
      <c r="E72" s="203" t="s">
        <v>286</v>
      </c>
      <c r="F72" s="200" t="s">
        <v>271</v>
      </c>
      <c r="G72" s="203" t="s">
        <v>2762</v>
      </c>
      <c r="H72" s="200" t="s">
        <v>280</v>
      </c>
      <c r="I72" s="200" t="s">
        <v>53</v>
      </c>
      <c r="J72" s="203" t="s">
        <v>1264</v>
      </c>
      <c r="K72" s="203" t="s">
        <v>768</v>
      </c>
      <c r="L72" s="200" t="s">
        <v>195</v>
      </c>
      <c r="M72" s="435">
        <v>45221</v>
      </c>
      <c r="N72" s="435">
        <v>45221</v>
      </c>
      <c r="O72" s="203" t="s">
        <v>3372</v>
      </c>
      <c r="P72" s="203" t="s">
        <v>211</v>
      </c>
      <c r="Q72" s="203" t="s">
        <v>9</v>
      </c>
      <c r="R72" s="203" t="s">
        <v>10</v>
      </c>
      <c r="S72" s="203"/>
      <c r="T72" s="203"/>
      <c r="U72" s="203"/>
      <c r="V72" s="436"/>
      <c r="W72" s="203"/>
      <c r="X72" s="437"/>
      <c r="Y72" s="435">
        <v>45224</v>
      </c>
      <c r="Z72" s="200" t="s">
        <v>276</v>
      </c>
      <c r="AA72" s="203" t="s">
        <v>2032</v>
      </c>
      <c r="AB72" s="210"/>
    </row>
    <row r="73" spans="1:28" s="126" customFormat="1" hidden="1" x14ac:dyDescent="0.35">
      <c r="A73" s="217">
        <v>43</v>
      </c>
      <c r="B73" s="217" t="s">
        <v>3373</v>
      </c>
      <c r="C73" s="219">
        <v>6</v>
      </c>
      <c r="D73" s="219" t="s">
        <v>20</v>
      </c>
      <c r="E73" s="438" t="s">
        <v>279</v>
      </c>
      <c r="F73" s="217" t="s">
        <v>271</v>
      </c>
      <c r="G73" s="438" t="s">
        <v>1484</v>
      </c>
      <c r="H73" s="217" t="s">
        <v>280</v>
      </c>
      <c r="I73" s="217" t="s">
        <v>53</v>
      </c>
      <c r="J73" s="438" t="s">
        <v>1264</v>
      </c>
      <c r="K73" s="438" t="s">
        <v>400</v>
      </c>
      <c r="L73" s="217" t="s">
        <v>193</v>
      </c>
      <c r="M73" s="441">
        <v>45222</v>
      </c>
      <c r="N73" s="441">
        <v>45222</v>
      </c>
      <c r="O73" s="438" t="s">
        <v>3374</v>
      </c>
      <c r="P73" s="438" t="s">
        <v>215</v>
      </c>
      <c r="Q73" s="438" t="s">
        <v>9</v>
      </c>
      <c r="R73" s="438" t="s">
        <v>10</v>
      </c>
      <c r="S73" s="438"/>
      <c r="T73" s="438"/>
      <c r="U73" s="438" t="s">
        <v>163</v>
      </c>
      <c r="V73" s="442" t="s">
        <v>3375</v>
      </c>
      <c r="W73" s="438"/>
      <c r="X73" s="443"/>
      <c r="Y73" s="441">
        <v>45222</v>
      </c>
      <c r="Z73" s="217" t="s">
        <v>430</v>
      </c>
      <c r="AA73" s="438" t="s">
        <v>3376</v>
      </c>
      <c r="AB73" s="444">
        <v>1</v>
      </c>
    </row>
    <row r="74" spans="1:28" hidden="1" x14ac:dyDescent="0.35">
      <c r="A74" s="200">
        <v>43</v>
      </c>
      <c r="B74" s="200" t="s">
        <v>3377</v>
      </c>
      <c r="C74" s="202">
        <v>7</v>
      </c>
      <c r="D74" s="202" t="s">
        <v>13</v>
      </c>
      <c r="E74" s="203" t="s">
        <v>279</v>
      </c>
      <c r="F74" s="200" t="s">
        <v>271</v>
      </c>
      <c r="G74" s="203" t="s">
        <v>2762</v>
      </c>
      <c r="H74" s="200" t="s">
        <v>280</v>
      </c>
      <c r="I74" s="200" t="s">
        <v>53</v>
      </c>
      <c r="J74" s="203" t="s">
        <v>338</v>
      </c>
      <c r="K74" s="203" t="s">
        <v>904</v>
      </c>
      <c r="L74" s="200" t="s">
        <v>193</v>
      </c>
      <c r="M74" s="435">
        <v>45222</v>
      </c>
      <c r="N74" s="435">
        <v>45222</v>
      </c>
      <c r="O74" s="203" t="s">
        <v>923</v>
      </c>
      <c r="P74" s="203" t="s">
        <v>211</v>
      </c>
      <c r="Q74" s="203" t="s">
        <v>9</v>
      </c>
      <c r="R74" s="203" t="s">
        <v>10</v>
      </c>
      <c r="S74" s="203"/>
      <c r="T74" s="203"/>
      <c r="U74" s="203"/>
      <c r="V74" s="436"/>
      <c r="W74" s="203"/>
      <c r="X74" s="437"/>
      <c r="Y74" s="435">
        <v>45225</v>
      </c>
      <c r="Z74" s="200" t="s">
        <v>276</v>
      </c>
      <c r="AA74" s="203" t="s">
        <v>434</v>
      </c>
      <c r="AB74" s="210"/>
    </row>
    <row r="75" spans="1:28" hidden="1" x14ac:dyDescent="0.35">
      <c r="A75" s="200">
        <v>43</v>
      </c>
      <c r="B75" s="200" t="s">
        <v>3378</v>
      </c>
      <c r="C75" s="202">
        <v>1.2</v>
      </c>
      <c r="D75" s="202" t="s">
        <v>13</v>
      </c>
      <c r="E75" s="203" t="s">
        <v>286</v>
      </c>
      <c r="F75" s="200" t="s">
        <v>271</v>
      </c>
      <c r="G75" s="203" t="s">
        <v>2762</v>
      </c>
      <c r="H75" s="200" t="s">
        <v>280</v>
      </c>
      <c r="I75" s="200" t="s">
        <v>53</v>
      </c>
      <c r="J75" s="203" t="s">
        <v>338</v>
      </c>
      <c r="K75" s="203" t="s">
        <v>768</v>
      </c>
      <c r="L75" s="200" t="s">
        <v>193</v>
      </c>
      <c r="M75" s="435">
        <v>45222</v>
      </c>
      <c r="N75" s="435">
        <v>45222</v>
      </c>
      <c r="O75" s="203" t="s">
        <v>434</v>
      </c>
      <c r="P75" s="203" t="s">
        <v>211</v>
      </c>
      <c r="Q75" s="203" t="s">
        <v>9</v>
      </c>
      <c r="R75" s="203" t="s">
        <v>10</v>
      </c>
      <c r="S75" s="203"/>
      <c r="T75" s="203"/>
      <c r="U75" s="203"/>
      <c r="V75" s="436"/>
      <c r="W75" s="203"/>
      <c r="X75" s="437"/>
      <c r="Y75" s="435">
        <v>45226</v>
      </c>
      <c r="Z75" s="200" t="s">
        <v>276</v>
      </c>
      <c r="AA75" s="203" t="s">
        <v>434</v>
      </c>
      <c r="AB75" s="210"/>
    </row>
    <row r="76" spans="1:28" hidden="1" x14ac:dyDescent="0.35">
      <c r="A76" s="200">
        <v>43</v>
      </c>
      <c r="B76" s="440" t="s">
        <v>3231</v>
      </c>
      <c r="C76" s="202">
        <v>8</v>
      </c>
      <c r="D76" s="202" t="s">
        <v>13</v>
      </c>
      <c r="E76" s="203" t="s">
        <v>286</v>
      </c>
      <c r="F76" s="200" t="s">
        <v>271</v>
      </c>
      <c r="G76" s="203" t="s">
        <v>2762</v>
      </c>
      <c r="H76" s="200" t="s">
        <v>280</v>
      </c>
      <c r="I76" s="200" t="s">
        <v>53</v>
      </c>
      <c r="J76" s="203" t="s">
        <v>1264</v>
      </c>
      <c r="K76" s="203" t="s">
        <v>1270</v>
      </c>
      <c r="L76" s="200" t="s">
        <v>193</v>
      </c>
      <c r="M76" s="435">
        <v>45222</v>
      </c>
      <c r="N76" s="435">
        <v>45222</v>
      </c>
      <c r="O76" s="203" t="s">
        <v>951</v>
      </c>
      <c r="P76" s="203" t="s">
        <v>234</v>
      </c>
      <c r="Q76" s="203" t="s">
        <v>9</v>
      </c>
      <c r="R76" s="203" t="s">
        <v>10</v>
      </c>
      <c r="S76" s="203"/>
      <c r="T76" s="203"/>
      <c r="U76" s="203"/>
      <c r="V76" s="436"/>
      <c r="W76" s="203"/>
      <c r="X76" s="437"/>
      <c r="Y76" s="435">
        <v>45225</v>
      </c>
      <c r="Z76" s="200" t="s">
        <v>276</v>
      </c>
      <c r="AA76" s="203" t="s">
        <v>3379</v>
      </c>
      <c r="AB76" s="210"/>
    </row>
    <row r="77" spans="1:28" x14ac:dyDescent="0.35">
      <c r="A77" s="200">
        <v>43</v>
      </c>
      <c r="B77" s="200" t="s">
        <v>3380</v>
      </c>
      <c r="C77" s="202">
        <v>7</v>
      </c>
      <c r="D77" s="202" t="s">
        <v>20</v>
      </c>
      <c r="E77" s="203" t="s">
        <v>286</v>
      </c>
      <c r="F77" s="200" t="s">
        <v>271</v>
      </c>
      <c r="G77" s="203" t="s">
        <v>1938</v>
      </c>
      <c r="H77" s="200" t="s">
        <v>205</v>
      </c>
      <c r="I77" s="200" t="s">
        <v>175</v>
      </c>
      <c r="J77" s="203" t="s">
        <v>3137</v>
      </c>
      <c r="K77" s="203" t="s">
        <v>274</v>
      </c>
      <c r="L77" s="200" t="s">
        <v>195</v>
      </c>
      <c r="M77" s="435">
        <v>45222</v>
      </c>
      <c r="N77" s="435">
        <v>45222</v>
      </c>
      <c r="O77" s="203" t="s">
        <v>756</v>
      </c>
      <c r="P77" s="203" t="s">
        <v>211</v>
      </c>
      <c r="Q77" s="203" t="s">
        <v>9</v>
      </c>
      <c r="R77" s="203" t="s">
        <v>10</v>
      </c>
      <c r="S77" s="203"/>
      <c r="T77" s="203"/>
      <c r="U77" s="203"/>
      <c r="V77" s="436"/>
      <c r="W77" s="203"/>
      <c r="X77" s="437"/>
      <c r="Y77" s="435">
        <v>45225</v>
      </c>
      <c r="Z77" s="200" t="s">
        <v>276</v>
      </c>
      <c r="AA77" s="203" t="s">
        <v>756</v>
      </c>
      <c r="AB77" s="210"/>
    </row>
    <row r="78" spans="1:28" x14ac:dyDescent="0.35">
      <c r="A78" s="200">
        <v>43</v>
      </c>
      <c r="B78" s="200" t="s">
        <v>3381</v>
      </c>
      <c r="C78" s="202">
        <v>48</v>
      </c>
      <c r="D78" s="202" t="s">
        <v>13</v>
      </c>
      <c r="E78" s="203" t="s">
        <v>286</v>
      </c>
      <c r="F78" s="200" t="s">
        <v>271</v>
      </c>
      <c r="G78" s="203" t="s">
        <v>1022</v>
      </c>
      <c r="H78" s="200" t="s">
        <v>280</v>
      </c>
      <c r="I78" s="200" t="s">
        <v>7</v>
      </c>
      <c r="J78" s="203" t="s">
        <v>3241</v>
      </c>
      <c r="K78" s="203" t="s">
        <v>289</v>
      </c>
      <c r="L78" s="200" t="s">
        <v>195</v>
      </c>
      <c r="M78" s="435">
        <v>45223</v>
      </c>
      <c r="N78" s="435">
        <v>45223</v>
      </c>
      <c r="O78" s="203" t="s">
        <v>3382</v>
      </c>
      <c r="P78" s="203" t="s">
        <v>234</v>
      </c>
      <c r="Q78" s="203" t="s">
        <v>9</v>
      </c>
      <c r="R78" s="203" t="s">
        <v>17</v>
      </c>
      <c r="S78" s="203"/>
      <c r="T78" s="203"/>
      <c r="U78" s="203"/>
      <c r="V78" s="436"/>
      <c r="W78" s="203"/>
      <c r="X78" s="437"/>
      <c r="Y78" s="435">
        <v>45226</v>
      </c>
      <c r="Z78" s="200" t="s">
        <v>276</v>
      </c>
      <c r="AA78" s="203" t="s">
        <v>3383</v>
      </c>
      <c r="AB78" s="210"/>
    </row>
    <row r="79" spans="1:28" hidden="1" x14ac:dyDescent="0.35">
      <c r="A79" s="200">
        <v>43</v>
      </c>
      <c r="B79" s="200" t="s">
        <v>3384</v>
      </c>
      <c r="C79" s="202">
        <v>3</v>
      </c>
      <c r="D79" s="202" t="s">
        <v>20</v>
      </c>
      <c r="E79" s="203" t="s">
        <v>279</v>
      </c>
      <c r="F79" s="200" t="s">
        <v>271</v>
      </c>
      <c r="G79" s="203" t="s">
        <v>1938</v>
      </c>
      <c r="H79" s="200" t="s">
        <v>205</v>
      </c>
      <c r="I79" s="200" t="s">
        <v>175</v>
      </c>
      <c r="J79" s="203" t="s">
        <v>273</v>
      </c>
      <c r="K79" s="203" t="s">
        <v>370</v>
      </c>
      <c r="L79" s="200" t="s">
        <v>193</v>
      </c>
      <c r="M79" s="435">
        <v>45224</v>
      </c>
      <c r="N79" s="435">
        <v>45224</v>
      </c>
      <c r="O79" s="203" t="s">
        <v>434</v>
      </c>
      <c r="P79" s="203" t="s">
        <v>211</v>
      </c>
      <c r="Q79" s="203" t="s">
        <v>9</v>
      </c>
      <c r="R79" s="203" t="s">
        <v>10</v>
      </c>
      <c r="S79" s="203"/>
      <c r="T79" s="203"/>
      <c r="U79" s="203"/>
      <c r="V79" s="436"/>
      <c r="W79" s="203"/>
      <c r="X79" s="437"/>
      <c r="Y79" s="435">
        <v>45232</v>
      </c>
      <c r="Z79" s="200" t="s">
        <v>276</v>
      </c>
      <c r="AA79" s="203" t="s">
        <v>434</v>
      </c>
      <c r="AB79" s="210"/>
    </row>
    <row r="80" spans="1:28" hidden="1" x14ac:dyDescent="0.35">
      <c r="A80" s="200">
        <v>43</v>
      </c>
      <c r="B80" s="200" t="s">
        <v>3385</v>
      </c>
      <c r="C80" s="202">
        <v>40</v>
      </c>
      <c r="D80" s="202" t="s">
        <v>13</v>
      </c>
      <c r="E80" s="203" t="s">
        <v>286</v>
      </c>
      <c r="F80" s="200" t="s">
        <v>271</v>
      </c>
      <c r="G80" s="203" t="s">
        <v>1938</v>
      </c>
      <c r="H80" s="200" t="s">
        <v>205</v>
      </c>
      <c r="I80" s="200" t="s">
        <v>175</v>
      </c>
      <c r="J80" s="203" t="s">
        <v>273</v>
      </c>
      <c r="K80" s="203" t="s">
        <v>370</v>
      </c>
      <c r="L80" s="200" t="s">
        <v>193</v>
      </c>
      <c r="M80" s="435">
        <v>45224</v>
      </c>
      <c r="N80" s="435">
        <v>45224</v>
      </c>
      <c r="O80" s="203" t="s">
        <v>3386</v>
      </c>
      <c r="P80" s="203" t="s">
        <v>215</v>
      </c>
      <c r="Q80" s="203" t="s">
        <v>9</v>
      </c>
      <c r="R80" s="203" t="s">
        <v>10</v>
      </c>
      <c r="S80" s="203"/>
      <c r="T80" s="203"/>
      <c r="U80" s="203" t="s">
        <v>163</v>
      </c>
      <c r="V80" s="436" t="s">
        <v>820</v>
      </c>
      <c r="W80" s="203"/>
      <c r="X80" s="437"/>
      <c r="Y80" s="435">
        <v>45230</v>
      </c>
      <c r="Z80" s="200" t="s">
        <v>276</v>
      </c>
      <c r="AA80" s="203" t="s">
        <v>906</v>
      </c>
      <c r="AB80" s="210">
        <v>2</v>
      </c>
    </row>
    <row r="81" spans="1:28" x14ac:dyDescent="0.35">
      <c r="A81" s="200">
        <v>43</v>
      </c>
      <c r="B81" s="200" t="s">
        <v>3387</v>
      </c>
      <c r="C81" s="202">
        <v>48</v>
      </c>
      <c r="D81" s="202" t="s">
        <v>13</v>
      </c>
      <c r="E81" s="203" t="s">
        <v>286</v>
      </c>
      <c r="F81" s="200" t="s">
        <v>271</v>
      </c>
      <c r="G81" s="203" t="s">
        <v>1484</v>
      </c>
      <c r="H81" s="200" t="s">
        <v>280</v>
      </c>
      <c r="I81" s="200" t="s">
        <v>7</v>
      </c>
      <c r="J81" s="203" t="s">
        <v>338</v>
      </c>
      <c r="K81" s="203" t="s">
        <v>2083</v>
      </c>
      <c r="L81" s="200" t="s">
        <v>195</v>
      </c>
      <c r="M81" s="435">
        <v>45225</v>
      </c>
      <c r="N81" s="435">
        <v>45225</v>
      </c>
      <c r="O81" s="203" t="s">
        <v>3388</v>
      </c>
      <c r="P81" s="203" t="s">
        <v>233</v>
      </c>
      <c r="Q81" s="203" t="s">
        <v>9</v>
      </c>
      <c r="R81" s="203" t="s">
        <v>10</v>
      </c>
      <c r="S81" s="203"/>
      <c r="T81" s="203"/>
      <c r="U81" s="203"/>
      <c r="V81" s="436"/>
      <c r="W81" s="203"/>
      <c r="X81" s="437"/>
      <c r="Y81" s="435">
        <v>45230</v>
      </c>
      <c r="Z81" s="200" t="s">
        <v>276</v>
      </c>
      <c r="AA81" s="203" t="s">
        <v>2032</v>
      </c>
      <c r="AB81" s="210"/>
    </row>
    <row r="82" spans="1:28" hidden="1" x14ac:dyDescent="0.35">
      <c r="A82" s="200">
        <v>43</v>
      </c>
      <c r="B82" s="200" t="s">
        <v>3389</v>
      </c>
      <c r="C82" s="202">
        <v>29</v>
      </c>
      <c r="D82" s="202" t="s">
        <v>13</v>
      </c>
      <c r="E82" s="203" t="s">
        <v>286</v>
      </c>
      <c r="F82" s="200" t="s">
        <v>271</v>
      </c>
      <c r="G82" s="203" t="s">
        <v>44</v>
      </c>
      <c r="H82" s="200" t="s">
        <v>280</v>
      </c>
      <c r="I82" s="200" t="s">
        <v>44</v>
      </c>
      <c r="J82" s="203" t="s">
        <v>295</v>
      </c>
      <c r="K82" s="203" t="s">
        <v>1105</v>
      </c>
      <c r="L82" s="200" t="s">
        <v>193</v>
      </c>
      <c r="M82" s="435">
        <v>45225</v>
      </c>
      <c r="N82" s="435">
        <v>45225</v>
      </c>
      <c r="O82" s="203" t="s">
        <v>3390</v>
      </c>
      <c r="P82" s="203" t="s">
        <v>228</v>
      </c>
      <c r="Q82" s="203" t="s">
        <v>9</v>
      </c>
      <c r="R82" s="203" t="s">
        <v>23</v>
      </c>
      <c r="S82" s="203"/>
      <c r="T82" s="203" t="s">
        <v>2471</v>
      </c>
      <c r="U82" s="203"/>
      <c r="V82" s="436"/>
      <c r="W82" s="203"/>
      <c r="X82" s="437"/>
      <c r="Y82" s="435">
        <v>45230</v>
      </c>
      <c r="Z82" s="200" t="s">
        <v>276</v>
      </c>
      <c r="AA82" s="203" t="s">
        <v>3391</v>
      </c>
      <c r="AB82" s="210"/>
    </row>
    <row r="83" spans="1:28" hidden="1" x14ac:dyDescent="0.35">
      <c r="A83" s="200">
        <v>43</v>
      </c>
      <c r="B83" s="200" t="s">
        <v>3392</v>
      </c>
      <c r="C83" s="202">
        <v>5</v>
      </c>
      <c r="D83" s="202" t="s">
        <v>20</v>
      </c>
      <c r="E83" s="203" t="s">
        <v>286</v>
      </c>
      <c r="F83" s="200" t="s">
        <v>271</v>
      </c>
      <c r="G83" s="203" t="s">
        <v>3393</v>
      </c>
      <c r="H83" s="200" t="s">
        <v>205</v>
      </c>
      <c r="I83" s="200" t="s">
        <v>175</v>
      </c>
      <c r="J83" s="203" t="s">
        <v>3137</v>
      </c>
      <c r="K83" s="203" t="s">
        <v>274</v>
      </c>
      <c r="L83" s="200" t="s">
        <v>193</v>
      </c>
      <c r="M83" s="435">
        <v>45225</v>
      </c>
      <c r="N83" s="435">
        <v>45225</v>
      </c>
      <c r="O83" s="203" t="s">
        <v>2980</v>
      </c>
      <c r="P83" s="203" t="s">
        <v>211</v>
      </c>
      <c r="Q83" s="203" t="s">
        <v>9</v>
      </c>
      <c r="R83" s="203" t="s">
        <v>10</v>
      </c>
      <c r="S83" s="203"/>
      <c r="T83" s="203"/>
      <c r="U83" s="203"/>
      <c r="V83" s="436"/>
      <c r="W83" s="203" t="s">
        <v>12</v>
      </c>
      <c r="X83" s="437" t="s">
        <v>683</v>
      </c>
      <c r="Y83" s="435"/>
      <c r="Z83" s="200"/>
      <c r="AA83" s="203"/>
      <c r="AB83" s="210"/>
    </row>
    <row r="84" spans="1:28" hidden="1" x14ac:dyDescent="0.35">
      <c r="A84" s="200">
        <v>43</v>
      </c>
      <c r="B84" s="200" t="s">
        <v>3394</v>
      </c>
      <c r="C84" s="202">
        <v>24</v>
      </c>
      <c r="D84" s="202" t="s">
        <v>13</v>
      </c>
      <c r="E84" s="203" t="s">
        <v>286</v>
      </c>
      <c r="F84" s="200" t="s">
        <v>271</v>
      </c>
      <c r="G84" s="203" t="s">
        <v>1228</v>
      </c>
      <c r="H84" s="200" t="s">
        <v>199</v>
      </c>
      <c r="I84" s="200" t="s">
        <v>7</v>
      </c>
      <c r="J84" s="203" t="s">
        <v>1264</v>
      </c>
      <c r="K84" s="203" t="s">
        <v>289</v>
      </c>
      <c r="L84" s="200" t="s">
        <v>193</v>
      </c>
      <c r="M84" s="435">
        <v>45226</v>
      </c>
      <c r="N84" s="435">
        <v>45226</v>
      </c>
      <c r="O84" s="203" t="s">
        <v>3395</v>
      </c>
      <c r="P84" s="203" t="s">
        <v>229</v>
      </c>
      <c r="Q84" s="203" t="s">
        <v>9</v>
      </c>
      <c r="R84" s="203" t="s">
        <v>23</v>
      </c>
      <c r="S84" s="203"/>
      <c r="T84" s="203"/>
      <c r="U84" s="203" t="s">
        <v>163</v>
      </c>
      <c r="V84" s="436" t="s">
        <v>1312</v>
      </c>
      <c r="W84" s="203"/>
      <c r="X84" s="437"/>
      <c r="Y84" s="435">
        <v>45237</v>
      </c>
      <c r="Z84" s="200" t="s">
        <v>276</v>
      </c>
      <c r="AA84" s="203" t="s">
        <v>3396</v>
      </c>
      <c r="AB84" s="210">
        <v>1</v>
      </c>
    </row>
    <row r="85" spans="1:28" hidden="1" x14ac:dyDescent="0.35">
      <c r="A85" s="200">
        <v>43</v>
      </c>
      <c r="B85" s="200" t="s">
        <v>3397</v>
      </c>
      <c r="C85" s="202">
        <v>18</v>
      </c>
      <c r="D85" s="202" t="s">
        <v>13</v>
      </c>
      <c r="E85" s="203" t="s">
        <v>286</v>
      </c>
      <c r="F85" s="200" t="s">
        <v>271</v>
      </c>
      <c r="G85" s="203" t="s">
        <v>44</v>
      </c>
      <c r="H85" s="200" t="s">
        <v>199</v>
      </c>
      <c r="I85" s="200" t="s">
        <v>44</v>
      </c>
      <c r="J85" s="203" t="s">
        <v>338</v>
      </c>
      <c r="K85" s="203" t="s">
        <v>339</v>
      </c>
      <c r="L85" s="200" t="s">
        <v>193</v>
      </c>
      <c r="M85" s="435">
        <v>45226</v>
      </c>
      <c r="N85" s="435">
        <v>45226</v>
      </c>
      <c r="O85" s="203" t="s">
        <v>3398</v>
      </c>
      <c r="P85" s="203" t="s">
        <v>225</v>
      </c>
      <c r="Q85" s="203" t="s">
        <v>9</v>
      </c>
      <c r="R85" s="203" t="s">
        <v>10</v>
      </c>
      <c r="S85" s="203"/>
      <c r="T85" s="203" t="s">
        <v>3399</v>
      </c>
      <c r="U85" s="203"/>
      <c r="V85" s="436"/>
      <c r="W85" s="203"/>
      <c r="X85" s="437"/>
      <c r="Y85" s="435">
        <v>45237</v>
      </c>
      <c r="Z85" s="200" t="s">
        <v>276</v>
      </c>
      <c r="AA85" s="203" t="s">
        <v>3400</v>
      </c>
      <c r="AB85" s="210"/>
    </row>
    <row r="86" spans="1:28" hidden="1" x14ac:dyDescent="0.35">
      <c r="A86" s="200">
        <v>43</v>
      </c>
      <c r="B86" s="200" t="s">
        <v>3401</v>
      </c>
      <c r="C86" s="202">
        <v>2</v>
      </c>
      <c r="D86" s="202" t="s">
        <v>13</v>
      </c>
      <c r="E86" s="203" t="s">
        <v>279</v>
      </c>
      <c r="F86" s="200" t="s">
        <v>271</v>
      </c>
      <c r="G86" s="203" t="s">
        <v>44</v>
      </c>
      <c r="H86" s="200" t="s">
        <v>199</v>
      </c>
      <c r="I86" s="200" t="s">
        <v>44</v>
      </c>
      <c r="J86" s="203" t="s">
        <v>327</v>
      </c>
      <c r="K86" s="203" t="s">
        <v>561</v>
      </c>
      <c r="L86" s="200" t="s">
        <v>193</v>
      </c>
      <c r="M86" s="435">
        <v>45209</v>
      </c>
      <c r="N86" s="435"/>
      <c r="O86" s="203" t="s">
        <v>1568</v>
      </c>
      <c r="P86" s="203" t="s">
        <v>211</v>
      </c>
      <c r="Q86" s="203" t="s">
        <v>9</v>
      </c>
      <c r="R86" s="203" t="s">
        <v>10</v>
      </c>
      <c r="S86" s="203"/>
      <c r="T86" s="203"/>
      <c r="U86" s="203"/>
      <c r="V86" s="436"/>
      <c r="W86" s="203" t="s">
        <v>12</v>
      </c>
      <c r="X86" s="437" t="s">
        <v>3402</v>
      </c>
      <c r="Y86" s="435"/>
      <c r="Z86" s="200"/>
      <c r="AA86" s="203"/>
      <c r="AB86" s="210"/>
    </row>
    <row r="87" spans="1:28" hidden="1" x14ac:dyDescent="0.35">
      <c r="A87" s="200">
        <v>43</v>
      </c>
      <c r="B87" s="200" t="s">
        <v>3403</v>
      </c>
      <c r="C87" s="202">
        <v>8</v>
      </c>
      <c r="D87" s="202" t="s">
        <v>20</v>
      </c>
      <c r="E87" s="203" t="s">
        <v>279</v>
      </c>
      <c r="F87" s="200" t="s">
        <v>271</v>
      </c>
      <c r="G87" s="203" t="s">
        <v>2762</v>
      </c>
      <c r="H87" s="200" t="s">
        <v>199</v>
      </c>
      <c r="I87" s="200" t="s">
        <v>53</v>
      </c>
      <c r="J87" s="203" t="s">
        <v>3241</v>
      </c>
      <c r="K87" s="203" t="s">
        <v>730</v>
      </c>
      <c r="L87" s="200" t="s">
        <v>193</v>
      </c>
      <c r="M87" s="435">
        <v>45222</v>
      </c>
      <c r="N87" s="435"/>
      <c r="O87" s="203" t="s">
        <v>434</v>
      </c>
      <c r="P87" s="203" t="s">
        <v>211</v>
      </c>
      <c r="Q87" s="203" t="s">
        <v>9</v>
      </c>
      <c r="R87" s="203" t="s">
        <v>10</v>
      </c>
      <c r="S87" s="203"/>
      <c r="T87" s="203"/>
      <c r="U87" s="203"/>
      <c r="V87" s="436"/>
      <c r="W87" s="203" t="s">
        <v>12</v>
      </c>
      <c r="X87" s="437" t="s">
        <v>3404</v>
      </c>
      <c r="Y87" s="435"/>
      <c r="Z87" s="200"/>
      <c r="AA87" s="203"/>
      <c r="AB87" s="210"/>
    </row>
    <row r="88" spans="1:28" hidden="1" x14ac:dyDescent="0.35">
      <c r="A88" s="200">
        <v>43</v>
      </c>
      <c r="B88" s="200" t="s">
        <v>3405</v>
      </c>
      <c r="C88" s="202">
        <v>4</v>
      </c>
      <c r="D88" s="202" t="s">
        <v>13</v>
      </c>
      <c r="E88" s="203" t="s">
        <v>286</v>
      </c>
      <c r="F88" s="200" t="s">
        <v>271</v>
      </c>
      <c r="G88" s="203" t="s">
        <v>1484</v>
      </c>
      <c r="H88" s="200" t="s">
        <v>199</v>
      </c>
      <c r="I88" s="200" t="s">
        <v>53</v>
      </c>
      <c r="J88" s="203" t="s">
        <v>1264</v>
      </c>
      <c r="K88" s="203" t="s">
        <v>768</v>
      </c>
      <c r="L88" s="200" t="s">
        <v>193</v>
      </c>
      <c r="M88" s="435">
        <v>45223</v>
      </c>
      <c r="N88" s="435"/>
      <c r="O88" s="203" t="s">
        <v>3406</v>
      </c>
      <c r="P88" s="203" t="s">
        <v>211</v>
      </c>
      <c r="Q88" s="203" t="s">
        <v>9</v>
      </c>
      <c r="R88" s="203" t="s">
        <v>10</v>
      </c>
      <c r="S88" s="203"/>
      <c r="T88" s="203"/>
      <c r="U88" s="203"/>
      <c r="V88" s="436"/>
      <c r="W88" s="203" t="s">
        <v>12</v>
      </c>
      <c r="X88" s="437" t="s">
        <v>3407</v>
      </c>
      <c r="Y88" s="435"/>
      <c r="Z88" s="200"/>
      <c r="AA88" s="203"/>
      <c r="AB88" s="210"/>
    </row>
    <row r="89" spans="1:28" hidden="1" x14ac:dyDescent="0.35">
      <c r="A89" s="200">
        <v>44</v>
      </c>
      <c r="B89" s="200" t="s">
        <v>3408</v>
      </c>
      <c r="C89" s="202">
        <v>55</v>
      </c>
      <c r="D89" s="202" t="s">
        <v>13</v>
      </c>
      <c r="E89" s="203" t="s">
        <v>286</v>
      </c>
      <c r="F89" s="200" t="s">
        <v>271</v>
      </c>
      <c r="G89" s="203" t="s">
        <v>53</v>
      </c>
      <c r="H89" s="200" t="s">
        <v>280</v>
      </c>
      <c r="I89" s="200" t="s">
        <v>55</v>
      </c>
      <c r="J89" s="203" t="s">
        <v>3232</v>
      </c>
      <c r="K89" s="203" t="s">
        <v>3232</v>
      </c>
      <c r="L89" s="200" t="s">
        <v>55</v>
      </c>
      <c r="M89" s="435">
        <v>45227</v>
      </c>
      <c r="N89" s="435">
        <v>45227</v>
      </c>
      <c r="O89" s="203" t="s">
        <v>3409</v>
      </c>
      <c r="P89" s="203" t="s">
        <v>213</v>
      </c>
      <c r="Q89" s="203" t="s">
        <v>9</v>
      </c>
      <c r="R89" s="203" t="s">
        <v>10</v>
      </c>
      <c r="S89" s="203"/>
      <c r="T89" s="203"/>
      <c r="U89" s="203"/>
      <c r="V89" s="436"/>
      <c r="W89" s="203"/>
      <c r="X89" s="437"/>
      <c r="Y89" s="435">
        <v>45228</v>
      </c>
      <c r="Z89" s="200" t="s">
        <v>773</v>
      </c>
      <c r="AA89" s="203"/>
      <c r="AB89" s="210"/>
    </row>
    <row r="90" spans="1:28" x14ac:dyDescent="0.35">
      <c r="A90" s="200">
        <v>44</v>
      </c>
      <c r="B90" s="200" t="s">
        <v>3410</v>
      </c>
      <c r="C90" s="202">
        <v>28</v>
      </c>
      <c r="D90" s="202" t="s">
        <v>13</v>
      </c>
      <c r="E90" s="203" t="s">
        <v>286</v>
      </c>
      <c r="F90" s="200" t="s">
        <v>271</v>
      </c>
      <c r="G90" s="203" t="s">
        <v>3411</v>
      </c>
      <c r="H90" s="200" t="s">
        <v>205</v>
      </c>
      <c r="I90" s="200" t="s">
        <v>175</v>
      </c>
      <c r="J90" s="203" t="s">
        <v>1264</v>
      </c>
      <c r="K90" s="203" t="s">
        <v>274</v>
      </c>
      <c r="L90" s="200" t="s">
        <v>195</v>
      </c>
      <c r="M90" s="435">
        <v>45228</v>
      </c>
      <c r="N90" s="435">
        <v>45228</v>
      </c>
      <c r="O90" s="203" t="s">
        <v>3412</v>
      </c>
      <c r="P90" s="203" t="s">
        <v>212</v>
      </c>
      <c r="Q90" s="203" t="s">
        <v>9</v>
      </c>
      <c r="R90" s="203" t="s">
        <v>10</v>
      </c>
      <c r="S90" s="203"/>
      <c r="T90" s="203"/>
      <c r="U90" s="203" t="s">
        <v>163</v>
      </c>
      <c r="V90" s="436" t="s">
        <v>1489</v>
      </c>
      <c r="W90" s="203"/>
      <c r="X90" s="437"/>
      <c r="Y90" s="435">
        <v>45237</v>
      </c>
      <c r="Z90" s="200" t="s">
        <v>276</v>
      </c>
      <c r="AA90" s="203" t="s">
        <v>3413</v>
      </c>
      <c r="AB90" s="210">
        <v>2</v>
      </c>
    </row>
    <row r="91" spans="1:28" hidden="1" x14ac:dyDescent="0.35">
      <c r="A91" s="200">
        <v>44</v>
      </c>
      <c r="B91" s="200" t="s">
        <v>3414</v>
      </c>
      <c r="C91" s="202">
        <v>45</v>
      </c>
      <c r="D91" s="202" t="s">
        <v>25</v>
      </c>
      <c r="E91" s="203" t="s">
        <v>279</v>
      </c>
      <c r="F91" s="200" t="s">
        <v>271</v>
      </c>
      <c r="G91" s="203" t="s">
        <v>50</v>
      </c>
      <c r="H91" s="200" t="s">
        <v>199</v>
      </c>
      <c r="I91" s="200" t="s">
        <v>50</v>
      </c>
      <c r="J91" s="203" t="s">
        <v>612</v>
      </c>
      <c r="K91" s="203" t="s">
        <v>3415</v>
      </c>
      <c r="L91" s="200" t="s">
        <v>193</v>
      </c>
      <c r="M91" s="435">
        <v>45230</v>
      </c>
      <c r="N91" s="435">
        <v>45230</v>
      </c>
      <c r="O91" s="203" t="s">
        <v>3416</v>
      </c>
      <c r="P91" s="203" t="s">
        <v>211</v>
      </c>
      <c r="Q91" s="203" t="s">
        <v>9</v>
      </c>
      <c r="R91" s="203" t="s">
        <v>10</v>
      </c>
      <c r="S91" s="203"/>
      <c r="T91" s="203"/>
      <c r="U91" s="203"/>
      <c r="V91" s="436"/>
      <c r="W91" s="203"/>
      <c r="X91" s="437"/>
      <c r="Y91" s="435">
        <v>45236</v>
      </c>
      <c r="Z91" s="200" t="s">
        <v>773</v>
      </c>
      <c r="AA91" s="203"/>
      <c r="AB91" s="210"/>
    </row>
    <row r="92" spans="1:28" hidden="1" x14ac:dyDescent="0.35">
      <c r="A92" s="200">
        <v>44</v>
      </c>
      <c r="B92" s="200" t="s">
        <v>3331</v>
      </c>
      <c r="C92" s="202">
        <v>3.4</v>
      </c>
      <c r="D92" s="202" t="s">
        <v>13</v>
      </c>
      <c r="E92" s="203" t="s">
        <v>279</v>
      </c>
      <c r="F92" s="200" t="s">
        <v>271</v>
      </c>
      <c r="G92" s="203" t="s">
        <v>44</v>
      </c>
      <c r="H92" s="200" t="s">
        <v>199</v>
      </c>
      <c r="I92" s="200" t="s">
        <v>44</v>
      </c>
      <c r="J92" s="203" t="s">
        <v>1264</v>
      </c>
      <c r="K92" s="203" t="s">
        <v>659</v>
      </c>
      <c r="L92" s="200" t="s">
        <v>193</v>
      </c>
      <c r="M92" s="435">
        <v>45230</v>
      </c>
      <c r="N92" s="435">
        <v>45230</v>
      </c>
      <c r="O92" s="203" t="s">
        <v>3417</v>
      </c>
      <c r="P92" s="203"/>
      <c r="Q92" s="203" t="s">
        <v>16</v>
      </c>
      <c r="R92" s="203"/>
      <c r="S92" s="203" t="s">
        <v>28</v>
      </c>
      <c r="T92" s="203"/>
      <c r="U92" s="203"/>
      <c r="V92" s="436"/>
      <c r="W92" s="203"/>
      <c r="X92" s="437"/>
      <c r="Y92" s="435">
        <v>45231</v>
      </c>
      <c r="Z92" s="200" t="s">
        <v>276</v>
      </c>
      <c r="AA92" s="203" t="s">
        <v>3418</v>
      </c>
      <c r="AB92" s="210"/>
    </row>
    <row r="93" spans="1:28" hidden="1" x14ac:dyDescent="0.35">
      <c r="A93" s="200">
        <v>44</v>
      </c>
      <c r="B93" s="200" t="s">
        <v>3419</v>
      </c>
      <c r="C93" s="202">
        <v>7</v>
      </c>
      <c r="D93" s="202" t="s">
        <v>20</v>
      </c>
      <c r="E93" s="203" t="s">
        <v>286</v>
      </c>
      <c r="F93" s="200" t="s">
        <v>271</v>
      </c>
      <c r="G93" s="203" t="s">
        <v>47</v>
      </c>
      <c r="H93" s="200" t="s">
        <v>199</v>
      </c>
      <c r="I93" s="200" t="s">
        <v>47</v>
      </c>
      <c r="J93" s="203" t="s">
        <v>3241</v>
      </c>
      <c r="K93" s="203" t="s">
        <v>3420</v>
      </c>
      <c r="L93" s="200" t="s">
        <v>193</v>
      </c>
      <c r="M93" s="435">
        <v>45230</v>
      </c>
      <c r="N93" s="435"/>
      <c r="O93" s="203" t="s">
        <v>756</v>
      </c>
      <c r="P93" s="203" t="s">
        <v>211</v>
      </c>
      <c r="Q93" s="203" t="s">
        <v>9</v>
      </c>
      <c r="R93" s="203" t="s">
        <v>10</v>
      </c>
      <c r="S93" s="203"/>
      <c r="T93" s="203"/>
      <c r="U93" s="203"/>
      <c r="V93" s="436"/>
      <c r="W93" s="203" t="s">
        <v>12</v>
      </c>
      <c r="X93" s="437" t="s">
        <v>3421</v>
      </c>
      <c r="Y93" s="435"/>
      <c r="Z93" s="200"/>
      <c r="AA93" s="203"/>
      <c r="AB93" s="210"/>
    </row>
    <row r="94" spans="1:28" hidden="1" x14ac:dyDescent="0.35">
      <c r="A94" s="200"/>
      <c r="B94" s="200"/>
      <c r="C94" s="202"/>
      <c r="D94" s="202"/>
      <c r="E94" s="203"/>
      <c r="F94" s="200"/>
      <c r="G94" s="203"/>
      <c r="H94" s="200"/>
      <c r="I94" s="200"/>
      <c r="J94" s="203"/>
      <c r="K94" s="203"/>
      <c r="L94" s="200"/>
      <c r="M94" s="435"/>
      <c r="N94" s="435"/>
      <c r="O94" s="203"/>
      <c r="P94" s="203"/>
      <c r="Q94" s="203"/>
      <c r="R94" s="203"/>
      <c r="S94" s="203"/>
      <c r="T94" s="203"/>
      <c r="U94" s="203"/>
      <c r="V94" s="436"/>
      <c r="W94" s="203"/>
      <c r="X94" s="437"/>
      <c r="Y94" s="435"/>
      <c r="Z94" s="200"/>
      <c r="AA94" s="203"/>
      <c r="AB94" s="210"/>
    </row>
    <row r="95" spans="1:28" hidden="1" x14ac:dyDescent="0.35">
      <c r="A95" s="200"/>
      <c r="B95" s="200"/>
      <c r="C95" s="202"/>
      <c r="D95" s="202"/>
      <c r="E95" s="203"/>
      <c r="F95" s="200"/>
      <c r="G95" s="203"/>
      <c r="H95" s="200"/>
      <c r="I95" s="200"/>
      <c r="J95" s="203"/>
      <c r="K95" s="203"/>
      <c r="L95" s="200"/>
      <c r="M95" s="435"/>
      <c r="N95" s="435"/>
      <c r="O95" s="203"/>
      <c r="P95" s="203"/>
      <c r="Q95" s="203"/>
      <c r="R95" s="203"/>
      <c r="S95" s="203"/>
      <c r="T95" s="203"/>
      <c r="U95" s="203"/>
      <c r="V95" s="436"/>
      <c r="W95" s="203"/>
      <c r="X95" s="437"/>
      <c r="Y95" s="435"/>
      <c r="Z95" s="200"/>
      <c r="AA95" s="203"/>
      <c r="AB95" s="210"/>
    </row>
    <row r="96" spans="1:28" hidden="1" x14ac:dyDescent="0.35">
      <c r="A96" s="200"/>
      <c r="B96" s="200"/>
      <c r="C96" s="202"/>
      <c r="D96" s="202"/>
      <c r="E96" s="203"/>
      <c r="F96" s="200"/>
      <c r="G96" s="203"/>
      <c r="H96" s="200"/>
      <c r="I96" s="200"/>
      <c r="J96" s="203"/>
      <c r="K96" s="203"/>
      <c r="L96" s="200"/>
      <c r="M96" s="435"/>
      <c r="N96" s="435"/>
      <c r="O96" s="203"/>
      <c r="P96" s="203"/>
      <c r="Q96" s="203"/>
      <c r="R96" s="203"/>
      <c r="S96" s="203"/>
      <c r="T96" s="203"/>
      <c r="U96" s="203"/>
      <c r="V96" s="436"/>
      <c r="W96" s="203"/>
      <c r="X96" s="437"/>
      <c r="Y96" s="435"/>
      <c r="Z96" s="200"/>
      <c r="AA96" s="203"/>
      <c r="AB96" s="210"/>
    </row>
    <row r="97" spans="1:28" hidden="1" x14ac:dyDescent="0.35">
      <c r="A97" s="200"/>
      <c r="B97" s="200"/>
      <c r="C97" s="202"/>
      <c r="D97" s="202"/>
      <c r="E97" s="203"/>
      <c r="F97" s="200"/>
      <c r="G97" s="203"/>
      <c r="H97" s="200"/>
      <c r="I97" s="200"/>
      <c r="J97" s="203"/>
      <c r="K97" s="203"/>
      <c r="L97" s="200"/>
      <c r="M97" s="435"/>
      <c r="N97" s="435"/>
      <c r="O97" s="203"/>
      <c r="P97" s="203"/>
      <c r="Q97" s="203"/>
      <c r="R97" s="203"/>
      <c r="S97" s="203"/>
      <c r="T97" s="203"/>
      <c r="U97" s="203"/>
      <c r="V97" s="436"/>
      <c r="W97" s="203"/>
      <c r="X97" s="437"/>
      <c r="Y97" s="435"/>
      <c r="Z97" s="200"/>
      <c r="AA97" s="203"/>
      <c r="AB97" s="210"/>
    </row>
    <row r="98" spans="1:28" hidden="1" x14ac:dyDescent="0.35">
      <c r="A98" s="200"/>
      <c r="B98" s="200"/>
      <c r="C98" s="202"/>
      <c r="D98" s="202"/>
      <c r="E98" s="203"/>
      <c r="F98" s="200"/>
      <c r="G98" s="203"/>
      <c r="H98" s="200"/>
      <c r="I98" s="200"/>
      <c r="J98" s="203"/>
      <c r="K98" s="203"/>
      <c r="L98" s="200"/>
      <c r="M98" s="435"/>
      <c r="N98" s="435"/>
      <c r="O98" s="203"/>
      <c r="P98" s="203"/>
      <c r="Q98" s="203"/>
      <c r="R98" s="203"/>
      <c r="S98" s="203"/>
      <c r="T98" s="203"/>
      <c r="U98" s="203"/>
      <c r="V98" s="436"/>
      <c r="W98" s="203"/>
      <c r="X98" s="437"/>
      <c r="Y98" s="435"/>
      <c r="Z98" s="200"/>
      <c r="AA98" s="203"/>
      <c r="AB98" s="210"/>
    </row>
    <row r="99" spans="1:28" hidden="1" x14ac:dyDescent="0.35">
      <c r="A99" s="200"/>
      <c r="B99" s="200"/>
      <c r="C99" s="202"/>
      <c r="D99" s="202"/>
      <c r="E99" s="203"/>
      <c r="F99" s="200"/>
      <c r="G99" s="203"/>
      <c r="H99" s="200"/>
      <c r="I99" s="200"/>
      <c r="J99" s="203"/>
      <c r="K99" s="203"/>
      <c r="L99" s="200"/>
      <c r="M99" s="435"/>
      <c r="N99" s="435"/>
      <c r="O99" s="203"/>
      <c r="P99" s="203"/>
      <c r="Q99" s="203"/>
      <c r="R99" s="203"/>
      <c r="S99" s="203"/>
      <c r="T99" s="203"/>
      <c r="U99" s="203"/>
      <c r="V99" s="436"/>
      <c r="W99" s="203"/>
      <c r="X99" s="437"/>
      <c r="Y99" s="435"/>
      <c r="Z99" s="200"/>
      <c r="AA99" s="203"/>
      <c r="AB99" s="210"/>
    </row>
    <row r="100" spans="1:28" hidden="1" x14ac:dyDescent="0.35">
      <c r="A100" s="200"/>
      <c r="B100" s="200"/>
      <c r="C100" s="202"/>
      <c r="D100" s="202"/>
      <c r="E100" s="203"/>
      <c r="F100" s="200"/>
      <c r="G100" s="203"/>
      <c r="H100" s="200"/>
      <c r="I100" s="200"/>
      <c r="J100" s="203"/>
      <c r="K100" s="203"/>
      <c r="L100" s="200"/>
      <c r="M100" s="435"/>
      <c r="N100" s="435"/>
      <c r="O100" s="203"/>
      <c r="P100" s="203"/>
      <c r="Q100" s="203"/>
      <c r="R100" s="203"/>
      <c r="S100" s="203"/>
      <c r="T100" s="203"/>
      <c r="U100" s="203"/>
      <c r="V100" s="436"/>
      <c r="W100" s="203"/>
      <c r="X100" s="437"/>
      <c r="Y100" s="435"/>
      <c r="Z100" s="200"/>
      <c r="AA100" s="203"/>
      <c r="AB100" s="210"/>
    </row>
    <row r="101" spans="1:28" hidden="1" x14ac:dyDescent="0.35">
      <c r="A101" s="200"/>
      <c r="B101" s="200"/>
      <c r="C101" s="202"/>
      <c r="D101" s="202"/>
      <c r="E101" s="203"/>
      <c r="F101" s="200"/>
      <c r="G101" s="203"/>
      <c r="H101" s="200"/>
      <c r="I101" s="200"/>
      <c r="J101" s="203"/>
      <c r="K101" s="203"/>
      <c r="L101" s="200"/>
      <c r="M101" s="435"/>
      <c r="N101" s="435"/>
      <c r="O101" s="203"/>
      <c r="P101" s="203"/>
      <c r="Q101" s="203"/>
      <c r="R101" s="203"/>
      <c r="S101" s="203"/>
      <c r="T101" s="203"/>
      <c r="U101" s="203"/>
      <c r="V101" s="436"/>
      <c r="W101" s="203"/>
      <c r="X101" s="437"/>
      <c r="Y101" s="435"/>
      <c r="Z101" s="200"/>
      <c r="AA101" s="203"/>
      <c r="AB101" s="210"/>
    </row>
    <row r="102" spans="1:28" hidden="1" x14ac:dyDescent="0.35">
      <c r="A102" s="200"/>
      <c r="B102" s="200"/>
      <c r="C102" s="202"/>
      <c r="D102" s="202"/>
      <c r="E102" s="203"/>
      <c r="F102" s="200"/>
      <c r="G102" s="203"/>
      <c r="H102" s="200"/>
      <c r="I102" s="200"/>
      <c r="J102" s="203"/>
      <c r="K102" s="203"/>
      <c r="L102" s="200"/>
      <c r="M102" s="435"/>
      <c r="N102" s="435"/>
      <c r="O102" s="203"/>
      <c r="P102" s="203"/>
      <c r="Q102" s="203"/>
      <c r="R102" s="203"/>
      <c r="S102" s="203"/>
      <c r="T102" s="203"/>
      <c r="U102" s="203"/>
      <c r="V102" s="436"/>
      <c r="W102" s="203"/>
      <c r="X102" s="437"/>
      <c r="Y102" s="435"/>
      <c r="Z102" s="200"/>
      <c r="AA102" s="203"/>
      <c r="AB102" s="210"/>
    </row>
    <row r="103" spans="1:28" hidden="1" x14ac:dyDescent="0.35">
      <c r="A103" s="200"/>
      <c r="B103" s="200"/>
      <c r="C103" s="202"/>
      <c r="D103" s="202"/>
      <c r="E103" s="203"/>
      <c r="F103" s="200"/>
      <c r="G103" s="203"/>
      <c r="H103" s="200"/>
      <c r="I103" s="200"/>
      <c r="J103" s="203"/>
      <c r="K103" s="203"/>
      <c r="L103" s="200"/>
      <c r="M103" s="435"/>
      <c r="N103" s="435"/>
      <c r="O103" s="203"/>
      <c r="P103" s="203"/>
      <c r="Q103" s="203"/>
      <c r="R103" s="203"/>
      <c r="S103" s="203"/>
      <c r="T103" s="203"/>
      <c r="U103" s="203"/>
      <c r="V103" s="436"/>
      <c r="W103" s="203"/>
      <c r="X103" s="437"/>
      <c r="Y103" s="435"/>
      <c r="Z103" s="200"/>
      <c r="AA103" s="203"/>
      <c r="AB103" s="210"/>
    </row>
    <row r="104" spans="1:28" hidden="1" x14ac:dyDescent="0.35">
      <c r="A104" s="200"/>
      <c r="B104" s="200"/>
      <c r="C104" s="202"/>
      <c r="D104" s="202"/>
      <c r="E104" s="203"/>
      <c r="F104" s="200"/>
      <c r="G104" s="203"/>
      <c r="H104" s="200"/>
      <c r="I104" s="200"/>
      <c r="J104" s="203"/>
      <c r="K104" s="203"/>
      <c r="L104" s="200"/>
      <c r="M104" s="435"/>
      <c r="N104" s="435"/>
      <c r="O104" s="203"/>
      <c r="P104" s="203"/>
      <c r="Q104" s="203"/>
      <c r="R104" s="203"/>
      <c r="S104" s="203"/>
      <c r="T104" s="203"/>
      <c r="U104" s="203"/>
      <c r="V104" s="436"/>
      <c r="W104" s="203"/>
      <c r="X104" s="437"/>
      <c r="Y104" s="435"/>
      <c r="Z104" s="200"/>
      <c r="AA104" s="203"/>
      <c r="AB104" s="210"/>
    </row>
    <row r="105" spans="1:28" hidden="1" x14ac:dyDescent="0.35">
      <c r="A105" s="200"/>
      <c r="B105" s="200"/>
      <c r="C105" s="202"/>
      <c r="D105" s="202"/>
      <c r="E105" s="203"/>
      <c r="F105" s="200"/>
      <c r="G105" s="203"/>
      <c r="H105" s="200"/>
      <c r="I105" s="200"/>
      <c r="J105" s="203"/>
      <c r="K105" s="203"/>
      <c r="L105" s="200"/>
      <c r="M105" s="435"/>
      <c r="N105" s="435"/>
      <c r="O105" s="203"/>
      <c r="P105" s="203"/>
      <c r="Q105" s="203"/>
      <c r="R105" s="203"/>
      <c r="S105" s="203"/>
      <c r="T105" s="203"/>
      <c r="U105" s="203"/>
      <c r="V105" s="436"/>
      <c r="W105" s="203"/>
      <c r="X105" s="437"/>
      <c r="Y105" s="435"/>
      <c r="Z105" s="200"/>
      <c r="AA105" s="203"/>
      <c r="AB105" s="210"/>
    </row>
    <row r="106" spans="1:28" hidden="1" x14ac:dyDescent="0.35">
      <c r="A106" s="200"/>
      <c r="B106" s="200"/>
      <c r="C106" s="202"/>
      <c r="D106" s="202"/>
      <c r="E106" s="203"/>
      <c r="F106" s="200"/>
      <c r="G106" s="203"/>
      <c r="H106" s="200"/>
      <c r="I106" s="200"/>
      <c r="J106" s="203"/>
      <c r="K106" s="203"/>
      <c r="L106" s="200"/>
      <c r="M106" s="435"/>
      <c r="N106" s="435"/>
      <c r="O106" s="203"/>
      <c r="P106" s="203"/>
      <c r="Q106" s="203"/>
      <c r="R106" s="203"/>
      <c r="S106" s="203"/>
      <c r="T106" s="203"/>
      <c r="U106" s="203"/>
      <c r="V106" s="436"/>
      <c r="W106" s="203"/>
      <c r="X106" s="437"/>
      <c r="Y106" s="435"/>
      <c r="Z106" s="200"/>
      <c r="AA106" s="203"/>
      <c r="AB106" s="210"/>
    </row>
    <row r="107" spans="1:28" hidden="1" x14ac:dyDescent="0.35">
      <c r="A107" s="200"/>
      <c r="B107" s="200"/>
      <c r="C107" s="202"/>
      <c r="D107" s="202"/>
      <c r="E107" s="203"/>
      <c r="F107" s="200"/>
      <c r="G107" s="203"/>
      <c r="H107" s="200"/>
      <c r="I107" s="200"/>
      <c r="J107" s="203"/>
      <c r="K107" s="203"/>
      <c r="L107" s="200"/>
      <c r="M107" s="435"/>
      <c r="N107" s="435"/>
      <c r="O107" s="203"/>
      <c r="P107" s="203"/>
      <c r="Q107" s="203"/>
      <c r="R107" s="203"/>
      <c r="S107" s="203"/>
      <c r="T107" s="203"/>
      <c r="U107" s="203"/>
      <c r="V107" s="436"/>
      <c r="W107" s="203"/>
      <c r="X107" s="437"/>
      <c r="Y107" s="435"/>
      <c r="Z107" s="200"/>
      <c r="AA107" s="203"/>
      <c r="AB107" s="210"/>
    </row>
    <row r="108" spans="1:28" hidden="1" x14ac:dyDescent="0.35">
      <c r="A108" s="200"/>
      <c r="B108" s="200"/>
      <c r="C108" s="202"/>
      <c r="D108" s="202"/>
      <c r="E108" s="203"/>
      <c r="F108" s="200"/>
      <c r="G108" s="203"/>
      <c r="H108" s="200"/>
      <c r="I108" s="200"/>
      <c r="J108" s="203"/>
      <c r="K108" s="203"/>
      <c r="L108" s="200"/>
      <c r="M108" s="435"/>
      <c r="N108" s="435"/>
      <c r="O108" s="203"/>
      <c r="P108" s="203"/>
      <c r="Q108" s="203"/>
      <c r="R108" s="203"/>
      <c r="S108" s="203"/>
      <c r="T108" s="203"/>
      <c r="U108" s="203"/>
      <c r="V108" s="436"/>
      <c r="W108" s="203"/>
      <c r="X108" s="437"/>
      <c r="Y108" s="435"/>
      <c r="Z108" s="200"/>
      <c r="AA108" s="203"/>
      <c r="AB108" s="210"/>
    </row>
    <row r="109" spans="1:28" hidden="1" x14ac:dyDescent="0.35">
      <c r="A109" s="200"/>
      <c r="B109" s="200"/>
      <c r="C109" s="202"/>
      <c r="D109" s="202"/>
      <c r="E109" s="203"/>
      <c r="F109" s="200"/>
      <c r="G109" s="203"/>
      <c r="H109" s="200"/>
      <c r="I109" s="200"/>
      <c r="J109" s="203"/>
      <c r="K109" s="203"/>
      <c r="L109" s="200"/>
      <c r="M109" s="435"/>
      <c r="N109" s="435"/>
      <c r="O109" s="203"/>
      <c r="P109" s="203"/>
      <c r="Q109" s="203"/>
      <c r="R109" s="203"/>
      <c r="S109" s="203"/>
      <c r="T109" s="203"/>
      <c r="U109" s="203"/>
      <c r="V109" s="436"/>
      <c r="W109" s="203"/>
      <c r="X109" s="437"/>
      <c r="Y109" s="435"/>
      <c r="Z109" s="200"/>
      <c r="AA109" s="203"/>
      <c r="AB109" s="210"/>
    </row>
    <row r="110" spans="1:28" hidden="1" x14ac:dyDescent="0.35">
      <c r="A110" s="200"/>
      <c r="B110" s="200"/>
      <c r="C110" s="202"/>
      <c r="D110" s="202"/>
      <c r="E110" s="203"/>
      <c r="F110" s="200"/>
      <c r="G110" s="203"/>
      <c r="H110" s="200"/>
      <c r="I110" s="200"/>
      <c r="J110" s="203"/>
      <c r="K110" s="203"/>
      <c r="L110" s="200"/>
      <c r="M110" s="435"/>
      <c r="N110" s="435"/>
      <c r="O110" s="203"/>
      <c r="P110" s="203"/>
      <c r="Q110" s="203"/>
      <c r="R110" s="203"/>
      <c r="S110" s="203"/>
      <c r="T110" s="203"/>
      <c r="U110" s="203"/>
      <c r="V110" s="436"/>
      <c r="W110" s="203"/>
      <c r="X110" s="437"/>
      <c r="Y110" s="435"/>
      <c r="Z110" s="200"/>
      <c r="AA110" s="203"/>
      <c r="AB110" s="210"/>
    </row>
    <row r="111" spans="1:28" hidden="1" x14ac:dyDescent="0.35">
      <c r="A111" s="200"/>
      <c r="B111" s="200"/>
      <c r="C111" s="202"/>
      <c r="D111" s="202"/>
      <c r="E111" s="203"/>
      <c r="F111" s="200"/>
      <c r="G111" s="203"/>
      <c r="H111" s="200"/>
      <c r="I111" s="200"/>
      <c r="J111" s="203"/>
      <c r="K111" s="203"/>
      <c r="L111" s="200"/>
      <c r="M111" s="435"/>
      <c r="N111" s="435"/>
      <c r="O111" s="203"/>
      <c r="P111" s="203"/>
      <c r="Q111" s="203"/>
      <c r="R111" s="203"/>
      <c r="S111" s="203"/>
      <c r="T111" s="203"/>
      <c r="U111" s="203"/>
      <c r="V111" s="436"/>
      <c r="W111" s="203"/>
      <c r="X111" s="437"/>
      <c r="Y111" s="435"/>
      <c r="Z111" s="200"/>
      <c r="AA111" s="203"/>
      <c r="AB111" s="210"/>
    </row>
    <row r="112" spans="1:28" hidden="1" x14ac:dyDescent="0.35">
      <c r="A112" s="200"/>
      <c r="B112" s="200"/>
      <c r="C112" s="202"/>
      <c r="D112" s="202"/>
      <c r="E112" s="203"/>
      <c r="F112" s="200"/>
      <c r="G112" s="203"/>
      <c r="H112" s="200"/>
      <c r="I112" s="200"/>
      <c r="J112" s="203"/>
      <c r="K112" s="203"/>
      <c r="L112" s="200"/>
      <c r="M112" s="435"/>
      <c r="N112" s="435"/>
      <c r="O112" s="203"/>
      <c r="P112" s="203"/>
      <c r="Q112" s="203"/>
      <c r="R112" s="203"/>
      <c r="S112" s="203"/>
      <c r="T112" s="203"/>
      <c r="U112" s="203"/>
      <c r="V112" s="436"/>
      <c r="W112" s="203"/>
      <c r="X112" s="437"/>
      <c r="Y112" s="435"/>
      <c r="Z112" s="200"/>
      <c r="AA112" s="203"/>
      <c r="AB112" s="210"/>
    </row>
    <row r="113" spans="1:28" hidden="1" x14ac:dyDescent="0.35">
      <c r="A113" s="200"/>
      <c r="B113" s="200"/>
      <c r="C113" s="202"/>
      <c r="D113" s="202"/>
      <c r="E113" s="203"/>
      <c r="F113" s="200"/>
      <c r="G113" s="203"/>
      <c r="H113" s="200"/>
      <c r="I113" s="200"/>
      <c r="J113" s="203"/>
      <c r="K113" s="203"/>
      <c r="L113" s="200"/>
      <c r="M113" s="435"/>
      <c r="N113" s="435"/>
      <c r="O113" s="203"/>
      <c r="P113" s="203"/>
      <c r="Q113" s="203"/>
      <c r="R113" s="203"/>
      <c r="S113" s="203"/>
      <c r="T113" s="203"/>
      <c r="U113" s="203"/>
      <c r="V113" s="436"/>
      <c r="W113" s="203"/>
      <c r="X113" s="437"/>
      <c r="Y113" s="435"/>
      <c r="Z113" s="200"/>
      <c r="AA113" s="203"/>
      <c r="AB113" s="210"/>
    </row>
    <row r="114" spans="1:28" hidden="1" x14ac:dyDescent="0.35">
      <c r="A114" s="200"/>
      <c r="B114" s="200"/>
      <c r="C114" s="202"/>
      <c r="D114" s="202"/>
      <c r="E114" s="203"/>
      <c r="F114" s="200"/>
      <c r="G114" s="203"/>
      <c r="H114" s="200"/>
      <c r="I114" s="200"/>
      <c r="J114" s="203"/>
      <c r="K114" s="203"/>
      <c r="L114" s="200"/>
      <c r="M114" s="435"/>
      <c r="N114" s="435"/>
      <c r="O114" s="203"/>
      <c r="P114" s="203"/>
      <c r="Q114" s="203"/>
      <c r="R114" s="203"/>
      <c r="S114" s="203"/>
      <c r="T114" s="203"/>
      <c r="U114" s="203"/>
      <c r="V114" s="436"/>
      <c r="W114" s="203"/>
      <c r="X114" s="437"/>
      <c r="Y114" s="435"/>
      <c r="Z114" s="200"/>
      <c r="AA114" s="203"/>
      <c r="AB114" s="210"/>
    </row>
    <row r="115" spans="1:28" hidden="1" x14ac:dyDescent="0.35">
      <c r="A115" s="200"/>
      <c r="B115" s="200"/>
      <c r="C115" s="202"/>
      <c r="D115" s="202"/>
      <c r="E115" s="203"/>
      <c r="F115" s="200"/>
      <c r="G115" s="203"/>
      <c r="H115" s="200"/>
      <c r="I115" s="200"/>
      <c r="J115" s="203"/>
      <c r="K115" s="203"/>
      <c r="L115" s="200"/>
      <c r="M115" s="435"/>
      <c r="N115" s="435"/>
      <c r="O115" s="203"/>
      <c r="P115" s="203"/>
      <c r="Q115" s="203"/>
      <c r="R115" s="203"/>
      <c r="S115" s="203"/>
      <c r="T115" s="203"/>
      <c r="U115" s="203"/>
      <c r="V115" s="436"/>
      <c r="W115" s="203"/>
      <c r="X115" s="437"/>
      <c r="Y115" s="435"/>
      <c r="Z115" s="200"/>
      <c r="AA115" s="203"/>
      <c r="AB115" s="210"/>
    </row>
    <row r="116" spans="1:28" hidden="1" x14ac:dyDescent="0.35">
      <c r="A116" s="200"/>
      <c r="B116" s="200"/>
      <c r="C116" s="202"/>
      <c r="D116" s="202"/>
      <c r="E116" s="203"/>
      <c r="F116" s="200"/>
      <c r="G116" s="203"/>
      <c r="H116" s="200"/>
      <c r="I116" s="200"/>
      <c r="J116" s="203"/>
      <c r="K116" s="203"/>
      <c r="L116" s="200"/>
      <c r="M116" s="435"/>
      <c r="N116" s="435"/>
      <c r="O116" s="203"/>
      <c r="P116" s="203"/>
      <c r="Q116" s="203"/>
      <c r="R116" s="203"/>
      <c r="S116" s="203"/>
      <c r="T116" s="203"/>
      <c r="U116" s="203"/>
      <c r="V116" s="436"/>
      <c r="W116" s="203"/>
      <c r="X116" s="437"/>
      <c r="Y116" s="435"/>
      <c r="Z116" s="200"/>
      <c r="AA116" s="203"/>
      <c r="AB116" s="210"/>
    </row>
    <row r="117" spans="1:28" hidden="1" x14ac:dyDescent="0.35">
      <c r="A117" s="200"/>
      <c r="B117" s="200"/>
      <c r="C117" s="202"/>
      <c r="D117" s="202"/>
      <c r="E117" s="203"/>
      <c r="F117" s="200"/>
      <c r="G117" s="203"/>
      <c r="H117" s="200"/>
      <c r="I117" s="200"/>
      <c r="J117" s="203"/>
      <c r="K117" s="203"/>
      <c r="L117" s="200"/>
      <c r="M117" s="435"/>
      <c r="N117" s="435"/>
      <c r="O117" s="203"/>
      <c r="P117" s="203"/>
      <c r="Q117" s="203"/>
      <c r="R117" s="203"/>
      <c r="S117" s="203"/>
      <c r="T117" s="203"/>
      <c r="U117" s="203"/>
      <c r="V117" s="436"/>
      <c r="W117" s="203"/>
      <c r="X117" s="437"/>
      <c r="Y117" s="435"/>
      <c r="Z117" s="200"/>
      <c r="AA117" s="203"/>
      <c r="AB117" s="210"/>
    </row>
    <row r="118" spans="1:28" hidden="1" x14ac:dyDescent="0.35">
      <c r="A118" s="200"/>
      <c r="B118" s="200"/>
      <c r="C118" s="202"/>
      <c r="D118" s="202"/>
      <c r="E118" s="203"/>
      <c r="F118" s="200"/>
      <c r="G118" s="203"/>
      <c r="H118" s="200"/>
      <c r="I118" s="200"/>
      <c r="J118" s="203"/>
      <c r="K118" s="203"/>
      <c r="L118" s="200"/>
      <c r="M118" s="435"/>
      <c r="N118" s="435"/>
      <c r="O118" s="203"/>
      <c r="P118" s="203"/>
      <c r="Q118" s="203"/>
      <c r="R118" s="203"/>
      <c r="S118" s="203"/>
      <c r="T118" s="203"/>
      <c r="U118" s="203"/>
      <c r="V118" s="436"/>
      <c r="W118" s="203"/>
      <c r="X118" s="437"/>
      <c r="Y118" s="435"/>
      <c r="Z118" s="200"/>
      <c r="AA118" s="203"/>
      <c r="AB118" s="210"/>
    </row>
    <row r="119" spans="1:28" hidden="1" x14ac:dyDescent="0.35">
      <c r="A119" s="200"/>
      <c r="B119" s="200"/>
      <c r="C119" s="202"/>
      <c r="D119" s="202"/>
      <c r="E119" s="203"/>
      <c r="F119" s="200"/>
      <c r="G119" s="203"/>
      <c r="H119" s="200"/>
      <c r="I119" s="200"/>
      <c r="J119" s="203"/>
      <c r="K119" s="203"/>
      <c r="L119" s="200"/>
      <c r="M119" s="435"/>
      <c r="N119" s="435"/>
      <c r="O119" s="203"/>
      <c r="P119" s="203"/>
      <c r="Q119" s="203"/>
      <c r="R119" s="203"/>
      <c r="S119" s="203"/>
      <c r="T119" s="203"/>
      <c r="U119" s="203"/>
      <c r="V119" s="436"/>
      <c r="W119" s="203"/>
      <c r="X119" s="437"/>
      <c r="Y119" s="435"/>
      <c r="Z119" s="200"/>
      <c r="AA119" s="203"/>
      <c r="AB119" s="210"/>
    </row>
    <row r="120" spans="1:28" hidden="1" x14ac:dyDescent="0.35">
      <c r="A120" s="200"/>
      <c r="B120" s="200"/>
      <c r="C120" s="202"/>
      <c r="D120" s="202"/>
      <c r="E120" s="203"/>
      <c r="F120" s="200"/>
      <c r="G120" s="203"/>
      <c r="H120" s="200"/>
      <c r="I120" s="200"/>
      <c r="J120" s="203"/>
      <c r="K120" s="203"/>
      <c r="L120" s="200"/>
      <c r="M120" s="435"/>
      <c r="N120" s="435"/>
      <c r="O120" s="203"/>
      <c r="P120" s="203"/>
      <c r="Q120" s="203"/>
      <c r="R120" s="203"/>
      <c r="S120" s="203"/>
      <c r="T120" s="203"/>
      <c r="U120" s="203"/>
      <c r="V120" s="436"/>
      <c r="W120" s="203"/>
      <c r="X120" s="437"/>
      <c r="Y120" s="435"/>
      <c r="Z120" s="200"/>
      <c r="AA120" s="203"/>
      <c r="AB120" s="210"/>
    </row>
    <row r="121" spans="1:28" hidden="1" x14ac:dyDescent="0.35">
      <c r="A121" s="200"/>
      <c r="B121" s="200"/>
      <c r="C121" s="202"/>
      <c r="D121" s="202"/>
      <c r="E121" s="203"/>
      <c r="F121" s="200"/>
      <c r="G121" s="203"/>
      <c r="H121" s="200"/>
      <c r="I121" s="200"/>
      <c r="J121" s="203"/>
      <c r="K121" s="203"/>
      <c r="L121" s="200"/>
      <c r="M121" s="435"/>
      <c r="N121" s="435"/>
      <c r="O121" s="203"/>
      <c r="P121" s="203"/>
      <c r="Q121" s="203"/>
      <c r="R121" s="203"/>
      <c r="S121" s="203"/>
      <c r="T121" s="203"/>
      <c r="U121" s="203"/>
      <c r="V121" s="436"/>
      <c r="W121" s="203"/>
      <c r="X121" s="437"/>
      <c r="Y121" s="435"/>
      <c r="Z121" s="200"/>
      <c r="AA121" s="203"/>
      <c r="AB121" s="210"/>
    </row>
    <row r="122" spans="1:28" hidden="1" x14ac:dyDescent="0.35">
      <c r="A122" s="200"/>
      <c r="B122" s="200"/>
      <c r="C122" s="202"/>
      <c r="D122" s="202"/>
      <c r="E122" s="203"/>
      <c r="F122" s="200"/>
      <c r="G122" s="203"/>
      <c r="H122" s="200"/>
      <c r="I122" s="200"/>
      <c r="J122" s="203"/>
      <c r="K122" s="203"/>
      <c r="L122" s="200"/>
      <c r="M122" s="435"/>
      <c r="N122" s="435"/>
      <c r="O122" s="203"/>
      <c r="P122" s="203"/>
      <c r="Q122" s="203"/>
      <c r="R122" s="203"/>
      <c r="S122" s="203"/>
      <c r="T122" s="203"/>
      <c r="U122" s="203"/>
      <c r="V122" s="436"/>
      <c r="W122" s="203"/>
      <c r="X122" s="437"/>
      <c r="Y122" s="435"/>
      <c r="Z122" s="200"/>
      <c r="AA122" s="203"/>
      <c r="AB122" s="210"/>
    </row>
    <row r="123" spans="1:28" hidden="1" x14ac:dyDescent="0.35">
      <c r="A123" s="200"/>
      <c r="B123" s="200"/>
      <c r="C123" s="202"/>
      <c r="D123" s="202"/>
      <c r="E123" s="203"/>
      <c r="F123" s="200"/>
      <c r="G123" s="203"/>
      <c r="H123" s="200"/>
      <c r="I123" s="200"/>
      <c r="J123" s="203"/>
      <c r="K123" s="203"/>
      <c r="L123" s="200"/>
      <c r="M123" s="435"/>
      <c r="N123" s="435"/>
      <c r="O123" s="203"/>
      <c r="P123" s="203"/>
      <c r="Q123" s="203"/>
      <c r="R123" s="203"/>
      <c r="S123" s="203"/>
      <c r="T123" s="203"/>
      <c r="U123" s="203"/>
      <c r="V123" s="436"/>
      <c r="W123" s="203"/>
      <c r="X123" s="437"/>
      <c r="Y123" s="435"/>
      <c r="Z123" s="200"/>
      <c r="AA123" s="203"/>
      <c r="AB123" s="210"/>
    </row>
    <row r="124" spans="1:28" hidden="1" x14ac:dyDescent="0.35">
      <c r="A124" s="200"/>
      <c r="B124" s="200"/>
      <c r="C124" s="202"/>
      <c r="D124" s="202"/>
      <c r="E124" s="203"/>
      <c r="F124" s="200"/>
      <c r="G124" s="203"/>
      <c r="H124" s="200"/>
      <c r="I124" s="200"/>
      <c r="J124" s="203"/>
      <c r="K124" s="203"/>
      <c r="L124" s="200"/>
      <c r="M124" s="435"/>
      <c r="N124" s="435"/>
      <c r="O124" s="203"/>
      <c r="P124" s="203"/>
      <c r="Q124" s="203"/>
      <c r="R124" s="203"/>
      <c r="S124" s="203"/>
      <c r="T124" s="203"/>
      <c r="U124" s="203"/>
      <c r="V124" s="436"/>
      <c r="W124" s="203"/>
      <c r="X124" s="437"/>
      <c r="Y124" s="435"/>
      <c r="Z124" s="200"/>
      <c r="AA124" s="203"/>
      <c r="AB124" s="210"/>
    </row>
    <row r="125" spans="1:28" hidden="1" x14ac:dyDescent="0.35">
      <c r="A125" s="200"/>
      <c r="B125" s="200"/>
      <c r="C125" s="202"/>
      <c r="D125" s="202"/>
      <c r="E125" s="203"/>
      <c r="F125" s="200"/>
      <c r="G125" s="203"/>
      <c r="H125" s="200"/>
      <c r="I125" s="200"/>
      <c r="J125" s="203"/>
      <c r="K125" s="203"/>
      <c r="L125" s="200"/>
      <c r="M125" s="435"/>
      <c r="N125" s="435"/>
      <c r="O125" s="203"/>
      <c r="P125" s="203"/>
      <c r="Q125" s="203"/>
      <c r="R125" s="203"/>
      <c r="S125" s="203"/>
      <c r="T125" s="203"/>
      <c r="U125" s="203"/>
      <c r="V125" s="436"/>
      <c r="W125" s="203"/>
      <c r="X125" s="437"/>
      <c r="Y125" s="435"/>
      <c r="Z125" s="200"/>
      <c r="AA125" s="203"/>
      <c r="AB125" s="210"/>
    </row>
    <row r="126" spans="1:28" hidden="1" x14ac:dyDescent="0.35">
      <c r="A126" s="200"/>
      <c r="B126" s="200"/>
      <c r="C126" s="202"/>
      <c r="D126" s="202"/>
      <c r="E126" s="203"/>
      <c r="F126" s="200"/>
      <c r="G126" s="203"/>
      <c r="H126" s="200"/>
      <c r="I126" s="200"/>
      <c r="J126" s="203"/>
      <c r="K126" s="203"/>
      <c r="L126" s="200"/>
      <c r="M126" s="435"/>
      <c r="N126" s="435"/>
      <c r="O126" s="203"/>
      <c r="P126" s="203"/>
      <c r="Q126" s="203"/>
      <c r="R126" s="203"/>
      <c r="S126" s="203"/>
      <c r="T126" s="203"/>
      <c r="U126" s="203"/>
      <c r="V126" s="436"/>
      <c r="W126" s="203"/>
      <c r="X126" s="437"/>
      <c r="Y126" s="435"/>
      <c r="Z126" s="200"/>
      <c r="AA126" s="203"/>
      <c r="AB126" s="210"/>
    </row>
    <row r="127" spans="1:28" hidden="1" x14ac:dyDescent="0.35">
      <c r="A127" s="200"/>
      <c r="B127" s="200"/>
      <c r="C127" s="202"/>
      <c r="D127" s="202"/>
      <c r="E127" s="203"/>
      <c r="F127" s="200"/>
      <c r="G127" s="203"/>
      <c r="H127" s="200"/>
      <c r="I127" s="200"/>
      <c r="J127" s="203"/>
      <c r="K127" s="203"/>
      <c r="L127" s="200"/>
      <c r="M127" s="435"/>
      <c r="N127" s="435"/>
      <c r="O127" s="203"/>
      <c r="P127" s="203"/>
      <c r="Q127" s="203"/>
      <c r="R127" s="203"/>
      <c r="S127" s="203"/>
      <c r="T127" s="203"/>
      <c r="U127" s="203"/>
      <c r="V127" s="436"/>
      <c r="W127" s="203"/>
      <c r="X127" s="437"/>
      <c r="Y127" s="435"/>
      <c r="Z127" s="200"/>
      <c r="AA127" s="203"/>
      <c r="AB127" s="210"/>
    </row>
    <row r="128" spans="1:28" hidden="1" x14ac:dyDescent="0.35">
      <c r="A128" s="200"/>
      <c r="B128" s="200"/>
      <c r="C128" s="202"/>
      <c r="D128" s="202"/>
      <c r="E128" s="203"/>
      <c r="F128" s="200"/>
      <c r="G128" s="203"/>
      <c r="H128" s="200"/>
      <c r="I128" s="200"/>
      <c r="J128" s="203"/>
      <c r="K128" s="203"/>
      <c r="L128" s="200"/>
      <c r="M128" s="435"/>
      <c r="N128" s="435"/>
      <c r="O128" s="203"/>
      <c r="P128" s="203"/>
      <c r="Q128" s="203"/>
      <c r="R128" s="203"/>
      <c r="S128" s="203"/>
      <c r="T128" s="203"/>
      <c r="U128" s="203"/>
      <c r="V128" s="436"/>
      <c r="W128" s="203"/>
      <c r="X128" s="437"/>
      <c r="Y128" s="435"/>
      <c r="Z128" s="200"/>
      <c r="AA128" s="203"/>
      <c r="AB128" s="210"/>
    </row>
    <row r="129" spans="1:28" hidden="1" x14ac:dyDescent="0.35">
      <c r="A129" s="200"/>
      <c r="B129" s="200"/>
      <c r="C129" s="202"/>
      <c r="D129" s="202"/>
      <c r="E129" s="203"/>
      <c r="F129" s="200"/>
      <c r="G129" s="203"/>
      <c r="H129" s="200"/>
      <c r="I129" s="200"/>
      <c r="J129" s="203"/>
      <c r="K129" s="203"/>
      <c r="L129" s="200"/>
      <c r="M129" s="435"/>
      <c r="N129" s="435"/>
      <c r="O129" s="203"/>
      <c r="P129" s="203"/>
      <c r="Q129" s="203"/>
      <c r="R129" s="203"/>
      <c r="S129" s="203"/>
      <c r="T129" s="203"/>
      <c r="U129" s="203"/>
      <c r="V129" s="436"/>
      <c r="W129" s="203"/>
      <c r="X129" s="437"/>
      <c r="Y129" s="435"/>
      <c r="Z129" s="200"/>
      <c r="AA129" s="203"/>
      <c r="AB129" s="210"/>
    </row>
    <row r="130" spans="1:28" hidden="1" x14ac:dyDescent="0.35">
      <c r="A130" s="200"/>
      <c r="B130" s="200"/>
      <c r="C130" s="202"/>
      <c r="D130" s="202"/>
      <c r="E130" s="203"/>
      <c r="F130" s="200"/>
      <c r="G130" s="203"/>
      <c r="H130" s="200"/>
      <c r="I130" s="200"/>
      <c r="J130" s="203"/>
      <c r="K130" s="203"/>
      <c r="L130" s="200"/>
      <c r="M130" s="435"/>
      <c r="N130" s="435"/>
      <c r="O130" s="203"/>
      <c r="P130" s="203"/>
      <c r="Q130" s="203"/>
      <c r="R130" s="203"/>
      <c r="S130" s="203"/>
      <c r="T130" s="203"/>
      <c r="U130" s="203"/>
      <c r="V130" s="436"/>
      <c r="W130" s="203"/>
      <c r="X130" s="437"/>
      <c r="Y130" s="435"/>
      <c r="Z130" s="200"/>
      <c r="AA130" s="203"/>
      <c r="AB130" s="210"/>
    </row>
    <row r="131" spans="1:28" hidden="1" x14ac:dyDescent="0.35">
      <c r="A131" s="200"/>
      <c r="B131" s="200"/>
      <c r="C131" s="202"/>
      <c r="D131" s="202"/>
      <c r="E131" s="203"/>
      <c r="F131" s="200"/>
      <c r="G131" s="203"/>
      <c r="H131" s="200"/>
      <c r="I131" s="200"/>
      <c r="J131" s="203"/>
      <c r="K131" s="203"/>
      <c r="L131" s="200"/>
      <c r="M131" s="435"/>
      <c r="N131" s="435"/>
      <c r="O131" s="203"/>
      <c r="P131" s="203"/>
      <c r="Q131" s="203"/>
      <c r="R131" s="203"/>
      <c r="S131" s="203"/>
      <c r="T131" s="203"/>
      <c r="U131" s="203"/>
      <c r="V131" s="436"/>
      <c r="W131" s="203"/>
      <c r="X131" s="437"/>
      <c r="Y131" s="435"/>
      <c r="Z131" s="200"/>
      <c r="AA131" s="203"/>
      <c r="AB131" s="210"/>
    </row>
    <row r="132" spans="1:28" hidden="1" x14ac:dyDescent="0.35">
      <c r="A132" s="200"/>
      <c r="B132" s="200"/>
      <c r="C132" s="202"/>
      <c r="D132" s="202"/>
      <c r="E132" s="203"/>
      <c r="F132" s="200"/>
      <c r="G132" s="203"/>
      <c r="H132" s="200"/>
      <c r="I132" s="200"/>
      <c r="J132" s="203"/>
      <c r="K132" s="203"/>
      <c r="L132" s="200"/>
      <c r="M132" s="435"/>
      <c r="N132" s="435"/>
      <c r="O132" s="203"/>
      <c r="P132" s="203"/>
      <c r="Q132" s="203"/>
      <c r="R132" s="203"/>
      <c r="S132" s="203"/>
      <c r="T132" s="203"/>
      <c r="U132" s="203"/>
      <c r="V132" s="436"/>
      <c r="W132" s="203"/>
      <c r="X132" s="437"/>
      <c r="Y132" s="435"/>
      <c r="Z132" s="200"/>
      <c r="AA132" s="203"/>
      <c r="AB132" s="210"/>
    </row>
    <row r="133" spans="1:28" hidden="1" x14ac:dyDescent="0.35">
      <c r="A133" s="200"/>
      <c r="B133" s="200"/>
      <c r="C133" s="202"/>
      <c r="D133" s="202"/>
      <c r="E133" s="203"/>
      <c r="F133" s="200"/>
      <c r="G133" s="203"/>
      <c r="H133" s="200"/>
      <c r="I133" s="200"/>
      <c r="J133" s="203"/>
      <c r="K133" s="203"/>
      <c r="L133" s="200"/>
      <c r="M133" s="435"/>
      <c r="N133" s="435"/>
      <c r="O133" s="203"/>
      <c r="P133" s="203"/>
      <c r="Q133" s="203"/>
      <c r="R133" s="203"/>
      <c r="S133" s="203"/>
      <c r="T133" s="203"/>
      <c r="U133" s="203"/>
      <c r="V133" s="436"/>
      <c r="W133" s="203"/>
      <c r="X133" s="437"/>
      <c r="Y133" s="435"/>
      <c r="Z133" s="200"/>
      <c r="AA133" s="203"/>
      <c r="AB133" s="210"/>
    </row>
    <row r="134" spans="1:28" hidden="1" x14ac:dyDescent="0.35">
      <c r="A134" s="200"/>
      <c r="B134" s="200"/>
      <c r="C134" s="202"/>
      <c r="D134" s="202"/>
      <c r="E134" s="203"/>
      <c r="F134" s="200"/>
      <c r="G134" s="203"/>
      <c r="H134" s="200"/>
      <c r="I134" s="200"/>
      <c r="J134" s="203"/>
      <c r="K134" s="203"/>
      <c r="L134" s="200"/>
      <c r="M134" s="435"/>
      <c r="N134" s="435"/>
      <c r="O134" s="203"/>
      <c r="P134" s="203"/>
      <c r="Q134" s="203"/>
      <c r="R134" s="203"/>
      <c r="S134" s="203"/>
      <c r="T134" s="203"/>
      <c r="U134" s="203"/>
      <c r="V134" s="436"/>
      <c r="W134" s="203"/>
      <c r="X134" s="437"/>
      <c r="Y134" s="435"/>
      <c r="Z134" s="200"/>
      <c r="AA134" s="203"/>
      <c r="AB134" s="210"/>
    </row>
    <row r="135" spans="1:28" hidden="1" x14ac:dyDescent="0.35">
      <c r="A135" s="200"/>
      <c r="B135" s="200"/>
      <c r="C135" s="202"/>
      <c r="D135" s="202"/>
      <c r="E135" s="203"/>
      <c r="F135" s="200"/>
      <c r="G135" s="203"/>
      <c r="H135" s="200"/>
      <c r="I135" s="200"/>
      <c r="J135" s="203"/>
      <c r="K135" s="203"/>
      <c r="L135" s="200"/>
      <c r="M135" s="435"/>
      <c r="N135" s="435"/>
      <c r="O135" s="203"/>
      <c r="P135" s="203"/>
      <c r="Q135" s="203"/>
      <c r="R135" s="203"/>
      <c r="S135" s="203"/>
      <c r="T135" s="203"/>
      <c r="U135" s="203"/>
      <c r="V135" s="436"/>
      <c r="W135" s="203"/>
      <c r="X135" s="437"/>
      <c r="Y135" s="435"/>
      <c r="Z135" s="200"/>
      <c r="AA135" s="203"/>
      <c r="AB135" s="210"/>
    </row>
    <row r="136" spans="1:28" hidden="1" x14ac:dyDescent="0.35">
      <c r="A136" s="200"/>
      <c r="B136" s="200"/>
      <c r="C136" s="202"/>
      <c r="D136" s="202"/>
      <c r="E136" s="203"/>
      <c r="F136" s="200"/>
      <c r="G136" s="203"/>
      <c r="H136" s="200"/>
      <c r="I136" s="200"/>
      <c r="J136" s="203"/>
      <c r="K136" s="203"/>
      <c r="L136" s="200"/>
      <c r="M136" s="435"/>
      <c r="N136" s="435"/>
      <c r="O136" s="203"/>
      <c r="P136" s="203"/>
      <c r="Q136" s="203"/>
      <c r="R136" s="203"/>
      <c r="S136" s="203"/>
      <c r="T136" s="203"/>
      <c r="U136" s="203"/>
      <c r="V136" s="436"/>
      <c r="W136" s="203"/>
      <c r="X136" s="437"/>
      <c r="Y136" s="435"/>
      <c r="Z136" s="200"/>
      <c r="AA136" s="203"/>
      <c r="AB136" s="210"/>
    </row>
    <row r="137" spans="1:28" hidden="1" x14ac:dyDescent="0.35">
      <c r="A137" s="200"/>
      <c r="B137" s="200"/>
      <c r="C137" s="202"/>
      <c r="D137" s="202"/>
      <c r="E137" s="203"/>
      <c r="F137" s="200"/>
      <c r="G137" s="203"/>
      <c r="H137" s="200"/>
      <c r="I137" s="200"/>
      <c r="J137" s="203"/>
      <c r="K137" s="203"/>
      <c r="L137" s="200"/>
      <c r="M137" s="435"/>
      <c r="N137" s="435"/>
      <c r="O137" s="203"/>
      <c r="P137" s="203"/>
      <c r="Q137" s="203"/>
      <c r="R137" s="203"/>
      <c r="S137" s="203"/>
      <c r="T137" s="203"/>
      <c r="U137" s="203"/>
      <c r="V137" s="436"/>
      <c r="W137" s="203"/>
      <c r="X137" s="437"/>
      <c r="Y137" s="435"/>
      <c r="Z137" s="200"/>
      <c r="AA137" s="203"/>
      <c r="AB137" s="210"/>
    </row>
    <row r="138" spans="1:28" hidden="1" x14ac:dyDescent="0.35">
      <c r="A138" s="200"/>
      <c r="B138" s="200"/>
      <c r="C138" s="202"/>
      <c r="D138" s="202"/>
      <c r="E138" s="203"/>
      <c r="F138" s="200"/>
      <c r="G138" s="203"/>
      <c r="H138" s="200"/>
      <c r="I138" s="200"/>
      <c r="J138" s="203"/>
      <c r="K138" s="203"/>
      <c r="L138" s="200"/>
      <c r="M138" s="435"/>
      <c r="N138" s="435"/>
      <c r="O138" s="203"/>
      <c r="P138" s="203"/>
      <c r="Q138" s="203"/>
      <c r="R138" s="203"/>
      <c r="S138" s="203"/>
      <c r="T138" s="203"/>
      <c r="U138" s="203"/>
      <c r="V138" s="436"/>
      <c r="W138" s="203"/>
      <c r="X138" s="437"/>
      <c r="Y138" s="435"/>
      <c r="Z138" s="200"/>
      <c r="AA138" s="203"/>
      <c r="AB138" s="210"/>
    </row>
    <row r="139" spans="1:28" hidden="1" x14ac:dyDescent="0.35">
      <c r="A139" s="200"/>
      <c r="B139" s="200"/>
      <c r="C139" s="202"/>
      <c r="D139" s="202"/>
      <c r="E139" s="203"/>
      <c r="F139" s="200"/>
      <c r="G139" s="203"/>
      <c r="H139" s="200"/>
      <c r="I139" s="200"/>
      <c r="J139" s="203"/>
      <c r="K139" s="203"/>
      <c r="L139" s="200"/>
      <c r="M139" s="435"/>
      <c r="N139" s="435"/>
      <c r="O139" s="203"/>
      <c r="P139" s="203"/>
      <c r="Q139" s="203"/>
      <c r="R139" s="203"/>
      <c r="S139" s="203"/>
      <c r="T139" s="203"/>
      <c r="U139" s="203"/>
      <c r="V139" s="436"/>
      <c r="W139" s="203"/>
      <c r="X139" s="437"/>
      <c r="Y139" s="435"/>
      <c r="Z139" s="200"/>
      <c r="AA139" s="203"/>
      <c r="AB139" s="210"/>
    </row>
    <row r="140" spans="1:28" hidden="1" x14ac:dyDescent="0.35">
      <c r="A140" s="200"/>
      <c r="B140" s="200"/>
      <c r="C140" s="202"/>
      <c r="D140" s="202"/>
      <c r="E140" s="203"/>
      <c r="F140" s="200"/>
      <c r="G140" s="203"/>
      <c r="H140" s="200"/>
      <c r="I140" s="200"/>
      <c r="J140" s="203"/>
      <c r="K140" s="203"/>
      <c r="L140" s="200"/>
      <c r="M140" s="435"/>
      <c r="N140" s="435"/>
      <c r="O140" s="203"/>
      <c r="P140" s="203"/>
      <c r="Q140" s="203"/>
      <c r="R140" s="203"/>
      <c r="S140" s="203"/>
      <c r="T140" s="203"/>
      <c r="U140" s="203"/>
      <c r="V140" s="436"/>
      <c r="W140" s="203"/>
      <c r="X140" s="437"/>
      <c r="Y140" s="435"/>
      <c r="Z140" s="200"/>
      <c r="AA140" s="203"/>
      <c r="AB140" s="210"/>
    </row>
    <row r="141" spans="1:28" hidden="1" x14ac:dyDescent="0.35">
      <c r="A141" s="200"/>
      <c r="B141" s="200"/>
      <c r="C141" s="202"/>
      <c r="D141" s="202"/>
      <c r="E141" s="203"/>
      <c r="F141" s="200"/>
      <c r="G141" s="203"/>
      <c r="H141" s="200"/>
      <c r="I141" s="200"/>
      <c r="J141" s="203"/>
      <c r="K141" s="203"/>
      <c r="L141" s="200"/>
      <c r="M141" s="435"/>
      <c r="N141" s="435"/>
      <c r="O141" s="203"/>
      <c r="P141" s="203"/>
      <c r="Q141" s="203"/>
      <c r="R141" s="203"/>
      <c r="S141" s="203"/>
      <c r="T141" s="203"/>
      <c r="U141" s="203"/>
      <c r="V141" s="436"/>
      <c r="W141" s="203"/>
      <c r="X141" s="437"/>
      <c r="Y141" s="435"/>
      <c r="Z141" s="200"/>
      <c r="AA141" s="203"/>
      <c r="AB141" s="210"/>
    </row>
    <row r="142" spans="1:28" hidden="1" x14ac:dyDescent="0.35">
      <c r="A142" s="200"/>
      <c r="B142" s="200"/>
      <c r="C142" s="202"/>
      <c r="D142" s="202"/>
      <c r="E142" s="203"/>
      <c r="F142" s="200"/>
      <c r="G142" s="203"/>
      <c r="H142" s="200"/>
      <c r="I142" s="200"/>
      <c r="J142" s="203"/>
      <c r="K142" s="203"/>
      <c r="L142" s="200"/>
      <c r="M142" s="435"/>
      <c r="N142" s="435"/>
      <c r="O142" s="203"/>
      <c r="P142" s="203"/>
      <c r="Q142" s="203"/>
      <c r="R142" s="203"/>
      <c r="S142" s="203"/>
      <c r="T142" s="203"/>
      <c r="U142" s="203"/>
      <c r="V142" s="436"/>
      <c r="W142" s="203"/>
      <c r="X142" s="437"/>
      <c r="Y142" s="435"/>
      <c r="Z142" s="200"/>
      <c r="AA142" s="203"/>
      <c r="AB142" s="210"/>
    </row>
    <row r="143" spans="1:28" hidden="1" x14ac:dyDescent="0.35">
      <c r="A143" s="200"/>
      <c r="B143" s="200"/>
      <c r="C143" s="202"/>
      <c r="D143" s="202"/>
      <c r="E143" s="203"/>
      <c r="F143" s="200"/>
      <c r="G143" s="203"/>
      <c r="H143" s="200"/>
      <c r="I143" s="200"/>
      <c r="J143" s="203"/>
      <c r="K143" s="203"/>
      <c r="L143" s="200"/>
      <c r="M143" s="435"/>
      <c r="N143" s="435"/>
      <c r="O143" s="203"/>
      <c r="P143" s="203"/>
      <c r="Q143" s="203"/>
      <c r="R143" s="203"/>
      <c r="S143" s="203"/>
      <c r="T143" s="203"/>
      <c r="U143" s="203"/>
      <c r="V143" s="436"/>
      <c r="W143" s="203"/>
      <c r="X143" s="437"/>
      <c r="Y143" s="435"/>
      <c r="Z143" s="200"/>
      <c r="AA143" s="203"/>
      <c r="AB143" s="210"/>
    </row>
    <row r="144" spans="1:28" hidden="1" x14ac:dyDescent="0.35">
      <c r="A144" s="200"/>
      <c r="B144" s="200"/>
      <c r="C144" s="202"/>
      <c r="D144" s="202"/>
      <c r="E144" s="203"/>
      <c r="F144" s="200"/>
      <c r="G144" s="203"/>
      <c r="H144" s="200"/>
      <c r="I144" s="200"/>
      <c r="J144" s="203"/>
      <c r="K144" s="203"/>
      <c r="L144" s="200"/>
      <c r="M144" s="435"/>
      <c r="N144" s="435"/>
      <c r="O144" s="203"/>
      <c r="P144" s="203"/>
      <c r="Q144" s="203"/>
      <c r="R144" s="203"/>
      <c r="S144" s="203"/>
      <c r="T144" s="203"/>
      <c r="U144" s="203"/>
      <c r="V144" s="436"/>
      <c r="W144" s="203"/>
      <c r="X144" s="437"/>
      <c r="Y144" s="435"/>
      <c r="Z144" s="200"/>
      <c r="AA144" s="203"/>
      <c r="AB144" s="210"/>
    </row>
    <row r="145" spans="1:28" hidden="1" x14ac:dyDescent="0.35">
      <c r="A145" s="200"/>
      <c r="B145" s="200"/>
      <c r="C145" s="202"/>
      <c r="D145" s="202"/>
      <c r="E145" s="203"/>
      <c r="F145" s="200"/>
      <c r="G145" s="203"/>
      <c r="H145" s="200"/>
      <c r="I145" s="200"/>
      <c r="J145" s="203"/>
      <c r="K145" s="203"/>
      <c r="L145" s="200"/>
      <c r="M145" s="435"/>
      <c r="N145" s="435"/>
      <c r="O145" s="203"/>
      <c r="P145" s="203"/>
      <c r="Q145" s="203"/>
      <c r="R145" s="203"/>
      <c r="S145" s="203"/>
      <c r="T145" s="203"/>
      <c r="U145" s="203"/>
      <c r="V145" s="436"/>
      <c r="W145" s="203"/>
      <c r="X145" s="437"/>
      <c r="Y145" s="435"/>
      <c r="Z145" s="200"/>
      <c r="AA145" s="203"/>
      <c r="AB145" s="210"/>
    </row>
    <row r="146" spans="1:28" hidden="1" x14ac:dyDescent="0.35">
      <c r="A146" s="200"/>
      <c r="B146" s="200"/>
      <c r="C146" s="202"/>
      <c r="D146" s="202"/>
      <c r="E146" s="203"/>
      <c r="F146" s="200"/>
      <c r="G146" s="203"/>
      <c r="H146" s="200"/>
      <c r="I146" s="200"/>
      <c r="J146" s="203"/>
      <c r="K146" s="203"/>
      <c r="L146" s="200"/>
      <c r="M146" s="435"/>
      <c r="N146" s="435"/>
      <c r="O146" s="203"/>
      <c r="P146" s="203"/>
      <c r="Q146" s="203"/>
      <c r="R146" s="203"/>
      <c r="S146" s="203"/>
      <c r="T146" s="203"/>
      <c r="U146" s="203"/>
      <c r="V146" s="436"/>
      <c r="W146" s="203"/>
      <c r="X146" s="437"/>
      <c r="Y146" s="435"/>
      <c r="Z146" s="200"/>
      <c r="AA146" s="203"/>
      <c r="AB146" s="210"/>
    </row>
    <row r="147" spans="1:28" hidden="1" x14ac:dyDescent="0.35">
      <c r="A147" s="200"/>
      <c r="B147" s="200"/>
      <c r="C147" s="202"/>
      <c r="D147" s="202"/>
      <c r="E147" s="203"/>
      <c r="F147" s="200"/>
      <c r="G147" s="203"/>
      <c r="H147" s="200"/>
      <c r="I147" s="200"/>
      <c r="J147" s="203"/>
      <c r="K147" s="203"/>
      <c r="L147" s="200"/>
      <c r="M147" s="435"/>
      <c r="N147" s="435"/>
      <c r="O147" s="203"/>
      <c r="P147" s="203"/>
      <c r="Q147" s="203"/>
      <c r="R147" s="203"/>
      <c r="S147" s="203"/>
      <c r="T147" s="203"/>
      <c r="U147" s="203"/>
      <c r="V147" s="436"/>
      <c r="W147" s="203"/>
      <c r="X147" s="437"/>
      <c r="Y147" s="435"/>
      <c r="Z147" s="200"/>
      <c r="AA147" s="203"/>
      <c r="AB147" s="210"/>
    </row>
    <row r="148" spans="1:28" hidden="1" x14ac:dyDescent="0.35">
      <c r="A148" s="200"/>
      <c r="B148" s="200"/>
      <c r="C148" s="202"/>
      <c r="D148" s="202"/>
      <c r="E148" s="203"/>
      <c r="F148" s="200"/>
      <c r="G148" s="203"/>
      <c r="H148" s="200"/>
      <c r="I148" s="200"/>
      <c r="J148" s="203"/>
      <c r="K148" s="203"/>
      <c r="L148" s="200"/>
      <c r="M148" s="435"/>
      <c r="N148" s="435"/>
      <c r="O148" s="203"/>
      <c r="P148" s="203"/>
      <c r="Q148" s="203"/>
      <c r="R148" s="203"/>
      <c r="S148" s="203"/>
      <c r="T148" s="203"/>
      <c r="U148" s="203"/>
      <c r="V148" s="436"/>
      <c r="W148" s="203"/>
      <c r="X148" s="437"/>
      <c r="Y148" s="435"/>
      <c r="Z148" s="200"/>
      <c r="AA148" s="203"/>
      <c r="AB148" s="210"/>
    </row>
    <row r="149" spans="1:28" hidden="1" x14ac:dyDescent="0.35">
      <c r="A149" s="200"/>
      <c r="B149" s="200"/>
      <c r="C149" s="202"/>
      <c r="D149" s="202"/>
      <c r="E149" s="203"/>
      <c r="F149" s="200"/>
      <c r="G149" s="203"/>
      <c r="H149" s="200"/>
      <c r="I149" s="200"/>
      <c r="J149" s="203"/>
      <c r="K149" s="203"/>
      <c r="L149" s="200"/>
      <c r="M149" s="435"/>
      <c r="N149" s="435"/>
      <c r="O149" s="203"/>
      <c r="P149" s="203"/>
      <c r="Q149" s="203"/>
      <c r="R149" s="203"/>
      <c r="S149" s="203"/>
      <c r="T149" s="203"/>
      <c r="U149" s="203"/>
      <c r="V149" s="436"/>
      <c r="W149" s="203"/>
      <c r="X149" s="437"/>
      <c r="Y149" s="435"/>
      <c r="Z149" s="200"/>
      <c r="AA149" s="203"/>
      <c r="AB149" s="210"/>
    </row>
    <row r="150" spans="1:28" hidden="1" x14ac:dyDescent="0.35">
      <c r="A150" s="200"/>
      <c r="B150" s="200"/>
      <c r="C150" s="202"/>
      <c r="D150" s="202"/>
      <c r="E150" s="203"/>
      <c r="F150" s="200"/>
      <c r="G150" s="203"/>
      <c r="H150" s="200"/>
      <c r="I150" s="200"/>
      <c r="J150" s="203"/>
      <c r="K150" s="203"/>
      <c r="L150" s="200"/>
      <c r="M150" s="435"/>
      <c r="N150" s="435"/>
      <c r="O150" s="203"/>
      <c r="P150" s="203"/>
      <c r="Q150" s="203"/>
      <c r="R150" s="203"/>
      <c r="S150" s="203"/>
      <c r="T150" s="203"/>
      <c r="U150" s="203"/>
      <c r="V150" s="436"/>
      <c r="W150" s="203"/>
      <c r="X150" s="437"/>
      <c r="Y150" s="435"/>
      <c r="Z150" s="200"/>
      <c r="AA150" s="203"/>
      <c r="AB150" s="210"/>
    </row>
    <row r="151" spans="1:28" hidden="1" x14ac:dyDescent="0.35">
      <c r="A151" s="200"/>
      <c r="B151" s="200"/>
      <c r="C151" s="202"/>
      <c r="D151" s="202"/>
      <c r="E151" s="203"/>
      <c r="F151" s="200"/>
      <c r="G151" s="203"/>
      <c r="H151" s="200"/>
      <c r="I151" s="200"/>
      <c r="J151" s="203"/>
      <c r="K151" s="203"/>
      <c r="L151" s="200"/>
      <c r="M151" s="435"/>
      <c r="N151" s="435"/>
      <c r="O151" s="203"/>
      <c r="P151" s="203"/>
      <c r="Q151" s="203"/>
      <c r="R151" s="203"/>
      <c r="S151" s="203"/>
      <c r="T151" s="203"/>
      <c r="U151" s="203"/>
      <c r="V151" s="436"/>
      <c r="W151" s="203"/>
      <c r="X151" s="437"/>
      <c r="Y151" s="435"/>
      <c r="Z151" s="200"/>
      <c r="AA151" s="203"/>
      <c r="AB151" s="210"/>
    </row>
    <row r="152" spans="1:28" hidden="1" x14ac:dyDescent="0.35">
      <c r="A152" s="200"/>
      <c r="B152" s="200"/>
      <c r="C152" s="202"/>
      <c r="D152" s="202"/>
      <c r="E152" s="203"/>
      <c r="F152" s="200"/>
      <c r="G152" s="203"/>
      <c r="H152" s="200"/>
      <c r="I152" s="200"/>
      <c r="J152" s="203"/>
      <c r="K152" s="203"/>
      <c r="L152" s="200"/>
      <c r="M152" s="435"/>
      <c r="N152" s="435"/>
      <c r="O152" s="203"/>
      <c r="P152" s="203"/>
      <c r="Q152" s="203"/>
      <c r="R152" s="203"/>
      <c r="S152" s="203"/>
      <c r="T152" s="203"/>
      <c r="U152" s="203"/>
      <c r="V152" s="436"/>
      <c r="W152" s="203"/>
      <c r="X152" s="437"/>
      <c r="Y152" s="435"/>
      <c r="Z152" s="200"/>
      <c r="AA152" s="203"/>
      <c r="AB152" s="210"/>
    </row>
    <row r="153" spans="1:28" hidden="1" x14ac:dyDescent="0.35">
      <c r="A153" s="200"/>
      <c r="B153" s="200"/>
      <c r="C153" s="202"/>
      <c r="D153" s="202"/>
      <c r="E153" s="203"/>
      <c r="F153" s="200"/>
      <c r="G153" s="203"/>
      <c r="H153" s="200"/>
      <c r="I153" s="200"/>
      <c r="J153" s="203"/>
      <c r="K153" s="203"/>
      <c r="L153" s="200"/>
      <c r="M153" s="435"/>
      <c r="N153" s="435"/>
      <c r="O153" s="203"/>
      <c r="P153" s="203"/>
      <c r="Q153" s="203"/>
      <c r="R153" s="203"/>
      <c r="S153" s="203"/>
      <c r="T153" s="203"/>
      <c r="U153" s="203"/>
      <c r="V153" s="436"/>
      <c r="W153" s="203"/>
      <c r="X153" s="437"/>
      <c r="Y153" s="435"/>
      <c r="Z153" s="200"/>
      <c r="AA153" s="203"/>
      <c r="AB153" s="210"/>
    </row>
    <row r="154" spans="1:28" hidden="1" x14ac:dyDescent="0.35">
      <c r="A154" s="200"/>
      <c r="B154" s="200"/>
      <c r="C154" s="202"/>
      <c r="D154" s="202"/>
      <c r="E154" s="203"/>
      <c r="F154" s="200"/>
      <c r="G154" s="203"/>
      <c r="H154" s="200"/>
      <c r="I154" s="200"/>
      <c r="J154" s="203"/>
      <c r="K154" s="203"/>
      <c r="L154" s="200"/>
      <c r="M154" s="435"/>
      <c r="N154" s="435"/>
      <c r="O154" s="203"/>
      <c r="P154" s="203"/>
      <c r="Q154" s="203"/>
      <c r="R154" s="203"/>
      <c r="S154" s="203"/>
      <c r="T154" s="203"/>
      <c r="U154" s="203"/>
      <c r="V154" s="436"/>
      <c r="W154" s="203"/>
      <c r="X154" s="437"/>
      <c r="Y154" s="435"/>
      <c r="Z154" s="200"/>
      <c r="AA154" s="203"/>
      <c r="AB154" s="210"/>
    </row>
    <row r="155" spans="1:28" hidden="1" x14ac:dyDescent="0.35">
      <c r="A155" s="200"/>
      <c r="B155" s="200"/>
      <c r="C155" s="202"/>
      <c r="D155" s="202"/>
      <c r="E155" s="203"/>
      <c r="F155" s="200"/>
      <c r="G155" s="203"/>
      <c r="H155" s="200"/>
      <c r="I155" s="200"/>
      <c r="J155" s="203"/>
      <c r="K155" s="203"/>
      <c r="L155" s="200"/>
      <c r="M155" s="435"/>
      <c r="N155" s="435"/>
      <c r="O155" s="203"/>
      <c r="P155" s="203"/>
      <c r="Q155" s="203"/>
      <c r="R155" s="203"/>
      <c r="S155" s="203"/>
      <c r="T155" s="203"/>
      <c r="U155" s="203"/>
      <c r="V155" s="436"/>
      <c r="W155" s="203"/>
      <c r="X155" s="437"/>
      <c r="Y155" s="435"/>
      <c r="Z155" s="200"/>
      <c r="AA155" s="203"/>
      <c r="AB155" s="210"/>
    </row>
    <row r="156" spans="1:28" hidden="1" x14ac:dyDescent="0.35">
      <c r="A156" s="200"/>
      <c r="B156" s="200"/>
      <c r="C156" s="202"/>
      <c r="D156" s="202"/>
      <c r="E156" s="203"/>
      <c r="F156" s="200"/>
      <c r="G156" s="203"/>
      <c r="H156" s="200"/>
      <c r="I156" s="200"/>
      <c r="J156" s="203"/>
      <c r="K156" s="203"/>
      <c r="L156" s="200"/>
      <c r="M156" s="435"/>
      <c r="N156" s="435"/>
      <c r="O156" s="203"/>
      <c r="P156" s="203"/>
      <c r="Q156" s="203"/>
      <c r="R156" s="203"/>
      <c r="S156" s="203"/>
      <c r="T156" s="203"/>
      <c r="U156" s="203"/>
      <c r="V156" s="436"/>
      <c r="W156" s="203"/>
      <c r="X156" s="437"/>
      <c r="Y156" s="435"/>
      <c r="Z156" s="200"/>
      <c r="AA156" s="203"/>
      <c r="AB156" s="210"/>
    </row>
    <row r="157" spans="1:28" hidden="1" x14ac:dyDescent="0.35">
      <c r="A157" s="200"/>
      <c r="B157" s="200"/>
      <c r="C157" s="202"/>
      <c r="D157" s="202"/>
      <c r="E157" s="203"/>
      <c r="F157" s="200"/>
      <c r="G157" s="203"/>
      <c r="H157" s="200"/>
      <c r="I157" s="200"/>
      <c r="J157" s="203"/>
      <c r="K157" s="203"/>
      <c r="L157" s="200"/>
      <c r="M157" s="435"/>
      <c r="N157" s="435"/>
      <c r="O157" s="203"/>
      <c r="P157" s="203"/>
      <c r="Q157" s="203"/>
      <c r="R157" s="203"/>
      <c r="S157" s="203"/>
      <c r="T157" s="203"/>
      <c r="U157" s="203"/>
      <c r="V157" s="436"/>
      <c r="W157" s="203"/>
      <c r="X157" s="437"/>
      <c r="Y157" s="435"/>
      <c r="Z157" s="200"/>
      <c r="AA157" s="203"/>
      <c r="AB157" s="210"/>
    </row>
    <row r="158" spans="1:28" hidden="1" x14ac:dyDescent="0.35">
      <c r="A158" s="200"/>
      <c r="B158" s="200"/>
      <c r="C158" s="202"/>
      <c r="D158" s="202"/>
      <c r="E158" s="203"/>
      <c r="F158" s="200"/>
      <c r="G158" s="203"/>
      <c r="H158" s="200"/>
      <c r="I158" s="200"/>
      <c r="J158" s="203"/>
      <c r="K158" s="203"/>
      <c r="L158" s="200"/>
      <c r="M158" s="435"/>
      <c r="N158" s="435"/>
      <c r="O158" s="203"/>
      <c r="P158" s="203"/>
      <c r="Q158" s="203"/>
      <c r="R158" s="203"/>
      <c r="S158" s="203"/>
      <c r="T158" s="203"/>
      <c r="U158" s="203"/>
      <c r="V158" s="436"/>
      <c r="W158" s="203"/>
      <c r="X158" s="437"/>
      <c r="Y158" s="435"/>
      <c r="Z158" s="200"/>
      <c r="AA158" s="203"/>
      <c r="AB158" s="210"/>
    </row>
    <row r="159" spans="1:28" hidden="1" x14ac:dyDescent="0.35">
      <c r="A159" s="200"/>
      <c r="B159" s="200"/>
      <c r="C159" s="202"/>
      <c r="D159" s="202"/>
      <c r="E159" s="203"/>
      <c r="F159" s="200"/>
      <c r="G159" s="203"/>
      <c r="H159" s="200"/>
      <c r="I159" s="200"/>
      <c r="J159" s="203"/>
      <c r="K159" s="203"/>
      <c r="L159" s="200"/>
      <c r="M159" s="435"/>
      <c r="N159" s="435"/>
      <c r="O159" s="203"/>
      <c r="P159" s="203"/>
      <c r="Q159" s="203"/>
      <c r="R159" s="203"/>
      <c r="S159" s="203"/>
      <c r="T159" s="203"/>
      <c r="U159" s="203"/>
      <c r="V159" s="436"/>
      <c r="W159" s="203"/>
      <c r="X159" s="437"/>
      <c r="Y159" s="435"/>
      <c r="Z159" s="200"/>
      <c r="AA159" s="203"/>
      <c r="AB159" s="210"/>
    </row>
    <row r="160" spans="1:28" hidden="1" x14ac:dyDescent="0.35">
      <c r="A160" s="200"/>
      <c r="B160" s="200"/>
      <c r="C160" s="202"/>
      <c r="D160" s="202"/>
      <c r="E160" s="203"/>
      <c r="F160" s="200"/>
      <c r="G160" s="203"/>
      <c r="H160" s="200"/>
      <c r="I160" s="200"/>
      <c r="J160" s="203"/>
      <c r="K160" s="203"/>
      <c r="L160" s="200"/>
      <c r="M160" s="435"/>
      <c r="N160" s="435"/>
      <c r="O160" s="203"/>
      <c r="P160" s="203"/>
      <c r="Q160" s="203"/>
      <c r="R160" s="203"/>
      <c r="S160" s="203"/>
      <c r="T160" s="203"/>
      <c r="U160" s="203"/>
      <c r="V160" s="436"/>
      <c r="W160" s="203"/>
      <c r="X160" s="437"/>
      <c r="Y160" s="435"/>
      <c r="Z160" s="200"/>
      <c r="AA160" s="203"/>
      <c r="AB160" s="210"/>
    </row>
    <row r="161" spans="1:28" hidden="1" x14ac:dyDescent="0.35">
      <c r="A161" s="200"/>
      <c r="B161" s="200"/>
      <c r="C161" s="202"/>
      <c r="D161" s="202"/>
      <c r="E161" s="203"/>
      <c r="F161" s="200"/>
      <c r="G161" s="203"/>
      <c r="H161" s="200"/>
      <c r="I161" s="200"/>
      <c r="J161" s="203"/>
      <c r="K161" s="203"/>
      <c r="L161" s="200"/>
      <c r="M161" s="435"/>
      <c r="N161" s="435"/>
      <c r="O161" s="203"/>
      <c r="P161" s="203"/>
      <c r="Q161" s="203"/>
      <c r="R161" s="203"/>
      <c r="S161" s="203"/>
      <c r="T161" s="203"/>
      <c r="U161" s="203"/>
      <c r="V161" s="436"/>
      <c r="W161" s="203"/>
      <c r="X161" s="437"/>
      <c r="Y161" s="435"/>
      <c r="Z161" s="200"/>
      <c r="AA161" s="203"/>
      <c r="AB161" s="210"/>
    </row>
    <row r="162" spans="1:28" hidden="1" x14ac:dyDescent="0.35">
      <c r="A162" s="200"/>
      <c r="B162" s="200"/>
      <c r="C162" s="202"/>
      <c r="D162" s="202"/>
      <c r="E162" s="203"/>
      <c r="F162" s="200"/>
      <c r="G162" s="203"/>
      <c r="H162" s="200"/>
      <c r="I162" s="200"/>
      <c r="J162" s="203"/>
      <c r="K162" s="203"/>
      <c r="L162" s="200"/>
      <c r="M162" s="435"/>
      <c r="N162" s="435"/>
      <c r="O162" s="203"/>
      <c r="P162" s="203"/>
      <c r="Q162" s="203"/>
      <c r="R162" s="203"/>
      <c r="S162" s="203"/>
      <c r="T162" s="203"/>
      <c r="U162" s="203"/>
      <c r="V162" s="436"/>
      <c r="W162" s="203"/>
      <c r="X162" s="437"/>
      <c r="Y162" s="435"/>
      <c r="Z162" s="200"/>
      <c r="AA162" s="203"/>
      <c r="AB162" s="210"/>
    </row>
    <row r="163" spans="1:28" hidden="1" x14ac:dyDescent="0.35">
      <c r="A163" s="200"/>
      <c r="B163" s="200"/>
      <c r="C163" s="202"/>
      <c r="D163" s="202"/>
      <c r="E163" s="203"/>
      <c r="F163" s="200"/>
      <c r="G163" s="203"/>
      <c r="H163" s="200"/>
      <c r="I163" s="200"/>
      <c r="J163" s="203"/>
      <c r="K163" s="203"/>
      <c r="L163" s="200"/>
      <c r="M163" s="435"/>
      <c r="N163" s="435"/>
      <c r="O163" s="203"/>
      <c r="P163" s="203"/>
      <c r="Q163" s="203"/>
      <c r="R163" s="203"/>
      <c r="S163" s="203"/>
      <c r="T163" s="203"/>
      <c r="U163" s="203"/>
      <c r="V163" s="436"/>
      <c r="W163" s="203"/>
      <c r="X163" s="437"/>
      <c r="Y163" s="435"/>
      <c r="Z163" s="200"/>
      <c r="AA163" s="203"/>
      <c r="AB163" s="210"/>
    </row>
    <row r="164" spans="1:28" hidden="1" x14ac:dyDescent="0.35">
      <c r="A164" s="200"/>
      <c r="B164" s="200"/>
      <c r="C164" s="202"/>
      <c r="D164" s="202"/>
      <c r="E164" s="203"/>
      <c r="F164" s="200"/>
      <c r="G164" s="203"/>
      <c r="H164" s="200"/>
      <c r="I164" s="200"/>
      <c r="J164" s="203"/>
      <c r="K164" s="203"/>
      <c r="L164" s="200"/>
      <c r="M164" s="435"/>
      <c r="N164" s="435"/>
      <c r="O164" s="203"/>
      <c r="P164" s="203"/>
      <c r="Q164" s="203"/>
      <c r="R164" s="203"/>
      <c r="S164" s="203"/>
      <c r="T164" s="203"/>
      <c r="U164" s="203"/>
      <c r="V164" s="436"/>
      <c r="W164" s="203"/>
      <c r="X164" s="437"/>
      <c r="Y164" s="435"/>
      <c r="Z164" s="200"/>
      <c r="AA164" s="203"/>
      <c r="AB164" s="210"/>
    </row>
    <row r="165" spans="1:28" hidden="1" x14ac:dyDescent="0.35">
      <c r="A165" s="200"/>
      <c r="B165" s="200"/>
      <c r="C165" s="202"/>
      <c r="D165" s="202"/>
      <c r="E165" s="203"/>
      <c r="F165" s="200"/>
      <c r="G165" s="203"/>
      <c r="H165" s="200"/>
      <c r="I165" s="200"/>
      <c r="J165" s="203"/>
      <c r="K165" s="203"/>
      <c r="L165" s="200"/>
      <c r="M165" s="435"/>
      <c r="N165" s="435"/>
      <c r="O165" s="203"/>
      <c r="P165" s="203"/>
      <c r="Q165" s="203"/>
      <c r="R165" s="203"/>
      <c r="S165" s="203"/>
      <c r="T165" s="203"/>
      <c r="U165" s="203"/>
      <c r="V165" s="436"/>
      <c r="W165" s="203"/>
      <c r="X165" s="437"/>
      <c r="Y165" s="435"/>
      <c r="Z165" s="200"/>
      <c r="AA165" s="203"/>
      <c r="AB165" s="210"/>
    </row>
    <row r="166" spans="1:28" hidden="1" x14ac:dyDescent="0.35">
      <c r="A166" s="200"/>
      <c r="B166" s="200"/>
      <c r="C166" s="202"/>
      <c r="D166" s="202"/>
      <c r="E166" s="203"/>
      <c r="F166" s="200"/>
      <c r="G166" s="203"/>
      <c r="H166" s="200"/>
      <c r="I166" s="200"/>
      <c r="J166" s="203"/>
      <c r="K166" s="203"/>
      <c r="L166" s="200"/>
      <c r="M166" s="435"/>
      <c r="N166" s="435"/>
      <c r="O166" s="203"/>
      <c r="P166" s="203"/>
      <c r="Q166" s="203"/>
      <c r="R166" s="203"/>
      <c r="S166" s="203"/>
      <c r="T166" s="203"/>
      <c r="U166" s="203"/>
      <c r="V166" s="436"/>
      <c r="W166" s="203"/>
      <c r="X166" s="437"/>
      <c r="Y166" s="435"/>
      <c r="Z166" s="200"/>
      <c r="AA166" s="203"/>
      <c r="AB166" s="210"/>
    </row>
    <row r="167" spans="1:28" hidden="1" x14ac:dyDescent="0.35">
      <c r="A167" s="200"/>
      <c r="B167" s="200"/>
      <c r="C167" s="202"/>
      <c r="D167" s="202"/>
      <c r="E167" s="203"/>
      <c r="F167" s="200"/>
      <c r="G167" s="203"/>
      <c r="H167" s="200"/>
      <c r="I167" s="200"/>
      <c r="J167" s="203"/>
      <c r="K167" s="203"/>
      <c r="L167" s="200"/>
      <c r="M167" s="435"/>
      <c r="N167" s="435"/>
      <c r="O167" s="203"/>
      <c r="P167" s="203"/>
      <c r="Q167" s="203"/>
      <c r="R167" s="203"/>
      <c r="S167" s="203"/>
      <c r="T167" s="203"/>
      <c r="U167" s="203"/>
      <c r="V167" s="436"/>
      <c r="W167" s="203"/>
      <c r="X167" s="437"/>
      <c r="Y167" s="435"/>
      <c r="Z167" s="200"/>
      <c r="AA167" s="203"/>
      <c r="AB167" s="210"/>
    </row>
    <row r="168" spans="1:28" hidden="1" x14ac:dyDescent="0.35">
      <c r="A168" s="200"/>
      <c r="B168" s="200"/>
      <c r="C168" s="202"/>
      <c r="D168" s="202"/>
      <c r="E168" s="203"/>
      <c r="F168" s="200"/>
      <c r="G168" s="203"/>
      <c r="H168" s="200"/>
      <c r="I168" s="200"/>
      <c r="J168" s="203"/>
      <c r="K168" s="203"/>
      <c r="L168" s="200"/>
      <c r="M168" s="435"/>
      <c r="N168" s="435"/>
      <c r="O168" s="203"/>
      <c r="P168" s="203"/>
      <c r="Q168" s="203"/>
      <c r="R168" s="203"/>
      <c r="S168" s="203"/>
      <c r="T168" s="203"/>
      <c r="U168" s="203"/>
      <c r="V168" s="436"/>
      <c r="W168" s="203"/>
      <c r="X168" s="437"/>
      <c r="Y168" s="435"/>
      <c r="Z168" s="200"/>
      <c r="AA168" s="203"/>
      <c r="AB168" s="210"/>
    </row>
    <row r="169" spans="1:28" hidden="1" x14ac:dyDescent="0.35">
      <c r="A169" s="200"/>
      <c r="B169" s="200"/>
      <c r="C169" s="202"/>
      <c r="D169" s="202"/>
      <c r="E169" s="203"/>
      <c r="F169" s="200"/>
      <c r="G169" s="203"/>
      <c r="H169" s="200"/>
      <c r="I169" s="200"/>
      <c r="J169" s="203"/>
      <c r="K169" s="203"/>
      <c r="L169" s="200"/>
      <c r="M169" s="435"/>
      <c r="N169" s="435"/>
      <c r="O169" s="203"/>
      <c r="P169" s="203"/>
      <c r="Q169" s="203"/>
      <c r="R169" s="203"/>
      <c r="S169" s="203"/>
      <c r="T169" s="203"/>
      <c r="U169" s="203"/>
      <c r="V169" s="436"/>
      <c r="W169" s="203"/>
      <c r="X169" s="437"/>
      <c r="Y169" s="435"/>
      <c r="Z169" s="200"/>
      <c r="AA169" s="203"/>
      <c r="AB169" s="210"/>
    </row>
    <row r="170" spans="1:28" hidden="1" x14ac:dyDescent="0.35">
      <c r="A170" s="200"/>
      <c r="B170" s="200"/>
      <c r="C170" s="202"/>
      <c r="D170" s="202"/>
      <c r="E170" s="203"/>
      <c r="F170" s="200"/>
      <c r="G170" s="203"/>
      <c r="H170" s="200"/>
      <c r="I170" s="200"/>
      <c r="J170" s="203"/>
      <c r="K170" s="203"/>
      <c r="L170" s="200"/>
      <c r="M170" s="435"/>
      <c r="N170" s="435"/>
      <c r="O170" s="203"/>
      <c r="P170" s="203"/>
      <c r="Q170" s="203"/>
      <c r="R170" s="203"/>
      <c r="S170" s="203"/>
      <c r="T170" s="203"/>
      <c r="U170" s="203"/>
      <c r="V170" s="436"/>
      <c r="W170" s="203"/>
      <c r="X170" s="437"/>
      <c r="Y170" s="435"/>
      <c r="Z170" s="200"/>
      <c r="AA170" s="203"/>
      <c r="AB170" s="210"/>
    </row>
    <row r="171" spans="1:28" hidden="1" x14ac:dyDescent="0.35">
      <c r="A171" s="200"/>
      <c r="B171" s="200"/>
      <c r="C171" s="202"/>
      <c r="D171" s="202"/>
      <c r="E171" s="203"/>
      <c r="F171" s="200"/>
      <c r="G171" s="203"/>
      <c r="H171" s="200"/>
      <c r="I171" s="200"/>
      <c r="J171" s="203"/>
      <c r="K171" s="203"/>
      <c r="L171" s="200"/>
      <c r="M171" s="435"/>
      <c r="N171" s="435"/>
      <c r="O171" s="203"/>
      <c r="P171" s="203"/>
      <c r="Q171" s="203"/>
      <c r="R171" s="203"/>
      <c r="S171" s="203"/>
      <c r="T171" s="203"/>
      <c r="U171" s="203"/>
      <c r="V171" s="436"/>
      <c r="W171" s="203"/>
      <c r="X171" s="437"/>
      <c r="Y171" s="435"/>
      <c r="Z171" s="200"/>
      <c r="AA171" s="203"/>
      <c r="AB171" s="210"/>
    </row>
    <row r="172" spans="1:28" hidden="1" x14ac:dyDescent="0.35">
      <c r="A172" s="200"/>
      <c r="B172" s="200"/>
      <c r="C172" s="202"/>
      <c r="D172" s="202"/>
      <c r="E172" s="203"/>
      <c r="F172" s="200"/>
      <c r="G172" s="203"/>
      <c r="H172" s="200"/>
      <c r="I172" s="200"/>
      <c r="J172" s="203"/>
      <c r="K172" s="203"/>
      <c r="L172" s="200"/>
      <c r="M172" s="435"/>
      <c r="N172" s="435"/>
      <c r="O172" s="203"/>
      <c r="P172" s="203"/>
      <c r="Q172" s="203"/>
      <c r="R172" s="203"/>
      <c r="S172" s="203"/>
      <c r="T172" s="203"/>
      <c r="U172" s="203"/>
      <c r="V172" s="436"/>
      <c r="W172" s="203"/>
      <c r="X172" s="437"/>
      <c r="Y172" s="435"/>
      <c r="Z172" s="200"/>
      <c r="AA172" s="203"/>
      <c r="AB172" s="210"/>
    </row>
    <row r="173" spans="1:28" hidden="1" x14ac:dyDescent="0.35">
      <c r="A173" s="200"/>
      <c r="B173" s="200"/>
      <c r="C173" s="202"/>
      <c r="D173" s="202"/>
      <c r="E173" s="203"/>
      <c r="F173" s="200"/>
      <c r="G173" s="203"/>
      <c r="H173" s="200"/>
      <c r="I173" s="200"/>
      <c r="J173" s="203"/>
      <c r="K173" s="203"/>
      <c r="L173" s="200"/>
      <c r="M173" s="435"/>
      <c r="N173" s="435"/>
      <c r="O173" s="203"/>
      <c r="P173" s="203"/>
      <c r="Q173" s="203"/>
      <c r="R173" s="203"/>
      <c r="S173" s="203"/>
      <c r="T173" s="203"/>
      <c r="U173" s="203"/>
      <c r="V173" s="436"/>
      <c r="W173" s="203"/>
      <c r="X173" s="437"/>
      <c r="Y173" s="435"/>
      <c r="Z173" s="200"/>
      <c r="AA173" s="203"/>
      <c r="AB173" s="210"/>
    </row>
    <row r="174" spans="1:28" hidden="1" x14ac:dyDescent="0.35">
      <c r="A174" s="200"/>
      <c r="B174" s="200"/>
      <c r="C174" s="202"/>
      <c r="D174" s="202"/>
      <c r="E174" s="203"/>
      <c r="F174" s="200"/>
      <c r="G174" s="203"/>
      <c r="H174" s="200"/>
      <c r="I174" s="200"/>
      <c r="J174" s="203"/>
      <c r="K174" s="203"/>
      <c r="L174" s="200"/>
      <c r="M174" s="435"/>
      <c r="N174" s="435"/>
      <c r="O174" s="203"/>
      <c r="P174" s="203"/>
      <c r="Q174" s="203"/>
      <c r="R174" s="203"/>
      <c r="S174" s="203"/>
      <c r="T174" s="203"/>
      <c r="U174" s="203"/>
      <c r="V174" s="436"/>
      <c r="W174" s="203"/>
      <c r="X174" s="437"/>
      <c r="Y174" s="435"/>
      <c r="Z174" s="200"/>
      <c r="AA174" s="203"/>
      <c r="AB174" s="210"/>
    </row>
    <row r="175" spans="1:28" hidden="1" x14ac:dyDescent="0.35">
      <c r="A175" s="200"/>
      <c r="B175" s="200"/>
      <c r="C175" s="202"/>
      <c r="D175" s="202"/>
      <c r="E175" s="203"/>
      <c r="F175" s="200"/>
      <c r="G175" s="203"/>
      <c r="H175" s="200"/>
      <c r="I175" s="200"/>
      <c r="J175" s="203"/>
      <c r="K175" s="203"/>
      <c r="L175" s="200"/>
      <c r="M175" s="435"/>
      <c r="N175" s="435"/>
      <c r="O175" s="203"/>
      <c r="P175" s="203"/>
      <c r="Q175" s="203"/>
      <c r="R175" s="203"/>
      <c r="S175" s="203"/>
      <c r="T175" s="203"/>
      <c r="U175" s="203"/>
      <c r="V175" s="436"/>
      <c r="W175" s="203"/>
      <c r="X175" s="437"/>
      <c r="Y175" s="435"/>
      <c r="Z175" s="200"/>
      <c r="AA175" s="203"/>
      <c r="AB175" s="210"/>
    </row>
    <row r="176" spans="1:28" hidden="1" x14ac:dyDescent="0.35">
      <c r="A176" s="200"/>
      <c r="B176" s="200"/>
      <c r="C176" s="202"/>
      <c r="D176" s="202"/>
      <c r="E176" s="203"/>
      <c r="F176" s="200"/>
      <c r="G176" s="203"/>
      <c r="H176" s="200"/>
      <c r="I176" s="200"/>
      <c r="J176" s="203"/>
      <c r="K176" s="203"/>
      <c r="L176" s="200"/>
      <c r="M176" s="435"/>
      <c r="N176" s="435"/>
      <c r="O176" s="203"/>
      <c r="P176" s="203"/>
      <c r="Q176" s="203"/>
      <c r="R176" s="203"/>
      <c r="S176" s="203"/>
      <c r="T176" s="203"/>
      <c r="U176" s="203"/>
      <c r="V176" s="436"/>
      <c r="W176" s="203"/>
      <c r="X176" s="437"/>
      <c r="Y176" s="435"/>
      <c r="Z176" s="200"/>
      <c r="AA176" s="203"/>
      <c r="AB176" s="210"/>
    </row>
    <row r="177" spans="1:28" hidden="1" x14ac:dyDescent="0.35">
      <c r="A177" s="200"/>
      <c r="B177" s="200"/>
      <c r="C177" s="202"/>
      <c r="D177" s="202"/>
      <c r="E177" s="203"/>
      <c r="F177" s="200"/>
      <c r="G177" s="203"/>
      <c r="H177" s="200"/>
      <c r="I177" s="200"/>
      <c r="J177" s="203"/>
      <c r="K177" s="203"/>
      <c r="L177" s="200"/>
      <c r="M177" s="435"/>
      <c r="N177" s="435"/>
      <c r="O177" s="203"/>
      <c r="P177" s="203"/>
      <c r="Q177" s="203"/>
      <c r="R177" s="203"/>
      <c r="S177" s="203"/>
      <c r="T177" s="203"/>
      <c r="U177" s="203"/>
      <c r="V177" s="436"/>
      <c r="W177" s="203"/>
      <c r="X177" s="437"/>
      <c r="Y177" s="435"/>
      <c r="Z177" s="200"/>
      <c r="AA177" s="203"/>
      <c r="AB177" s="210"/>
    </row>
    <row r="178" spans="1:28" hidden="1" x14ac:dyDescent="0.35">
      <c r="A178" s="200"/>
      <c r="B178" s="200"/>
      <c r="C178" s="202"/>
      <c r="D178" s="202"/>
      <c r="E178" s="203"/>
      <c r="F178" s="200"/>
      <c r="G178" s="203"/>
      <c r="H178" s="200"/>
      <c r="I178" s="200"/>
      <c r="J178" s="203"/>
      <c r="K178" s="203"/>
      <c r="L178" s="200"/>
      <c r="M178" s="435"/>
      <c r="N178" s="435"/>
      <c r="O178" s="203"/>
      <c r="P178" s="203"/>
      <c r="Q178" s="203"/>
      <c r="R178" s="203"/>
      <c r="S178" s="203"/>
      <c r="T178" s="203"/>
      <c r="U178" s="203"/>
      <c r="V178" s="436"/>
      <c r="W178" s="203"/>
      <c r="X178" s="437"/>
      <c r="Y178" s="435"/>
      <c r="Z178" s="200"/>
      <c r="AA178" s="203"/>
      <c r="AB178" s="210"/>
    </row>
    <row r="179" spans="1:28" hidden="1" x14ac:dyDescent="0.35">
      <c r="A179" s="200"/>
      <c r="B179" s="200"/>
      <c r="C179" s="202"/>
      <c r="D179" s="202"/>
      <c r="E179" s="203"/>
      <c r="F179" s="200"/>
      <c r="G179" s="203"/>
      <c r="H179" s="200"/>
      <c r="I179" s="200"/>
      <c r="J179" s="203"/>
      <c r="K179" s="203"/>
      <c r="L179" s="200"/>
      <c r="M179" s="435"/>
      <c r="N179" s="435"/>
      <c r="O179" s="203"/>
      <c r="P179" s="203"/>
      <c r="Q179" s="203"/>
      <c r="R179" s="203"/>
      <c r="S179" s="203"/>
      <c r="T179" s="203"/>
      <c r="U179" s="203"/>
      <c r="V179" s="436"/>
      <c r="W179" s="203"/>
      <c r="X179" s="437"/>
      <c r="Y179" s="435"/>
      <c r="Z179" s="200"/>
      <c r="AA179" s="203"/>
      <c r="AB179" s="210"/>
    </row>
    <row r="180" spans="1:28" hidden="1" x14ac:dyDescent="0.35">
      <c r="A180" s="200"/>
      <c r="B180" s="200"/>
      <c r="C180" s="202"/>
      <c r="D180" s="202"/>
      <c r="E180" s="203"/>
      <c r="F180" s="200"/>
      <c r="G180" s="203"/>
      <c r="H180" s="200"/>
      <c r="I180" s="200"/>
      <c r="J180" s="203"/>
      <c r="K180" s="203"/>
      <c r="L180" s="200"/>
      <c r="M180" s="435"/>
      <c r="N180" s="435"/>
      <c r="O180" s="203"/>
      <c r="P180" s="203"/>
      <c r="Q180" s="203"/>
      <c r="R180" s="203"/>
      <c r="S180" s="203"/>
      <c r="T180" s="203"/>
      <c r="U180" s="203"/>
      <c r="V180" s="436"/>
      <c r="W180" s="203"/>
      <c r="X180" s="437"/>
      <c r="Y180" s="435"/>
      <c r="Z180" s="200"/>
      <c r="AA180" s="203"/>
      <c r="AB180" s="210"/>
    </row>
    <row r="181" spans="1:28" hidden="1" x14ac:dyDescent="0.35">
      <c r="A181" s="200"/>
      <c r="B181" s="200"/>
      <c r="C181" s="202"/>
      <c r="D181" s="202"/>
      <c r="E181" s="203"/>
      <c r="F181" s="200"/>
      <c r="G181" s="203"/>
      <c r="H181" s="200"/>
      <c r="I181" s="200"/>
      <c r="J181" s="203"/>
      <c r="K181" s="203"/>
      <c r="L181" s="200"/>
      <c r="M181" s="435"/>
      <c r="N181" s="435"/>
      <c r="O181" s="203"/>
      <c r="P181" s="203"/>
      <c r="Q181" s="203"/>
      <c r="R181" s="203"/>
      <c r="S181" s="203"/>
      <c r="T181" s="203"/>
      <c r="U181" s="203"/>
      <c r="V181" s="436"/>
      <c r="W181" s="203"/>
      <c r="X181" s="437"/>
      <c r="Y181" s="435"/>
      <c r="Z181" s="200"/>
      <c r="AA181" s="203"/>
      <c r="AB181" s="210"/>
    </row>
    <row r="182" spans="1:28" hidden="1" x14ac:dyDescent="0.35">
      <c r="A182" s="200"/>
      <c r="B182" s="200"/>
      <c r="C182" s="202"/>
      <c r="D182" s="202"/>
      <c r="E182" s="203"/>
      <c r="F182" s="200"/>
      <c r="G182" s="203"/>
      <c r="H182" s="200"/>
      <c r="I182" s="200"/>
      <c r="J182" s="203"/>
      <c r="K182" s="203"/>
      <c r="L182" s="200"/>
      <c r="M182" s="435"/>
      <c r="N182" s="435"/>
      <c r="O182" s="203"/>
      <c r="P182" s="203"/>
      <c r="Q182" s="203"/>
      <c r="R182" s="203"/>
      <c r="S182" s="203"/>
      <c r="T182" s="203"/>
      <c r="U182" s="203"/>
      <c r="V182" s="436"/>
      <c r="W182" s="203"/>
      <c r="X182" s="437"/>
      <c r="Y182" s="435"/>
      <c r="Z182" s="200"/>
      <c r="AA182" s="203"/>
      <c r="AB182" s="210"/>
    </row>
    <row r="183" spans="1:28" hidden="1" x14ac:dyDescent="0.35">
      <c r="A183" s="200"/>
      <c r="B183" s="200"/>
      <c r="C183" s="202"/>
      <c r="D183" s="202"/>
      <c r="E183" s="203"/>
      <c r="F183" s="200"/>
      <c r="G183" s="203"/>
      <c r="H183" s="200"/>
      <c r="I183" s="200"/>
      <c r="J183" s="203"/>
      <c r="K183" s="203"/>
      <c r="L183" s="200"/>
      <c r="M183" s="435"/>
      <c r="N183" s="435"/>
      <c r="O183" s="203"/>
      <c r="P183" s="203"/>
      <c r="Q183" s="203"/>
      <c r="R183" s="203"/>
      <c r="S183" s="203"/>
      <c r="T183" s="203"/>
      <c r="U183" s="203"/>
      <c r="V183" s="436"/>
      <c r="W183" s="203"/>
      <c r="X183" s="437"/>
      <c r="Y183" s="435"/>
      <c r="Z183" s="200"/>
      <c r="AA183" s="203"/>
      <c r="AB183" s="210"/>
    </row>
    <row r="184" spans="1:28" hidden="1" x14ac:dyDescent="0.35">
      <c r="A184" s="200"/>
      <c r="B184" s="200"/>
      <c r="C184" s="202"/>
      <c r="D184" s="202"/>
      <c r="E184" s="203"/>
      <c r="F184" s="200"/>
      <c r="G184" s="203"/>
      <c r="H184" s="200"/>
      <c r="I184" s="200"/>
      <c r="J184" s="203"/>
      <c r="K184" s="203"/>
      <c r="L184" s="200"/>
      <c r="M184" s="435"/>
      <c r="N184" s="435"/>
      <c r="O184" s="203"/>
      <c r="P184" s="203"/>
      <c r="Q184" s="203"/>
      <c r="R184" s="203"/>
      <c r="S184" s="203"/>
      <c r="T184" s="203"/>
      <c r="U184" s="203"/>
      <c r="V184" s="436"/>
      <c r="W184" s="203"/>
      <c r="X184" s="437"/>
      <c r="Y184" s="435"/>
      <c r="Z184" s="200"/>
      <c r="AA184" s="203"/>
      <c r="AB184" s="210"/>
    </row>
    <row r="185" spans="1:28" hidden="1" x14ac:dyDescent="0.35">
      <c r="A185" s="200"/>
      <c r="B185" s="200"/>
      <c r="C185" s="202"/>
      <c r="D185" s="202"/>
      <c r="E185" s="203"/>
      <c r="F185" s="200"/>
      <c r="G185" s="203"/>
      <c r="H185" s="200"/>
      <c r="I185" s="200"/>
      <c r="J185" s="203"/>
      <c r="K185" s="203"/>
      <c r="L185" s="200"/>
      <c r="M185" s="435"/>
      <c r="N185" s="435"/>
      <c r="O185" s="203"/>
      <c r="P185" s="203"/>
      <c r="Q185" s="203"/>
      <c r="R185" s="203"/>
      <c r="S185" s="203"/>
      <c r="T185" s="203"/>
      <c r="U185" s="203"/>
      <c r="V185" s="436"/>
      <c r="W185" s="203"/>
      <c r="X185" s="437"/>
      <c r="Y185" s="435"/>
      <c r="Z185" s="200"/>
      <c r="AA185" s="203"/>
      <c r="AB185" s="210"/>
    </row>
    <row r="186" spans="1:28" hidden="1" x14ac:dyDescent="0.35">
      <c r="A186" s="200"/>
      <c r="B186" s="200"/>
      <c r="C186" s="202"/>
      <c r="D186" s="202"/>
      <c r="E186" s="203"/>
      <c r="F186" s="200"/>
      <c r="G186" s="203"/>
      <c r="H186" s="200"/>
      <c r="I186" s="200"/>
      <c r="J186" s="203"/>
      <c r="K186" s="203"/>
      <c r="L186" s="200"/>
      <c r="M186" s="435"/>
      <c r="N186" s="435"/>
      <c r="O186" s="203"/>
      <c r="P186" s="203"/>
      <c r="Q186" s="203"/>
      <c r="R186" s="203"/>
      <c r="S186" s="203"/>
      <c r="T186" s="203"/>
      <c r="U186" s="203"/>
      <c r="V186" s="436"/>
      <c r="W186" s="203"/>
      <c r="X186" s="437"/>
      <c r="Y186" s="435"/>
      <c r="Z186" s="200"/>
      <c r="AA186" s="203"/>
      <c r="AB186" s="210"/>
    </row>
    <row r="187" spans="1:28" hidden="1" x14ac:dyDescent="0.35">
      <c r="A187" s="200"/>
      <c r="B187" s="200"/>
      <c r="C187" s="202"/>
      <c r="D187" s="202"/>
      <c r="E187" s="203"/>
      <c r="F187" s="200"/>
      <c r="G187" s="203"/>
      <c r="H187" s="200"/>
      <c r="I187" s="200"/>
      <c r="J187" s="203"/>
      <c r="K187" s="203"/>
      <c r="L187" s="200"/>
      <c r="M187" s="435"/>
      <c r="N187" s="435"/>
      <c r="O187" s="203"/>
      <c r="P187" s="203"/>
      <c r="Q187" s="203"/>
      <c r="R187" s="203"/>
      <c r="S187" s="203"/>
      <c r="T187" s="203"/>
      <c r="U187" s="203"/>
      <c r="V187" s="436"/>
      <c r="W187" s="203"/>
      <c r="X187" s="437"/>
      <c r="Y187" s="435"/>
      <c r="Z187" s="200"/>
      <c r="AA187" s="203"/>
      <c r="AB187" s="210"/>
    </row>
    <row r="188" spans="1:28" hidden="1" x14ac:dyDescent="0.35">
      <c r="A188" s="200"/>
      <c r="B188" s="200"/>
      <c r="C188" s="202"/>
      <c r="D188" s="202"/>
      <c r="E188" s="203"/>
      <c r="F188" s="200"/>
      <c r="G188" s="203"/>
      <c r="H188" s="200"/>
      <c r="I188" s="200"/>
      <c r="J188" s="203"/>
      <c r="K188" s="203"/>
      <c r="L188" s="200"/>
      <c r="M188" s="435"/>
      <c r="N188" s="435"/>
      <c r="O188" s="203"/>
      <c r="P188" s="203"/>
      <c r="Q188" s="203"/>
      <c r="R188" s="203"/>
      <c r="S188" s="203"/>
      <c r="T188" s="203"/>
      <c r="U188" s="203"/>
      <c r="V188" s="436"/>
      <c r="W188" s="203"/>
      <c r="X188" s="437"/>
      <c r="Y188" s="435"/>
      <c r="Z188" s="200"/>
      <c r="AA188" s="203"/>
      <c r="AB188" s="210"/>
    </row>
    <row r="189" spans="1:28" hidden="1" x14ac:dyDescent="0.35">
      <c r="A189" s="200"/>
      <c r="B189" s="200"/>
      <c r="C189" s="202"/>
      <c r="D189" s="202"/>
      <c r="E189" s="203"/>
      <c r="F189" s="200"/>
      <c r="G189" s="203"/>
      <c r="H189" s="200"/>
      <c r="I189" s="200"/>
      <c r="J189" s="203"/>
      <c r="K189" s="203"/>
      <c r="L189" s="200"/>
      <c r="M189" s="435"/>
      <c r="N189" s="435"/>
      <c r="O189" s="203"/>
      <c r="P189" s="203"/>
      <c r="Q189" s="203"/>
      <c r="R189" s="203"/>
      <c r="S189" s="203"/>
      <c r="T189" s="203"/>
      <c r="U189" s="203"/>
      <c r="V189" s="436"/>
      <c r="W189" s="203"/>
      <c r="X189" s="437"/>
      <c r="Y189" s="435"/>
      <c r="Z189" s="200"/>
      <c r="AA189" s="203"/>
      <c r="AB189" s="210"/>
    </row>
    <row r="190" spans="1:28" hidden="1" x14ac:dyDescent="0.35">
      <c r="A190" s="200"/>
      <c r="B190" s="200"/>
      <c r="C190" s="202"/>
      <c r="D190" s="202"/>
      <c r="E190" s="203"/>
      <c r="F190" s="200"/>
      <c r="G190" s="203"/>
      <c r="H190" s="200"/>
      <c r="I190" s="200"/>
      <c r="J190" s="203"/>
      <c r="K190" s="203"/>
      <c r="L190" s="200"/>
      <c r="M190" s="435"/>
      <c r="N190" s="435"/>
      <c r="O190" s="203"/>
      <c r="P190" s="203"/>
      <c r="Q190" s="203"/>
      <c r="R190" s="203"/>
      <c r="S190" s="203"/>
      <c r="T190" s="203"/>
      <c r="U190" s="203"/>
      <c r="V190" s="436"/>
      <c r="W190" s="203"/>
      <c r="X190" s="437"/>
      <c r="Y190" s="435"/>
      <c r="Z190" s="200"/>
      <c r="AA190" s="203"/>
      <c r="AB190" s="210"/>
    </row>
    <row r="191" spans="1:28" hidden="1" x14ac:dyDescent="0.35">
      <c r="A191" s="200"/>
      <c r="B191" s="200"/>
      <c r="C191" s="202"/>
      <c r="D191" s="202"/>
      <c r="E191" s="203"/>
      <c r="F191" s="200"/>
      <c r="G191" s="203"/>
      <c r="H191" s="200"/>
      <c r="I191" s="200"/>
      <c r="J191" s="203"/>
      <c r="K191" s="203"/>
      <c r="L191" s="200"/>
      <c r="M191" s="435"/>
      <c r="N191" s="435"/>
      <c r="O191" s="203"/>
      <c r="P191" s="203"/>
      <c r="Q191" s="203"/>
      <c r="R191" s="203"/>
      <c r="S191" s="203"/>
      <c r="T191" s="203"/>
      <c r="U191" s="203"/>
      <c r="V191" s="436"/>
      <c r="W191" s="203"/>
      <c r="X191" s="437"/>
      <c r="Y191" s="435"/>
      <c r="Z191" s="200"/>
      <c r="AA191" s="203"/>
      <c r="AB191" s="210"/>
    </row>
    <row r="192" spans="1:28" hidden="1" x14ac:dyDescent="0.35">
      <c r="A192" s="200"/>
      <c r="B192" s="200"/>
      <c r="C192" s="202"/>
      <c r="D192" s="202"/>
      <c r="E192" s="203"/>
      <c r="F192" s="200"/>
      <c r="G192" s="203"/>
      <c r="H192" s="200"/>
      <c r="I192" s="200"/>
      <c r="J192" s="203"/>
      <c r="K192" s="203"/>
      <c r="L192" s="200"/>
      <c r="M192" s="435"/>
      <c r="N192" s="435"/>
      <c r="O192" s="203"/>
      <c r="P192" s="203"/>
      <c r="Q192" s="203"/>
      <c r="R192" s="203"/>
      <c r="S192" s="203"/>
      <c r="T192" s="203"/>
      <c r="U192" s="203"/>
      <c r="V192" s="436"/>
      <c r="W192" s="203"/>
      <c r="X192" s="437"/>
      <c r="Y192" s="435"/>
      <c r="Z192" s="200"/>
      <c r="AA192" s="203"/>
      <c r="AB192" s="210"/>
    </row>
    <row r="193" spans="1:28" hidden="1" x14ac:dyDescent="0.35">
      <c r="A193" s="200"/>
      <c r="B193" s="200"/>
      <c r="C193" s="202"/>
      <c r="D193" s="202"/>
      <c r="E193" s="203"/>
      <c r="F193" s="200"/>
      <c r="G193" s="203"/>
      <c r="H193" s="200"/>
      <c r="I193" s="200"/>
      <c r="J193" s="203"/>
      <c r="K193" s="203"/>
      <c r="L193" s="200"/>
      <c r="M193" s="435"/>
      <c r="N193" s="435"/>
      <c r="O193" s="203"/>
      <c r="P193" s="203"/>
      <c r="Q193" s="203"/>
      <c r="R193" s="203"/>
      <c r="S193" s="203"/>
      <c r="T193" s="203"/>
      <c r="U193" s="203"/>
      <c r="V193" s="436"/>
      <c r="W193" s="203"/>
      <c r="X193" s="437"/>
      <c r="Y193" s="435"/>
      <c r="Z193" s="200"/>
      <c r="AA193" s="203"/>
      <c r="AB193" s="210"/>
    </row>
    <row r="194" spans="1:28" hidden="1" x14ac:dyDescent="0.35">
      <c r="A194" s="200"/>
      <c r="B194" s="200"/>
      <c r="C194" s="202"/>
      <c r="D194" s="202"/>
      <c r="E194" s="203"/>
      <c r="F194" s="200"/>
      <c r="G194" s="203"/>
      <c r="H194" s="200"/>
      <c r="I194" s="200"/>
      <c r="J194" s="203"/>
      <c r="K194" s="203"/>
      <c r="L194" s="200"/>
      <c r="M194" s="435"/>
      <c r="N194" s="435"/>
      <c r="O194" s="203"/>
      <c r="P194" s="203"/>
      <c r="Q194" s="203"/>
      <c r="R194" s="203"/>
      <c r="S194" s="203"/>
      <c r="T194" s="203"/>
      <c r="U194" s="203"/>
      <c r="V194" s="436"/>
      <c r="W194" s="203"/>
      <c r="X194" s="437"/>
      <c r="Y194" s="435"/>
      <c r="Z194" s="200"/>
      <c r="AA194" s="203"/>
      <c r="AB194" s="210"/>
    </row>
    <row r="195" spans="1:28" hidden="1" x14ac:dyDescent="0.35">
      <c r="A195" s="200"/>
      <c r="B195" s="200"/>
      <c r="C195" s="202"/>
      <c r="D195" s="202"/>
      <c r="E195" s="203"/>
      <c r="F195" s="200"/>
      <c r="G195" s="203"/>
      <c r="H195" s="200"/>
      <c r="I195" s="200"/>
      <c r="J195" s="203"/>
      <c r="K195" s="203"/>
      <c r="L195" s="200"/>
      <c r="M195" s="435"/>
      <c r="N195" s="435"/>
      <c r="O195" s="203"/>
      <c r="P195" s="203"/>
      <c r="Q195" s="203"/>
      <c r="R195" s="203"/>
      <c r="S195" s="203"/>
      <c r="T195" s="203"/>
      <c r="U195" s="203"/>
      <c r="V195" s="436"/>
      <c r="W195" s="203"/>
      <c r="X195" s="437"/>
      <c r="Y195" s="435"/>
      <c r="Z195" s="200"/>
      <c r="AA195" s="203"/>
      <c r="AB195" s="210"/>
    </row>
    <row r="196" spans="1:28" hidden="1" x14ac:dyDescent="0.35">
      <c r="A196" s="200"/>
      <c r="B196" s="200"/>
      <c r="C196" s="202"/>
      <c r="D196" s="202"/>
      <c r="E196" s="203"/>
      <c r="F196" s="200"/>
      <c r="G196" s="203"/>
      <c r="H196" s="200"/>
      <c r="I196" s="200"/>
      <c r="J196" s="203"/>
      <c r="K196" s="203"/>
      <c r="L196" s="200"/>
      <c r="M196" s="435"/>
      <c r="N196" s="435"/>
      <c r="O196" s="203"/>
      <c r="P196" s="203"/>
      <c r="Q196" s="203"/>
      <c r="R196" s="203"/>
      <c r="S196" s="203"/>
      <c r="T196" s="203"/>
      <c r="U196" s="203"/>
      <c r="V196" s="436"/>
      <c r="W196" s="203"/>
      <c r="X196" s="437"/>
      <c r="Y196" s="435"/>
      <c r="Z196" s="200"/>
      <c r="AA196" s="203"/>
      <c r="AB196" s="210"/>
    </row>
    <row r="197" spans="1:28" hidden="1" x14ac:dyDescent="0.35">
      <c r="A197" s="200"/>
      <c r="B197" s="200"/>
      <c r="C197" s="202"/>
      <c r="D197" s="202"/>
      <c r="E197" s="203"/>
      <c r="F197" s="200"/>
      <c r="G197" s="203"/>
      <c r="H197" s="200"/>
      <c r="I197" s="200"/>
      <c r="J197" s="203"/>
      <c r="K197" s="203"/>
      <c r="L197" s="200"/>
      <c r="M197" s="435"/>
      <c r="N197" s="435"/>
      <c r="O197" s="203"/>
      <c r="P197" s="203"/>
      <c r="Q197" s="203"/>
      <c r="R197" s="203"/>
      <c r="S197" s="203"/>
      <c r="T197" s="203"/>
      <c r="U197" s="203"/>
      <c r="V197" s="436"/>
      <c r="W197" s="203"/>
      <c r="X197" s="437"/>
      <c r="Y197" s="435"/>
      <c r="Z197" s="200"/>
      <c r="AA197" s="203"/>
      <c r="AB197" s="210"/>
    </row>
    <row r="198" spans="1:28" hidden="1" x14ac:dyDescent="0.35">
      <c r="A198" s="200"/>
      <c r="B198" s="200"/>
      <c r="C198" s="202"/>
      <c r="D198" s="202"/>
      <c r="E198" s="203"/>
      <c r="F198" s="200"/>
      <c r="G198" s="203"/>
      <c r="H198" s="200"/>
      <c r="I198" s="200"/>
      <c r="J198" s="203"/>
      <c r="K198" s="203"/>
      <c r="L198" s="200"/>
      <c r="M198" s="435"/>
      <c r="N198" s="435"/>
      <c r="O198" s="203"/>
      <c r="P198" s="203"/>
      <c r="Q198" s="203"/>
      <c r="R198" s="203"/>
      <c r="S198" s="203"/>
      <c r="T198" s="203"/>
      <c r="U198" s="203"/>
      <c r="V198" s="436"/>
      <c r="W198" s="203"/>
      <c r="X198" s="437"/>
      <c r="Y198" s="435"/>
      <c r="Z198" s="200"/>
      <c r="AA198" s="203"/>
      <c r="AB198" s="210"/>
    </row>
    <row r="199" spans="1:28" hidden="1" x14ac:dyDescent="0.35">
      <c r="A199" s="200"/>
      <c r="B199" s="200"/>
      <c r="C199" s="202"/>
      <c r="D199" s="202"/>
      <c r="E199" s="203"/>
      <c r="F199" s="200"/>
      <c r="G199" s="203"/>
      <c r="H199" s="200"/>
      <c r="I199" s="200"/>
      <c r="J199" s="203"/>
      <c r="K199" s="203"/>
      <c r="L199" s="200"/>
      <c r="M199" s="435"/>
      <c r="N199" s="435"/>
      <c r="O199" s="203"/>
      <c r="P199" s="203"/>
      <c r="Q199" s="203"/>
      <c r="R199" s="203"/>
      <c r="S199" s="203"/>
      <c r="T199" s="203"/>
      <c r="U199" s="203"/>
      <c r="V199" s="436"/>
      <c r="W199" s="203"/>
      <c r="X199" s="437"/>
      <c r="Y199" s="435"/>
      <c r="Z199" s="200"/>
      <c r="AA199" s="203"/>
      <c r="AB199" s="210"/>
    </row>
    <row r="200" spans="1:28" hidden="1" x14ac:dyDescent="0.35">
      <c r="A200" s="200"/>
      <c r="B200" s="200"/>
      <c r="C200" s="202"/>
      <c r="D200" s="202"/>
      <c r="E200" s="203"/>
      <c r="F200" s="200"/>
      <c r="G200" s="203"/>
      <c r="H200" s="200"/>
      <c r="I200" s="200"/>
      <c r="J200" s="203"/>
      <c r="K200" s="203"/>
      <c r="L200" s="200"/>
      <c r="M200" s="435"/>
      <c r="N200" s="435"/>
      <c r="O200" s="203"/>
      <c r="P200" s="203"/>
      <c r="Q200" s="203"/>
      <c r="R200" s="203"/>
      <c r="S200" s="203"/>
      <c r="T200" s="203"/>
      <c r="U200" s="203"/>
      <c r="V200" s="436"/>
      <c r="W200" s="203"/>
      <c r="X200" s="437"/>
      <c r="Y200" s="435"/>
      <c r="Z200" s="200"/>
      <c r="AA200" s="203"/>
      <c r="AB200" s="210"/>
    </row>
    <row r="201" spans="1:28" hidden="1" x14ac:dyDescent="0.35">
      <c r="A201" s="200"/>
      <c r="B201" s="200"/>
      <c r="C201" s="202"/>
      <c r="D201" s="202"/>
      <c r="E201" s="203"/>
      <c r="F201" s="200"/>
      <c r="G201" s="203"/>
      <c r="H201" s="200"/>
      <c r="I201" s="200"/>
      <c r="J201" s="203"/>
      <c r="K201" s="203"/>
      <c r="L201" s="200"/>
      <c r="M201" s="435"/>
      <c r="N201" s="435"/>
      <c r="O201" s="203"/>
      <c r="P201" s="203"/>
      <c r="Q201" s="203"/>
      <c r="R201" s="203"/>
      <c r="S201" s="203"/>
      <c r="T201" s="203"/>
      <c r="U201" s="203"/>
      <c r="V201" s="436"/>
      <c r="W201" s="203"/>
      <c r="X201" s="437"/>
      <c r="Y201" s="435"/>
      <c r="Z201" s="200"/>
      <c r="AA201" s="203"/>
      <c r="AB201" s="210"/>
    </row>
    <row r="202" spans="1:28" hidden="1" x14ac:dyDescent="0.35">
      <c r="A202" s="27"/>
      <c r="B202" s="27"/>
      <c r="C202" s="23"/>
      <c r="D202" s="23"/>
      <c r="E202" s="41"/>
      <c r="F202" s="22"/>
      <c r="G202" s="43"/>
      <c r="H202" s="27"/>
      <c r="I202" s="22"/>
      <c r="J202" s="41"/>
      <c r="K202" s="41"/>
      <c r="L202" s="22"/>
      <c r="M202" s="46"/>
      <c r="N202" s="47"/>
      <c r="O202" s="50"/>
      <c r="P202" s="41"/>
      <c r="Q202" s="41"/>
      <c r="R202" s="41"/>
      <c r="S202" s="41"/>
      <c r="T202" s="41"/>
      <c r="U202" s="41"/>
      <c r="V202" s="53"/>
      <c r="W202" s="41"/>
      <c r="X202" s="55"/>
      <c r="Y202" s="39"/>
      <c r="Z202" s="22"/>
      <c r="AA202" s="43"/>
    </row>
  </sheetData>
  <autoFilter ref="B4:AA202">
    <filterColumn colId="10">
      <filters>
        <filter val="CHW"/>
      </filters>
    </filterColumn>
    <filterColumn colId="21">
      <filters blank="1"/>
    </filterColumn>
  </autoFilter>
  <mergeCells count="6">
    <mergeCell ref="B1:G1"/>
    <mergeCell ref="H1:N1"/>
    <mergeCell ref="O1:V1"/>
    <mergeCell ref="Y1:AA1"/>
    <mergeCell ref="C2:D2"/>
    <mergeCell ref="U2:V2"/>
  </mergeCells>
  <conditionalFormatting sqref="R5:R202">
    <cfRule type="expression" dxfId="5" priority="4">
      <formula>$Q5="OPD_Referral"</formula>
    </cfRule>
  </conditionalFormatting>
  <conditionalFormatting sqref="S5:S202">
    <cfRule type="expression" dxfId="4" priority="3">
      <formula>$Q5="Emergency_referral"</formula>
    </cfRule>
  </conditionalFormatting>
  <dataValidations count="14">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R5:S202">
      <formula1>INDIRECT($Q5)</formula1>
    </dataValidation>
    <dataValidation type="list" allowBlank="1" showInputMessage="1" showErrorMessage="1" sqref="D5:D202">
      <formula1>Age_Unit</formula1>
    </dataValidation>
    <dataValidation type="decimal" allowBlank="1" showInputMessage="1" showErrorMessage="1" sqref="C5:C202">
      <formula1>0</formula1>
      <formula2>100</formula2>
    </dataValidation>
    <dataValidation type="list" allowBlank="1" showInputMessage="1" showErrorMessage="1" sqref="Q5:Q202">
      <formula1>type_of_referral</formula1>
    </dataValidation>
    <dataValidation type="list" allowBlank="1" showInputMessage="1" showErrorMessage="1" sqref="I5:I15 I17:I27 I29:I38 I40:I57 I59:I61 I63:I64 I66:I75 G47 I81:I82 G45 G51 G40:G41 I84:I89 I91:I202">
      <formula1>clinics</formula1>
    </dataValidation>
    <dataValidation type="date" operator="greaterThan" allowBlank="1" showInputMessage="1" showErrorMessage="1" sqref="Y5:Y202 M5:N202">
      <formula1>42369</formula1>
    </dataValidation>
    <dataValidation type="list" allowBlank="1" showInputMessage="1" showErrorMessage="1" sqref="U5:U202">
      <formula1>"needed &amp; received,needed but not received,not needed"</formula1>
    </dataValidation>
    <dataValidation type="list" allowBlank="1" showInputMessage="1" showErrorMessage="1" sqref="Z5:Z202">
      <formula1>"discharge,self-discharge,death"</formula1>
    </dataValidation>
    <dataValidation type="list" allowBlank="1" showInputMessage="1" showErrorMessage="1" sqref="L5:L202">
      <formula1>"MSF clinic,CHW,MOH"</formula1>
    </dataValidation>
    <dataValidation type="list" allowBlank="1" showInputMessage="1" showErrorMessage="1" sqref="F5:F202">
      <formula1>"Rakhine,Burma,Muslim,Hindu,Other"</formula1>
    </dataValidation>
    <dataValidation type="list" allowBlank="1" showInputMessage="1" showErrorMessage="1" sqref="E5:E202">
      <formula1>"male,female"</formula1>
    </dataValidation>
    <dataValidation type="list" allowBlank="1" showInputMessage="1" showErrorMessage="1" sqref="W5:W202">
      <formula1>Refused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1"/>
  <sheetViews>
    <sheetView workbookViewId="0">
      <pane xSplit="2" ySplit="4" topLeftCell="C14" activePane="bottomRight" state="frozen"/>
      <selection pane="topRight" activeCell="M5" sqref="M5:N201"/>
      <selection pane="bottomLeft" activeCell="M5" sqref="M5:N201"/>
      <selection pane="bottomRight" activeCell="L6" sqref="L6:L41"/>
    </sheetView>
  </sheetViews>
  <sheetFormatPr defaultColWidth="9.1796875" defaultRowHeight="14.5" x14ac:dyDescent="0.35"/>
  <cols>
    <col min="2" max="2" width="11.7265625" bestFit="1" customWidth="1"/>
    <col min="5" max="5" width="9.453125" style="2" customWidth="1"/>
    <col min="6" max="6" width="17" customWidth="1"/>
    <col min="7" max="7" width="17.4531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29.26953125" style="2" customWidth="1"/>
    <col min="16" max="16" width="26.453125" style="2" customWidth="1"/>
    <col min="17" max="17" width="19" style="2" bestFit="1" customWidth="1"/>
    <col min="18" max="18" width="19.7265625" style="2" bestFit="1" customWidth="1"/>
    <col min="19" max="19" width="21.1796875" style="2" customWidth="1"/>
    <col min="20" max="20" width="28.1796875" style="2" bestFit="1" customWidth="1"/>
    <col min="21" max="21" width="26.26953125" style="2" customWidth="1"/>
    <col min="22" max="22" width="21.54296875" style="2" customWidth="1"/>
    <col min="23" max="23" width="29.1796875" style="2" bestFit="1" customWidth="1"/>
    <col min="24" max="24" width="13.26953125" style="2" customWidth="1"/>
    <col min="25" max="25" width="13" style="48" customWidth="1"/>
    <col min="26" max="26" width="13.81640625" customWidth="1"/>
    <col min="27" max="27" width="32.26953125" style="2" customWidth="1"/>
    <col min="28" max="28" width="13.453125" customWidth="1"/>
  </cols>
  <sheetData>
    <row r="1" spans="1:28" s="4" customFormat="1" x14ac:dyDescent="0.35">
      <c r="A1" s="56"/>
      <c r="B1" s="466" t="s">
        <v>235</v>
      </c>
      <c r="C1" s="466"/>
      <c r="D1" s="466"/>
      <c r="E1" s="466"/>
      <c r="F1" s="466"/>
      <c r="G1" s="466"/>
      <c r="H1" s="466" t="s">
        <v>236</v>
      </c>
      <c r="I1" s="466"/>
      <c r="J1" s="466"/>
      <c r="K1" s="466"/>
      <c r="L1" s="466"/>
      <c r="M1" s="466"/>
      <c r="N1" s="466"/>
      <c r="O1" s="466" t="s">
        <v>237</v>
      </c>
      <c r="P1" s="466"/>
      <c r="Q1" s="466"/>
      <c r="R1" s="466"/>
      <c r="S1" s="466"/>
      <c r="T1" s="466"/>
      <c r="U1" s="466"/>
      <c r="V1" s="466"/>
      <c r="W1" s="57"/>
      <c r="X1" s="57"/>
      <c r="Y1" s="466" t="s">
        <v>238</v>
      </c>
      <c r="Z1" s="466"/>
      <c r="AA1" s="466"/>
      <c r="AB1" s="132"/>
    </row>
    <row r="2" spans="1:28" s="4" customFormat="1" ht="39"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62" t="s">
        <v>105</v>
      </c>
      <c r="O2" s="60" t="s">
        <v>108</v>
      </c>
      <c r="P2" s="60" t="s">
        <v>207</v>
      </c>
      <c r="Q2" s="60" t="s">
        <v>111</v>
      </c>
      <c r="R2" s="62" t="s">
        <v>240</v>
      </c>
      <c r="S2" s="62" t="s">
        <v>241</v>
      </c>
      <c r="T2" s="62" t="s">
        <v>120</v>
      </c>
      <c r="U2" s="469" t="s">
        <v>123</v>
      </c>
      <c r="V2" s="469"/>
      <c r="W2" s="62" t="s">
        <v>130</v>
      </c>
      <c r="X2" s="62" t="s">
        <v>242</v>
      </c>
      <c r="Y2" s="62" t="s">
        <v>136</v>
      </c>
      <c r="Z2" s="62" t="s">
        <v>139</v>
      </c>
      <c r="AA2" s="62" t="s">
        <v>142</v>
      </c>
      <c r="AB2" s="412" t="s">
        <v>3201</v>
      </c>
    </row>
    <row r="3" spans="1:28" s="4" customFormat="1" ht="27.75" customHeight="1" x14ac:dyDescent="0.35">
      <c r="A3" s="56"/>
      <c r="B3" s="63" t="s">
        <v>243</v>
      </c>
      <c r="C3" s="64" t="s">
        <v>244</v>
      </c>
      <c r="D3" s="64" t="s">
        <v>245</v>
      </c>
      <c r="E3" s="64" t="s">
        <v>246</v>
      </c>
      <c r="F3" s="65" t="s">
        <v>247</v>
      </c>
      <c r="G3" s="67" t="s">
        <v>248</v>
      </c>
      <c r="H3" s="67" t="s">
        <v>249</v>
      </c>
      <c r="I3" s="68" t="s">
        <v>250</v>
      </c>
      <c r="J3" s="68" t="s">
        <v>251</v>
      </c>
      <c r="K3" s="68" t="s">
        <v>251</v>
      </c>
      <c r="L3" s="68" t="s">
        <v>252</v>
      </c>
      <c r="M3" s="69" t="s">
        <v>253</v>
      </c>
      <c r="N3" s="69" t="s">
        <v>253</v>
      </c>
      <c r="O3" s="69" t="s">
        <v>248</v>
      </c>
      <c r="P3" s="69" t="s">
        <v>254</v>
      </c>
      <c r="Q3" s="68" t="s">
        <v>255</v>
      </c>
      <c r="R3" s="68" t="s">
        <v>256</v>
      </c>
      <c r="S3" s="68" t="s">
        <v>257</v>
      </c>
      <c r="T3" s="69" t="s">
        <v>248</v>
      </c>
      <c r="U3" s="68" t="s">
        <v>258</v>
      </c>
      <c r="V3" s="68" t="s">
        <v>259</v>
      </c>
      <c r="W3" s="68" t="s">
        <v>260</v>
      </c>
      <c r="X3" s="68"/>
      <c r="Y3" s="69" t="s">
        <v>261</v>
      </c>
      <c r="Z3" s="68" t="s">
        <v>262</v>
      </c>
      <c r="AA3" s="56"/>
      <c r="AB3" s="411" t="s">
        <v>3202</v>
      </c>
    </row>
    <row r="4" spans="1:28" s="6" customFormat="1" ht="13" x14ac:dyDescent="0.35">
      <c r="A4" s="70" t="s">
        <v>264</v>
      </c>
      <c r="B4" s="70" t="s">
        <v>72</v>
      </c>
      <c r="C4" s="70" t="s">
        <v>75</v>
      </c>
      <c r="D4" s="70" t="s">
        <v>265</v>
      </c>
      <c r="E4" s="70" t="s">
        <v>80</v>
      </c>
      <c r="F4" s="70" t="s">
        <v>83</v>
      </c>
      <c r="G4" s="70" t="s">
        <v>86</v>
      </c>
      <c r="H4" s="70" t="s">
        <v>89</v>
      </c>
      <c r="I4" s="70" t="s">
        <v>92</v>
      </c>
      <c r="J4" s="70" t="s">
        <v>95</v>
      </c>
      <c r="K4" s="70" t="s">
        <v>97</v>
      </c>
      <c r="L4" s="70" t="s">
        <v>100</v>
      </c>
      <c r="M4" s="70" t="s">
        <v>103</v>
      </c>
      <c r="N4" s="70" t="s">
        <v>106</v>
      </c>
      <c r="O4" s="70" t="s">
        <v>109</v>
      </c>
      <c r="P4" s="70" t="s">
        <v>266</v>
      </c>
      <c r="Q4" s="70" t="s">
        <v>112</v>
      </c>
      <c r="R4" s="70" t="s">
        <v>267</v>
      </c>
      <c r="S4" s="70" t="s">
        <v>118</v>
      </c>
      <c r="T4" s="70" t="s">
        <v>121</v>
      </c>
      <c r="U4" s="70" t="s">
        <v>124</v>
      </c>
      <c r="V4" s="70" t="s">
        <v>126</v>
      </c>
      <c r="W4" s="70" t="s">
        <v>131</v>
      </c>
      <c r="X4" s="70" t="s">
        <v>134</v>
      </c>
      <c r="Y4" s="70" t="s">
        <v>137</v>
      </c>
      <c r="Z4" s="70" t="s">
        <v>140</v>
      </c>
      <c r="AA4" s="70" t="s">
        <v>143</v>
      </c>
      <c r="AB4" s="125" t="s">
        <v>268</v>
      </c>
    </row>
    <row r="5" spans="1:28" s="4" customFormat="1" hidden="1" x14ac:dyDescent="0.35">
      <c r="A5" s="58">
        <v>44</v>
      </c>
      <c r="B5" s="58" t="s">
        <v>3410</v>
      </c>
      <c r="C5" s="73">
        <v>28</v>
      </c>
      <c r="D5" s="73" t="s">
        <v>13</v>
      </c>
      <c r="E5" s="74" t="s">
        <v>286</v>
      </c>
      <c r="F5" s="58" t="s">
        <v>271</v>
      </c>
      <c r="G5" s="74" t="s">
        <v>1520</v>
      </c>
      <c r="H5" s="58" t="s">
        <v>280</v>
      </c>
      <c r="I5" s="81" t="s">
        <v>175</v>
      </c>
      <c r="J5" s="74" t="s">
        <v>1264</v>
      </c>
      <c r="K5" s="74" t="s">
        <v>3422</v>
      </c>
      <c r="L5" s="58" t="s">
        <v>193</v>
      </c>
      <c r="M5" s="76">
        <v>45238</v>
      </c>
      <c r="N5" s="76">
        <v>45238</v>
      </c>
      <c r="O5" s="74" t="s">
        <v>3423</v>
      </c>
      <c r="P5" s="74" t="s">
        <v>220</v>
      </c>
      <c r="Q5" s="74" t="s">
        <v>9</v>
      </c>
      <c r="R5" s="74" t="s">
        <v>17</v>
      </c>
      <c r="S5" s="74"/>
      <c r="T5" s="74"/>
      <c r="U5" s="74"/>
      <c r="V5" s="77"/>
      <c r="W5" s="74"/>
      <c r="X5" s="78"/>
      <c r="Y5" s="76">
        <v>45246</v>
      </c>
      <c r="Z5" s="58" t="s">
        <v>276</v>
      </c>
      <c r="AA5" s="74" t="s">
        <v>3424</v>
      </c>
      <c r="AB5" s="58"/>
    </row>
    <row r="6" spans="1:28" x14ac:dyDescent="0.35">
      <c r="A6" s="58">
        <v>44</v>
      </c>
      <c r="B6" s="58" t="s">
        <v>3425</v>
      </c>
      <c r="C6" s="73">
        <v>2.8</v>
      </c>
      <c r="D6" s="73" t="s">
        <v>13</v>
      </c>
      <c r="E6" s="74" t="s">
        <v>286</v>
      </c>
      <c r="F6" s="58" t="s">
        <v>271</v>
      </c>
      <c r="G6" s="74" t="s">
        <v>47</v>
      </c>
      <c r="H6" s="58" t="s">
        <v>280</v>
      </c>
      <c r="I6" s="81" t="s">
        <v>47</v>
      </c>
      <c r="J6" s="74" t="s">
        <v>612</v>
      </c>
      <c r="K6" s="74" t="s">
        <v>3426</v>
      </c>
      <c r="L6" s="58" t="s">
        <v>195</v>
      </c>
      <c r="M6" s="76">
        <v>45231</v>
      </c>
      <c r="N6" s="76">
        <v>45231</v>
      </c>
      <c r="O6" s="74" t="s">
        <v>434</v>
      </c>
      <c r="P6" s="74" t="s">
        <v>211</v>
      </c>
      <c r="Q6" s="74" t="s">
        <v>9</v>
      </c>
      <c r="R6" s="74" t="s">
        <v>10</v>
      </c>
      <c r="S6" s="74"/>
      <c r="T6" s="74"/>
      <c r="U6" s="74"/>
      <c r="V6" s="77"/>
      <c r="W6" s="74"/>
      <c r="X6" s="78"/>
      <c r="Y6" s="76">
        <v>45235</v>
      </c>
      <c r="Z6" s="58" t="s">
        <v>276</v>
      </c>
      <c r="AA6" s="74" t="s">
        <v>434</v>
      </c>
      <c r="AB6" s="79"/>
    </row>
    <row r="7" spans="1:28" x14ac:dyDescent="0.35">
      <c r="A7" s="58">
        <v>44</v>
      </c>
      <c r="B7" s="58" t="s">
        <v>3427</v>
      </c>
      <c r="C7" s="73">
        <v>18</v>
      </c>
      <c r="D7" s="73" t="s">
        <v>13</v>
      </c>
      <c r="E7" s="74" t="s">
        <v>286</v>
      </c>
      <c r="F7" s="58" t="s">
        <v>271</v>
      </c>
      <c r="G7" s="74" t="s">
        <v>44</v>
      </c>
      <c r="H7" s="58" t="s">
        <v>280</v>
      </c>
      <c r="I7" s="81" t="s">
        <v>44</v>
      </c>
      <c r="J7" s="74" t="s">
        <v>1264</v>
      </c>
      <c r="K7" s="74" t="s">
        <v>748</v>
      </c>
      <c r="L7" s="58" t="s">
        <v>195</v>
      </c>
      <c r="M7" s="76">
        <v>45233</v>
      </c>
      <c r="N7" s="76">
        <v>45233</v>
      </c>
      <c r="O7" s="74" t="s">
        <v>3428</v>
      </c>
      <c r="P7" s="74" t="s">
        <v>234</v>
      </c>
      <c r="Q7" s="74" t="s">
        <v>9</v>
      </c>
      <c r="R7" s="74" t="s">
        <v>23</v>
      </c>
      <c r="S7" s="74"/>
      <c r="T7" s="74"/>
      <c r="U7" s="74"/>
      <c r="V7" s="77"/>
      <c r="W7" s="74"/>
      <c r="X7" s="78"/>
      <c r="Y7" s="76">
        <v>45237</v>
      </c>
      <c r="Z7" s="58" t="s">
        <v>276</v>
      </c>
      <c r="AA7" s="74" t="s">
        <v>3429</v>
      </c>
      <c r="AB7" s="79"/>
    </row>
    <row r="8" spans="1:28" x14ac:dyDescent="0.35">
      <c r="A8" s="58">
        <v>44</v>
      </c>
      <c r="B8" s="58" t="s">
        <v>3430</v>
      </c>
      <c r="C8" s="73">
        <v>5</v>
      </c>
      <c r="D8" s="73" t="s">
        <v>20</v>
      </c>
      <c r="E8" s="74" t="s">
        <v>286</v>
      </c>
      <c r="F8" s="58" t="s">
        <v>271</v>
      </c>
      <c r="G8" s="74" t="s">
        <v>3431</v>
      </c>
      <c r="H8" s="58" t="s">
        <v>280</v>
      </c>
      <c r="I8" s="81" t="s">
        <v>175</v>
      </c>
      <c r="J8" s="74" t="s">
        <v>273</v>
      </c>
      <c r="K8" s="74" t="s">
        <v>3422</v>
      </c>
      <c r="L8" s="58" t="s">
        <v>195</v>
      </c>
      <c r="M8" s="76">
        <v>45232</v>
      </c>
      <c r="N8" s="76">
        <v>45232</v>
      </c>
      <c r="O8" s="74" t="s">
        <v>434</v>
      </c>
      <c r="P8" s="74" t="s">
        <v>211</v>
      </c>
      <c r="Q8" s="74" t="s">
        <v>9</v>
      </c>
      <c r="R8" s="74" t="s">
        <v>10</v>
      </c>
      <c r="S8" s="74"/>
      <c r="T8" s="74"/>
      <c r="U8" s="74"/>
      <c r="V8" s="77"/>
      <c r="W8" s="74"/>
      <c r="X8" s="78"/>
      <c r="Y8" s="76">
        <v>45237</v>
      </c>
      <c r="Z8" s="58" t="s">
        <v>276</v>
      </c>
      <c r="AA8" s="74" t="s">
        <v>434</v>
      </c>
      <c r="AB8" s="79"/>
    </row>
    <row r="9" spans="1:28" x14ac:dyDescent="0.35">
      <c r="A9" s="58">
        <v>45</v>
      </c>
      <c r="B9" s="58" t="s">
        <v>3432</v>
      </c>
      <c r="C9" s="73">
        <v>35</v>
      </c>
      <c r="D9" s="73" t="s">
        <v>13</v>
      </c>
      <c r="E9" s="74" t="s">
        <v>279</v>
      </c>
      <c r="F9" s="58" t="s">
        <v>271</v>
      </c>
      <c r="G9" s="74" t="s">
        <v>7</v>
      </c>
      <c r="H9" s="58" t="s">
        <v>280</v>
      </c>
      <c r="I9" s="81" t="s">
        <v>7</v>
      </c>
      <c r="J9" s="74" t="s">
        <v>1264</v>
      </c>
      <c r="K9" s="74" t="s">
        <v>1887</v>
      </c>
      <c r="L9" s="58" t="s">
        <v>195</v>
      </c>
      <c r="M9" s="76">
        <v>45233</v>
      </c>
      <c r="N9" s="76">
        <v>45233</v>
      </c>
      <c r="O9" s="74" t="s">
        <v>3433</v>
      </c>
      <c r="P9" s="74" t="s">
        <v>234</v>
      </c>
      <c r="Q9" s="74" t="s">
        <v>9</v>
      </c>
      <c r="R9" s="74" t="s">
        <v>17</v>
      </c>
      <c r="S9" s="74"/>
      <c r="T9" s="74" t="s">
        <v>3434</v>
      </c>
      <c r="U9" s="74" t="s">
        <v>163</v>
      </c>
      <c r="V9" s="77" t="s">
        <v>3435</v>
      </c>
      <c r="W9" s="74"/>
      <c r="X9" s="78"/>
      <c r="Y9" s="76">
        <v>45243</v>
      </c>
      <c r="Z9" s="58" t="s">
        <v>276</v>
      </c>
      <c r="AA9" s="74" t="s">
        <v>3433</v>
      </c>
      <c r="AB9" s="79">
        <v>4</v>
      </c>
    </row>
    <row r="10" spans="1:28" x14ac:dyDescent="0.35">
      <c r="A10" s="58">
        <v>45</v>
      </c>
      <c r="B10" s="58" t="s">
        <v>3436</v>
      </c>
      <c r="C10" s="73">
        <v>5</v>
      </c>
      <c r="D10" s="73" t="s">
        <v>20</v>
      </c>
      <c r="E10" s="74" t="s">
        <v>286</v>
      </c>
      <c r="F10" s="58" t="s">
        <v>271</v>
      </c>
      <c r="G10" s="74" t="s">
        <v>50</v>
      </c>
      <c r="H10" s="58" t="s">
        <v>280</v>
      </c>
      <c r="I10" s="81" t="s">
        <v>50</v>
      </c>
      <c r="J10" s="74" t="s">
        <v>612</v>
      </c>
      <c r="K10" s="74" t="s">
        <v>1750</v>
      </c>
      <c r="L10" s="58" t="s">
        <v>195</v>
      </c>
      <c r="M10" s="76">
        <v>45234</v>
      </c>
      <c r="N10" s="76">
        <v>45234</v>
      </c>
      <c r="O10" s="74" t="s">
        <v>434</v>
      </c>
      <c r="P10" s="74" t="s">
        <v>211</v>
      </c>
      <c r="Q10" s="74" t="s">
        <v>9</v>
      </c>
      <c r="R10" s="74" t="s">
        <v>10</v>
      </c>
      <c r="S10" s="74"/>
      <c r="T10" s="74"/>
      <c r="U10" s="74"/>
      <c r="V10" s="77"/>
      <c r="W10" s="74"/>
      <c r="X10" s="78"/>
      <c r="Y10" s="76">
        <v>45238</v>
      </c>
      <c r="Z10" s="58" t="s">
        <v>276</v>
      </c>
      <c r="AA10" s="74" t="s">
        <v>434</v>
      </c>
      <c r="AB10" s="79">
        <v>3</v>
      </c>
    </row>
    <row r="11" spans="1:28" x14ac:dyDescent="0.35">
      <c r="A11" s="58">
        <v>45</v>
      </c>
      <c r="B11" s="58" t="s">
        <v>3437</v>
      </c>
      <c r="C11" s="73">
        <v>17</v>
      </c>
      <c r="D11" s="73" t="s">
        <v>13</v>
      </c>
      <c r="E11" s="74" t="s">
        <v>286</v>
      </c>
      <c r="F11" s="58" t="s">
        <v>271</v>
      </c>
      <c r="G11" s="74" t="s">
        <v>44</v>
      </c>
      <c r="H11" s="58" t="s">
        <v>280</v>
      </c>
      <c r="I11" s="81" t="s">
        <v>44</v>
      </c>
      <c r="J11" s="74" t="s">
        <v>612</v>
      </c>
      <c r="K11" s="74" t="s">
        <v>1079</v>
      </c>
      <c r="L11" s="58" t="s">
        <v>195</v>
      </c>
      <c r="M11" s="76">
        <v>45234</v>
      </c>
      <c r="N11" s="76">
        <v>45234</v>
      </c>
      <c r="O11" s="74" t="s">
        <v>3438</v>
      </c>
      <c r="P11" s="74" t="s">
        <v>231</v>
      </c>
      <c r="Q11" s="74" t="s">
        <v>9</v>
      </c>
      <c r="R11" s="74" t="s">
        <v>23</v>
      </c>
      <c r="S11" s="74"/>
      <c r="T11" s="74" t="s">
        <v>3312</v>
      </c>
      <c r="U11" s="74" t="s">
        <v>163</v>
      </c>
      <c r="V11" s="77" t="s">
        <v>1506</v>
      </c>
      <c r="W11" s="74"/>
      <c r="X11" s="78"/>
      <c r="Y11" s="76">
        <v>45238</v>
      </c>
      <c r="Z11" s="58" t="s">
        <v>276</v>
      </c>
      <c r="AA11" s="74" t="s">
        <v>3439</v>
      </c>
      <c r="AB11" s="79"/>
    </row>
    <row r="12" spans="1:28" x14ac:dyDescent="0.35">
      <c r="A12" s="58">
        <v>45</v>
      </c>
      <c r="B12" s="58" t="s">
        <v>3440</v>
      </c>
      <c r="C12" s="73">
        <v>36</v>
      </c>
      <c r="D12" s="73" t="s">
        <v>13</v>
      </c>
      <c r="E12" s="74" t="s">
        <v>286</v>
      </c>
      <c r="F12" s="58" t="s">
        <v>312</v>
      </c>
      <c r="G12" s="74" t="s">
        <v>3441</v>
      </c>
      <c r="H12" s="58" t="s">
        <v>280</v>
      </c>
      <c r="I12" s="81" t="s">
        <v>7</v>
      </c>
      <c r="J12" s="74" t="s">
        <v>612</v>
      </c>
      <c r="K12" s="74" t="s">
        <v>1887</v>
      </c>
      <c r="L12" s="58" t="s">
        <v>195</v>
      </c>
      <c r="M12" s="76">
        <v>45234</v>
      </c>
      <c r="N12" s="76">
        <v>45234</v>
      </c>
      <c r="O12" s="74" t="s">
        <v>3442</v>
      </c>
      <c r="P12" s="74" t="s">
        <v>224</v>
      </c>
      <c r="Q12" s="74" t="s">
        <v>9</v>
      </c>
      <c r="R12" s="74" t="s">
        <v>23</v>
      </c>
      <c r="S12" s="74"/>
      <c r="T12" s="74" t="s">
        <v>3443</v>
      </c>
      <c r="U12" s="74"/>
      <c r="V12" s="77"/>
      <c r="W12" s="74"/>
      <c r="X12" s="78"/>
      <c r="Y12" s="76">
        <v>45241</v>
      </c>
      <c r="Z12" s="58" t="s">
        <v>276</v>
      </c>
      <c r="AA12" s="74" t="s">
        <v>3444</v>
      </c>
      <c r="AB12" s="79">
        <v>2</v>
      </c>
    </row>
    <row r="13" spans="1:28" x14ac:dyDescent="0.35">
      <c r="A13" s="58">
        <v>45</v>
      </c>
      <c r="B13" s="58" t="s">
        <v>3445</v>
      </c>
      <c r="C13" s="73">
        <v>6</v>
      </c>
      <c r="D13" s="73" t="s">
        <v>13</v>
      </c>
      <c r="E13" s="74" t="s">
        <v>286</v>
      </c>
      <c r="F13" s="58" t="s">
        <v>271</v>
      </c>
      <c r="G13" s="74" t="s">
        <v>3446</v>
      </c>
      <c r="H13" s="58" t="s">
        <v>205</v>
      </c>
      <c r="I13" s="81" t="s">
        <v>175</v>
      </c>
      <c r="J13" s="74" t="s">
        <v>612</v>
      </c>
      <c r="K13" s="74" t="s">
        <v>3422</v>
      </c>
      <c r="L13" s="58" t="s">
        <v>195</v>
      </c>
      <c r="M13" s="76">
        <v>45234</v>
      </c>
      <c r="N13" s="76">
        <v>45234</v>
      </c>
      <c r="O13" s="74" t="s">
        <v>520</v>
      </c>
      <c r="P13" s="74" t="s">
        <v>215</v>
      </c>
      <c r="Q13" s="74" t="s">
        <v>9</v>
      </c>
      <c r="R13" s="74" t="s">
        <v>10</v>
      </c>
      <c r="S13" s="74"/>
      <c r="T13" s="74"/>
      <c r="U13" s="74" t="s">
        <v>163</v>
      </c>
      <c r="V13" s="77" t="s">
        <v>570</v>
      </c>
      <c r="W13" s="74"/>
      <c r="X13" s="78"/>
      <c r="Y13" s="76">
        <v>45238</v>
      </c>
      <c r="Z13" s="58" t="s">
        <v>276</v>
      </c>
      <c r="AA13" s="74" t="s">
        <v>520</v>
      </c>
      <c r="AB13" s="79"/>
    </row>
    <row r="14" spans="1:28" x14ac:dyDescent="0.35">
      <c r="A14" s="58">
        <v>45</v>
      </c>
      <c r="B14" s="58" t="s">
        <v>3447</v>
      </c>
      <c r="C14" s="73">
        <v>2</v>
      </c>
      <c r="D14" s="73" t="s">
        <v>20</v>
      </c>
      <c r="E14" s="74" t="s">
        <v>279</v>
      </c>
      <c r="F14" s="58" t="s">
        <v>234</v>
      </c>
      <c r="G14" s="74" t="s">
        <v>3448</v>
      </c>
      <c r="H14" s="58" t="s">
        <v>205</v>
      </c>
      <c r="I14" s="81" t="s">
        <v>175</v>
      </c>
      <c r="J14" s="74" t="s">
        <v>1264</v>
      </c>
      <c r="K14" s="74" t="s">
        <v>3449</v>
      </c>
      <c r="L14" s="58" t="s">
        <v>195</v>
      </c>
      <c r="M14" s="76">
        <v>45236</v>
      </c>
      <c r="N14" s="76">
        <v>45236</v>
      </c>
      <c r="O14" s="74" t="s">
        <v>3450</v>
      </c>
      <c r="P14" s="74" t="s">
        <v>211</v>
      </c>
      <c r="Q14" s="74" t="s">
        <v>9</v>
      </c>
      <c r="R14" s="74" t="s">
        <v>10</v>
      </c>
      <c r="S14" s="74"/>
      <c r="T14" s="74"/>
      <c r="U14" s="74"/>
      <c r="V14" s="77"/>
      <c r="W14" s="74"/>
      <c r="X14" s="78"/>
      <c r="Y14" s="76">
        <v>45240</v>
      </c>
      <c r="Z14" s="58" t="s">
        <v>276</v>
      </c>
      <c r="AA14" s="74" t="s">
        <v>434</v>
      </c>
      <c r="AB14" s="79"/>
    </row>
    <row r="15" spans="1:28" hidden="1" x14ac:dyDescent="0.35">
      <c r="A15" s="58">
        <v>45</v>
      </c>
      <c r="B15" s="58" t="s">
        <v>3451</v>
      </c>
      <c r="C15" s="73">
        <v>2.2000000000000002</v>
      </c>
      <c r="D15" s="73" t="s">
        <v>13</v>
      </c>
      <c r="E15" s="74" t="s">
        <v>279</v>
      </c>
      <c r="F15" s="58" t="s">
        <v>271</v>
      </c>
      <c r="G15" s="74" t="s">
        <v>2762</v>
      </c>
      <c r="H15" s="58" t="s">
        <v>280</v>
      </c>
      <c r="I15" s="81" t="s">
        <v>53</v>
      </c>
      <c r="J15" s="74" t="s">
        <v>1264</v>
      </c>
      <c r="K15" s="74" t="s">
        <v>481</v>
      </c>
      <c r="L15" s="58" t="s">
        <v>193</v>
      </c>
      <c r="M15" s="76">
        <v>45236</v>
      </c>
      <c r="N15" s="76">
        <v>45236</v>
      </c>
      <c r="O15" s="74" t="s">
        <v>434</v>
      </c>
      <c r="P15" s="74" t="s">
        <v>211</v>
      </c>
      <c r="Q15" s="74" t="s">
        <v>9</v>
      </c>
      <c r="R15" s="74" t="s">
        <v>10</v>
      </c>
      <c r="S15" s="74"/>
      <c r="T15" s="74"/>
      <c r="U15" s="74"/>
      <c r="V15" s="77"/>
      <c r="W15" s="74"/>
      <c r="X15" s="78"/>
      <c r="Y15" s="76">
        <v>45240</v>
      </c>
      <c r="Z15" s="58" t="s">
        <v>276</v>
      </c>
      <c r="AA15" s="74" t="s">
        <v>2032</v>
      </c>
      <c r="AB15" s="79"/>
    </row>
    <row r="16" spans="1:28" hidden="1" x14ac:dyDescent="0.35">
      <c r="A16" s="58">
        <v>45</v>
      </c>
      <c r="B16" s="58" t="s">
        <v>3452</v>
      </c>
      <c r="C16" s="73">
        <v>6</v>
      </c>
      <c r="D16" s="73" t="s">
        <v>13</v>
      </c>
      <c r="E16" s="74" t="s">
        <v>279</v>
      </c>
      <c r="F16" s="58" t="s">
        <v>271</v>
      </c>
      <c r="G16" s="74" t="s">
        <v>2762</v>
      </c>
      <c r="H16" s="58" t="s">
        <v>280</v>
      </c>
      <c r="I16" s="81" t="s">
        <v>53</v>
      </c>
      <c r="J16" s="74" t="s">
        <v>3453</v>
      </c>
      <c r="K16" s="74" t="s">
        <v>3454</v>
      </c>
      <c r="L16" s="58" t="s">
        <v>193</v>
      </c>
      <c r="M16" s="76">
        <v>45236</v>
      </c>
      <c r="N16" s="76">
        <v>45236</v>
      </c>
      <c r="O16" s="74" t="s">
        <v>434</v>
      </c>
      <c r="P16" s="74" t="s">
        <v>211</v>
      </c>
      <c r="Q16" s="74" t="s">
        <v>9</v>
      </c>
      <c r="R16" s="74" t="s">
        <v>10</v>
      </c>
      <c r="S16" s="74"/>
      <c r="T16" s="74"/>
      <c r="U16" s="74"/>
      <c r="V16" s="77"/>
      <c r="W16" s="74"/>
      <c r="X16" s="78"/>
      <c r="Y16" s="76">
        <v>45243</v>
      </c>
      <c r="Z16" s="58" t="s">
        <v>276</v>
      </c>
      <c r="AA16" s="74" t="s">
        <v>1063</v>
      </c>
      <c r="AB16" s="79"/>
    </row>
    <row r="17" spans="1:28" hidden="1" x14ac:dyDescent="0.35">
      <c r="A17" s="58">
        <v>45</v>
      </c>
      <c r="B17" s="58" t="s">
        <v>3455</v>
      </c>
      <c r="C17" s="73">
        <v>1</v>
      </c>
      <c r="D17" s="73" t="s">
        <v>13</v>
      </c>
      <c r="E17" s="74" t="s">
        <v>286</v>
      </c>
      <c r="F17" s="58" t="s">
        <v>271</v>
      </c>
      <c r="G17" s="74" t="s">
        <v>1484</v>
      </c>
      <c r="H17" s="58" t="s">
        <v>280</v>
      </c>
      <c r="I17" s="81" t="s">
        <v>53</v>
      </c>
      <c r="J17" s="74" t="s">
        <v>1264</v>
      </c>
      <c r="K17" s="74" t="s">
        <v>400</v>
      </c>
      <c r="L17" s="58" t="s">
        <v>193</v>
      </c>
      <c r="M17" s="76">
        <v>45237</v>
      </c>
      <c r="N17" s="76">
        <v>45237</v>
      </c>
      <c r="O17" s="74" t="s">
        <v>3450</v>
      </c>
      <c r="P17" s="74" t="s">
        <v>211</v>
      </c>
      <c r="Q17" s="74" t="s">
        <v>9</v>
      </c>
      <c r="R17" s="74" t="s">
        <v>10</v>
      </c>
      <c r="S17" s="74"/>
      <c r="T17" s="74"/>
      <c r="U17" s="74"/>
      <c r="V17" s="77"/>
      <c r="W17" s="74"/>
      <c r="X17" s="78"/>
      <c r="Y17" s="76">
        <v>45253</v>
      </c>
      <c r="Z17" s="58" t="s">
        <v>276</v>
      </c>
      <c r="AA17" s="74" t="s">
        <v>434</v>
      </c>
      <c r="AB17" s="79"/>
    </row>
    <row r="18" spans="1:28" hidden="1" x14ac:dyDescent="0.35">
      <c r="A18" s="58">
        <v>45</v>
      </c>
      <c r="B18" s="58" t="s">
        <v>3456</v>
      </c>
      <c r="C18" s="73">
        <v>4</v>
      </c>
      <c r="D18" s="73" t="s">
        <v>13</v>
      </c>
      <c r="E18" s="74" t="s">
        <v>279</v>
      </c>
      <c r="F18" s="58" t="s">
        <v>271</v>
      </c>
      <c r="G18" s="74" t="s">
        <v>2762</v>
      </c>
      <c r="H18" s="58" t="s">
        <v>280</v>
      </c>
      <c r="I18" s="81" t="s">
        <v>53</v>
      </c>
      <c r="J18" s="74" t="s">
        <v>612</v>
      </c>
      <c r="K18" s="74" t="s">
        <v>768</v>
      </c>
      <c r="L18" s="58" t="s">
        <v>193</v>
      </c>
      <c r="M18" s="76">
        <v>45237</v>
      </c>
      <c r="N18" s="76">
        <v>45237</v>
      </c>
      <c r="O18" s="74" t="s">
        <v>434</v>
      </c>
      <c r="P18" s="74" t="s">
        <v>211</v>
      </c>
      <c r="Q18" s="74" t="s">
        <v>9</v>
      </c>
      <c r="R18" s="74" t="s">
        <v>10</v>
      </c>
      <c r="S18" s="74"/>
      <c r="T18" s="74"/>
      <c r="U18" s="74"/>
      <c r="V18" s="77"/>
      <c r="W18" s="74"/>
      <c r="X18" s="78"/>
      <c r="Y18" s="76">
        <v>45243</v>
      </c>
      <c r="Z18" s="58" t="s">
        <v>276</v>
      </c>
      <c r="AA18" s="74" t="s">
        <v>434</v>
      </c>
      <c r="AB18" s="79"/>
    </row>
    <row r="19" spans="1:28" hidden="1" x14ac:dyDescent="0.35">
      <c r="A19" s="58">
        <v>45</v>
      </c>
      <c r="B19" s="58" t="s">
        <v>3457</v>
      </c>
      <c r="C19" s="73">
        <v>3</v>
      </c>
      <c r="D19" s="73" t="s">
        <v>20</v>
      </c>
      <c r="E19" s="74" t="s">
        <v>286</v>
      </c>
      <c r="F19" s="58" t="s">
        <v>312</v>
      </c>
      <c r="G19" s="74" t="s">
        <v>177</v>
      </c>
      <c r="H19" s="58" t="s">
        <v>201</v>
      </c>
      <c r="I19" s="81" t="s">
        <v>177</v>
      </c>
      <c r="J19" s="74" t="s">
        <v>3137</v>
      </c>
      <c r="K19" s="74" t="s">
        <v>870</v>
      </c>
      <c r="L19" s="58" t="s">
        <v>193</v>
      </c>
      <c r="M19" s="76">
        <v>45237</v>
      </c>
      <c r="N19" s="76">
        <v>45237</v>
      </c>
      <c r="O19" s="74" t="s">
        <v>3458</v>
      </c>
      <c r="P19" s="74" t="s">
        <v>211</v>
      </c>
      <c r="Q19" s="74" t="s">
        <v>9</v>
      </c>
      <c r="R19" s="74" t="s">
        <v>10</v>
      </c>
      <c r="S19" s="74"/>
      <c r="T19" s="74"/>
      <c r="U19" s="74"/>
      <c r="V19" s="77"/>
      <c r="W19" s="74"/>
      <c r="X19" s="78"/>
      <c r="Y19" s="76">
        <v>45240</v>
      </c>
      <c r="Z19" s="58" t="s">
        <v>276</v>
      </c>
      <c r="AA19" s="74" t="s">
        <v>3459</v>
      </c>
      <c r="AB19" s="79">
        <v>1</v>
      </c>
    </row>
    <row r="20" spans="1:28" x14ac:dyDescent="0.35">
      <c r="A20" s="58">
        <v>45</v>
      </c>
      <c r="B20" s="58" t="s">
        <v>3460</v>
      </c>
      <c r="C20" s="73">
        <v>5</v>
      </c>
      <c r="D20" s="73" t="s">
        <v>20</v>
      </c>
      <c r="E20" s="74" t="s">
        <v>286</v>
      </c>
      <c r="F20" s="58" t="s">
        <v>271</v>
      </c>
      <c r="G20" s="74" t="s">
        <v>733</v>
      </c>
      <c r="H20" s="58" t="s">
        <v>280</v>
      </c>
      <c r="I20" s="81" t="s">
        <v>7</v>
      </c>
      <c r="J20" s="74" t="s">
        <v>612</v>
      </c>
      <c r="K20" s="74" t="s">
        <v>1887</v>
      </c>
      <c r="L20" s="58" t="s">
        <v>195</v>
      </c>
      <c r="M20" s="76">
        <v>45238</v>
      </c>
      <c r="N20" s="76">
        <v>45238</v>
      </c>
      <c r="O20" s="74" t="s">
        <v>3461</v>
      </c>
      <c r="P20" s="74" t="s">
        <v>215</v>
      </c>
      <c r="Q20" s="74" t="s">
        <v>9</v>
      </c>
      <c r="R20" s="74" t="s">
        <v>10</v>
      </c>
      <c r="S20" s="74"/>
      <c r="T20" s="74"/>
      <c r="U20" s="74" t="s">
        <v>163</v>
      </c>
      <c r="V20" s="77" t="s">
        <v>3462</v>
      </c>
      <c r="W20" s="74"/>
      <c r="X20" s="78"/>
      <c r="Y20" s="76">
        <v>45247</v>
      </c>
      <c r="Z20" s="58" t="s">
        <v>276</v>
      </c>
      <c r="AA20" s="74" t="s">
        <v>1946</v>
      </c>
      <c r="AB20" s="79"/>
    </row>
    <row r="21" spans="1:28" hidden="1" x14ac:dyDescent="0.35">
      <c r="A21" s="58">
        <v>45</v>
      </c>
      <c r="B21" s="58" t="s">
        <v>3463</v>
      </c>
      <c r="C21" s="73">
        <v>1.2</v>
      </c>
      <c r="D21" s="73" t="s">
        <v>13</v>
      </c>
      <c r="E21" s="74" t="s">
        <v>279</v>
      </c>
      <c r="F21" s="58" t="s">
        <v>271</v>
      </c>
      <c r="G21" s="74" t="s">
        <v>44</v>
      </c>
      <c r="H21" s="58" t="s">
        <v>280</v>
      </c>
      <c r="I21" s="81" t="s">
        <v>44</v>
      </c>
      <c r="J21" s="74" t="s">
        <v>1264</v>
      </c>
      <c r="K21" s="74" t="s">
        <v>1079</v>
      </c>
      <c r="L21" s="58" t="s">
        <v>193</v>
      </c>
      <c r="M21" s="76">
        <v>45238</v>
      </c>
      <c r="N21" s="76">
        <v>45238</v>
      </c>
      <c r="O21" s="74" t="s">
        <v>434</v>
      </c>
      <c r="P21" s="74" t="s">
        <v>211</v>
      </c>
      <c r="Q21" s="74" t="s">
        <v>9</v>
      </c>
      <c r="R21" s="74" t="s">
        <v>10</v>
      </c>
      <c r="S21" s="74"/>
      <c r="T21" s="74"/>
      <c r="U21" s="74"/>
      <c r="V21" s="77"/>
      <c r="W21" s="74"/>
      <c r="X21" s="78"/>
      <c r="Y21" s="76">
        <v>45241</v>
      </c>
      <c r="Z21" s="58" t="s">
        <v>276</v>
      </c>
      <c r="AA21" s="74" t="s">
        <v>3464</v>
      </c>
      <c r="AB21" s="79"/>
    </row>
    <row r="22" spans="1:28" hidden="1" x14ac:dyDescent="0.35">
      <c r="A22" s="58">
        <v>45</v>
      </c>
      <c r="B22" s="58" t="s">
        <v>3465</v>
      </c>
      <c r="C22" s="73">
        <v>45</v>
      </c>
      <c r="D22" s="73" t="s">
        <v>25</v>
      </c>
      <c r="E22" s="74" t="s">
        <v>286</v>
      </c>
      <c r="F22" s="58" t="s">
        <v>271</v>
      </c>
      <c r="G22" s="74" t="s">
        <v>44</v>
      </c>
      <c r="H22" s="58" t="s">
        <v>280</v>
      </c>
      <c r="I22" s="81" t="s">
        <v>44</v>
      </c>
      <c r="J22" s="74" t="s">
        <v>3466</v>
      </c>
      <c r="K22" s="74" t="s">
        <v>281</v>
      </c>
      <c r="L22" s="58" t="s">
        <v>193</v>
      </c>
      <c r="M22" s="76">
        <v>45238</v>
      </c>
      <c r="N22" s="76">
        <v>45238</v>
      </c>
      <c r="O22" s="74" t="s">
        <v>434</v>
      </c>
      <c r="P22" s="74" t="s">
        <v>211</v>
      </c>
      <c r="Q22" s="74" t="s">
        <v>9</v>
      </c>
      <c r="R22" s="74" t="s">
        <v>10</v>
      </c>
      <c r="S22" s="74"/>
      <c r="T22" s="74"/>
      <c r="U22" s="74"/>
      <c r="V22" s="77"/>
      <c r="W22" s="74"/>
      <c r="X22" s="78"/>
      <c r="Y22" s="76">
        <v>45247</v>
      </c>
      <c r="Z22" s="58" t="s">
        <v>276</v>
      </c>
      <c r="AA22" s="74" t="s">
        <v>3467</v>
      </c>
      <c r="AB22" s="79"/>
    </row>
    <row r="23" spans="1:28" x14ac:dyDescent="0.35">
      <c r="A23" s="58">
        <v>45</v>
      </c>
      <c r="B23" s="58" t="s">
        <v>3468</v>
      </c>
      <c r="C23" s="73">
        <v>65</v>
      </c>
      <c r="D23" s="73" t="s">
        <v>13</v>
      </c>
      <c r="E23" s="74" t="s">
        <v>286</v>
      </c>
      <c r="F23" s="58" t="s">
        <v>271</v>
      </c>
      <c r="G23" s="74" t="s">
        <v>3469</v>
      </c>
      <c r="H23" s="58" t="s">
        <v>280</v>
      </c>
      <c r="I23" s="81" t="s">
        <v>7</v>
      </c>
      <c r="J23" s="74" t="s">
        <v>612</v>
      </c>
      <c r="K23" s="74" t="s">
        <v>1887</v>
      </c>
      <c r="L23" s="58" t="s">
        <v>195</v>
      </c>
      <c r="M23" s="76">
        <v>45238</v>
      </c>
      <c r="N23" s="76">
        <v>45238</v>
      </c>
      <c r="O23" s="74" t="s">
        <v>3470</v>
      </c>
      <c r="P23" s="74" t="s">
        <v>234</v>
      </c>
      <c r="Q23" s="74" t="s">
        <v>9</v>
      </c>
      <c r="R23" s="74" t="s">
        <v>10</v>
      </c>
      <c r="S23" s="74"/>
      <c r="T23" s="74"/>
      <c r="U23" s="74"/>
      <c r="V23" s="77"/>
      <c r="W23" s="74"/>
      <c r="X23" s="78"/>
      <c r="Y23" s="76">
        <v>45246</v>
      </c>
      <c r="Z23" s="58" t="s">
        <v>276</v>
      </c>
      <c r="AA23" s="74" t="s">
        <v>3471</v>
      </c>
      <c r="AB23" s="79"/>
    </row>
    <row r="24" spans="1:28" hidden="1" x14ac:dyDescent="0.35">
      <c r="A24" s="58">
        <v>45</v>
      </c>
      <c r="B24" s="58" t="s">
        <v>3472</v>
      </c>
      <c r="C24" s="73">
        <v>50</v>
      </c>
      <c r="D24" s="73" t="s">
        <v>13</v>
      </c>
      <c r="E24" s="74" t="s">
        <v>286</v>
      </c>
      <c r="F24" s="58" t="s">
        <v>312</v>
      </c>
      <c r="G24" s="74" t="s">
        <v>44</v>
      </c>
      <c r="H24" s="58" t="s">
        <v>280</v>
      </c>
      <c r="I24" s="74" t="s">
        <v>44</v>
      </c>
      <c r="J24" s="74" t="s">
        <v>1264</v>
      </c>
      <c r="K24" s="74" t="s">
        <v>1772</v>
      </c>
      <c r="L24" s="58" t="s">
        <v>193</v>
      </c>
      <c r="M24" s="76">
        <v>45239</v>
      </c>
      <c r="N24" s="76">
        <v>45239</v>
      </c>
      <c r="O24" s="74" t="s">
        <v>3473</v>
      </c>
      <c r="P24" s="74" t="s">
        <v>218</v>
      </c>
      <c r="Q24" s="74" t="s">
        <v>9</v>
      </c>
      <c r="R24" s="74" t="s">
        <v>17</v>
      </c>
      <c r="S24" s="74"/>
      <c r="T24" s="74"/>
      <c r="U24" s="74"/>
      <c r="V24" s="77"/>
      <c r="W24" s="74"/>
      <c r="X24" s="78"/>
      <c r="Y24" s="76">
        <v>45254</v>
      </c>
      <c r="Z24" s="58" t="s">
        <v>276</v>
      </c>
      <c r="AA24" s="74" t="s">
        <v>3474</v>
      </c>
      <c r="AB24" s="79"/>
    </row>
    <row r="25" spans="1:28" hidden="1" x14ac:dyDescent="0.35">
      <c r="A25" s="58">
        <v>45</v>
      </c>
      <c r="B25" s="58" t="s">
        <v>3475</v>
      </c>
      <c r="C25" s="73">
        <v>8</v>
      </c>
      <c r="D25" s="73" t="s">
        <v>20</v>
      </c>
      <c r="E25" s="74" t="s">
        <v>286</v>
      </c>
      <c r="F25" s="58" t="s">
        <v>271</v>
      </c>
      <c r="G25" s="74" t="s">
        <v>2762</v>
      </c>
      <c r="H25" s="58" t="s">
        <v>280</v>
      </c>
      <c r="I25" s="74" t="s">
        <v>53</v>
      </c>
      <c r="J25" s="74" t="s">
        <v>3466</v>
      </c>
      <c r="K25" s="74" t="s">
        <v>1770</v>
      </c>
      <c r="L25" s="58" t="s">
        <v>193</v>
      </c>
      <c r="M25" s="76">
        <v>45239</v>
      </c>
      <c r="N25" s="76">
        <v>45239</v>
      </c>
      <c r="O25" s="74" t="s">
        <v>3476</v>
      </c>
      <c r="P25" s="74" t="s">
        <v>218</v>
      </c>
      <c r="Q25" s="74" t="s">
        <v>9</v>
      </c>
      <c r="R25" s="74" t="s">
        <v>17</v>
      </c>
      <c r="S25" s="74"/>
      <c r="T25" s="74"/>
      <c r="U25" s="74" t="s">
        <v>163</v>
      </c>
      <c r="V25" s="77" t="s">
        <v>3477</v>
      </c>
      <c r="W25" s="74"/>
      <c r="X25" s="78"/>
      <c r="Y25" s="76">
        <v>45249</v>
      </c>
      <c r="Z25" s="58" t="s">
        <v>276</v>
      </c>
      <c r="AA25" s="74" t="s">
        <v>3478</v>
      </c>
      <c r="AB25" s="79">
        <v>1</v>
      </c>
    </row>
    <row r="26" spans="1:28" hidden="1" x14ac:dyDescent="0.35">
      <c r="A26" s="58">
        <v>45</v>
      </c>
      <c r="B26" s="58" t="s">
        <v>3479</v>
      </c>
      <c r="C26" s="73">
        <v>65</v>
      </c>
      <c r="D26" s="73" t="s">
        <v>13</v>
      </c>
      <c r="E26" s="74" t="s">
        <v>286</v>
      </c>
      <c r="F26" s="58" t="s">
        <v>271</v>
      </c>
      <c r="G26" s="74" t="s">
        <v>790</v>
      </c>
      <c r="H26" s="58" t="s">
        <v>280</v>
      </c>
      <c r="I26" s="74" t="s">
        <v>7</v>
      </c>
      <c r="J26" s="74" t="s">
        <v>273</v>
      </c>
      <c r="K26" s="74" t="s">
        <v>1887</v>
      </c>
      <c r="L26" s="58" t="s">
        <v>193</v>
      </c>
      <c r="M26" s="76">
        <v>45240</v>
      </c>
      <c r="N26" s="76">
        <v>45240</v>
      </c>
      <c r="O26" s="74" t="s">
        <v>3480</v>
      </c>
      <c r="P26" s="74" t="s">
        <v>220</v>
      </c>
      <c r="Q26" s="74" t="s">
        <v>9</v>
      </c>
      <c r="R26" s="74" t="s">
        <v>17</v>
      </c>
      <c r="S26" s="74"/>
      <c r="T26" s="74"/>
      <c r="U26" s="74"/>
      <c r="V26" s="77"/>
      <c r="W26" s="74"/>
      <c r="X26" s="78"/>
      <c r="Y26" s="76">
        <v>45247</v>
      </c>
      <c r="Z26" s="58" t="s">
        <v>276</v>
      </c>
      <c r="AA26" s="74" t="s">
        <v>3481</v>
      </c>
      <c r="AB26" s="79"/>
    </row>
    <row r="27" spans="1:28" hidden="1" x14ac:dyDescent="0.35">
      <c r="A27" s="58">
        <v>45</v>
      </c>
      <c r="B27" s="58" t="s">
        <v>3482</v>
      </c>
      <c r="C27" s="73">
        <v>18</v>
      </c>
      <c r="D27" s="73" t="s">
        <v>13</v>
      </c>
      <c r="E27" s="74" t="s">
        <v>286</v>
      </c>
      <c r="F27" s="58" t="s">
        <v>271</v>
      </c>
      <c r="G27" s="74" t="s">
        <v>790</v>
      </c>
      <c r="H27" s="58" t="s">
        <v>280</v>
      </c>
      <c r="I27" s="74" t="s">
        <v>7</v>
      </c>
      <c r="J27" s="74" t="s">
        <v>1264</v>
      </c>
      <c r="K27" s="74" t="s">
        <v>1887</v>
      </c>
      <c r="L27" s="58" t="s">
        <v>193</v>
      </c>
      <c r="M27" s="76">
        <v>45240</v>
      </c>
      <c r="N27" s="76">
        <v>45240</v>
      </c>
      <c r="O27" s="74" t="s">
        <v>3483</v>
      </c>
      <c r="P27" s="74" t="s">
        <v>229</v>
      </c>
      <c r="Q27" s="74" t="s">
        <v>9</v>
      </c>
      <c r="R27" s="74" t="s">
        <v>23</v>
      </c>
      <c r="S27" s="74"/>
      <c r="T27" s="74" t="s">
        <v>3312</v>
      </c>
      <c r="U27" s="74" t="s">
        <v>163</v>
      </c>
      <c r="V27" s="77" t="s">
        <v>3484</v>
      </c>
      <c r="W27" s="74"/>
      <c r="X27" s="78"/>
      <c r="Y27" s="76">
        <v>45248</v>
      </c>
      <c r="Z27" s="58" t="s">
        <v>276</v>
      </c>
      <c r="AA27" s="74" t="s">
        <v>3485</v>
      </c>
      <c r="AB27" s="79">
        <v>2</v>
      </c>
    </row>
    <row r="28" spans="1:28" x14ac:dyDescent="0.35">
      <c r="A28" s="58">
        <v>45</v>
      </c>
      <c r="B28" s="58" t="s">
        <v>3486</v>
      </c>
      <c r="C28" s="73">
        <v>34</v>
      </c>
      <c r="D28" s="73" t="s">
        <v>13</v>
      </c>
      <c r="E28" s="74" t="s">
        <v>279</v>
      </c>
      <c r="F28" s="58" t="s">
        <v>271</v>
      </c>
      <c r="G28" s="74" t="s">
        <v>50</v>
      </c>
      <c r="H28" s="58" t="s">
        <v>280</v>
      </c>
      <c r="I28" s="74" t="s">
        <v>50</v>
      </c>
      <c r="J28" s="74" t="s">
        <v>612</v>
      </c>
      <c r="K28" s="74" t="s">
        <v>742</v>
      </c>
      <c r="L28" s="58" t="s">
        <v>195</v>
      </c>
      <c r="M28" s="76">
        <v>45241</v>
      </c>
      <c r="N28" s="76">
        <v>45241</v>
      </c>
      <c r="O28" s="74" t="s">
        <v>3487</v>
      </c>
      <c r="P28" s="74" t="s">
        <v>220</v>
      </c>
      <c r="Q28" s="74" t="s">
        <v>9</v>
      </c>
      <c r="R28" s="74" t="s">
        <v>17</v>
      </c>
      <c r="S28" s="74"/>
      <c r="T28" s="74"/>
      <c r="U28" s="74"/>
      <c r="V28" s="77"/>
      <c r="W28" s="74"/>
      <c r="X28" s="78"/>
      <c r="Y28" s="76">
        <v>45245</v>
      </c>
      <c r="Z28" s="58" t="s">
        <v>773</v>
      </c>
      <c r="AA28" s="74" t="s">
        <v>3488</v>
      </c>
      <c r="AB28" s="79"/>
    </row>
    <row r="29" spans="1:28" x14ac:dyDescent="0.35">
      <c r="A29" s="58">
        <v>45</v>
      </c>
      <c r="B29" s="58" t="s">
        <v>3489</v>
      </c>
      <c r="C29" s="73">
        <v>24</v>
      </c>
      <c r="D29" s="73" t="s">
        <v>13</v>
      </c>
      <c r="E29" s="74" t="s">
        <v>286</v>
      </c>
      <c r="F29" s="58" t="s">
        <v>271</v>
      </c>
      <c r="G29" s="74" t="s">
        <v>50</v>
      </c>
      <c r="H29" s="58" t="s">
        <v>280</v>
      </c>
      <c r="I29" s="74" t="s">
        <v>50</v>
      </c>
      <c r="J29" s="74" t="s">
        <v>1264</v>
      </c>
      <c r="K29" s="74" t="s">
        <v>742</v>
      </c>
      <c r="L29" s="58" t="s">
        <v>195</v>
      </c>
      <c r="M29" s="76">
        <v>45242</v>
      </c>
      <c r="N29" s="76">
        <v>45242</v>
      </c>
      <c r="O29" s="74" t="s">
        <v>3490</v>
      </c>
      <c r="P29" s="74" t="s">
        <v>234</v>
      </c>
      <c r="Q29" s="74" t="s">
        <v>9</v>
      </c>
      <c r="R29" s="74" t="s">
        <v>23</v>
      </c>
      <c r="S29" s="74"/>
      <c r="T29" s="74" t="s">
        <v>2199</v>
      </c>
      <c r="U29" s="74"/>
      <c r="V29" s="77"/>
      <c r="W29" s="74"/>
      <c r="X29" s="78"/>
      <c r="Y29" s="76">
        <v>45245</v>
      </c>
      <c r="Z29" s="58" t="s">
        <v>276</v>
      </c>
      <c r="AA29" s="74" t="s">
        <v>3491</v>
      </c>
      <c r="AB29" s="79"/>
    </row>
    <row r="30" spans="1:28" x14ac:dyDescent="0.35">
      <c r="A30" s="58">
        <v>45</v>
      </c>
      <c r="B30" s="58" t="s">
        <v>3492</v>
      </c>
      <c r="C30" s="73">
        <v>22</v>
      </c>
      <c r="D30" s="73" t="s">
        <v>13</v>
      </c>
      <c r="E30" s="74" t="s">
        <v>286</v>
      </c>
      <c r="F30" s="58" t="s">
        <v>271</v>
      </c>
      <c r="G30" s="74" t="s">
        <v>3493</v>
      </c>
      <c r="H30" s="58" t="s">
        <v>205</v>
      </c>
      <c r="I30" s="74" t="s">
        <v>175</v>
      </c>
      <c r="J30" s="74" t="s">
        <v>612</v>
      </c>
      <c r="K30" s="74" t="s">
        <v>3422</v>
      </c>
      <c r="L30" s="58" t="s">
        <v>195</v>
      </c>
      <c r="M30" s="76">
        <v>45241</v>
      </c>
      <c r="N30" s="76">
        <v>45241</v>
      </c>
      <c r="O30" s="74" t="s">
        <v>3494</v>
      </c>
      <c r="P30" s="74" t="s">
        <v>220</v>
      </c>
      <c r="Q30" s="74" t="s">
        <v>9</v>
      </c>
      <c r="R30" s="74" t="s">
        <v>17</v>
      </c>
      <c r="S30" s="74"/>
      <c r="T30" s="74"/>
      <c r="U30" s="74"/>
      <c r="V30" s="77"/>
      <c r="W30" s="74"/>
      <c r="X30" s="78"/>
      <c r="Y30" s="76">
        <v>45245</v>
      </c>
      <c r="Z30" s="58" t="s">
        <v>276</v>
      </c>
      <c r="AA30" s="74"/>
      <c r="AB30" s="79"/>
    </row>
    <row r="31" spans="1:28" x14ac:dyDescent="0.35">
      <c r="A31" s="58">
        <v>46</v>
      </c>
      <c r="B31" s="58" t="s">
        <v>3495</v>
      </c>
      <c r="C31" s="73">
        <v>5</v>
      </c>
      <c r="D31" s="73" t="s">
        <v>13</v>
      </c>
      <c r="E31" s="74" t="s">
        <v>286</v>
      </c>
      <c r="F31" s="58" t="s">
        <v>271</v>
      </c>
      <c r="G31" s="74" t="s">
        <v>53</v>
      </c>
      <c r="H31" s="58" t="s">
        <v>280</v>
      </c>
      <c r="I31" s="74" t="s">
        <v>53</v>
      </c>
      <c r="J31" s="74" t="s">
        <v>301</v>
      </c>
      <c r="K31" s="74" t="s">
        <v>3454</v>
      </c>
      <c r="L31" s="58" t="s">
        <v>195</v>
      </c>
      <c r="M31" s="76">
        <v>45243</v>
      </c>
      <c r="N31" s="76">
        <v>45243</v>
      </c>
      <c r="O31" s="74" t="s">
        <v>434</v>
      </c>
      <c r="P31" s="74" t="s">
        <v>211</v>
      </c>
      <c r="Q31" s="74" t="s">
        <v>9</v>
      </c>
      <c r="R31" s="74" t="s">
        <v>10</v>
      </c>
      <c r="S31" s="74"/>
      <c r="T31" s="74"/>
      <c r="U31" s="74"/>
      <c r="V31" s="77"/>
      <c r="W31" s="74"/>
      <c r="X31" s="78"/>
      <c r="Y31" s="76">
        <v>45247</v>
      </c>
      <c r="Z31" s="58" t="s">
        <v>276</v>
      </c>
      <c r="AA31" s="74" t="s">
        <v>2032</v>
      </c>
      <c r="AB31" s="79"/>
    </row>
    <row r="32" spans="1:28" x14ac:dyDescent="0.35">
      <c r="A32" s="58">
        <v>46</v>
      </c>
      <c r="B32" s="58" t="s">
        <v>3496</v>
      </c>
      <c r="C32" s="73">
        <v>25</v>
      </c>
      <c r="D32" s="73" t="s">
        <v>13</v>
      </c>
      <c r="E32" s="74" t="s">
        <v>286</v>
      </c>
      <c r="F32" s="58" t="s">
        <v>271</v>
      </c>
      <c r="G32" s="74" t="s">
        <v>53</v>
      </c>
      <c r="H32" s="58" t="s">
        <v>280</v>
      </c>
      <c r="I32" s="74" t="s">
        <v>53</v>
      </c>
      <c r="J32" s="74" t="s">
        <v>1264</v>
      </c>
      <c r="K32" s="74" t="s">
        <v>768</v>
      </c>
      <c r="L32" s="58" t="s">
        <v>195</v>
      </c>
      <c r="M32" s="76">
        <v>45245</v>
      </c>
      <c r="N32" s="76">
        <v>45245</v>
      </c>
      <c r="O32" s="74" t="s">
        <v>3497</v>
      </c>
      <c r="P32" s="74" t="s">
        <v>224</v>
      </c>
      <c r="Q32" s="74" t="s">
        <v>9</v>
      </c>
      <c r="R32" s="74" t="s">
        <v>23</v>
      </c>
      <c r="S32" s="74"/>
      <c r="T32" s="74" t="s">
        <v>3498</v>
      </c>
      <c r="U32" s="74" t="s">
        <v>163</v>
      </c>
      <c r="V32" s="77" t="s">
        <v>570</v>
      </c>
      <c r="W32" s="74"/>
      <c r="X32" s="78"/>
      <c r="Y32" s="76">
        <v>45251</v>
      </c>
      <c r="Z32" s="58" t="s">
        <v>276</v>
      </c>
      <c r="AA32" s="74" t="s">
        <v>3499</v>
      </c>
      <c r="AB32" s="79">
        <v>2</v>
      </c>
    </row>
    <row r="33" spans="1:28" x14ac:dyDescent="0.35">
      <c r="A33" s="58">
        <v>46</v>
      </c>
      <c r="B33" s="58" t="s">
        <v>3500</v>
      </c>
      <c r="C33" s="73">
        <v>7</v>
      </c>
      <c r="D33" s="73" t="s">
        <v>25</v>
      </c>
      <c r="E33" s="74" t="s">
        <v>279</v>
      </c>
      <c r="F33" s="58" t="s">
        <v>271</v>
      </c>
      <c r="G33" s="74" t="s">
        <v>3431</v>
      </c>
      <c r="H33" s="58" t="s">
        <v>205</v>
      </c>
      <c r="I33" s="74" t="s">
        <v>175</v>
      </c>
      <c r="J33" s="74" t="s">
        <v>3241</v>
      </c>
      <c r="K33" s="74" t="s">
        <v>3422</v>
      </c>
      <c r="L33" s="58" t="s">
        <v>195</v>
      </c>
      <c r="M33" s="76">
        <v>45245</v>
      </c>
      <c r="N33" s="76">
        <v>45245</v>
      </c>
      <c r="O33" s="74" t="s">
        <v>739</v>
      </c>
      <c r="P33" s="74" t="s">
        <v>233</v>
      </c>
      <c r="Q33" s="74" t="s">
        <v>9</v>
      </c>
      <c r="R33" s="74" t="s">
        <v>10</v>
      </c>
      <c r="S33" s="74"/>
      <c r="T33" s="74"/>
      <c r="U33" s="74"/>
      <c r="V33" s="77"/>
      <c r="W33" s="74"/>
      <c r="X33" s="78"/>
      <c r="Y33" s="76">
        <v>45248</v>
      </c>
      <c r="Z33" s="58" t="s">
        <v>773</v>
      </c>
      <c r="AA33" s="74" t="s">
        <v>3488</v>
      </c>
      <c r="AB33" s="79"/>
    </row>
    <row r="34" spans="1:28" x14ac:dyDescent="0.35">
      <c r="A34" s="58">
        <v>46</v>
      </c>
      <c r="B34" s="58" t="s">
        <v>3501</v>
      </c>
      <c r="C34" s="73">
        <v>40</v>
      </c>
      <c r="D34" s="73" t="s">
        <v>13</v>
      </c>
      <c r="E34" s="74" t="s">
        <v>279</v>
      </c>
      <c r="F34" s="58" t="s">
        <v>271</v>
      </c>
      <c r="G34" s="74" t="s">
        <v>733</v>
      </c>
      <c r="H34" s="58" t="s">
        <v>280</v>
      </c>
      <c r="I34" s="74" t="s">
        <v>7</v>
      </c>
      <c r="J34" s="74" t="s">
        <v>338</v>
      </c>
      <c r="K34" s="74" t="s">
        <v>1887</v>
      </c>
      <c r="L34" s="58" t="s">
        <v>195</v>
      </c>
      <c r="M34" s="76">
        <v>45247</v>
      </c>
      <c r="N34" s="76">
        <v>45247</v>
      </c>
      <c r="O34" s="74" t="s">
        <v>951</v>
      </c>
      <c r="P34" s="74" t="s">
        <v>234</v>
      </c>
      <c r="Q34" s="74" t="s">
        <v>9</v>
      </c>
      <c r="R34" s="74" t="s">
        <v>10</v>
      </c>
      <c r="S34" s="74"/>
      <c r="T34" s="74"/>
      <c r="U34" s="74"/>
      <c r="V34" s="77"/>
      <c r="W34" s="74"/>
      <c r="X34" s="78"/>
      <c r="Y34" s="76">
        <v>45255</v>
      </c>
      <c r="Z34" s="58" t="s">
        <v>276</v>
      </c>
      <c r="AA34" s="74" t="s">
        <v>951</v>
      </c>
      <c r="AB34" s="79"/>
    </row>
    <row r="35" spans="1:28" x14ac:dyDescent="0.35">
      <c r="A35" s="58">
        <v>47</v>
      </c>
      <c r="B35" s="58" t="s">
        <v>3502</v>
      </c>
      <c r="C35" s="73">
        <v>12</v>
      </c>
      <c r="D35" s="73" t="s">
        <v>13</v>
      </c>
      <c r="E35" s="74" t="s">
        <v>279</v>
      </c>
      <c r="F35" s="58" t="s">
        <v>271</v>
      </c>
      <c r="G35" s="74" t="s">
        <v>53</v>
      </c>
      <c r="H35" s="58" t="s">
        <v>280</v>
      </c>
      <c r="I35" s="74" t="s">
        <v>53</v>
      </c>
      <c r="J35" s="74" t="s">
        <v>3453</v>
      </c>
      <c r="K35" s="74" t="s">
        <v>768</v>
      </c>
      <c r="L35" s="58" t="s">
        <v>195</v>
      </c>
      <c r="M35" s="76">
        <v>45253</v>
      </c>
      <c r="N35" s="76">
        <v>45253</v>
      </c>
      <c r="O35" s="74" t="s">
        <v>3503</v>
      </c>
      <c r="P35" s="74" t="s">
        <v>215</v>
      </c>
      <c r="Q35" s="74" t="s">
        <v>9</v>
      </c>
      <c r="R35" s="74" t="s">
        <v>10</v>
      </c>
      <c r="S35" s="74"/>
      <c r="T35" s="74"/>
      <c r="U35" s="74" t="s">
        <v>163</v>
      </c>
      <c r="V35" s="77" t="s">
        <v>1353</v>
      </c>
      <c r="W35" s="74"/>
      <c r="X35" s="78"/>
      <c r="Y35" s="76">
        <v>45258</v>
      </c>
      <c r="Z35" s="58" t="s">
        <v>276</v>
      </c>
      <c r="AA35" s="74" t="s">
        <v>3504</v>
      </c>
      <c r="AB35" s="79">
        <v>3</v>
      </c>
    </row>
    <row r="36" spans="1:28" x14ac:dyDescent="0.35">
      <c r="A36" s="58">
        <v>47</v>
      </c>
      <c r="B36" s="58" t="s">
        <v>3505</v>
      </c>
      <c r="C36" s="73">
        <v>25</v>
      </c>
      <c r="D36" s="73" t="s">
        <v>13</v>
      </c>
      <c r="E36" s="74" t="s">
        <v>286</v>
      </c>
      <c r="F36" s="58" t="s">
        <v>271</v>
      </c>
      <c r="G36" s="74" t="s">
        <v>44</v>
      </c>
      <c r="H36" s="58" t="s">
        <v>280</v>
      </c>
      <c r="I36" s="74" t="s">
        <v>44</v>
      </c>
      <c r="J36" s="74" t="s">
        <v>338</v>
      </c>
      <c r="K36" s="74" t="s">
        <v>3506</v>
      </c>
      <c r="L36" s="58" t="s">
        <v>195</v>
      </c>
      <c r="M36" s="76">
        <v>45239</v>
      </c>
      <c r="N36" s="76"/>
      <c r="O36" s="74" t="s">
        <v>3507</v>
      </c>
      <c r="P36" s="74" t="s">
        <v>234</v>
      </c>
      <c r="Q36" s="74" t="s">
        <v>9</v>
      </c>
      <c r="R36" s="74" t="s">
        <v>10</v>
      </c>
      <c r="S36" s="74"/>
      <c r="T36" s="74"/>
      <c r="U36" s="74"/>
      <c r="V36" s="77"/>
      <c r="W36" s="74" t="s">
        <v>12</v>
      </c>
      <c r="X36" s="78"/>
      <c r="Y36" s="76"/>
      <c r="Z36" s="265"/>
      <c r="AA36" s="74" t="s">
        <v>3508</v>
      </c>
      <c r="AB36" s="79"/>
    </row>
    <row r="37" spans="1:28" x14ac:dyDescent="0.35">
      <c r="A37" s="58">
        <v>47</v>
      </c>
      <c r="B37" s="58" t="s">
        <v>3509</v>
      </c>
      <c r="C37" s="73">
        <v>10</v>
      </c>
      <c r="D37" s="73" t="s">
        <v>13</v>
      </c>
      <c r="E37" s="74" t="s">
        <v>279</v>
      </c>
      <c r="F37" s="58" t="s">
        <v>271</v>
      </c>
      <c r="G37" s="74" t="s">
        <v>50</v>
      </c>
      <c r="H37" s="58" t="s">
        <v>280</v>
      </c>
      <c r="I37" s="74" t="s">
        <v>50</v>
      </c>
      <c r="J37" s="74" t="s">
        <v>612</v>
      </c>
      <c r="K37" s="74" t="s">
        <v>579</v>
      </c>
      <c r="L37" s="58" t="s">
        <v>195</v>
      </c>
      <c r="M37" s="76">
        <v>45238</v>
      </c>
      <c r="N37" s="76"/>
      <c r="O37" s="74" t="s">
        <v>3510</v>
      </c>
      <c r="P37" s="74" t="s">
        <v>234</v>
      </c>
      <c r="Q37" s="74" t="s">
        <v>9</v>
      </c>
      <c r="R37" s="74" t="s">
        <v>10</v>
      </c>
      <c r="S37" s="74"/>
      <c r="T37" s="74"/>
      <c r="U37" s="74"/>
      <c r="V37" s="77"/>
      <c r="W37" s="74" t="s">
        <v>12</v>
      </c>
      <c r="X37" s="78"/>
      <c r="Y37" s="76"/>
      <c r="Z37" s="265"/>
      <c r="AA37" s="74" t="s">
        <v>3511</v>
      </c>
      <c r="AB37" s="79"/>
    </row>
    <row r="38" spans="1:28" x14ac:dyDescent="0.35">
      <c r="A38" s="58">
        <v>47</v>
      </c>
      <c r="B38" s="58" t="s">
        <v>3512</v>
      </c>
      <c r="C38" s="73">
        <v>32</v>
      </c>
      <c r="D38" s="73" t="s">
        <v>13</v>
      </c>
      <c r="E38" s="74" t="s">
        <v>286</v>
      </c>
      <c r="F38" s="58" t="s">
        <v>271</v>
      </c>
      <c r="G38" s="74" t="s">
        <v>53</v>
      </c>
      <c r="H38" s="58" t="s">
        <v>280</v>
      </c>
      <c r="I38" s="74" t="s">
        <v>53</v>
      </c>
      <c r="J38" s="74" t="s">
        <v>273</v>
      </c>
      <c r="K38" s="74" t="s">
        <v>768</v>
      </c>
      <c r="L38" s="58" t="s">
        <v>195</v>
      </c>
      <c r="M38" s="76">
        <v>45254</v>
      </c>
      <c r="N38" s="76">
        <v>45254</v>
      </c>
      <c r="O38" s="74" t="s">
        <v>3513</v>
      </c>
      <c r="P38" s="74" t="s">
        <v>234</v>
      </c>
      <c r="Q38" s="74" t="s">
        <v>9</v>
      </c>
      <c r="R38" s="74" t="s">
        <v>10</v>
      </c>
      <c r="S38" s="74"/>
      <c r="T38" s="74"/>
      <c r="U38" s="74"/>
      <c r="V38" s="77"/>
      <c r="W38" s="74"/>
      <c r="X38" s="78"/>
      <c r="Y38" s="76">
        <v>45260</v>
      </c>
      <c r="Z38" s="58" t="s">
        <v>276</v>
      </c>
      <c r="AA38" s="74" t="s">
        <v>3514</v>
      </c>
      <c r="AB38" s="79"/>
    </row>
    <row r="39" spans="1:28" x14ac:dyDescent="0.35">
      <c r="A39" s="58">
        <v>47</v>
      </c>
      <c r="B39" s="58" t="s">
        <v>3515</v>
      </c>
      <c r="C39" s="73">
        <v>1.2</v>
      </c>
      <c r="D39" s="73" t="s">
        <v>13</v>
      </c>
      <c r="E39" s="74" t="s">
        <v>279</v>
      </c>
      <c r="F39" s="58" t="s">
        <v>312</v>
      </c>
      <c r="G39" s="74" t="s">
        <v>3516</v>
      </c>
      <c r="H39" s="58" t="s">
        <v>280</v>
      </c>
      <c r="I39" s="74" t="s">
        <v>50</v>
      </c>
      <c r="J39" s="74" t="s">
        <v>295</v>
      </c>
      <c r="K39" s="74" t="s">
        <v>504</v>
      </c>
      <c r="L39" s="58" t="s">
        <v>195</v>
      </c>
      <c r="M39" s="76">
        <v>45256</v>
      </c>
      <c r="N39" s="76">
        <v>45256</v>
      </c>
      <c r="O39" s="74" t="s">
        <v>3517</v>
      </c>
      <c r="P39" s="74" t="s">
        <v>208</v>
      </c>
      <c r="Q39" s="74" t="s">
        <v>9</v>
      </c>
      <c r="R39" s="74" t="s">
        <v>10</v>
      </c>
      <c r="S39" s="74"/>
      <c r="T39" s="74"/>
      <c r="U39" s="74"/>
      <c r="V39" s="77"/>
      <c r="W39" s="74"/>
      <c r="X39" s="78"/>
      <c r="Y39" s="76">
        <v>45263</v>
      </c>
      <c r="Z39" s="58" t="s">
        <v>276</v>
      </c>
      <c r="AA39" s="74" t="s">
        <v>3518</v>
      </c>
      <c r="AB39" s="79"/>
    </row>
    <row r="40" spans="1:28" x14ac:dyDescent="0.35">
      <c r="A40" s="58">
        <v>48</v>
      </c>
      <c r="B40" s="58" t="s">
        <v>3519</v>
      </c>
      <c r="C40" s="73">
        <v>29</v>
      </c>
      <c r="D40" s="73" t="s">
        <v>13</v>
      </c>
      <c r="E40" s="74" t="s">
        <v>286</v>
      </c>
      <c r="F40" s="58" t="s">
        <v>312</v>
      </c>
      <c r="G40" s="74" t="s">
        <v>3520</v>
      </c>
      <c r="H40" s="58" t="s">
        <v>280</v>
      </c>
      <c r="I40" s="74" t="s">
        <v>44</v>
      </c>
      <c r="J40" s="74" t="s">
        <v>3137</v>
      </c>
      <c r="K40" s="74" t="s">
        <v>1772</v>
      </c>
      <c r="L40" s="58" t="s">
        <v>195</v>
      </c>
      <c r="M40" s="76">
        <v>45258</v>
      </c>
      <c r="N40" s="76">
        <v>45258</v>
      </c>
      <c r="O40" s="74" t="s">
        <v>3521</v>
      </c>
      <c r="P40" s="74" t="s">
        <v>228</v>
      </c>
      <c r="Q40" s="74" t="s">
        <v>9</v>
      </c>
      <c r="R40" s="74" t="s">
        <v>23</v>
      </c>
      <c r="S40" s="74"/>
      <c r="T40" s="74" t="s">
        <v>3522</v>
      </c>
      <c r="U40" s="74"/>
      <c r="V40" s="77"/>
      <c r="W40" s="74"/>
      <c r="X40" s="78"/>
      <c r="Y40" s="76">
        <v>45263</v>
      </c>
      <c r="Z40" s="58" t="s">
        <v>276</v>
      </c>
      <c r="AA40" s="74" t="s">
        <v>3523</v>
      </c>
      <c r="AB40" s="79"/>
    </row>
    <row r="41" spans="1:28" x14ac:dyDescent="0.35">
      <c r="A41" s="58">
        <v>48</v>
      </c>
      <c r="B41" s="58" t="s">
        <v>3524</v>
      </c>
      <c r="C41" s="73">
        <v>37</v>
      </c>
      <c r="D41" s="73" t="s">
        <v>13</v>
      </c>
      <c r="E41" s="74" t="s">
        <v>286</v>
      </c>
      <c r="F41" s="58" t="s">
        <v>271</v>
      </c>
      <c r="G41" s="74" t="s">
        <v>1484</v>
      </c>
      <c r="H41" s="58" t="s">
        <v>280</v>
      </c>
      <c r="I41" s="74" t="s">
        <v>53</v>
      </c>
      <c r="J41" s="74" t="s">
        <v>301</v>
      </c>
      <c r="K41" s="74" t="s">
        <v>400</v>
      </c>
      <c r="L41" s="58" t="s">
        <v>195</v>
      </c>
      <c r="M41" s="76">
        <v>45259</v>
      </c>
      <c r="N41" s="76">
        <v>45259</v>
      </c>
      <c r="O41" s="74" t="s">
        <v>3525</v>
      </c>
      <c r="P41" s="74" t="s">
        <v>234</v>
      </c>
      <c r="Q41" s="74" t="s">
        <v>9</v>
      </c>
      <c r="R41" s="74" t="s">
        <v>17</v>
      </c>
      <c r="S41" s="74"/>
      <c r="T41" s="74"/>
      <c r="U41" s="74"/>
      <c r="V41" s="77"/>
      <c r="W41" s="74"/>
      <c r="X41" s="78"/>
      <c r="Y41" s="76">
        <v>45262</v>
      </c>
      <c r="Z41" s="58" t="s">
        <v>276</v>
      </c>
      <c r="AA41" s="74" t="s">
        <v>3526</v>
      </c>
      <c r="AB41" s="79"/>
    </row>
    <row r="42" spans="1:28" hidden="1" x14ac:dyDescent="0.35">
      <c r="A42" s="58"/>
      <c r="B42" s="58"/>
      <c r="C42" s="73"/>
      <c r="D42" s="73"/>
      <c r="E42" s="74"/>
      <c r="F42" s="58"/>
      <c r="G42" s="74"/>
      <c r="H42" s="58"/>
      <c r="I42" s="58"/>
      <c r="J42" s="74"/>
      <c r="K42" s="74"/>
      <c r="L42" s="58"/>
      <c r="M42" s="76"/>
      <c r="N42" s="76"/>
      <c r="O42" s="74"/>
      <c r="P42" s="74"/>
      <c r="Q42" s="74"/>
      <c r="R42" s="74"/>
      <c r="S42" s="74"/>
      <c r="T42" s="74"/>
      <c r="U42" s="74"/>
      <c r="V42" s="77"/>
      <c r="W42" s="74"/>
      <c r="X42" s="78"/>
      <c r="Y42" s="76"/>
      <c r="Z42" s="58"/>
      <c r="AA42" s="74"/>
      <c r="AB42" s="79"/>
    </row>
    <row r="43" spans="1:28" hidden="1" x14ac:dyDescent="0.35">
      <c r="A43" s="58"/>
      <c r="B43" s="58"/>
      <c r="C43" s="73"/>
      <c r="D43" s="73"/>
      <c r="E43" s="74"/>
      <c r="F43" s="58"/>
      <c r="G43" s="74"/>
      <c r="H43" s="58"/>
      <c r="I43" s="58"/>
      <c r="J43" s="74"/>
      <c r="K43" s="74"/>
      <c r="L43" s="58"/>
      <c r="M43" s="76"/>
      <c r="N43" s="76"/>
      <c r="O43" s="74"/>
      <c r="P43" s="74"/>
      <c r="Q43" s="74"/>
      <c r="R43" s="74"/>
      <c r="S43" s="74"/>
      <c r="T43" s="74"/>
      <c r="U43" s="74"/>
      <c r="V43" s="77"/>
      <c r="W43" s="74"/>
      <c r="X43" s="78"/>
      <c r="Y43" s="76"/>
      <c r="Z43" s="58"/>
      <c r="AA43" s="74"/>
      <c r="AB43" s="79"/>
    </row>
    <row r="44" spans="1:28" hidden="1" x14ac:dyDescent="0.35">
      <c r="A44" s="58"/>
      <c r="B44" s="58"/>
      <c r="C44" s="73"/>
      <c r="D44" s="73"/>
      <c r="E44" s="74"/>
      <c r="F44" s="58"/>
      <c r="G44" s="74"/>
      <c r="H44" s="58"/>
      <c r="I44" s="58"/>
      <c r="J44" s="74"/>
      <c r="K44" s="74"/>
      <c r="L44" s="58"/>
      <c r="M44" s="76"/>
      <c r="N44" s="76"/>
      <c r="O44" s="74"/>
      <c r="P44" s="74"/>
      <c r="Q44" s="74"/>
      <c r="R44" s="74"/>
      <c r="S44" s="74"/>
      <c r="T44" s="74"/>
      <c r="U44" s="74"/>
      <c r="V44" s="77"/>
      <c r="W44" s="74"/>
      <c r="X44" s="78"/>
      <c r="Y44" s="76"/>
      <c r="Z44" s="58"/>
      <c r="AA44" s="74"/>
      <c r="AB44" s="79"/>
    </row>
    <row r="45" spans="1:28" hidden="1" x14ac:dyDescent="0.35">
      <c r="A45" s="58"/>
      <c r="B45" s="58"/>
      <c r="C45" s="73"/>
      <c r="D45" s="73"/>
      <c r="E45" s="74"/>
      <c r="F45" s="58"/>
      <c r="G45" s="74"/>
      <c r="H45" s="58"/>
      <c r="I45" s="58"/>
      <c r="J45" s="74"/>
      <c r="K45" s="74"/>
      <c r="L45" s="58"/>
      <c r="M45" s="76"/>
      <c r="N45" s="76"/>
      <c r="O45" s="74"/>
      <c r="P45" s="74"/>
      <c r="Q45" s="74"/>
      <c r="R45" s="74"/>
      <c r="S45" s="74"/>
      <c r="T45" s="74"/>
      <c r="U45" s="74"/>
      <c r="V45" s="77"/>
      <c r="W45" s="74"/>
      <c r="X45" s="78"/>
      <c r="Y45" s="76"/>
      <c r="Z45" s="58"/>
      <c r="AA45" s="74"/>
      <c r="AB45" s="79"/>
    </row>
    <row r="46" spans="1:28" hidden="1" x14ac:dyDescent="0.35">
      <c r="A46" s="58"/>
      <c r="B46" s="58"/>
      <c r="C46" s="73"/>
      <c r="D46" s="73"/>
      <c r="E46" s="74"/>
      <c r="F46" s="58"/>
      <c r="G46" s="74"/>
      <c r="H46" s="58"/>
      <c r="I46" s="58"/>
      <c r="J46" s="74"/>
      <c r="K46" s="74"/>
      <c r="L46" s="58"/>
      <c r="M46" s="76"/>
      <c r="N46" s="76"/>
      <c r="O46" s="74"/>
      <c r="P46" s="74"/>
      <c r="Q46" s="74"/>
      <c r="R46" s="74"/>
      <c r="S46" s="74"/>
      <c r="T46" s="74"/>
      <c r="U46" s="74"/>
      <c r="V46" s="77"/>
      <c r="W46" s="74"/>
      <c r="X46" s="78"/>
      <c r="Y46" s="76"/>
      <c r="Z46" s="58"/>
      <c r="AA46" s="74"/>
      <c r="AB46" s="79"/>
    </row>
    <row r="47" spans="1:28" hidden="1" x14ac:dyDescent="0.35">
      <c r="A47" s="58"/>
      <c r="B47" s="58"/>
      <c r="C47" s="73"/>
      <c r="D47" s="73"/>
      <c r="E47" s="74"/>
      <c r="F47" s="58"/>
      <c r="G47" s="74"/>
      <c r="H47" s="58"/>
      <c r="I47" s="58"/>
      <c r="J47" s="74"/>
      <c r="K47" s="74"/>
      <c r="L47" s="58"/>
      <c r="M47" s="76"/>
      <c r="N47" s="76"/>
      <c r="O47" s="74"/>
      <c r="P47" s="74"/>
      <c r="Q47" s="74"/>
      <c r="R47" s="74"/>
      <c r="S47" s="74"/>
      <c r="T47" s="74"/>
      <c r="U47" s="74"/>
      <c r="V47" s="77"/>
      <c r="W47" s="74"/>
      <c r="X47" s="78"/>
      <c r="Y47" s="76"/>
      <c r="Z47" s="58"/>
      <c r="AA47" s="74"/>
      <c r="AB47" s="79"/>
    </row>
    <row r="48" spans="1:28" hidden="1" x14ac:dyDescent="0.35">
      <c r="A48" s="58"/>
      <c r="B48" s="58"/>
      <c r="C48" s="73"/>
      <c r="D48" s="73"/>
      <c r="E48" s="74"/>
      <c r="F48" s="58"/>
      <c r="G48" s="74"/>
      <c r="H48" s="58"/>
      <c r="I48" s="58"/>
      <c r="J48" s="74"/>
      <c r="K48" s="74"/>
      <c r="L48" s="58"/>
      <c r="M48" s="76"/>
      <c r="N48" s="76"/>
      <c r="O48" s="74"/>
      <c r="P48" s="74"/>
      <c r="Q48" s="74"/>
      <c r="R48" s="74"/>
      <c r="S48" s="74"/>
      <c r="T48" s="74"/>
      <c r="U48" s="74"/>
      <c r="V48" s="77"/>
      <c r="W48" s="74"/>
      <c r="X48" s="78"/>
      <c r="Y48" s="76"/>
      <c r="Z48" s="58"/>
      <c r="AA48" s="74"/>
      <c r="AB48" s="79"/>
    </row>
    <row r="49" spans="1:28" hidden="1" x14ac:dyDescent="0.35">
      <c r="A49" s="58"/>
      <c r="B49" s="58"/>
      <c r="C49" s="73"/>
      <c r="D49" s="73"/>
      <c r="E49" s="74"/>
      <c r="F49" s="58"/>
      <c r="G49" s="74"/>
      <c r="H49" s="58"/>
      <c r="I49" s="58"/>
      <c r="J49" s="74"/>
      <c r="K49" s="74"/>
      <c r="L49" s="58"/>
      <c r="M49" s="76"/>
      <c r="N49" s="76"/>
      <c r="O49" s="74"/>
      <c r="P49" s="74"/>
      <c r="Q49" s="74"/>
      <c r="R49" s="74"/>
      <c r="S49" s="74"/>
      <c r="T49" s="74"/>
      <c r="U49" s="74"/>
      <c r="V49" s="77"/>
      <c r="W49" s="74"/>
      <c r="X49" s="78"/>
      <c r="Y49" s="76"/>
      <c r="Z49" s="58"/>
      <c r="AA49" s="74"/>
      <c r="AB49" s="79"/>
    </row>
    <row r="50" spans="1:28" hidden="1" x14ac:dyDescent="0.35">
      <c r="A50" s="58"/>
      <c r="B50" s="58"/>
      <c r="C50" s="73"/>
      <c r="D50" s="73"/>
      <c r="E50" s="74"/>
      <c r="F50" s="58"/>
      <c r="G50" s="74"/>
      <c r="H50" s="58"/>
      <c r="I50" s="58"/>
      <c r="J50" s="74"/>
      <c r="K50" s="74"/>
      <c r="L50" s="58"/>
      <c r="M50" s="76"/>
      <c r="N50" s="76"/>
      <c r="O50" s="74"/>
      <c r="P50" s="74"/>
      <c r="Q50" s="74"/>
      <c r="R50" s="74"/>
      <c r="S50" s="74"/>
      <c r="T50" s="74"/>
      <c r="U50" s="74"/>
      <c r="V50" s="77"/>
      <c r="W50" s="74"/>
      <c r="X50" s="78"/>
      <c r="Y50" s="76"/>
      <c r="Z50" s="58"/>
      <c r="AA50" s="74"/>
      <c r="AB50" s="79"/>
    </row>
    <row r="51" spans="1:28" hidden="1" x14ac:dyDescent="0.35">
      <c r="A51" s="26"/>
      <c r="B51" s="26"/>
      <c r="C51" s="5"/>
      <c r="D51" s="5"/>
      <c r="E51" s="40"/>
      <c r="F51" s="4"/>
      <c r="G51" s="42"/>
      <c r="H51" s="26"/>
      <c r="I51" s="4"/>
      <c r="J51" s="40"/>
      <c r="K51" s="40"/>
      <c r="L51" s="4"/>
      <c r="M51" s="44"/>
      <c r="N51" s="45"/>
      <c r="O51" s="49"/>
      <c r="P51" s="40"/>
      <c r="Q51" s="40"/>
      <c r="R51" s="40"/>
      <c r="S51" s="40"/>
      <c r="T51" s="40"/>
      <c r="U51" s="40"/>
      <c r="V51" s="52"/>
      <c r="W51" s="40"/>
      <c r="X51" s="54"/>
      <c r="Y51" s="38"/>
      <c r="Z51" s="4"/>
      <c r="AA51" s="42"/>
    </row>
    <row r="52" spans="1:28" hidden="1" x14ac:dyDescent="0.35">
      <c r="A52" s="26"/>
      <c r="B52" s="26"/>
      <c r="C52" s="5"/>
      <c r="D52" s="5"/>
      <c r="E52" s="40"/>
      <c r="F52" s="4"/>
      <c r="G52" s="42"/>
      <c r="H52" s="26"/>
      <c r="I52" s="4"/>
      <c r="J52" s="40"/>
      <c r="K52" s="40"/>
      <c r="L52" s="4"/>
      <c r="M52" s="44"/>
      <c r="N52" s="45"/>
      <c r="O52" s="49"/>
      <c r="P52" s="40"/>
      <c r="Q52" s="40"/>
      <c r="R52" s="40"/>
      <c r="S52" s="40"/>
      <c r="T52" s="40"/>
      <c r="U52" s="40"/>
      <c r="V52" s="52"/>
      <c r="W52" s="40"/>
      <c r="X52" s="54"/>
      <c r="Y52" s="38"/>
      <c r="Z52" s="4"/>
      <c r="AA52" s="42"/>
    </row>
    <row r="53" spans="1:28" hidden="1" x14ac:dyDescent="0.35">
      <c r="A53" s="26"/>
      <c r="B53" s="26"/>
      <c r="C53" s="5"/>
      <c r="D53" s="5"/>
      <c r="E53" s="40"/>
      <c r="F53" s="4"/>
      <c r="G53" s="42"/>
      <c r="H53" s="26"/>
      <c r="I53" s="4"/>
      <c r="J53" s="40"/>
      <c r="K53" s="40"/>
      <c r="L53" s="4"/>
      <c r="M53" s="44"/>
      <c r="N53" s="45"/>
      <c r="O53" s="49"/>
      <c r="P53" s="40"/>
      <c r="Q53" s="40"/>
      <c r="R53" s="40"/>
      <c r="S53" s="40"/>
      <c r="T53" s="40"/>
      <c r="U53" s="40"/>
      <c r="V53" s="52"/>
      <c r="W53" s="40"/>
      <c r="X53" s="54"/>
      <c r="Y53" s="38"/>
      <c r="Z53" s="4"/>
      <c r="AA53" s="42"/>
    </row>
    <row r="54" spans="1:28" hidden="1" x14ac:dyDescent="0.35">
      <c r="A54" s="26"/>
      <c r="B54" s="26"/>
      <c r="C54" s="5"/>
      <c r="D54" s="5"/>
      <c r="E54" s="40"/>
      <c r="F54" s="4"/>
      <c r="G54" s="42"/>
      <c r="H54" s="26"/>
      <c r="I54" s="4"/>
      <c r="J54" s="40"/>
      <c r="K54" s="40"/>
      <c r="L54" s="4"/>
      <c r="M54" s="44"/>
      <c r="N54" s="45"/>
      <c r="O54" s="49"/>
      <c r="P54" s="40"/>
      <c r="Q54" s="40"/>
      <c r="R54" s="40"/>
      <c r="S54" s="40"/>
      <c r="T54" s="40"/>
      <c r="U54" s="40"/>
      <c r="V54" s="52"/>
      <c r="W54" s="40"/>
      <c r="X54" s="54"/>
      <c r="Y54" s="38"/>
      <c r="Z54" s="4"/>
      <c r="AA54" s="42"/>
    </row>
    <row r="55" spans="1:28" hidden="1" x14ac:dyDescent="0.35">
      <c r="A55" s="26"/>
      <c r="B55" s="26"/>
      <c r="C55" s="5"/>
      <c r="D55" s="5"/>
      <c r="E55" s="40"/>
      <c r="F55" s="4"/>
      <c r="G55" s="42"/>
      <c r="H55" s="26"/>
      <c r="I55" s="4"/>
      <c r="J55" s="40"/>
      <c r="K55" s="40"/>
      <c r="L55" s="4"/>
      <c r="M55" s="44"/>
      <c r="N55" s="45"/>
      <c r="O55" s="49"/>
      <c r="P55" s="40"/>
      <c r="Q55" s="40"/>
      <c r="R55" s="40"/>
      <c r="S55" s="40"/>
      <c r="T55" s="40"/>
      <c r="U55" s="40"/>
      <c r="V55" s="52"/>
      <c r="W55" s="40"/>
      <c r="X55" s="54"/>
      <c r="Y55" s="38"/>
      <c r="Z55" s="4"/>
      <c r="AA55" s="42"/>
    </row>
    <row r="56" spans="1:28" hidden="1" x14ac:dyDescent="0.35">
      <c r="A56" s="26"/>
      <c r="B56" s="26"/>
      <c r="C56" s="5"/>
      <c r="D56" s="5"/>
      <c r="E56" s="40"/>
      <c r="F56" s="4"/>
      <c r="G56" s="42"/>
      <c r="H56" s="26"/>
      <c r="I56" s="4"/>
      <c r="J56" s="40"/>
      <c r="K56" s="40"/>
      <c r="L56" s="4"/>
      <c r="M56" s="44"/>
      <c r="N56" s="45"/>
      <c r="O56" s="49"/>
      <c r="P56" s="40"/>
      <c r="Q56" s="40"/>
      <c r="R56" s="40"/>
      <c r="S56" s="40"/>
      <c r="T56" s="40"/>
      <c r="U56" s="40"/>
      <c r="V56" s="52"/>
      <c r="W56" s="40"/>
      <c r="X56" s="54"/>
      <c r="Y56" s="38"/>
      <c r="Z56" s="4"/>
      <c r="AA56" s="42"/>
    </row>
    <row r="57" spans="1:28" hidden="1" x14ac:dyDescent="0.35">
      <c r="A57" s="26"/>
      <c r="B57" s="26"/>
      <c r="C57" s="5"/>
      <c r="D57" s="5"/>
      <c r="E57" s="40"/>
      <c r="F57" s="4"/>
      <c r="G57" s="42"/>
      <c r="H57" s="26"/>
      <c r="I57" s="4"/>
      <c r="J57" s="40"/>
      <c r="K57" s="40"/>
      <c r="L57" s="4"/>
      <c r="M57" s="44"/>
      <c r="N57" s="45"/>
      <c r="O57" s="49"/>
      <c r="P57" s="40"/>
      <c r="Q57" s="40"/>
      <c r="R57" s="40"/>
      <c r="S57" s="40"/>
      <c r="T57" s="40"/>
      <c r="U57" s="40"/>
      <c r="V57" s="52"/>
      <c r="W57" s="40"/>
      <c r="X57" s="54"/>
      <c r="Y57" s="38"/>
      <c r="Z57" s="4"/>
      <c r="AA57" s="42"/>
    </row>
    <row r="58" spans="1:28" hidden="1" x14ac:dyDescent="0.35">
      <c r="A58" s="26"/>
      <c r="B58" s="26"/>
      <c r="C58" s="5"/>
      <c r="D58" s="5"/>
      <c r="E58" s="40"/>
      <c r="F58" s="4"/>
      <c r="G58" s="42"/>
      <c r="H58" s="26"/>
      <c r="I58" s="4"/>
      <c r="J58" s="40"/>
      <c r="K58" s="40"/>
      <c r="L58" s="4"/>
      <c r="M58" s="44"/>
      <c r="N58" s="45"/>
      <c r="O58" s="49"/>
      <c r="P58" s="40"/>
      <c r="Q58" s="40"/>
      <c r="R58" s="40"/>
      <c r="S58" s="40"/>
      <c r="T58" s="40"/>
      <c r="U58" s="40"/>
      <c r="V58" s="52"/>
      <c r="W58" s="40"/>
      <c r="X58" s="54"/>
      <c r="Y58" s="38"/>
      <c r="Z58" s="4"/>
      <c r="AA58" s="42"/>
    </row>
    <row r="59" spans="1:28" hidden="1" x14ac:dyDescent="0.35">
      <c r="A59" s="26"/>
      <c r="B59" s="26"/>
      <c r="C59" s="5"/>
      <c r="D59" s="5"/>
      <c r="E59" s="40"/>
      <c r="F59" s="4"/>
      <c r="G59" s="42"/>
      <c r="H59" s="26"/>
      <c r="I59" s="4"/>
      <c r="J59" s="40"/>
      <c r="K59" s="40"/>
      <c r="L59" s="4"/>
      <c r="M59" s="44"/>
      <c r="N59" s="45"/>
      <c r="O59" s="49"/>
      <c r="P59" s="40"/>
      <c r="Q59" s="40"/>
      <c r="R59" s="40"/>
      <c r="S59" s="40"/>
      <c r="T59" s="40"/>
      <c r="U59" s="40"/>
      <c r="V59" s="52"/>
      <c r="W59" s="40"/>
      <c r="X59" s="54"/>
      <c r="Y59" s="38"/>
      <c r="Z59" s="4"/>
      <c r="AA59" s="42"/>
    </row>
    <row r="60" spans="1:28" hidden="1" x14ac:dyDescent="0.35">
      <c r="A60" s="26"/>
      <c r="B60" s="26"/>
      <c r="C60" s="5"/>
      <c r="D60" s="5"/>
      <c r="E60" s="40"/>
      <c r="F60" s="4"/>
      <c r="G60" s="42"/>
      <c r="H60" s="26"/>
      <c r="I60" s="4"/>
      <c r="J60" s="40"/>
      <c r="K60" s="40"/>
      <c r="L60" s="4"/>
      <c r="M60" s="44"/>
      <c r="N60" s="45"/>
      <c r="O60" s="49"/>
      <c r="P60" s="40"/>
      <c r="Q60" s="40"/>
      <c r="R60" s="40"/>
      <c r="S60" s="40"/>
      <c r="T60" s="40"/>
      <c r="U60" s="40"/>
      <c r="V60" s="52"/>
      <c r="W60" s="40"/>
      <c r="X60" s="54"/>
      <c r="Y60" s="38"/>
      <c r="Z60" s="4"/>
      <c r="AA60" s="42"/>
    </row>
    <row r="61" spans="1:28" hidden="1" x14ac:dyDescent="0.35">
      <c r="A61" s="26"/>
      <c r="B61" s="26"/>
      <c r="C61" s="5"/>
      <c r="D61" s="5"/>
      <c r="E61" s="40"/>
      <c r="F61" s="4"/>
      <c r="G61" s="42"/>
      <c r="H61" s="26"/>
      <c r="I61" s="4"/>
      <c r="J61" s="40"/>
      <c r="K61" s="40"/>
      <c r="L61" s="4"/>
      <c r="M61" s="44"/>
      <c r="N61" s="45"/>
      <c r="O61" s="49"/>
      <c r="P61" s="40"/>
      <c r="Q61" s="40"/>
      <c r="R61" s="40"/>
      <c r="S61" s="40"/>
      <c r="T61" s="40"/>
      <c r="U61" s="40"/>
      <c r="V61" s="52"/>
      <c r="W61" s="40"/>
      <c r="X61" s="54"/>
      <c r="Y61" s="38"/>
      <c r="Z61" s="4"/>
      <c r="AA61" s="42"/>
    </row>
    <row r="62" spans="1:28" hidden="1" x14ac:dyDescent="0.35">
      <c r="A62" s="26"/>
      <c r="B62" s="26"/>
      <c r="C62" s="5"/>
      <c r="D62" s="5"/>
      <c r="E62" s="40"/>
      <c r="F62" s="4"/>
      <c r="G62" s="42"/>
      <c r="H62" s="26"/>
      <c r="I62" s="4"/>
      <c r="J62" s="40"/>
      <c r="K62" s="40"/>
      <c r="L62" s="4"/>
      <c r="M62" s="44"/>
      <c r="N62" s="45"/>
      <c r="O62" s="49"/>
      <c r="P62" s="40"/>
      <c r="Q62" s="40"/>
      <c r="R62" s="40"/>
      <c r="S62" s="40"/>
      <c r="T62" s="40"/>
      <c r="U62" s="40"/>
      <c r="V62" s="52"/>
      <c r="W62" s="40"/>
      <c r="X62" s="54"/>
      <c r="Y62" s="38"/>
      <c r="Z62" s="4"/>
      <c r="AA62" s="42"/>
    </row>
    <row r="63" spans="1:28" hidden="1" x14ac:dyDescent="0.35">
      <c r="A63" s="26"/>
      <c r="B63" s="26"/>
      <c r="C63" s="5"/>
      <c r="D63" s="5"/>
      <c r="E63" s="40"/>
      <c r="F63" s="4"/>
      <c r="G63" s="42"/>
      <c r="H63" s="26"/>
      <c r="I63" s="4"/>
      <c r="J63" s="40"/>
      <c r="K63" s="40"/>
      <c r="L63" s="4"/>
      <c r="M63" s="44"/>
      <c r="N63" s="45"/>
      <c r="O63" s="49"/>
      <c r="P63" s="40"/>
      <c r="Q63" s="40"/>
      <c r="R63" s="40"/>
      <c r="S63" s="40"/>
      <c r="T63" s="40"/>
      <c r="U63" s="40"/>
      <c r="V63" s="52"/>
      <c r="W63" s="40"/>
      <c r="X63" s="54"/>
      <c r="Y63" s="38"/>
      <c r="Z63" s="4"/>
      <c r="AA63" s="42"/>
    </row>
    <row r="64" spans="1:28" hidden="1" x14ac:dyDescent="0.35">
      <c r="A64" s="26"/>
      <c r="B64" s="26"/>
      <c r="C64" s="5"/>
      <c r="D64" s="5"/>
      <c r="E64" s="40"/>
      <c r="F64" s="4"/>
      <c r="G64" s="42"/>
      <c r="H64" s="26"/>
      <c r="I64" s="4"/>
      <c r="J64" s="40"/>
      <c r="K64" s="40"/>
      <c r="L64" s="4"/>
      <c r="M64" s="44"/>
      <c r="N64" s="45"/>
      <c r="O64" s="49"/>
      <c r="P64" s="40"/>
      <c r="Q64" s="40"/>
      <c r="R64" s="40"/>
      <c r="S64" s="40"/>
      <c r="T64" s="40"/>
      <c r="U64" s="40"/>
      <c r="V64" s="52"/>
      <c r="W64" s="40"/>
      <c r="X64" s="54"/>
      <c r="Y64" s="38"/>
      <c r="Z64" s="4"/>
      <c r="AA64" s="42"/>
    </row>
    <row r="65" spans="1:27" hidden="1" x14ac:dyDescent="0.35">
      <c r="A65" s="26"/>
      <c r="B65" s="26"/>
      <c r="C65" s="5"/>
      <c r="D65" s="5"/>
      <c r="E65" s="40"/>
      <c r="F65" s="4"/>
      <c r="G65" s="42"/>
      <c r="H65" s="26"/>
      <c r="I65" s="4"/>
      <c r="J65" s="40"/>
      <c r="K65" s="40"/>
      <c r="L65" s="4"/>
      <c r="M65" s="44"/>
      <c r="N65" s="45"/>
      <c r="O65" s="49"/>
      <c r="P65" s="40"/>
      <c r="Q65" s="40"/>
      <c r="R65" s="40"/>
      <c r="S65" s="40"/>
      <c r="T65" s="40"/>
      <c r="U65" s="40"/>
      <c r="V65" s="52"/>
      <c r="W65" s="40"/>
      <c r="X65" s="54"/>
      <c r="Y65" s="38"/>
      <c r="Z65" s="4"/>
      <c r="AA65" s="42"/>
    </row>
    <row r="66" spans="1:27" hidden="1" x14ac:dyDescent="0.35">
      <c r="A66" s="26"/>
      <c r="B66" s="26"/>
      <c r="C66" s="5"/>
      <c r="D66" s="5"/>
      <c r="E66" s="40"/>
      <c r="F66" s="4"/>
      <c r="G66" s="42"/>
      <c r="H66" s="26"/>
      <c r="I66" s="4"/>
      <c r="J66" s="40"/>
      <c r="K66" s="40"/>
      <c r="L66" s="4"/>
      <c r="M66" s="44"/>
      <c r="N66" s="45"/>
      <c r="O66" s="49"/>
      <c r="P66" s="40"/>
      <c r="Q66" s="40"/>
      <c r="R66" s="40"/>
      <c r="S66" s="40"/>
      <c r="T66" s="40"/>
      <c r="U66" s="40"/>
      <c r="V66" s="52"/>
      <c r="W66" s="40"/>
      <c r="X66" s="54"/>
      <c r="Y66" s="38"/>
      <c r="Z66" s="4"/>
      <c r="AA66" s="42"/>
    </row>
    <row r="67" spans="1:27" hidden="1" x14ac:dyDescent="0.35">
      <c r="A67" s="26"/>
      <c r="B67" s="26"/>
      <c r="C67" s="5"/>
      <c r="D67" s="5"/>
      <c r="E67" s="40"/>
      <c r="F67" s="4"/>
      <c r="G67" s="42"/>
      <c r="H67" s="26"/>
      <c r="I67" s="4"/>
      <c r="J67" s="40"/>
      <c r="K67" s="40"/>
      <c r="L67" s="4"/>
      <c r="M67" s="44"/>
      <c r="N67" s="45"/>
      <c r="O67" s="49"/>
      <c r="P67" s="40"/>
      <c r="Q67" s="40"/>
      <c r="R67" s="40"/>
      <c r="S67" s="40"/>
      <c r="T67" s="40"/>
      <c r="U67" s="40"/>
      <c r="V67" s="52"/>
      <c r="W67" s="40"/>
      <c r="X67" s="54"/>
      <c r="Y67" s="38"/>
      <c r="Z67" s="4"/>
      <c r="AA67" s="42"/>
    </row>
    <row r="68" spans="1:27" hidden="1" x14ac:dyDescent="0.35">
      <c r="A68" s="26"/>
      <c r="B68" s="26"/>
      <c r="C68" s="5"/>
      <c r="D68" s="5"/>
      <c r="E68" s="40"/>
      <c r="F68" s="4"/>
      <c r="G68" s="42"/>
      <c r="H68" s="26"/>
      <c r="I68" s="4"/>
      <c r="J68" s="40"/>
      <c r="K68" s="40"/>
      <c r="L68" s="4"/>
      <c r="M68" s="44"/>
      <c r="N68" s="45"/>
      <c r="O68" s="49"/>
      <c r="P68" s="40"/>
      <c r="Q68" s="40"/>
      <c r="R68" s="40"/>
      <c r="S68" s="40"/>
      <c r="T68" s="40"/>
      <c r="U68" s="40"/>
      <c r="V68" s="52"/>
      <c r="W68" s="40"/>
      <c r="X68" s="54"/>
      <c r="Y68" s="38"/>
      <c r="Z68" s="4"/>
      <c r="AA68" s="42"/>
    </row>
    <row r="69" spans="1:27" hidden="1" x14ac:dyDescent="0.35">
      <c r="A69" s="26"/>
      <c r="B69" s="26"/>
      <c r="C69" s="5"/>
      <c r="D69" s="5"/>
      <c r="E69" s="40"/>
      <c r="F69" s="4"/>
      <c r="G69" s="42"/>
      <c r="H69" s="26"/>
      <c r="I69" s="4"/>
      <c r="J69" s="40"/>
      <c r="K69" s="40"/>
      <c r="L69" s="4"/>
      <c r="M69" s="44"/>
      <c r="N69" s="45"/>
      <c r="O69" s="49"/>
      <c r="P69" s="40"/>
      <c r="Q69" s="40"/>
      <c r="R69" s="40"/>
      <c r="S69" s="40"/>
      <c r="T69" s="40"/>
      <c r="U69" s="40"/>
      <c r="V69" s="52"/>
      <c r="W69" s="40"/>
      <c r="X69" s="54"/>
      <c r="Y69" s="38"/>
      <c r="Z69" s="4"/>
      <c r="AA69" s="42"/>
    </row>
    <row r="70" spans="1:27" hidden="1" x14ac:dyDescent="0.35">
      <c r="A70" s="26"/>
      <c r="B70" s="26"/>
      <c r="C70" s="5"/>
      <c r="D70" s="5"/>
      <c r="E70" s="40"/>
      <c r="F70" s="4"/>
      <c r="G70" s="42"/>
      <c r="H70" s="26"/>
      <c r="I70" s="4"/>
      <c r="J70" s="40"/>
      <c r="K70" s="40"/>
      <c r="L70" s="4"/>
      <c r="M70" s="44"/>
      <c r="N70" s="45"/>
      <c r="O70" s="49"/>
      <c r="P70" s="40"/>
      <c r="Q70" s="40"/>
      <c r="R70" s="40"/>
      <c r="S70" s="40"/>
      <c r="T70" s="40"/>
      <c r="U70" s="40"/>
      <c r="V70" s="52"/>
      <c r="W70" s="40"/>
      <c r="X70" s="54"/>
      <c r="Y70" s="38"/>
      <c r="Z70" s="4"/>
      <c r="AA70" s="42"/>
    </row>
    <row r="71" spans="1:27" hidden="1" x14ac:dyDescent="0.35">
      <c r="A71" s="26"/>
      <c r="B71" s="26"/>
      <c r="C71" s="5"/>
      <c r="D71" s="5"/>
      <c r="E71" s="40"/>
      <c r="F71" s="4"/>
      <c r="G71" s="42"/>
      <c r="H71" s="26"/>
      <c r="I71" s="4"/>
      <c r="J71" s="40"/>
      <c r="K71" s="40"/>
      <c r="L71" s="4"/>
      <c r="M71" s="44"/>
      <c r="N71" s="45"/>
      <c r="O71" s="49"/>
      <c r="P71" s="40"/>
      <c r="Q71" s="40"/>
      <c r="R71" s="40"/>
      <c r="S71" s="40"/>
      <c r="T71" s="40"/>
      <c r="U71" s="40"/>
      <c r="V71" s="52"/>
      <c r="W71" s="40"/>
      <c r="X71" s="54"/>
      <c r="Y71" s="38"/>
      <c r="Z71" s="4"/>
      <c r="AA71" s="42"/>
    </row>
    <row r="72" spans="1:27" hidden="1" x14ac:dyDescent="0.35">
      <c r="A72" s="26"/>
      <c r="B72" s="26"/>
      <c r="C72" s="5"/>
      <c r="D72" s="5"/>
      <c r="E72" s="40"/>
      <c r="F72" s="4"/>
      <c r="G72" s="42"/>
      <c r="H72" s="26"/>
      <c r="I72" s="4"/>
      <c r="J72" s="40"/>
      <c r="K72" s="40"/>
      <c r="L72" s="4"/>
      <c r="M72" s="44"/>
      <c r="N72" s="45"/>
      <c r="O72" s="49"/>
      <c r="P72" s="40"/>
      <c r="Q72" s="40"/>
      <c r="R72" s="40"/>
      <c r="S72" s="40"/>
      <c r="T72" s="40"/>
      <c r="U72" s="40"/>
      <c r="V72" s="52"/>
      <c r="W72" s="40"/>
      <c r="X72" s="54"/>
      <c r="Y72" s="38"/>
      <c r="Z72" s="4"/>
      <c r="AA72" s="42"/>
    </row>
    <row r="73" spans="1:27" hidden="1" x14ac:dyDescent="0.35">
      <c r="A73" s="26"/>
      <c r="B73" s="26"/>
      <c r="C73" s="5"/>
      <c r="D73" s="5"/>
      <c r="E73" s="40"/>
      <c r="F73" s="4"/>
      <c r="G73" s="42"/>
      <c r="H73" s="26"/>
      <c r="I73" s="4"/>
      <c r="J73" s="40"/>
      <c r="K73" s="40"/>
      <c r="L73" s="4"/>
      <c r="M73" s="44"/>
      <c r="N73" s="45"/>
      <c r="O73" s="49"/>
      <c r="P73" s="40"/>
      <c r="Q73" s="40"/>
      <c r="R73" s="40"/>
      <c r="S73" s="40"/>
      <c r="T73" s="40"/>
      <c r="U73" s="40"/>
      <c r="V73" s="52"/>
      <c r="W73" s="40"/>
      <c r="X73" s="54"/>
      <c r="Y73" s="38"/>
      <c r="Z73" s="4"/>
      <c r="AA73" s="42"/>
    </row>
    <row r="74" spans="1:27" hidden="1" x14ac:dyDescent="0.35">
      <c r="A74" s="26"/>
      <c r="B74" s="26"/>
      <c r="C74" s="5"/>
      <c r="D74" s="5"/>
      <c r="E74" s="40"/>
      <c r="F74" s="4"/>
      <c r="G74" s="42"/>
      <c r="H74" s="26"/>
      <c r="I74" s="4"/>
      <c r="J74" s="40"/>
      <c r="K74" s="40"/>
      <c r="L74" s="4"/>
      <c r="M74" s="44"/>
      <c r="N74" s="45"/>
      <c r="O74" s="49"/>
      <c r="P74" s="40"/>
      <c r="Q74" s="40"/>
      <c r="R74" s="40"/>
      <c r="S74" s="40"/>
      <c r="T74" s="40"/>
      <c r="U74" s="40"/>
      <c r="V74" s="52"/>
      <c r="W74" s="40"/>
      <c r="X74" s="54"/>
      <c r="Y74" s="38"/>
      <c r="Z74" s="4"/>
      <c r="AA74" s="42"/>
    </row>
    <row r="75" spans="1:27" hidden="1" x14ac:dyDescent="0.35">
      <c r="A75" s="26"/>
      <c r="B75" s="26"/>
      <c r="C75" s="5"/>
      <c r="D75" s="5"/>
      <c r="E75" s="40"/>
      <c r="F75" s="4"/>
      <c r="G75" s="42"/>
      <c r="H75" s="26"/>
      <c r="I75" s="4"/>
      <c r="J75" s="40"/>
      <c r="K75" s="40"/>
      <c r="L75" s="4"/>
      <c r="M75" s="44"/>
      <c r="N75" s="45"/>
      <c r="O75" s="49"/>
      <c r="P75" s="40"/>
      <c r="Q75" s="40"/>
      <c r="R75" s="40"/>
      <c r="S75" s="40"/>
      <c r="T75" s="40"/>
      <c r="U75" s="40"/>
      <c r="V75" s="52"/>
      <c r="W75" s="40"/>
      <c r="X75" s="54"/>
      <c r="Y75" s="38"/>
      <c r="Z75" s="4"/>
      <c r="AA75" s="42"/>
    </row>
    <row r="76" spans="1:27" hidden="1" x14ac:dyDescent="0.35">
      <c r="A76" s="26"/>
      <c r="B76" s="26"/>
      <c r="C76" s="5"/>
      <c r="D76" s="5"/>
      <c r="E76" s="40"/>
      <c r="F76" s="4"/>
      <c r="G76" s="42"/>
      <c r="H76" s="26"/>
      <c r="I76" s="4"/>
      <c r="J76" s="40"/>
      <c r="K76" s="40"/>
      <c r="L76" s="4"/>
      <c r="M76" s="44"/>
      <c r="N76" s="45"/>
      <c r="O76" s="49"/>
      <c r="P76" s="40"/>
      <c r="Q76" s="40"/>
      <c r="R76" s="40"/>
      <c r="S76" s="40"/>
      <c r="T76" s="40"/>
      <c r="U76" s="40"/>
      <c r="V76" s="52"/>
      <c r="W76" s="40"/>
      <c r="X76" s="54"/>
      <c r="Y76" s="38"/>
      <c r="Z76" s="4"/>
      <c r="AA76" s="42"/>
    </row>
    <row r="77" spans="1:27" hidden="1" x14ac:dyDescent="0.35">
      <c r="A77" s="26"/>
      <c r="B77" s="26"/>
      <c r="C77" s="5"/>
      <c r="D77" s="5"/>
      <c r="E77" s="40"/>
      <c r="F77" s="4"/>
      <c r="G77" s="42"/>
      <c r="H77" s="26"/>
      <c r="I77" s="4"/>
      <c r="J77" s="40"/>
      <c r="K77" s="40"/>
      <c r="L77" s="4"/>
      <c r="M77" s="44"/>
      <c r="N77" s="45"/>
      <c r="O77" s="49"/>
      <c r="P77" s="40"/>
      <c r="Q77" s="40"/>
      <c r="R77" s="40"/>
      <c r="S77" s="40"/>
      <c r="T77" s="40"/>
      <c r="U77" s="40"/>
      <c r="V77" s="52"/>
      <c r="W77" s="40"/>
      <c r="X77" s="54"/>
      <c r="Y77" s="38"/>
      <c r="Z77" s="4"/>
      <c r="AA77" s="42"/>
    </row>
    <row r="78" spans="1:27" hidden="1" x14ac:dyDescent="0.35">
      <c r="A78" s="26"/>
      <c r="B78" s="26"/>
      <c r="C78" s="5"/>
      <c r="D78" s="5"/>
      <c r="E78" s="40"/>
      <c r="F78" s="4"/>
      <c r="G78" s="42"/>
      <c r="H78" s="26"/>
      <c r="I78" s="4"/>
      <c r="J78" s="40"/>
      <c r="K78" s="40"/>
      <c r="L78" s="4"/>
      <c r="M78" s="44"/>
      <c r="N78" s="45"/>
      <c r="O78" s="49"/>
      <c r="P78" s="40"/>
      <c r="Q78" s="40"/>
      <c r="R78" s="40"/>
      <c r="S78" s="40"/>
      <c r="T78" s="40"/>
      <c r="U78" s="40"/>
      <c r="V78" s="52"/>
      <c r="W78" s="40"/>
      <c r="X78" s="54"/>
      <c r="Y78" s="38"/>
      <c r="Z78" s="4"/>
      <c r="AA78" s="42"/>
    </row>
    <row r="79" spans="1:27" hidden="1" x14ac:dyDescent="0.35">
      <c r="A79" s="26"/>
      <c r="B79" s="26"/>
      <c r="C79" s="5"/>
      <c r="D79" s="5"/>
      <c r="E79" s="40"/>
      <c r="F79" s="4"/>
      <c r="G79" s="42"/>
      <c r="H79" s="26"/>
      <c r="I79" s="4"/>
      <c r="J79" s="40"/>
      <c r="K79" s="40"/>
      <c r="L79" s="4"/>
      <c r="M79" s="44"/>
      <c r="N79" s="45"/>
      <c r="O79" s="49"/>
      <c r="P79" s="40"/>
      <c r="Q79" s="40"/>
      <c r="R79" s="40"/>
      <c r="S79" s="40"/>
      <c r="T79" s="40"/>
      <c r="U79" s="40"/>
      <c r="V79" s="52"/>
      <c r="W79" s="40"/>
      <c r="X79" s="54"/>
      <c r="Y79" s="38"/>
      <c r="Z79" s="4"/>
      <c r="AA79" s="42"/>
    </row>
    <row r="80" spans="1:27" hidden="1" x14ac:dyDescent="0.35">
      <c r="A80" s="26"/>
      <c r="B80" s="26"/>
      <c r="C80" s="5"/>
      <c r="D80" s="5"/>
      <c r="E80" s="40"/>
      <c r="F80" s="4"/>
      <c r="G80" s="42"/>
      <c r="H80" s="26"/>
      <c r="I80" s="4"/>
      <c r="J80" s="40"/>
      <c r="K80" s="40"/>
      <c r="L80" s="4"/>
      <c r="M80" s="44"/>
      <c r="N80" s="45"/>
      <c r="O80" s="49"/>
      <c r="P80" s="40"/>
      <c r="Q80" s="40"/>
      <c r="R80" s="40"/>
      <c r="S80" s="40"/>
      <c r="T80" s="40"/>
      <c r="U80" s="40"/>
      <c r="V80" s="52"/>
      <c r="W80" s="40"/>
      <c r="X80" s="54"/>
      <c r="Y80" s="38"/>
      <c r="Z80" s="4"/>
      <c r="AA80" s="42"/>
    </row>
    <row r="81" spans="1:27" hidden="1" x14ac:dyDescent="0.35">
      <c r="A81" s="26"/>
      <c r="B81" s="26"/>
      <c r="C81" s="5"/>
      <c r="D81" s="5"/>
      <c r="E81" s="40"/>
      <c r="F81" s="4"/>
      <c r="G81" s="42"/>
      <c r="H81" s="26"/>
      <c r="I81" s="4"/>
      <c r="J81" s="40"/>
      <c r="K81" s="40"/>
      <c r="L81" s="4"/>
      <c r="M81" s="44"/>
      <c r="N81" s="45"/>
      <c r="O81" s="49"/>
      <c r="P81" s="40"/>
      <c r="Q81" s="40"/>
      <c r="R81" s="40"/>
      <c r="S81" s="40"/>
      <c r="T81" s="40"/>
      <c r="U81" s="40"/>
      <c r="V81" s="52"/>
      <c r="W81" s="40"/>
      <c r="X81" s="54"/>
      <c r="Y81" s="38"/>
      <c r="Z81" s="4"/>
      <c r="AA81" s="42"/>
    </row>
    <row r="82" spans="1:27" hidden="1" x14ac:dyDescent="0.35">
      <c r="A82" s="26"/>
      <c r="B82" s="26"/>
      <c r="C82" s="5"/>
      <c r="D82" s="5"/>
      <c r="E82" s="40"/>
      <c r="F82" s="4"/>
      <c r="G82" s="42"/>
      <c r="H82" s="26"/>
      <c r="I82" s="4"/>
      <c r="J82" s="40"/>
      <c r="K82" s="40"/>
      <c r="L82" s="4"/>
      <c r="M82" s="44"/>
      <c r="N82" s="45"/>
      <c r="O82" s="49"/>
      <c r="P82" s="40"/>
      <c r="Q82" s="40"/>
      <c r="R82" s="40"/>
      <c r="S82" s="40"/>
      <c r="T82" s="40"/>
      <c r="U82" s="40"/>
      <c r="V82" s="52"/>
      <c r="W82" s="40"/>
      <c r="X82" s="54"/>
      <c r="Y82" s="38"/>
      <c r="Z82" s="4"/>
      <c r="AA82" s="42"/>
    </row>
    <row r="83" spans="1:27" hidden="1" x14ac:dyDescent="0.35">
      <c r="A83" s="26"/>
      <c r="B83" s="26"/>
      <c r="C83" s="5"/>
      <c r="D83" s="5"/>
      <c r="E83" s="40"/>
      <c r="F83" s="4"/>
      <c r="G83" s="42"/>
      <c r="H83" s="26"/>
      <c r="I83" s="4"/>
      <c r="J83" s="40"/>
      <c r="K83" s="40"/>
      <c r="L83" s="4"/>
      <c r="M83" s="44"/>
      <c r="N83" s="45"/>
      <c r="O83" s="49"/>
      <c r="P83" s="40"/>
      <c r="Q83" s="40"/>
      <c r="R83" s="40"/>
      <c r="S83" s="40"/>
      <c r="T83" s="40"/>
      <c r="U83" s="40"/>
      <c r="V83" s="52"/>
      <c r="W83" s="40"/>
      <c r="X83" s="54"/>
      <c r="Y83" s="38"/>
      <c r="Z83" s="4"/>
      <c r="AA83" s="42"/>
    </row>
    <row r="84" spans="1:27" hidden="1" x14ac:dyDescent="0.35">
      <c r="A84" s="26"/>
      <c r="B84" s="26"/>
      <c r="C84" s="5"/>
      <c r="D84" s="5"/>
      <c r="E84" s="40"/>
      <c r="F84" s="4"/>
      <c r="G84" s="42"/>
      <c r="H84" s="26"/>
      <c r="I84" s="4"/>
      <c r="J84" s="40"/>
      <c r="K84" s="40"/>
      <c r="L84" s="4"/>
      <c r="M84" s="44"/>
      <c r="N84" s="45"/>
      <c r="O84" s="49"/>
      <c r="P84" s="40"/>
      <c r="Q84" s="40"/>
      <c r="R84" s="40"/>
      <c r="S84" s="40"/>
      <c r="T84" s="40"/>
      <c r="U84" s="40"/>
      <c r="V84" s="52"/>
      <c r="W84" s="40"/>
      <c r="X84" s="54"/>
      <c r="Y84" s="38"/>
      <c r="Z84" s="4"/>
      <c r="AA84" s="42"/>
    </row>
    <row r="85" spans="1:27" hidden="1" x14ac:dyDescent="0.35">
      <c r="A85" s="26"/>
      <c r="B85" s="26"/>
      <c r="C85" s="5"/>
      <c r="D85" s="5"/>
      <c r="E85" s="40"/>
      <c r="F85" s="4"/>
      <c r="G85" s="42"/>
      <c r="H85" s="26"/>
      <c r="I85" s="4"/>
      <c r="J85" s="40"/>
      <c r="K85" s="40"/>
      <c r="L85" s="4"/>
      <c r="M85" s="44"/>
      <c r="N85" s="45"/>
      <c r="O85" s="49"/>
      <c r="P85" s="40"/>
      <c r="Q85" s="40"/>
      <c r="R85" s="40"/>
      <c r="S85" s="40"/>
      <c r="T85" s="40"/>
      <c r="U85" s="40"/>
      <c r="V85" s="52"/>
      <c r="W85" s="40"/>
      <c r="X85" s="54"/>
      <c r="Y85" s="38"/>
      <c r="Z85" s="4"/>
      <c r="AA85" s="42"/>
    </row>
    <row r="86" spans="1:27" hidden="1" x14ac:dyDescent="0.35">
      <c r="A86" s="26"/>
      <c r="B86" s="26"/>
      <c r="C86" s="5"/>
      <c r="D86" s="5"/>
      <c r="E86" s="40"/>
      <c r="F86" s="4"/>
      <c r="G86" s="42"/>
      <c r="H86" s="26"/>
      <c r="I86" s="4"/>
      <c r="J86" s="40"/>
      <c r="K86" s="40"/>
      <c r="L86" s="4"/>
      <c r="M86" s="44"/>
      <c r="N86" s="45"/>
      <c r="O86" s="49"/>
      <c r="P86" s="40"/>
      <c r="Q86" s="40"/>
      <c r="R86" s="40"/>
      <c r="S86" s="40"/>
      <c r="T86" s="40"/>
      <c r="U86" s="40"/>
      <c r="V86" s="52"/>
      <c r="W86" s="40"/>
      <c r="X86" s="54"/>
      <c r="Y86" s="38"/>
      <c r="Z86" s="4"/>
      <c r="AA86" s="42"/>
    </row>
    <row r="87" spans="1:27" hidden="1" x14ac:dyDescent="0.35">
      <c r="A87" s="26"/>
      <c r="B87" s="26"/>
      <c r="C87" s="5"/>
      <c r="D87" s="5"/>
      <c r="E87" s="40"/>
      <c r="F87" s="4"/>
      <c r="G87" s="42"/>
      <c r="H87" s="26"/>
      <c r="I87" s="4"/>
      <c r="J87" s="40"/>
      <c r="K87" s="40"/>
      <c r="L87" s="4"/>
      <c r="M87" s="44"/>
      <c r="N87" s="45"/>
      <c r="O87" s="49"/>
      <c r="P87" s="40"/>
      <c r="Q87" s="40"/>
      <c r="R87" s="40"/>
      <c r="S87" s="40"/>
      <c r="T87" s="40"/>
      <c r="U87" s="40"/>
      <c r="V87" s="52"/>
      <c r="W87" s="40"/>
      <c r="X87" s="54"/>
      <c r="Y87" s="38"/>
      <c r="Z87" s="4"/>
      <c r="AA87" s="42"/>
    </row>
    <row r="88" spans="1:27" hidden="1" x14ac:dyDescent="0.35">
      <c r="A88" s="26"/>
      <c r="B88" s="26"/>
      <c r="C88" s="5"/>
      <c r="D88" s="5"/>
      <c r="E88" s="40"/>
      <c r="F88" s="4"/>
      <c r="G88" s="42"/>
      <c r="H88" s="26"/>
      <c r="I88" s="4"/>
      <c r="J88" s="40"/>
      <c r="K88" s="40"/>
      <c r="L88" s="4"/>
      <c r="M88" s="44"/>
      <c r="N88" s="45"/>
      <c r="O88" s="49"/>
      <c r="P88" s="40"/>
      <c r="Q88" s="40"/>
      <c r="R88" s="40"/>
      <c r="S88" s="40"/>
      <c r="T88" s="40"/>
      <c r="U88" s="40"/>
      <c r="V88" s="52"/>
      <c r="W88" s="40"/>
      <c r="X88" s="54"/>
      <c r="Y88" s="38"/>
      <c r="Z88" s="4"/>
      <c r="AA88" s="42"/>
    </row>
    <row r="89" spans="1:27" hidden="1" x14ac:dyDescent="0.35">
      <c r="A89" s="26"/>
      <c r="B89" s="26"/>
      <c r="C89" s="5"/>
      <c r="D89" s="5"/>
      <c r="E89" s="40"/>
      <c r="F89" s="4"/>
      <c r="G89" s="42"/>
      <c r="H89" s="26"/>
      <c r="I89" s="4"/>
      <c r="J89" s="40"/>
      <c r="K89" s="40"/>
      <c r="L89" s="4"/>
      <c r="M89" s="44"/>
      <c r="N89" s="45"/>
      <c r="O89" s="49"/>
      <c r="P89" s="40"/>
      <c r="Q89" s="40"/>
      <c r="R89" s="40"/>
      <c r="S89" s="40"/>
      <c r="T89" s="40"/>
      <c r="U89" s="40"/>
      <c r="V89" s="52"/>
      <c r="W89" s="40"/>
      <c r="X89" s="54"/>
      <c r="Y89" s="38"/>
      <c r="Z89" s="4"/>
      <c r="AA89" s="42"/>
    </row>
    <row r="90" spans="1:27" hidden="1" x14ac:dyDescent="0.35">
      <c r="A90" s="26"/>
      <c r="B90" s="26"/>
      <c r="C90" s="5"/>
      <c r="D90" s="5"/>
      <c r="E90" s="40"/>
      <c r="F90" s="4"/>
      <c r="G90" s="42"/>
      <c r="H90" s="26"/>
      <c r="I90" s="4"/>
      <c r="J90" s="40"/>
      <c r="K90" s="40"/>
      <c r="L90" s="4"/>
      <c r="M90" s="44"/>
      <c r="N90" s="45"/>
      <c r="O90" s="49"/>
      <c r="P90" s="40"/>
      <c r="Q90" s="40"/>
      <c r="R90" s="40"/>
      <c r="S90" s="40"/>
      <c r="T90" s="40"/>
      <c r="U90" s="40"/>
      <c r="V90" s="52"/>
      <c r="W90" s="40"/>
      <c r="X90" s="54"/>
      <c r="Y90" s="38"/>
      <c r="Z90" s="4"/>
      <c r="AA90" s="42"/>
    </row>
    <row r="91" spans="1:27" hidden="1" x14ac:dyDescent="0.35">
      <c r="A91" s="26"/>
      <c r="B91" s="26"/>
      <c r="C91" s="5"/>
      <c r="D91" s="5"/>
      <c r="E91" s="40"/>
      <c r="F91" s="4"/>
      <c r="G91" s="42"/>
      <c r="H91" s="26"/>
      <c r="I91" s="4"/>
      <c r="J91" s="40"/>
      <c r="K91" s="40"/>
      <c r="L91" s="4"/>
      <c r="M91" s="44"/>
      <c r="N91" s="45"/>
      <c r="O91" s="49"/>
      <c r="P91" s="40"/>
      <c r="Q91" s="40"/>
      <c r="R91" s="40"/>
      <c r="S91" s="40"/>
      <c r="T91" s="40"/>
      <c r="U91" s="40"/>
      <c r="V91" s="52"/>
      <c r="W91" s="40"/>
      <c r="X91" s="54"/>
      <c r="Y91" s="38"/>
      <c r="Z91" s="4"/>
      <c r="AA91" s="42"/>
    </row>
    <row r="92" spans="1:27" hidden="1" x14ac:dyDescent="0.35">
      <c r="A92" s="26"/>
      <c r="B92" s="26"/>
      <c r="C92" s="5"/>
      <c r="D92" s="5"/>
      <c r="E92" s="40"/>
      <c r="F92" s="4"/>
      <c r="G92" s="42"/>
      <c r="H92" s="26"/>
      <c r="I92" s="4"/>
      <c r="J92" s="40"/>
      <c r="K92" s="40"/>
      <c r="L92" s="4"/>
      <c r="M92" s="44"/>
      <c r="N92" s="45"/>
      <c r="O92" s="49"/>
      <c r="P92" s="40"/>
      <c r="Q92" s="40"/>
      <c r="R92" s="40"/>
      <c r="S92" s="40"/>
      <c r="T92" s="40"/>
      <c r="U92" s="40"/>
      <c r="V92" s="52"/>
      <c r="W92" s="40"/>
      <c r="X92" s="54"/>
      <c r="Y92" s="38"/>
      <c r="Z92" s="4"/>
      <c r="AA92" s="42"/>
    </row>
    <row r="93" spans="1:27" hidden="1" x14ac:dyDescent="0.35">
      <c r="A93" s="26"/>
      <c r="B93" s="26"/>
      <c r="C93" s="5"/>
      <c r="D93" s="5"/>
      <c r="E93" s="40"/>
      <c r="F93" s="4"/>
      <c r="G93" s="42"/>
      <c r="H93" s="26"/>
      <c r="I93" s="4"/>
      <c r="J93" s="40"/>
      <c r="K93" s="40"/>
      <c r="L93" s="4"/>
      <c r="M93" s="44"/>
      <c r="N93" s="45"/>
      <c r="O93" s="49"/>
      <c r="P93" s="40"/>
      <c r="Q93" s="40"/>
      <c r="R93" s="40"/>
      <c r="S93" s="40"/>
      <c r="T93" s="40"/>
      <c r="U93" s="40"/>
      <c r="V93" s="52"/>
      <c r="W93" s="40"/>
      <c r="X93" s="54"/>
      <c r="Y93" s="38"/>
      <c r="Z93" s="4"/>
      <c r="AA93" s="42"/>
    </row>
    <row r="94" spans="1:27" hidden="1" x14ac:dyDescent="0.35">
      <c r="A94" s="26"/>
      <c r="B94" s="26"/>
      <c r="C94" s="5"/>
      <c r="D94" s="5"/>
      <c r="E94" s="40"/>
      <c r="F94" s="4"/>
      <c r="G94" s="42"/>
      <c r="H94" s="26"/>
      <c r="I94" s="4"/>
      <c r="J94" s="40"/>
      <c r="K94" s="40"/>
      <c r="L94" s="4"/>
      <c r="M94" s="44"/>
      <c r="N94" s="45"/>
      <c r="O94" s="49"/>
      <c r="P94" s="40"/>
      <c r="Q94" s="40"/>
      <c r="R94" s="40"/>
      <c r="S94" s="40"/>
      <c r="T94" s="40"/>
      <c r="U94" s="40"/>
      <c r="V94" s="52"/>
      <c r="W94" s="40"/>
      <c r="X94" s="54"/>
      <c r="Y94" s="38"/>
      <c r="Z94" s="4"/>
      <c r="AA94" s="42"/>
    </row>
    <row r="95" spans="1:27" hidden="1" x14ac:dyDescent="0.35">
      <c r="A95" s="26"/>
      <c r="B95" s="26"/>
      <c r="C95" s="5"/>
      <c r="D95" s="5"/>
      <c r="E95" s="40"/>
      <c r="F95" s="4"/>
      <c r="G95" s="42"/>
      <c r="H95" s="26"/>
      <c r="I95" s="4"/>
      <c r="J95" s="40"/>
      <c r="K95" s="40"/>
      <c r="L95" s="4"/>
      <c r="M95" s="44"/>
      <c r="N95" s="45"/>
      <c r="O95" s="49"/>
      <c r="P95" s="40"/>
      <c r="Q95" s="40"/>
      <c r="R95" s="40"/>
      <c r="S95" s="40"/>
      <c r="T95" s="40"/>
      <c r="U95" s="40"/>
      <c r="V95" s="52"/>
      <c r="W95" s="40"/>
      <c r="X95" s="54"/>
      <c r="Y95" s="38"/>
      <c r="Z95" s="4"/>
      <c r="AA95" s="42"/>
    </row>
    <row r="96" spans="1:27" hidden="1" x14ac:dyDescent="0.35">
      <c r="A96" s="26"/>
      <c r="B96" s="26"/>
      <c r="C96" s="5"/>
      <c r="D96" s="5"/>
      <c r="E96" s="40"/>
      <c r="F96" s="4"/>
      <c r="G96" s="42"/>
      <c r="H96" s="26"/>
      <c r="I96" s="4"/>
      <c r="J96" s="40"/>
      <c r="K96" s="40"/>
      <c r="L96" s="4"/>
      <c r="M96" s="44"/>
      <c r="N96" s="45"/>
      <c r="O96" s="49"/>
      <c r="P96" s="40"/>
      <c r="Q96" s="40"/>
      <c r="R96" s="40"/>
      <c r="S96" s="40"/>
      <c r="T96" s="40"/>
      <c r="U96" s="40"/>
      <c r="V96" s="52"/>
      <c r="W96" s="40"/>
      <c r="X96" s="54"/>
      <c r="Y96" s="38"/>
      <c r="Z96" s="4"/>
      <c r="AA96" s="42"/>
    </row>
    <row r="97" spans="1:27" hidden="1" x14ac:dyDescent="0.35">
      <c r="A97" s="26"/>
      <c r="B97" s="26"/>
      <c r="C97" s="5"/>
      <c r="D97" s="5"/>
      <c r="E97" s="40"/>
      <c r="F97" s="4"/>
      <c r="G97" s="42"/>
      <c r="H97" s="26"/>
      <c r="I97" s="4"/>
      <c r="J97" s="40"/>
      <c r="K97" s="40"/>
      <c r="L97" s="4"/>
      <c r="M97" s="44"/>
      <c r="N97" s="45"/>
      <c r="O97" s="49"/>
      <c r="P97" s="40"/>
      <c r="Q97" s="40"/>
      <c r="R97" s="40"/>
      <c r="S97" s="40"/>
      <c r="T97" s="40"/>
      <c r="U97" s="40"/>
      <c r="V97" s="52"/>
      <c r="W97" s="40"/>
      <c r="X97" s="54"/>
      <c r="Y97" s="38"/>
      <c r="Z97" s="4"/>
      <c r="AA97" s="42"/>
    </row>
    <row r="98" spans="1:27" hidden="1" x14ac:dyDescent="0.35">
      <c r="A98" s="26"/>
      <c r="B98" s="26"/>
      <c r="C98" s="5"/>
      <c r="D98" s="5"/>
      <c r="E98" s="40"/>
      <c r="F98" s="4"/>
      <c r="G98" s="42"/>
      <c r="H98" s="26"/>
      <c r="I98" s="4"/>
      <c r="J98" s="40"/>
      <c r="K98" s="40"/>
      <c r="L98" s="4"/>
      <c r="M98" s="44"/>
      <c r="N98" s="45"/>
      <c r="O98" s="49"/>
      <c r="P98" s="40"/>
      <c r="Q98" s="40"/>
      <c r="R98" s="40"/>
      <c r="S98" s="40"/>
      <c r="T98" s="40"/>
      <c r="U98" s="40"/>
      <c r="V98" s="52"/>
      <c r="W98" s="40"/>
      <c r="X98" s="54"/>
      <c r="Y98" s="38"/>
      <c r="Z98" s="4"/>
      <c r="AA98" s="42"/>
    </row>
    <row r="99" spans="1:27" hidden="1" x14ac:dyDescent="0.35">
      <c r="A99" s="26"/>
      <c r="B99" s="26"/>
      <c r="C99" s="5"/>
      <c r="D99" s="5"/>
      <c r="E99" s="40"/>
      <c r="F99" s="4"/>
      <c r="G99" s="42"/>
      <c r="H99" s="26"/>
      <c r="I99" s="4"/>
      <c r="J99" s="40"/>
      <c r="K99" s="40"/>
      <c r="L99" s="4"/>
      <c r="M99" s="44"/>
      <c r="N99" s="45"/>
      <c r="O99" s="49"/>
      <c r="P99" s="40"/>
      <c r="Q99" s="40"/>
      <c r="R99" s="40"/>
      <c r="S99" s="40"/>
      <c r="T99" s="40"/>
      <c r="U99" s="40"/>
      <c r="V99" s="52"/>
      <c r="W99" s="40"/>
      <c r="X99" s="54"/>
      <c r="Y99" s="38"/>
      <c r="Z99" s="4"/>
      <c r="AA99" s="42"/>
    </row>
    <row r="100" spans="1:27" hidden="1" x14ac:dyDescent="0.35">
      <c r="A100" s="26"/>
      <c r="B100" s="26"/>
      <c r="C100" s="5"/>
      <c r="D100" s="5"/>
      <c r="E100" s="40"/>
      <c r="F100" s="4"/>
      <c r="G100" s="42"/>
      <c r="H100" s="26"/>
      <c r="I100" s="4"/>
      <c r="J100" s="40"/>
      <c r="K100" s="40"/>
      <c r="L100" s="4"/>
      <c r="M100" s="44"/>
      <c r="N100" s="45"/>
      <c r="O100" s="49"/>
      <c r="P100" s="40"/>
      <c r="Q100" s="40"/>
      <c r="R100" s="40"/>
      <c r="S100" s="40"/>
      <c r="T100" s="40"/>
      <c r="U100" s="40"/>
      <c r="V100" s="52"/>
      <c r="W100" s="40"/>
      <c r="X100" s="54"/>
      <c r="Y100" s="38"/>
      <c r="Z100" s="4"/>
      <c r="AA100" s="42"/>
    </row>
    <row r="101" spans="1:27" hidden="1" x14ac:dyDescent="0.35">
      <c r="A101" s="26"/>
      <c r="B101" s="26"/>
      <c r="C101" s="5"/>
      <c r="D101" s="5"/>
      <c r="E101" s="40"/>
      <c r="F101" s="4"/>
      <c r="G101" s="42"/>
      <c r="H101" s="26"/>
      <c r="I101" s="4"/>
      <c r="J101" s="40"/>
      <c r="K101" s="40"/>
      <c r="L101" s="4"/>
      <c r="M101" s="44"/>
      <c r="N101" s="45"/>
      <c r="O101" s="49"/>
      <c r="P101" s="40"/>
      <c r="Q101" s="40"/>
      <c r="R101" s="40"/>
      <c r="S101" s="40"/>
      <c r="T101" s="40"/>
      <c r="U101" s="40"/>
      <c r="V101" s="52"/>
      <c r="W101" s="40"/>
      <c r="X101" s="54"/>
      <c r="Y101" s="38"/>
      <c r="Z101" s="4"/>
      <c r="AA101" s="42"/>
    </row>
    <row r="102" spans="1:27" hidden="1" x14ac:dyDescent="0.35">
      <c r="A102" s="26"/>
      <c r="B102" s="26"/>
      <c r="C102" s="5"/>
      <c r="D102" s="5"/>
      <c r="E102" s="40"/>
      <c r="F102" s="4"/>
      <c r="G102" s="42"/>
      <c r="H102" s="26"/>
      <c r="I102" s="4"/>
      <c r="J102" s="40"/>
      <c r="K102" s="40"/>
      <c r="L102" s="4"/>
      <c r="M102" s="44"/>
      <c r="N102" s="45"/>
      <c r="O102" s="49"/>
      <c r="P102" s="40"/>
      <c r="Q102" s="40"/>
      <c r="R102" s="40"/>
      <c r="S102" s="40"/>
      <c r="T102" s="40"/>
      <c r="U102" s="40"/>
      <c r="V102" s="52"/>
      <c r="W102" s="40"/>
      <c r="X102" s="54"/>
      <c r="Y102" s="38"/>
      <c r="Z102" s="4"/>
      <c r="AA102" s="42"/>
    </row>
    <row r="103" spans="1:27" hidden="1" x14ac:dyDescent="0.35">
      <c r="A103" s="26"/>
      <c r="B103" s="26"/>
      <c r="C103" s="5"/>
      <c r="D103" s="5"/>
      <c r="E103" s="40"/>
      <c r="F103" s="4"/>
      <c r="G103" s="42"/>
      <c r="H103" s="26"/>
      <c r="I103" s="4"/>
      <c r="J103" s="40"/>
      <c r="K103" s="40"/>
      <c r="L103" s="4"/>
      <c r="M103" s="44"/>
      <c r="N103" s="45"/>
      <c r="O103" s="49"/>
      <c r="P103" s="40"/>
      <c r="Q103" s="40"/>
      <c r="R103" s="40"/>
      <c r="S103" s="40"/>
      <c r="T103" s="40"/>
      <c r="U103" s="40"/>
      <c r="V103" s="52"/>
      <c r="W103" s="40"/>
      <c r="X103" s="54"/>
      <c r="Y103" s="38"/>
      <c r="Z103" s="4"/>
      <c r="AA103" s="42"/>
    </row>
    <row r="104" spans="1:27" hidden="1" x14ac:dyDescent="0.35">
      <c r="A104" s="26"/>
      <c r="B104" s="26"/>
      <c r="C104" s="5"/>
      <c r="D104" s="5"/>
      <c r="E104" s="40"/>
      <c r="F104" s="4"/>
      <c r="G104" s="42"/>
      <c r="H104" s="26"/>
      <c r="I104" s="4"/>
      <c r="J104" s="40"/>
      <c r="K104" s="40"/>
      <c r="L104" s="4"/>
      <c r="M104" s="44"/>
      <c r="N104" s="45"/>
      <c r="O104" s="49"/>
      <c r="P104" s="40"/>
      <c r="Q104" s="40"/>
      <c r="R104" s="40"/>
      <c r="S104" s="40"/>
      <c r="T104" s="40"/>
      <c r="U104" s="40"/>
      <c r="V104" s="52"/>
      <c r="W104" s="40"/>
      <c r="X104" s="54"/>
      <c r="Y104" s="38"/>
      <c r="Z104" s="4"/>
      <c r="AA104" s="42"/>
    </row>
    <row r="105" spans="1:27" hidden="1" x14ac:dyDescent="0.35">
      <c r="A105" s="26"/>
      <c r="B105" s="26"/>
      <c r="C105" s="5"/>
      <c r="D105" s="5"/>
      <c r="E105" s="40"/>
      <c r="F105" s="4"/>
      <c r="G105" s="42"/>
      <c r="H105" s="26"/>
      <c r="I105" s="4"/>
      <c r="J105" s="40"/>
      <c r="K105" s="40"/>
      <c r="L105" s="4"/>
      <c r="M105" s="44"/>
      <c r="N105" s="45"/>
      <c r="O105" s="49"/>
      <c r="P105" s="40"/>
      <c r="Q105" s="40"/>
      <c r="R105" s="40"/>
      <c r="S105" s="40"/>
      <c r="T105" s="40"/>
      <c r="U105" s="40"/>
      <c r="V105" s="52"/>
      <c r="W105" s="40"/>
      <c r="X105" s="54"/>
      <c r="Y105" s="38"/>
      <c r="Z105" s="4"/>
      <c r="AA105" s="42"/>
    </row>
    <row r="106" spans="1:27" hidden="1" x14ac:dyDescent="0.35">
      <c r="A106" s="26"/>
      <c r="B106" s="26"/>
      <c r="C106" s="5"/>
      <c r="D106" s="5"/>
      <c r="E106" s="40"/>
      <c r="F106" s="4"/>
      <c r="G106" s="42"/>
      <c r="H106" s="26"/>
      <c r="I106" s="4"/>
      <c r="J106" s="40"/>
      <c r="K106" s="40"/>
      <c r="L106" s="4"/>
      <c r="M106" s="44"/>
      <c r="N106" s="45"/>
      <c r="O106" s="49"/>
      <c r="P106" s="40"/>
      <c r="Q106" s="40"/>
      <c r="R106" s="40"/>
      <c r="S106" s="40"/>
      <c r="T106" s="40"/>
      <c r="U106" s="40"/>
      <c r="V106" s="52"/>
      <c r="W106" s="40"/>
      <c r="X106" s="54"/>
      <c r="Y106" s="38"/>
      <c r="Z106" s="4"/>
      <c r="AA106" s="42"/>
    </row>
    <row r="107" spans="1:27" hidden="1" x14ac:dyDescent="0.35">
      <c r="A107" s="26"/>
      <c r="B107" s="26"/>
      <c r="C107" s="5"/>
      <c r="D107" s="5"/>
      <c r="E107" s="40"/>
      <c r="F107" s="4"/>
      <c r="G107" s="42"/>
      <c r="H107" s="26"/>
      <c r="I107" s="4"/>
      <c r="J107" s="40"/>
      <c r="K107" s="40"/>
      <c r="L107" s="4"/>
      <c r="M107" s="44"/>
      <c r="N107" s="45"/>
      <c r="O107" s="49"/>
      <c r="P107" s="40"/>
      <c r="Q107" s="40"/>
      <c r="R107" s="40"/>
      <c r="S107" s="40"/>
      <c r="T107" s="40"/>
      <c r="U107" s="40"/>
      <c r="V107" s="52"/>
      <c r="W107" s="40"/>
      <c r="X107" s="54"/>
      <c r="Y107" s="38"/>
      <c r="Z107" s="4"/>
      <c r="AA107" s="42"/>
    </row>
    <row r="108" spans="1:27" hidden="1" x14ac:dyDescent="0.35">
      <c r="A108" s="26"/>
      <c r="B108" s="26"/>
      <c r="C108" s="5"/>
      <c r="D108" s="5"/>
      <c r="E108" s="40"/>
      <c r="F108" s="4"/>
      <c r="G108" s="42"/>
      <c r="H108" s="26"/>
      <c r="I108" s="4"/>
      <c r="J108" s="40"/>
      <c r="K108" s="40"/>
      <c r="L108" s="4"/>
      <c r="M108" s="44"/>
      <c r="N108" s="45"/>
      <c r="O108" s="49"/>
      <c r="P108" s="40"/>
      <c r="Q108" s="40"/>
      <c r="R108" s="40"/>
      <c r="S108" s="40"/>
      <c r="T108" s="40"/>
      <c r="U108" s="40"/>
      <c r="V108" s="52"/>
      <c r="W108" s="40"/>
      <c r="X108" s="54"/>
      <c r="Y108" s="38"/>
      <c r="Z108" s="4"/>
      <c r="AA108" s="42"/>
    </row>
    <row r="109" spans="1:27" hidden="1" x14ac:dyDescent="0.35">
      <c r="A109" s="26"/>
      <c r="B109" s="26"/>
      <c r="C109" s="5"/>
      <c r="D109" s="5"/>
      <c r="E109" s="40"/>
      <c r="F109" s="4"/>
      <c r="G109" s="42"/>
      <c r="H109" s="26"/>
      <c r="I109" s="4"/>
      <c r="J109" s="40"/>
      <c r="K109" s="40"/>
      <c r="L109" s="4"/>
      <c r="M109" s="44"/>
      <c r="N109" s="45"/>
      <c r="O109" s="49"/>
      <c r="P109" s="40"/>
      <c r="Q109" s="40"/>
      <c r="R109" s="40"/>
      <c r="S109" s="40"/>
      <c r="T109" s="40"/>
      <c r="U109" s="40"/>
      <c r="V109" s="52"/>
      <c r="W109" s="40"/>
      <c r="X109" s="54"/>
      <c r="Y109" s="38"/>
      <c r="Z109" s="4"/>
      <c r="AA109" s="42"/>
    </row>
    <row r="110" spans="1:27" hidden="1" x14ac:dyDescent="0.35">
      <c r="A110" s="26"/>
      <c r="B110" s="26"/>
      <c r="C110" s="5"/>
      <c r="D110" s="5"/>
      <c r="E110" s="40"/>
      <c r="F110" s="4"/>
      <c r="G110" s="42"/>
      <c r="H110" s="26"/>
      <c r="I110" s="4"/>
      <c r="J110" s="40"/>
      <c r="K110" s="40"/>
      <c r="L110" s="4"/>
      <c r="M110" s="44"/>
      <c r="N110" s="45"/>
      <c r="O110" s="49"/>
      <c r="P110" s="40"/>
      <c r="Q110" s="40"/>
      <c r="R110" s="40"/>
      <c r="S110" s="40"/>
      <c r="T110" s="40"/>
      <c r="U110" s="40"/>
      <c r="V110" s="52"/>
      <c r="W110" s="40"/>
      <c r="X110" s="54"/>
      <c r="Y110" s="38"/>
      <c r="Z110" s="4"/>
      <c r="AA110" s="42"/>
    </row>
    <row r="111" spans="1:27" hidden="1" x14ac:dyDescent="0.35">
      <c r="A111" s="26"/>
      <c r="B111" s="26"/>
      <c r="C111" s="5"/>
      <c r="D111" s="5"/>
      <c r="E111" s="40"/>
      <c r="F111" s="4"/>
      <c r="G111" s="42"/>
      <c r="H111" s="26"/>
      <c r="I111" s="4"/>
      <c r="J111" s="40"/>
      <c r="K111" s="40"/>
      <c r="L111" s="4"/>
      <c r="M111" s="44"/>
      <c r="N111" s="45"/>
      <c r="O111" s="49"/>
      <c r="P111" s="40"/>
      <c r="Q111" s="40"/>
      <c r="R111" s="40"/>
      <c r="S111" s="40"/>
      <c r="T111" s="40"/>
      <c r="U111" s="40"/>
      <c r="V111" s="52"/>
      <c r="W111" s="40"/>
      <c r="X111" s="54"/>
      <c r="Y111" s="38"/>
      <c r="Z111" s="4"/>
      <c r="AA111" s="42"/>
    </row>
    <row r="112" spans="1:27" hidden="1" x14ac:dyDescent="0.35">
      <c r="A112" s="26"/>
      <c r="B112" s="26"/>
      <c r="C112" s="5"/>
      <c r="D112" s="5"/>
      <c r="E112" s="40"/>
      <c r="F112" s="4"/>
      <c r="G112" s="42"/>
      <c r="H112" s="26"/>
      <c r="I112" s="4"/>
      <c r="J112" s="40"/>
      <c r="K112" s="40"/>
      <c r="L112" s="4"/>
      <c r="M112" s="44"/>
      <c r="N112" s="45"/>
      <c r="O112" s="49"/>
      <c r="P112" s="40"/>
      <c r="Q112" s="40"/>
      <c r="R112" s="40"/>
      <c r="S112" s="40"/>
      <c r="T112" s="40"/>
      <c r="U112" s="40"/>
      <c r="V112" s="52"/>
      <c r="W112" s="40"/>
      <c r="X112" s="54"/>
      <c r="Y112" s="38"/>
      <c r="Z112" s="4"/>
      <c r="AA112" s="42"/>
    </row>
    <row r="113" spans="1:27" hidden="1" x14ac:dyDescent="0.35">
      <c r="A113" s="26"/>
      <c r="B113" s="26"/>
      <c r="C113" s="5"/>
      <c r="D113" s="5"/>
      <c r="E113" s="40"/>
      <c r="F113" s="4"/>
      <c r="G113" s="42"/>
      <c r="H113" s="26"/>
      <c r="I113" s="4"/>
      <c r="J113" s="40"/>
      <c r="K113" s="40"/>
      <c r="L113" s="4"/>
      <c r="M113" s="44"/>
      <c r="N113" s="45"/>
      <c r="O113" s="49"/>
      <c r="P113" s="40"/>
      <c r="Q113" s="40"/>
      <c r="R113" s="40"/>
      <c r="S113" s="40"/>
      <c r="T113" s="40"/>
      <c r="U113" s="40"/>
      <c r="V113" s="52"/>
      <c r="W113" s="40"/>
      <c r="X113" s="54"/>
      <c r="Y113" s="38"/>
      <c r="Z113" s="4"/>
      <c r="AA113" s="42"/>
    </row>
    <row r="114" spans="1:27" hidden="1" x14ac:dyDescent="0.35">
      <c r="A114" s="26"/>
      <c r="B114" s="26"/>
      <c r="C114" s="5"/>
      <c r="D114" s="5"/>
      <c r="E114" s="40"/>
      <c r="F114" s="4"/>
      <c r="G114" s="42"/>
      <c r="H114" s="26"/>
      <c r="I114" s="4"/>
      <c r="J114" s="40"/>
      <c r="K114" s="40"/>
      <c r="L114" s="4"/>
      <c r="M114" s="44"/>
      <c r="N114" s="45"/>
      <c r="O114" s="49"/>
      <c r="P114" s="40"/>
      <c r="Q114" s="40"/>
      <c r="R114" s="40"/>
      <c r="S114" s="40"/>
      <c r="T114" s="40"/>
      <c r="U114" s="40"/>
      <c r="V114" s="52"/>
      <c r="W114" s="40"/>
      <c r="X114" s="54"/>
      <c r="Y114" s="38"/>
      <c r="Z114" s="4"/>
      <c r="AA114" s="42"/>
    </row>
    <row r="115" spans="1:27" hidden="1" x14ac:dyDescent="0.35">
      <c r="A115" s="26"/>
      <c r="B115" s="26"/>
      <c r="C115" s="5"/>
      <c r="D115" s="5"/>
      <c r="E115" s="40"/>
      <c r="F115" s="4"/>
      <c r="G115" s="42"/>
      <c r="H115" s="26"/>
      <c r="I115" s="4"/>
      <c r="J115" s="40"/>
      <c r="K115" s="40"/>
      <c r="L115" s="4"/>
      <c r="M115" s="44"/>
      <c r="N115" s="45"/>
      <c r="O115" s="49"/>
      <c r="P115" s="40"/>
      <c r="Q115" s="40"/>
      <c r="R115" s="40"/>
      <c r="S115" s="40"/>
      <c r="T115" s="40"/>
      <c r="U115" s="40"/>
      <c r="V115" s="52"/>
      <c r="W115" s="40"/>
      <c r="X115" s="54"/>
      <c r="Y115" s="38"/>
      <c r="Z115" s="4"/>
      <c r="AA115" s="42"/>
    </row>
    <row r="116" spans="1:27" hidden="1" x14ac:dyDescent="0.35">
      <c r="A116" s="26"/>
      <c r="B116" s="26"/>
      <c r="C116" s="5"/>
      <c r="D116" s="5"/>
      <c r="E116" s="40"/>
      <c r="F116" s="4"/>
      <c r="G116" s="42"/>
      <c r="H116" s="26"/>
      <c r="I116" s="4"/>
      <c r="J116" s="40"/>
      <c r="K116" s="40"/>
      <c r="L116" s="4"/>
      <c r="M116" s="44"/>
      <c r="N116" s="45"/>
      <c r="O116" s="49"/>
      <c r="P116" s="40"/>
      <c r="Q116" s="40"/>
      <c r="R116" s="40"/>
      <c r="S116" s="40"/>
      <c r="T116" s="40"/>
      <c r="U116" s="40"/>
      <c r="V116" s="52"/>
      <c r="W116" s="40"/>
      <c r="X116" s="54"/>
      <c r="Y116" s="38"/>
      <c r="Z116" s="4"/>
      <c r="AA116" s="42"/>
    </row>
    <row r="117" spans="1:27" hidden="1" x14ac:dyDescent="0.35">
      <c r="A117" s="26"/>
      <c r="B117" s="26"/>
      <c r="C117" s="5"/>
      <c r="D117" s="5"/>
      <c r="E117" s="40"/>
      <c r="F117" s="4"/>
      <c r="G117" s="42"/>
      <c r="H117" s="26"/>
      <c r="I117" s="4"/>
      <c r="J117" s="40"/>
      <c r="K117" s="40"/>
      <c r="L117" s="4"/>
      <c r="M117" s="44"/>
      <c r="N117" s="45"/>
      <c r="O117" s="49"/>
      <c r="P117" s="40"/>
      <c r="Q117" s="40"/>
      <c r="R117" s="40"/>
      <c r="S117" s="40"/>
      <c r="T117" s="40"/>
      <c r="U117" s="40"/>
      <c r="V117" s="52"/>
      <c r="W117" s="40"/>
      <c r="X117" s="54"/>
      <c r="Y117" s="38"/>
      <c r="Z117" s="4"/>
      <c r="AA117" s="42"/>
    </row>
    <row r="118" spans="1:27" hidden="1" x14ac:dyDescent="0.35">
      <c r="A118" s="26"/>
      <c r="B118" s="26"/>
      <c r="C118" s="5"/>
      <c r="D118" s="5"/>
      <c r="E118" s="40"/>
      <c r="F118" s="4"/>
      <c r="G118" s="42"/>
      <c r="H118" s="26"/>
      <c r="I118" s="4"/>
      <c r="J118" s="40"/>
      <c r="K118" s="40"/>
      <c r="L118" s="4"/>
      <c r="M118" s="44"/>
      <c r="N118" s="45"/>
      <c r="O118" s="49"/>
      <c r="P118" s="40"/>
      <c r="Q118" s="40"/>
      <c r="R118" s="40"/>
      <c r="S118" s="40"/>
      <c r="T118" s="40"/>
      <c r="U118" s="40"/>
      <c r="V118" s="52"/>
      <c r="W118" s="40"/>
      <c r="X118" s="54"/>
      <c r="Y118" s="38"/>
      <c r="Z118" s="4"/>
      <c r="AA118" s="42"/>
    </row>
    <row r="119" spans="1:27" hidden="1" x14ac:dyDescent="0.35">
      <c r="A119" s="26"/>
      <c r="B119" s="26"/>
      <c r="C119" s="5"/>
      <c r="D119" s="5"/>
      <c r="E119" s="40"/>
      <c r="F119" s="4"/>
      <c r="G119" s="42"/>
      <c r="H119" s="26"/>
      <c r="I119" s="4"/>
      <c r="J119" s="40"/>
      <c r="K119" s="40"/>
      <c r="L119" s="4"/>
      <c r="M119" s="44"/>
      <c r="N119" s="45"/>
      <c r="O119" s="49"/>
      <c r="P119" s="40"/>
      <c r="Q119" s="40"/>
      <c r="R119" s="40"/>
      <c r="S119" s="40"/>
      <c r="T119" s="40"/>
      <c r="U119" s="40"/>
      <c r="V119" s="52"/>
      <c r="W119" s="40"/>
      <c r="X119" s="54"/>
      <c r="Y119" s="38"/>
      <c r="Z119" s="4"/>
      <c r="AA119" s="42"/>
    </row>
    <row r="120" spans="1:27" hidden="1" x14ac:dyDescent="0.35">
      <c r="A120" s="26"/>
      <c r="B120" s="26"/>
      <c r="C120" s="5"/>
      <c r="D120" s="5"/>
      <c r="E120" s="40"/>
      <c r="F120" s="4"/>
      <c r="G120" s="42"/>
      <c r="H120" s="26"/>
      <c r="I120" s="4"/>
      <c r="J120" s="40"/>
      <c r="K120" s="40"/>
      <c r="L120" s="4"/>
      <c r="M120" s="44"/>
      <c r="N120" s="45"/>
      <c r="O120" s="49"/>
      <c r="P120" s="40"/>
      <c r="Q120" s="40"/>
      <c r="R120" s="40"/>
      <c r="S120" s="40"/>
      <c r="T120" s="40"/>
      <c r="U120" s="40"/>
      <c r="V120" s="52"/>
      <c r="W120" s="40"/>
      <c r="X120" s="54"/>
      <c r="Y120" s="38"/>
      <c r="Z120" s="4"/>
      <c r="AA120" s="42"/>
    </row>
    <row r="121" spans="1:27" hidden="1" x14ac:dyDescent="0.35">
      <c r="A121" s="26"/>
      <c r="B121" s="26"/>
      <c r="C121" s="5"/>
      <c r="D121" s="5"/>
      <c r="E121" s="40"/>
      <c r="F121" s="4"/>
      <c r="G121" s="42"/>
      <c r="H121" s="26"/>
      <c r="I121" s="4"/>
      <c r="J121" s="40"/>
      <c r="K121" s="40"/>
      <c r="L121" s="4"/>
      <c r="M121" s="44"/>
      <c r="N121" s="45"/>
      <c r="O121" s="49"/>
      <c r="P121" s="40"/>
      <c r="Q121" s="40"/>
      <c r="R121" s="40"/>
      <c r="S121" s="40"/>
      <c r="T121" s="40"/>
      <c r="U121" s="40"/>
      <c r="V121" s="52"/>
      <c r="W121" s="40"/>
      <c r="X121" s="54"/>
      <c r="Y121" s="38"/>
      <c r="Z121" s="4"/>
      <c r="AA121" s="42"/>
    </row>
    <row r="122" spans="1:27" hidden="1" x14ac:dyDescent="0.35">
      <c r="A122" s="26"/>
      <c r="B122" s="26"/>
      <c r="C122" s="5"/>
      <c r="D122" s="5"/>
      <c r="E122" s="40"/>
      <c r="F122" s="4"/>
      <c r="G122" s="42"/>
      <c r="H122" s="26"/>
      <c r="I122" s="4"/>
      <c r="J122" s="40"/>
      <c r="K122" s="40"/>
      <c r="L122" s="4"/>
      <c r="M122" s="44"/>
      <c r="N122" s="45"/>
      <c r="O122" s="49"/>
      <c r="P122" s="40"/>
      <c r="Q122" s="40"/>
      <c r="R122" s="40"/>
      <c r="S122" s="40"/>
      <c r="T122" s="40"/>
      <c r="U122" s="40"/>
      <c r="V122" s="52"/>
      <c r="W122" s="40"/>
      <c r="X122" s="54"/>
      <c r="Y122" s="38"/>
      <c r="Z122" s="4"/>
      <c r="AA122" s="42"/>
    </row>
    <row r="123" spans="1:27" hidden="1" x14ac:dyDescent="0.35">
      <c r="A123" s="26"/>
      <c r="B123" s="26"/>
      <c r="C123" s="5"/>
      <c r="D123" s="5"/>
      <c r="E123" s="40"/>
      <c r="F123" s="4"/>
      <c r="G123" s="42"/>
      <c r="H123" s="26"/>
      <c r="I123" s="4"/>
      <c r="J123" s="40"/>
      <c r="K123" s="40"/>
      <c r="L123" s="4"/>
      <c r="M123" s="44"/>
      <c r="N123" s="45"/>
      <c r="O123" s="49"/>
      <c r="P123" s="40"/>
      <c r="Q123" s="40"/>
      <c r="R123" s="40"/>
      <c r="S123" s="40"/>
      <c r="T123" s="40"/>
      <c r="U123" s="40"/>
      <c r="V123" s="52"/>
      <c r="W123" s="40"/>
      <c r="X123" s="54"/>
      <c r="Y123" s="38"/>
      <c r="Z123" s="4"/>
      <c r="AA123" s="42"/>
    </row>
    <row r="124" spans="1:27" hidden="1" x14ac:dyDescent="0.35">
      <c r="A124" s="26"/>
      <c r="B124" s="26"/>
      <c r="C124" s="5"/>
      <c r="D124" s="5"/>
      <c r="E124" s="40"/>
      <c r="F124" s="4"/>
      <c r="G124" s="42"/>
      <c r="H124" s="26"/>
      <c r="I124" s="4"/>
      <c r="J124" s="40"/>
      <c r="K124" s="40"/>
      <c r="L124" s="4"/>
      <c r="M124" s="44"/>
      <c r="N124" s="45"/>
      <c r="O124" s="49"/>
      <c r="P124" s="40"/>
      <c r="Q124" s="40"/>
      <c r="R124" s="40"/>
      <c r="S124" s="40"/>
      <c r="T124" s="40"/>
      <c r="U124" s="40"/>
      <c r="V124" s="52"/>
      <c r="W124" s="40"/>
      <c r="X124" s="54"/>
      <c r="Y124" s="38"/>
      <c r="Z124" s="4"/>
      <c r="AA124" s="42"/>
    </row>
    <row r="125" spans="1:27" hidden="1" x14ac:dyDescent="0.35">
      <c r="A125" s="26"/>
      <c r="B125" s="26"/>
      <c r="C125" s="5"/>
      <c r="D125" s="5"/>
      <c r="E125" s="40"/>
      <c r="F125" s="4"/>
      <c r="G125" s="42"/>
      <c r="H125" s="26"/>
      <c r="I125" s="4"/>
      <c r="J125" s="40"/>
      <c r="K125" s="40"/>
      <c r="L125" s="4"/>
      <c r="M125" s="44"/>
      <c r="N125" s="45"/>
      <c r="O125" s="49"/>
      <c r="P125" s="40"/>
      <c r="Q125" s="40"/>
      <c r="R125" s="40"/>
      <c r="S125" s="40"/>
      <c r="T125" s="40"/>
      <c r="U125" s="40"/>
      <c r="V125" s="52"/>
      <c r="W125" s="40"/>
      <c r="X125" s="54"/>
      <c r="Y125" s="38"/>
      <c r="Z125" s="4"/>
      <c r="AA125" s="42"/>
    </row>
    <row r="126" spans="1:27" hidden="1" x14ac:dyDescent="0.35">
      <c r="A126" s="26"/>
      <c r="B126" s="26"/>
      <c r="C126" s="5"/>
      <c r="D126" s="5"/>
      <c r="E126" s="40"/>
      <c r="F126" s="4"/>
      <c r="G126" s="42"/>
      <c r="H126" s="26"/>
      <c r="I126" s="4"/>
      <c r="J126" s="40"/>
      <c r="K126" s="40"/>
      <c r="L126" s="4"/>
      <c r="M126" s="44"/>
      <c r="N126" s="45"/>
      <c r="O126" s="49"/>
      <c r="P126" s="40"/>
      <c r="Q126" s="40"/>
      <c r="R126" s="40"/>
      <c r="S126" s="40"/>
      <c r="T126" s="40"/>
      <c r="U126" s="40"/>
      <c r="V126" s="52"/>
      <c r="W126" s="40"/>
      <c r="X126" s="54"/>
      <c r="Y126" s="38"/>
      <c r="Z126" s="4"/>
      <c r="AA126" s="42"/>
    </row>
    <row r="127" spans="1:27" hidden="1" x14ac:dyDescent="0.35">
      <c r="A127" s="26"/>
      <c r="B127" s="26"/>
      <c r="C127" s="5"/>
      <c r="D127" s="5"/>
      <c r="E127" s="40"/>
      <c r="F127" s="4"/>
      <c r="G127" s="42"/>
      <c r="H127" s="26"/>
      <c r="I127" s="4"/>
      <c r="J127" s="40"/>
      <c r="K127" s="40"/>
      <c r="L127" s="4"/>
      <c r="M127" s="44"/>
      <c r="N127" s="45"/>
      <c r="O127" s="49"/>
      <c r="P127" s="40"/>
      <c r="Q127" s="40"/>
      <c r="R127" s="40"/>
      <c r="S127" s="40"/>
      <c r="T127" s="40"/>
      <c r="U127" s="40"/>
      <c r="V127" s="52"/>
      <c r="W127" s="40"/>
      <c r="X127" s="54"/>
      <c r="Y127" s="38"/>
      <c r="Z127" s="4"/>
      <c r="AA127" s="42"/>
    </row>
    <row r="128" spans="1:27" hidden="1" x14ac:dyDescent="0.35">
      <c r="A128" s="26"/>
      <c r="B128" s="26"/>
      <c r="C128" s="5"/>
      <c r="D128" s="5"/>
      <c r="E128" s="40"/>
      <c r="F128" s="4"/>
      <c r="G128" s="42"/>
      <c r="H128" s="26"/>
      <c r="I128" s="4"/>
      <c r="J128" s="40"/>
      <c r="K128" s="40"/>
      <c r="L128" s="4"/>
      <c r="M128" s="44"/>
      <c r="N128" s="45"/>
      <c r="O128" s="49"/>
      <c r="P128" s="40"/>
      <c r="Q128" s="40"/>
      <c r="R128" s="40"/>
      <c r="S128" s="40"/>
      <c r="T128" s="40"/>
      <c r="U128" s="40"/>
      <c r="V128" s="52"/>
      <c r="W128" s="40"/>
      <c r="X128" s="54"/>
      <c r="Y128" s="38"/>
      <c r="Z128" s="4"/>
      <c r="AA128" s="42"/>
    </row>
    <row r="129" spans="1:27" hidden="1" x14ac:dyDescent="0.35">
      <c r="A129" s="26"/>
      <c r="B129" s="26"/>
      <c r="C129" s="5"/>
      <c r="D129" s="5"/>
      <c r="E129" s="40"/>
      <c r="F129" s="4"/>
      <c r="G129" s="42"/>
      <c r="H129" s="26"/>
      <c r="I129" s="4"/>
      <c r="J129" s="40"/>
      <c r="K129" s="40"/>
      <c r="L129" s="4"/>
      <c r="M129" s="44"/>
      <c r="N129" s="45"/>
      <c r="O129" s="49"/>
      <c r="P129" s="40"/>
      <c r="Q129" s="40"/>
      <c r="R129" s="40"/>
      <c r="S129" s="40"/>
      <c r="T129" s="40"/>
      <c r="U129" s="40"/>
      <c r="V129" s="52"/>
      <c r="W129" s="40"/>
      <c r="X129" s="54"/>
      <c r="Y129" s="38"/>
      <c r="Z129" s="4"/>
      <c r="AA129" s="42"/>
    </row>
    <row r="130" spans="1:27" hidden="1" x14ac:dyDescent="0.35">
      <c r="A130" s="26"/>
      <c r="B130" s="26"/>
      <c r="C130" s="5"/>
      <c r="D130" s="5"/>
      <c r="E130" s="40"/>
      <c r="F130" s="4"/>
      <c r="G130" s="42"/>
      <c r="H130" s="26"/>
      <c r="I130" s="4"/>
      <c r="J130" s="40"/>
      <c r="K130" s="40"/>
      <c r="L130" s="4"/>
      <c r="M130" s="44"/>
      <c r="N130" s="45"/>
      <c r="O130" s="49"/>
      <c r="P130" s="40"/>
      <c r="Q130" s="40"/>
      <c r="R130" s="40"/>
      <c r="S130" s="40"/>
      <c r="T130" s="40"/>
      <c r="U130" s="40"/>
      <c r="V130" s="52"/>
      <c r="W130" s="40"/>
      <c r="X130" s="54"/>
      <c r="Y130" s="38"/>
      <c r="Z130" s="4"/>
      <c r="AA130" s="42"/>
    </row>
    <row r="131" spans="1:27" hidden="1" x14ac:dyDescent="0.35">
      <c r="A131" s="26"/>
      <c r="B131" s="26"/>
      <c r="C131" s="5"/>
      <c r="D131" s="5"/>
      <c r="E131" s="40"/>
      <c r="F131" s="4"/>
      <c r="G131" s="42"/>
      <c r="H131" s="26"/>
      <c r="I131" s="4"/>
      <c r="J131" s="40"/>
      <c r="K131" s="40"/>
      <c r="L131" s="4"/>
      <c r="M131" s="44"/>
      <c r="N131" s="45"/>
      <c r="O131" s="49"/>
      <c r="P131" s="40"/>
      <c r="Q131" s="40"/>
      <c r="R131" s="40"/>
      <c r="S131" s="40"/>
      <c r="T131" s="40"/>
      <c r="U131" s="40"/>
      <c r="V131" s="52"/>
      <c r="W131" s="40"/>
      <c r="X131" s="54"/>
      <c r="Y131" s="38"/>
      <c r="Z131" s="4"/>
      <c r="AA131" s="42"/>
    </row>
    <row r="132" spans="1:27" hidden="1" x14ac:dyDescent="0.35">
      <c r="A132" s="26"/>
      <c r="B132" s="26"/>
      <c r="C132" s="5"/>
      <c r="D132" s="5"/>
      <c r="E132" s="40"/>
      <c r="F132" s="4"/>
      <c r="G132" s="42"/>
      <c r="H132" s="26"/>
      <c r="I132" s="4"/>
      <c r="J132" s="40"/>
      <c r="K132" s="40"/>
      <c r="L132" s="4"/>
      <c r="M132" s="44"/>
      <c r="N132" s="45"/>
      <c r="O132" s="49"/>
      <c r="P132" s="40"/>
      <c r="Q132" s="40"/>
      <c r="R132" s="40"/>
      <c r="S132" s="40"/>
      <c r="T132" s="40"/>
      <c r="U132" s="40"/>
      <c r="V132" s="52"/>
      <c r="W132" s="40"/>
      <c r="X132" s="54"/>
      <c r="Y132" s="38"/>
      <c r="Z132" s="4"/>
      <c r="AA132" s="42"/>
    </row>
    <row r="133" spans="1:27" hidden="1" x14ac:dyDescent="0.35">
      <c r="A133" s="26"/>
      <c r="B133" s="26"/>
      <c r="C133" s="5"/>
      <c r="D133" s="5"/>
      <c r="E133" s="40"/>
      <c r="F133" s="4"/>
      <c r="G133" s="42"/>
      <c r="H133" s="26"/>
      <c r="I133" s="4"/>
      <c r="J133" s="40"/>
      <c r="K133" s="40"/>
      <c r="L133" s="4"/>
      <c r="M133" s="44"/>
      <c r="N133" s="45"/>
      <c r="O133" s="49"/>
      <c r="P133" s="40"/>
      <c r="Q133" s="40"/>
      <c r="R133" s="40"/>
      <c r="S133" s="40"/>
      <c r="T133" s="40"/>
      <c r="U133" s="40"/>
      <c r="V133" s="52"/>
      <c r="W133" s="40"/>
      <c r="X133" s="54"/>
      <c r="Y133" s="38"/>
      <c r="Z133" s="4"/>
      <c r="AA133" s="42"/>
    </row>
    <row r="134" spans="1:27" hidden="1" x14ac:dyDescent="0.35">
      <c r="A134" s="26"/>
      <c r="B134" s="26"/>
      <c r="C134" s="5"/>
      <c r="D134" s="5"/>
      <c r="E134" s="40"/>
      <c r="F134" s="4"/>
      <c r="G134" s="42"/>
      <c r="H134" s="26"/>
      <c r="I134" s="4"/>
      <c r="J134" s="40"/>
      <c r="K134" s="40"/>
      <c r="L134" s="4"/>
      <c r="M134" s="44"/>
      <c r="N134" s="45"/>
      <c r="O134" s="49"/>
      <c r="P134" s="40"/>
      <c r="Q134" s="40"/>
      <c r="R134" s="40"/>
      <c r="S134" s="40"/>
      <c r="T134" s="40"/>
      <c r="U134" s="40"/>
      <c r="V134" s="52"/>
      <c r="W134" s="40"/>
      <c r="X134" s="54"/>
      <c r="Y134" s="38"/>
      <c r="Z134" s="4"/>
      <c r="AA134" s="42"/>
    </row>
    <row r="135" spans="1:27" hidden="1" x14ac:dyDescent="0.35">
      <c r="A135" s="26"/>
      <c r="B135" s="26"/>
      <c r="C135" s="5"/>
      <c r="D135" s="5"/>
      <c r="E135" s="40"/>
      <c r="F135" s="4"/>
      <c r="G135" s="42"/>
      <c r="H135" s="26"/>
      <c r="I135" s="4"/>
      <c r="J135" s="40"/>
      <c r="K135" s="40"/>
      <c r="L135" s="4"/>
      <c r="M135" s="44"/>
      <c r="N135" s="45"/>
      <c r="O135" s="49"/>
      <c r="P135" s="40"/>
      <c r="Q135" s="40"/>
      <c r="R135" s="40"/>
      <c r="S135" s="40"/>
      <c r="T135" s="40"/>
      <c r="U135" s="40"/>
      <c r="V135" s="52"/>
      <c r="W135" s="40"/>
      <c r="X135" s="54"/>
      <c r="Y135" s="38"/>
      <c r="Z135" s="4"/>
      <c r="AA135" s="42"/>
    </row>
    <row r="136" spans="1:27" hidden="1" x14ac:dyDescent="0.35">
      <c r="A136" s="26"/>
      <c r="B136" s="26"/>
      <c r="C136" s="5"/>
      <c r="D136" s="5"/>
      <c r="E136" s="40"/>
      <c r="F136" s="4"/>
      <c r="G136" s="42"/>
      <c r="H136" s="26"/>
      <c r="I136" s="4"/>
      <c r="J136" s="40"/>
      <c r="K136" s="40"/>
      <c r="L136" s="4"/>
      <c r="M136" s="44"/>
      <c r="N136" s="45"/>
      <c r="O136" s="49"/>
      <c r="P136" s="40"/>
      <c r="Q136" s="40"/>
      <c r="R136" s="40"/>
      <c r="S136" s="40"/>
      <c r="T136" s="40"/>
      <c r="U136" s="40"/>
      <c r="V136" s="52"/>
      <c r="W136" s="40"/>
      <c r="X136" s="54"/>
      <c r="Y136" s="38"/>
      <c r="Z136" s="4"/>
      <c r="AA136" s="42"/>
    </row>
    <row r="137" spans="1:27" hidden="1" x14ac:dyDescent="0.35">
      <c r="A137" s="26"/>
      <c r="B137" s="26"/>
      <c r="C137" s="5"/>
      <c r="D137" s="5"/>
      <c r="E137" s="40"/>
      <c r="F137" s="4"/>
      <c r="G137" s="42"/>
      <c r="H137" s="26"/>
      <c r="I137" s="4"/>
      <c r="J137" s="40"/>
      <c r="K137" s="40"/>
      <c r="L137" s="4"/>
      <c r="M137" s="44"/>
      <c r="N137" s="45"/>
      <c r="O137" s="49"/>
      <c r="P137" s="40"/>
      <c r="Q137" s="40"/>
      <c r="R137" s="40"/>
      <c r="S137" s="40"/>
      <c r="T137" s="40"/>
      <c r="U137" s="40"/>
      <c r="V137" s="52"/>
      <c r="W137" s="40"/>
      <c r="X137" s="54"/>
      <c r="Y137" s="38"/>
      <c r="Z137" s="4"/>
      <c r="AA137" s="42"/>
    </row>
    <row r="138" spans="1:27" hidden="1" x14ac:dyDescent="0.35">
      <c r="A138" s="26"/>
      <c r="B138" s="26"/>
      <c r="C138" s="5"/>
      <c r="D138" s="5"/>
      <c r="E138" s="40"/>
      <c r="F138" s="4"/>
      <c r="G138" s="42"/>
      <c r="H138" s="26"/>
      <c r="I138" s="4"/>
      <c r="J138" s="40"/>
      <c r="K138" s="40"/>
      <c r="L138" s="4"/>
      <c r="M138" s="44"/>
      <c r="N138" s="45"/>
      <c r="O138" s="49"/>
      <c r="P138" s="40"/>
      <c r="Q138" s="40"/>
      <c r="R138" s="40"/>
      <c r="S138" s="40"/>
      <c r="T138" s="40"/>
      <c r="U138" s="40"/>
      <c r="V138" s="52"/>
      <c r="W138" s="40"/>
      <c r="X138" s="54"/>
      <c r="Y138" s="38"/>
      <c r="Z138" s="4"/>
      <c r="AA138" s="42"/>
    </row>
    <row r="139" spans="1:27" hidden="1" x14ac:dyDescent="0.35">
      <c r="A139" s="26"/>
      <c r="B139" s="26"/>
      <c r="C139" s="5"/>
      <c r="D139" s="5"/>
      <c r="E139" s="40"/>
      <c r="F139" s="4"/>
      <c r="G139" s="42"/>
      <c r="H139" s="26"/>
      <c r="I139" s="4"/>
      <c r="J139" s="40"/>
      <c r="K139" s="40"/>
      <c r="L139" s="4"/>
      <c r="M139" s="44"/>
      <c r="N139" s="45"/>
      <c r="O139" s="49"/>
      <c r="P139" s="40"/>
      <c r="Q139" s="40"/>
      <c r="R139" s="40"/>
      <c r="S139" s="40"/>
      <c r="T139" s="40"/>
      <c r="U139" s="40"/>
      <c r="V139" s="52"/>
      <c r="W139" s="40"/>
      <c r="X139" s="54"/>
      <c r="Y139" s="38"/>
      <c r="Z139" s="4"/>
      <c r="AA139" s="42"/>
    </row>
    <row r="140" spans="1:27" hidden="1" x14ac:dyDescent="0.35">
      <c r="A140" s="26"/>
      <c r="B140" s="26"/>
      <c r="C140" s="5"/>
      <c r="D140" s="5"/>
      <c r="E140" s="40"/>
      <c r="F140" s="4"/>
      <c r="G140" s="42"/>
      <c r="H140" s="26"/>
      <c r="I140" s="4"/>
      <c r="J140" s="40"/>
      <c r="K140" s="40"/>
      <c r="L140" s="4"/>
      <c r="M140" s="44"/>
      <c r="N140" s="45"/>
      <c r="O140" s="49"/>
      <c r="P140" s="40"/>
      <c r="Q140" s="40"/>
      <c r="R140" s="40"/>
      <c r="S140" s="40"/>
      <c r="T140" s="40"/>
      <c r="U140" s="40"/>
      <c r="V140" s="52"/>
      <c r="W140" s="40"/>
      <c r="X140" s="54"/>
      <c r="Y140" s="38"/>
      <c r="Z140" s="4"/>
      <c r="AA140" s="42"/>
    </row>
    <row r="141" spans="1:27" hidden="1" x14ac:dyDescent="0.35">
      <c r="A141" s="26"/>
      <c r="B141" s="26"/>
      <c r="C141" s="5"/>
      <c r="D141" s="5"/>
      <c r="E141" s="40"/>
      <c r="F141" s="4"/>
      <c r="G141" s="42"/>
      <c r="H141" s="26"/>
      <c r="I141" s="4"/>
      <c r="J141" s="40"/>
      <c r="K141" s="40"/>
      <c r="L141" s="4"/>
      <c r="M141" s="44"/>
      <c r="N141" s="45"/>
      <c r="O141" s="49"/>
      <c r="P141" s="40"/>
      <c r="Q141" s="40"/>
      <c r="R141" s="40"/>
      <c r="S141" s="40"/>
      <c r="T141" s="40"/>
      <c r="U141" s="40"/>
      <c r="V141" s="52"/>
      <c r="W141" s="40"/>
      <c r="X141" s="54"/>
      <c r="Y141" s="38"/>
      <c r="Z141" s="4"/>
      <c r="AA141" s="42"/>
    </row>
    <row r="142" spans="1:27" hidden="1" x14ac:dyDescent="0.35">
      <c r="A142" s="26"/>
      <c r="B142" s="26"/>
      <c r="C142" s="5"/>
      <c r="D142" s="5"/>
      <c r="E142" s="40"/>
      <c r="F142" s="4"/>
      <c r="G142" s="42"/>
      <c r="H142" s="26"/>
      <c r="I142" s="4"/>
      <c r="J142" s="40"/>
      <c r="K142" s="40"/>
      <c r="L142" s="4"/>
      <c r="M142" s="44"/>
      <c r="N142" s="45"/>
      <c r="O142" s="49"/>
      <c r="P142" s="40"/>
      <c r="Q142" s="40"/>
      <c r="R142" s="40"/>
      <c r="S142" s="40"/>
      <c r="T142" s="40"/>
      <c r="U142" s="40"/>
      <c r="V142" s="52"/>
      <c r="W142" s="40"/>
      <c r="X142" s="54"/>
      <c r="Y142" s="38"/>
      <c r="Z142" s="4"/>
      <c r="AA142" s="42"/>
    </row>
    <row r="143" spans="1:27" hidden="1" x14ac:dyDescent="0.35">
      <c r="A143" s="26"/>
      <c r="B143" s="26"/>
      <c r="C143" s="5"/>
      <c r="D143" s="5"/>
      <c r="E143" s="40"/>
      <c r="F143" s="4"/>
      <c r="G143" s="42"/>
      <c r="H143" s="26"/>
      <c r="I143" s="4"/>
      <c r="J143" s="40"/>
      <c r="K143" s="40"/>
      <c r="L143" s="4"/>
      <c r="M143" s="44"/>
      <c r="N143" s="45"/>
      <c r="O143" s="49"/>
      <c r="P143" s="40"/>
      <c r="Q143" s="40"/>
      <c r="R143" s="40"/>
      <c r="S143" s="40"/>
      <c r="T143" s="40"/>
      <c r="U143" s="40"/>
      <c r="V143" s="52"/>
      <c r="W143" s="40"/>
      <c r="X143" s="54"/>
      <c r="Y143" s="38"/>
      <c r="Z143" s="4"/>
      <c r="AA143" s="42"/>
    </row>
    <row r="144" spans="1:27" hidden="1" x14ac:dyDescent="0.35">
      <c r="A144" s="26"/>
      <c r="B144" s="26"/>
      <c r="C144" s="5"/>
      <c r="D144" s="5"/>
      <c r="E144" s="40"/>
      <c r="F144" s="4"/>
      <c r="G144" s="42"/>
      <c r="H144" s="26"/>
      <c r="I144" s="4"/>
      <c r="J144" s="40"/>
      <c r="K144" s="40"/>
      <c r="L144" s="4"/>
      <c r="M144" s="44"/>
      <c r="N144" s="45"/>
      <c r="O144" s="49"/>
      <c r="P144" s="40"/>
      <c r="Q144" s="40"/>
      <c r="R144" s="40"/>
      <c r="S144" s="40"/>
      <c r="T144" s="40"/>
      <c r="U144" s="40"/>
      <c r="V144" s="52"/>
      <c r="W144" s="40"/>
      <c r="X144" s="54"/>
      <c r="Y144" s="38"/>
      <c r="Z144" s="4"/>
      <c r="AA144" s="42"/>
    </row>
    <row r="145" spans="1:27" hidden="1" x14ac:dyDescent="0.35">
      <c r="A145" s="26"/>
      <c r="B145" s="26"/>
      <c r="C145" s="5"/>
      <c r="D145" s="5"/>
      <c r="E145" s="40"/>
      <c r="F145" s="4"/>
      <c r="G145" s="42"/>
      <c r="H145" s="26"/>
      <c r="I145" s="4"/>
      <c r="J145" s="40"/>
      <c r="K145" s="40"/>
      <c r="L145" s="4"/>
      <c r="M145" s="44"/>
      <c r="N145" s="45"/>
      <c r="O145" s="49"/>
      <c r="P145" s="40"/>
      <c r="Q145" s="40"/>
      <c r="R145" s="40"/>
      <c r="S145" s="40"/>
      <c r="T145" s="40"/>
      <c r="U145" s="40"/>
      <c r="V145" s="52"/>
      <c r="W145" s="40"/>
      <c r="X145" s="54"/>
      <c r="Y145" s="38"/>
      <c r="Z145" s="4"/>
      <c r="AA145" s="42"/>
    </row>
    <row r="146" spans="1:27" hidden="1" x14ac:dyDescent="0.35">
      <c r="A146" s="26"/>
      <c r="B146" s="26"/>
      <c r="C146" s="5"/>
      <c r="D146" s="5"/>
      <c r="E146" s="40"/>
      <c r="F146" s="4"/>
      <c r="G146" s="42"/>
      <c r="H146" s="26"/>
      <c r="I146" s="4"/>
      <c r="J146" s="40"/>
      <c r="K146" s="40"/>
      <c r="L146" s="4"/>
      <c r="M146" s="44"/>
      <c r="N146" s="45"/>
      <c r="O146" s="49"/>
      <c r="P146" s="40"/>
      <c r="Q146" s="40"/>
      <c r="R146" s="40"/>
      <c r="S146" s="40"/>
      <c r="T146" s="40"/>
      <c r="U146" s="40"/>
      <c r="V146" s="52"/>
      <c r="W146" s="40"/>
      <c r="X146" s="54"/>
      <c r="Y146" s="38"/>
      <c r="Z146" s="4"/>
      <c r="AA146" s="42"/>
    </row>
    <row r="147" spans="1:27" hidden="1" x14ac:dyDescent="0.35">
      <c r="A147" s="26"/>
      <c r="B147" s="26"/>
      <c r="C147" s="5"/>
      <c r="D147" s="5"/>
      <c r="E147" s="40"/>
      <c r="F147" s="4"/>
      <c r="G147" s="42"/>
      <c r="H147" s="26"/>
      <c r="I147" s="4"/>
      <c r="J147" s="40"/>
      <c r="K147" s="40"/>
      <c r="L147" s="4"/>
      <c r="M147" s="44"/>
      <c r="N147" s="45"/>
      <c r="O147" s="49"/>
      <c r="P147" s="40"/>
      <c r="Q147" s="40"/>
      <c r="R147" s="40"/>
      <c r="S147" s="40"/>
      <c r="T147" s="40"/>
      <c r="U147" s="40"/>
      <c r="V147" s="52"/>
      <c r="W147" s="40"/>
      <c r="X147" s="54"/>
      <c r="Y147" s="38"/>
      <c r="Z147" s="4"/>
      <c r="AA147" s="42"/>
    </row>
    <row r="148" spans="1:27" hidden="1" x14ac:dyDescent="0.35">
      <c r="A148" s="26"/>
      <c r="B148" s="26"/>
      <c r="C148" s="5"/>
      <c r="D148" s="5"/>
      <c r="E148" s="40"/>
      <c r="F148" s="4"/>
      <c r="G148" s="42"/>
      <c r="H148" s="26"/>
      <c r="I148" s="4"/>
      <c r="J148" s="40"/>
      <c r="K148" s="40"/>
      <c r="L148" s="4"/>
      <c r="M148" s="44"/>
      <c r="N148" s="45"/>
      <c r="O148" s="49"/>
      <c r="P148" s="40"/>
      <c r="Q148" s="40"/>
      <c r="R148" s="40"/>
      <c r="S148" s="40"/>
      <c r="T148" s="40"/>
      <c r="U148" s="40"/>
      <c r="V148" s="52"/>
      <c r="W148" s="40"/>
      <c r="X148" s="54"/>
      <c r="Y148" s="38"/>
      <c r="Z148" s="4"/>
      <c r="AA148" s="42"/>
    </row>
    <row r="149" spans="1:27" hidden="1" x14ac:dyDescent="0.35">
      <c r="A149" s="26"/>
      <c r="B149" s="26"/>
      <c r="C149" s="5"/>
      <c r="D149" s="5"/>
      <c r="E149" s="40"/>
      <c r="F149" s="4"/>
      <c r="G149" s="42"/>
      <c r="H149" s="26"/>
      <c r="I149" s="4"/>
      <c r="J149" s="40"/>
      <c r="K149" s="40"/>
      <c r="L149" s="4"/>
      <c r="M149" s="44"/>
      <c r="N149" s="45"/>
      <c r="O149" s="49"/>
      <c r="P149" s="40"/>
      <c r="Q149" s="40"/>
      <c r="R149" s="40"/>
      <c r="S149" s="40"/>
      <c r="T149" s="40"/>
      <c r="U149" s="40"/>
      <c r="V149" s="52"/>
      <c r="W149" s="40"/>
      <c r="X149" s="54"/>
      <c r="Y149" s="38"/>
      <c r="Z149" s="4"/>
      <c r="AA149" s="42"/>
    </row>
    <row r="150" spans="1:27" hidden="1" x14ac:dyDescent="0.35">
      <c r="A150" s="26"/>
      <c r="B150" s="26"/>
      <c r="C150" s="5"/>
      <c r="D150" s="5"/>
      <c r="E150" s="40"/>
      <c r="F150" s="4"/>
      <c r="G150" s="42"/>
      <c r="H150" s="26"/>
      <c r="I150" s="4"/>
      <c r="J150" s="40"/>
      <c r="K150" s="40"/>
      <c r="L150" s="4"/>
      <c r="M150" s="44"/>
      <c r="N150" s="45"/>
      <c r="O150" s="49"/>
      <c r="P150" s="40"/>
      <c r="Q150" s="40"/>
      <c r="R150" s="40"/>
      <c r="S150" s="40"/>
      <c r="T150" s="40"/>
      <c r="U150" s="40"/>
      <c r="V150" s="52"/>
      <c r="W150" s="40"/>
      <c r="X150" s="54"/>
      <c r="Y150" s="38"/>
      <c r="Z150" s="4"/>
      <c r="AA150" s="42"/>
    </row>
    <row r="151" spans="1:27" hidden="1" x14ac:dyDescent="0.35">
      <c r="A151" s="26"/>
      <c r="B151" s="26"/>
      <c r="C151" s="5"/>
      <c r="D151" s="5"/>
      <c r="E151" s="40"/>
      <c r="F151" s="4"/>
      <c r="G151" s="42"/>
      <c r="H151" s="26"/>
      <c r="I151" s="4"/>
      <c r="J151" s="40"/>
      <c r="K151" s="40"/>
      <c r="L151" s="4"/>
      <c r="M151" s="44"/>
      <c r="N151" s="45"/>
      <c r="O151" s="49"/>
      <c r="P151" s="40"/>
      <c r="Q151" s="40"/>
      <c r="R151" s="40"/>
      <c r="S151" s="40"/>
      <c r="T151" s="40"/>
      <c r="U151" s="40"/>
      <c r="V151" s="52"/>
      <c r="W151" s="40"/>
      <c r="X151" s="54"/>
      <c r="Y151" s="38"/>
      <c r="Z151" s="4"/>
      <c r="AA151" s="42"/>
    </row>
    <row r="152" spans="1:27" hidden="1" x14ac:dyDescent="0.35">
      <c r="A152" s="26"/>
      <c r="B152" s="26"/>
      <c r="C152" s="5"/>
      <c r="D152" s="5"/>
      <c r="E152" s="40"/>
      <c r="F152" s="4"/>
      <c r="G152" s="42"/>
      <c r="H152" s="26"/>
      <c r="I152" s="4"/>
      <c r="J152" s="40"/>
      <c r="K152" s="40"/>
      <c r="L152" s="4"/>
      <c r="M152" s="44"/>
      <c r="N152" s="45"/>
      <c r="O152" s="49"/>
      <c r="P152" s="40"/>
      <c r="Q152" s="40"/>
      <c r="R152" s="40"/>
      <c r="S152" s="40"/>
      <c r="T152" s="40"/>
      <c r="U152" s="40"/>
      <c r="V152" s="52"/>
      <c r="W152" s="40"/>
      <c r="X152" s="54"/>
      <c r="Y152" s="38"/>
      <c r="Z152" s="4"/>
      <c r="AA152" s="42"/>
    </row>
    <row r="153" spans="1:27" hidden="1" x14ac:dyDescent="0.35">
      <c r="A153" s="26"/>
      <c r="B153" s="26"/>
      <c r="C153" s="5"/>
      <c r="D153" s="5"/>
      <c r="E153" s="40"/>
      <c r="F153" s="4"/>
      <c r="G153" s="42"/>
      <c r="H153" s="26"/>
      <c r="I153" s="4"/>
      <c r="J153" s="40"/>
      <c r="K153" s="40"/>
      <c r="L153" s="4"/>
      <c r="M153" s="44"/>
      <c r="N153" s="45"/>
      <c r="O153" s="49"/>
      <c r="P153" s="40"/>
      <c r="Q153" s="40"/>
      <c r="R153" s="40"/>
      <c r="S153" s="40"/>
      <c r="T153" s="40"/>
      <c r="U153" s="40"/>
      <c r="V153" s="52"/>
      <c r="W153" s="40"/>
      <c r="X153" s="54"/>
      <c r="Y153" s="38"/>
      <c r="Z153" s="4"/>
      <c r="AA153" s="42"/>
    </row>
    <row r="154" spans="1:27" hidden="1" x14ac:dyDescent="0.35">
      <c r="A154" s="26"/>
      <c r="B154" s="26"/>
      <c r="C154" s="5"/>
      <c r="D154" s="5"/>
      <c r="E154" s="40"/>
      <c r="F154" s="4"/>
      <c r="G154" s="42"/>
      <c r="H154" s="26"/>
      <c r="I154" s="4"/>
      <c r="J154" s="40"/>
      <c r="K154" s="40"/>
      <c r="L154" s="4"/>
      <c r="M154" s="44"/>
      <c r="N154" s="45"/>
      <c r="O154" s="49"/>
      <c r="P154" s="40"/>
      <c r="Q154" s="40"/>
      <c r="R154" s="40"/>
      <c r="S154" s="40"/>
      <c r="T154" s="40"/>
      <c r="U154" s="40"/>
      <c r="V154" s="52"/>
      <c r="W154" s="40"/>
      <c r="X154" s="54"/>
      <c r="Y154" s="38"/>
      <c r="Z154" s="4"/>
      <c r="AA154" s="42"/>
    </row>
    <row r="155" spans="1:27" hidden="1" x14ac:dyDescent="0.35">
      <c r="A155" s="26"/>
      <c r="B155" s="26"/>
      <c r="C155" s="5"/>
      <c r="D155" s="5"/>
      <c r="E155" s="40"/>
      <c r="F155" s="4"/>
      <c r="G155" s="42"/>
      <c r="H155" s="26"/>
      <c r="I155" s="4"/>
      <c r="J155" s="40"/>
      <c r="K155" s="40"/>
      <c r="L155" s="4"/>
      <c r="M155" s="44"/>
      <c r="N155" s="45"/>
      <c r="O155" s="49"/>
      <c r="P155" s="40"/>
      <c r="Q155" s="40"/>
      <c r="R155" s="40"/>
      <c r="S155" s="40"/>
      <c r="T155" s="40"/>
      <c r="U155" s="40"/>
      <c r="V155" s="52"/>
      <c r="W155" s="40"/>
      <c r="X155" s="54"/>
      <c r="Y155" s="38"/>
      <c r="Z155" s="4"/>
      <c r="AA155" s="42"/>
    </row>
    <row r="156" spans="1:27" hidden="1" x14ac:dyDescent="0.35">
      <c r="A156" s="26"/>
      <c r="B156" s="26"/>
      <c r="C156" s="5"/>
      <c r="D156" s="5"/>
      <c r="E156" s="40"/>
      <c r="F156" s="4"/>
      <c r="G156" s="42"/>
      <c r="H156" s="26"/>
      <c r="I156" s="4"/>
      <c r="J156" s="40"/>
      <c r="K156" s="40"/>
      <c r="L156" s="4"/>
      <c r="M156" s="44"/>
      <c r="N156" s="45"/>
      <c r="O156" s="49"/>
      <c r="P156" s="40"/>
      <c r="Q156" s="40"/>
      <c r="R156" s="40"/>
      <c r="S156" s="40"/>
      <c r="T156" s="40"/>
      <c r="U156" s="40"/>
      <c r="V156" s="52"/>
      <c r="W156" s="40"/>
      <c r="X156" s="54"/>
      <c r="Y156" s="38"/>
      <c r="Z156" s="4"/>
      <c r="AA156" s="42"/>
    </row>
    <row r="157" spans="1:27" hidden="1" x14ac:dyDescent="0.35">
      <c r="A157" s="26"/>
      <c r="B157" s="26"/>
      <c r="C157" s="5"/>
      <c r="D157" s="5"/>
      <c r="E157" s="40"/>
      <c r="F157" s="4"/>
      <c r="G157" s="42"/>
      <c r="H157" s="26"/>
      <c r="I157" s="4"/>
      <c r="J157" s="40"/>
      <c r="K157" s="40"/>
      <c r="L157" s="4"/>
      <c r="M157" s="44"/>
      <c r="N157" s="45"/>
      <c r="O157" s="49"/>
      <c r="P157" s="40"/>
      <c r="Q157" s="40"/>
      <c r="R157" s="40"/>
      <c r="S157" s="40"/>
      <c r="T157" s="40"/>
      <c r="U157" s="40"/>
      <c r="V157" s="52"/>
      <c r="W157" s="40"/>
      <c r="X157" s="54"/>
      <c r="Y157" s="38"/>
      <c r="Z157" s="4"/>
      <c r="AA157" s="42"/>
    </row>
    <row r="158" spans="1:27" hidden="1" x14ac:dyDescent="0.35">
      <c r="A158" s="26"/>
      <c r="B158" s="26"/>
      <c r="C158" s="5"/>
      <c r="D158" s="5"/>
      <c r="E158" s="40"/>
      <c r="F158" s="4"/>
      <c r="G158" s="42"/>
      <c r="H158" s="26"/>
      <c r="I158" s="4"/>
      <c r="J158" s="40"/>
      <c r="K158" s="40"/>
      <c r="L158" s="4"/>
      <c r="M158" s="44"/>
      <c r="N158" s="45"/>
      <c r="O158" s="49"/>
      <c r="P158" s="40"/>
      <c r="Q158" s="40"/>
      <c r="R158" s="40"/>
      <c r="S158" s="40"/>
      <c r="T158" s="40"/>
      <c r="U158" s="40"/>
      <c r="V158" s="52"/>
      <c r="W158" s="40"/>
      <c r="X158" s="54"/>
      <c r="Y158" s="38"/>
      <c r="Z158" s="4"/>
      <c r="AA158" s="42"/>
    </row>
    <row r="159" spans="1:27" hidden="1" x14ac:dyDescent="0.35">
      <c r="A159" s="26"/>
      <c r="B159" s="26"/>
      <c r="C159" s="5"/>
      <c r="D159" s="5"/>
      <c r="E159" s="40"/>
      <c r="F159" s="4"/>
      <c r="G159" s="42"/>
      <c r="H159" s="26"/>
      <c r="I159" s="4"/>
      <c r="J159" s="40"/>
      <c r="K159" s="40"/>
      <c r="L159" s="4"/>
      <c r="M159" s="44"/>
      <c r="N159" s="45"/>
      <c r="O159" s="49"/>
      <c r="P159" s="40"/>
      <c r="Q159" s="40"/>
      <c r="R159" s="40"/>
      <c r="S159" s="40"/>
      <c r="T159" s="40"/>
      <c r="U159" s="40"/>
      <c r="V159" s="52"/>
      <c r="W159" s="40"/>
      <c r="X159" s="54"/>
      <c r="Y159" s="38"/>
      <c r="Z159" s="4"/>
      <c r="AA159" s="42"/>
    </row>
    <row r="160" spans="1:27" hidden="1" x14ac:dyDescent="0.35">
      <c r="A160" s="26"/>
      <c r="B160" s="26"/>
      <c r="C160" s="5"/>
      <c r="D160" s="5"/>
      <c r="E160" s="40"/>
      <c r="F160" s="4"/>
      <c r="G160" s="42"/>
      <c r="H160" s="26"/>
      <c r="I160" s="4"/>
      <c r="J160" s="40"/>
      <c r="K160" s="40"/>
      <c r="L160" s="4"/>
      <c r="M160" s="44"/>
      <c r="N160" s="45"/>
      <c r="O160" s="49"/>
      <c r="P160" s="40"/>
      <c r="Q160" s="40"/>
      <c r="R160" s="40"/>
      <c r="S160" s="40"/>
      <c r="T160" s="40"/>
      <c r="U160" s="40"/>
      <c r="V160" s="52"/>
      <c r="W160" s="40"/>
      <c r="X160" s="54"/>
      <c r="Y160" s="38"/>
      <c r="Z160" s="4"/>
      <c r="AA160" s="42"/>
    </row>
    <row r="161" spans="1:27" hidden="1" x14ac:dyDescent="0.35">
      <c r="A161" s="26"/>
      <c r="B161" s="26"/>
      <c r="C161" s="5"/>
      <c r="D161" s="5"/>
      <c r="E161" s="40"/>
      <c r="F161" s="4"/>
      <c r="G161" s="42"/>
      <c r="H161" s="26"/>
      <c r="I161" s="4"/>
      <c r="J161" s="40"/>
      <c r="K161" s="40"/>
      <c r="L161" s="4"/>
      <c r="M161" s="44"/>
      <c r="N161" s="45"/>
      <c r="O161" s="49"/>
      <c r="P161" s="40"/>
      <c r="Q161" s="40"/>
      <c r="R161" s="40"/>
      <c r="S161" s="40"/>
      <c r="T161" s="40"/>
      <c r="U161" s="40"/>
      <c r="V161" s="52"/>
      <c r="W161" s="40"/>
      <c r="X161" s="54"/>
      <c r="Y161" s="38"/>
      <c r="Z161" s="4"/>
      <c r="AA161" s="42"/>
    </row>
    <row r="162" spans="1:27" hidden="1" x14ac:dyDescent="0.35">
      <c r="A162" s="26"/>
      <c r="B162" s="26"/>
      <c r="C162" s="5"/>
      <c r="D162" s="5"/>
      <c r="E162" s="40"/>
      <c r="F162" s="4"/>
      <c r="G162" s="42"/>
      <c r="H162" s="26"/>
      <c r="I162" s="4"/>
      <c r="J162" s="40"/>
      <c r="K162" s="40"/>
      <c r="L162" s="4"/>
      <c r="M162" s="44"/>
      <c r="N162" s="45"/>
      <c r="O162" s="49"/>
      <c r="P162" s="40"/>
      <c r="Q162" s="40"/>
      <c r="R162" s="40"/>
      <c r="S162" s="40"/>
      <c r="T162" s="40"/>
      <c r="U162" s="40"/>
      <c r="V162" s="52"/>
      <c r="W162" s="40"/>
      <c r="X162" s="54"/>
      <c r="Y162" s="38"/>
      <c r="Z162" s="4"/>
      <c r="AA162" s="42"/>
    </row>
    <row r="163" spans="1:27" hidden="1" x14ac:dyDescent="0.35">
      <c r="A163" s="26"/>
      <c r="B163" s="26"/>
      <c r="C163" s="5"/>
      <c r="D163" s="5"/>
      <c r="E163" s="40"/>
      <c r="F163" s="4"/>
      <c r="G163" s="42"/>
      <c r="H163" s="26"/>
      <c r="I163" s="4"/>
      <c r="J163" s="40"/>
      <c r="K163" s="40"/>
      <c r="L163" s="4"/>
      <c r="M163" s="44"/>
      <c r="N163" s="45"/>
      <c r="O163" s="49"/>
      <c r="P163" s="40"/>
      <c r="Q163" s="40"/>
      <c r="R163" s="40"/>
      <c r="S163" s="40"/>
      <c r="T163" s="40"/>
      <c r="U163" s="40"/>
      <c r="V163" s="52"/>
      <c r="W163" s="40"/>
      <c r="X163" s="54"/>
      <c r="Y163" s="38"/>
      <c r="Z163" s="4"/>
      <c r="AA163" s="42"/>
    </row>
    <row r="164" spans="1:27" hidden="1" x14ac:dyDescent="0.35">
      <c r="A164" s="26"/>
      <c r="B164" s="26"/>
      <c r="C164" s="5"/>
      <c r="D164" s="5"/>
      <c r="E164" s="40"/>
      <c r="F164" s="4"/>
      <c r="G164" s="42"/>
      <c r="H164" s="26"/>
      <c r="I164" s="4"/>
      <c r="J164" s="40"/>
      <c r="K164" s="40"/>
      <c r="L164" s="4"/>
      <c r="M164" s="44"/>
      <c r="N164" s="45"/>
      <c r="O164" s="49"/>
      <c r="P164" s="40"/>
      <c r="Q164" s="40"/>
      <c r="R164" s="40"/>
      <c r="S164" s="40"/>
      <c r="T164" s="40"/>
      <c r="U164" s="40"/>
      <c r="V164" s="52"/>
      <c r="W164" s="40"/>
      <c r="X164" s="54"/>
      <c r="Y164" s="38"/>
      <c r="Z164" s="4"/>
      <c r="AA164" s="42"/>
    </row>
    <row r="165" spans="1:27" hidden="1" x14ac:dyDescent="0.35">
      <c r="A165" s="26"/>
      <c r="B165" s="26"/>
      <c r="C165" s="5"/>
      <c r="D165" s="5"/>
      <c r="E165" s="40"/>
      <c r="F165" s="4"/>
      <c r="G165" s="42"/>
      <c r="H165" s="26"/>
      <c r="I165" s="4"/>
      <c r="J165" s="40"/>
      <c r="K165" s="40"/>
      <c r="L165" s="4"/>
      <c r="M165" s="44"/>
      <c r="N165" s="45"/>
      <c r="O165" s="49"/>
      <c r="P165" s="40"/>
      <c r="Q165" s="40"/>
      <c r="R165" s="40"/>
      <c r="S165" s="40"/>
      <c r="T165" s="40"/>
      <c r="U165" s="40"/>
      <c r="V165" s="52"/>
      <c r="W165" s="40"/>
      <c r="X165" s="54"/>
      <c r="Y165" s="38"/>
      <c r="Z165" s="4"/>
      <c r="AA165" s="42"/>
    </row>
    <row r="166" spans="1:27" hidden="1" x14ac:dyDescent="0.35">
      <c r="A166" s="26"/>
      <c r="B166" s="26"/>
      <c r="C166" s="5"/>
      <c r="D166" s="5"/>
      <c r="E166" s="40"/>
      <c r="F166" s="4"/>
      <c r="G166" s="42"/>
      <c r="H166" s="26"/>
      <c r="I166" s="4"/>
      <c r="J166" s="40"/>
      <c r="K166" s="40"/>
      <c r="L166" s="4"/>
      <c r="M166" s="44"/>
      <c r="N166" s="45"/>
      <c r="O166" s="49"/>
      <c r="P166" s="40"/>
      <c r="Q166" s="40"/>
      <c r="R166" s="40"/>
      <c r="S166" s="40"/>
      <c r="T166" s="40"/>
      <c r="U166" s="40"/>
      <c r="V166" s="52"/>
      <c r="W166" s="40"/>
      <c r="X166" s="54"/>
      <c r="Y166" s="38"/>
      <c r="Z166" s="4"/>
      <c r="AA166" s="42"/>
    </row>
    <row r="167" spans="1:27" hidden="1" x14ac:dyDescent="0.35">
      <c r="A167" s="26"/>
      <c r="B167" s="26"/>
      <c r="C167" s="5"/>
      <c r="D167" s="5"/>
      <c r="E167" s="40"/>
      <c r="F167" s="4"/>
      <c r="G167" s="42"/>
      <c r="H167" s="26"/>
      <c r="I167" s="4"/>
      <c r="J167" s="40"/>
      <c r="K167" s="40"/>
      <c r="L167" s="4"/>
      <c r="M167" s="44"/>
      <c r="N167" s="45"/>
      <c r="O167" s="49"/>
      <c r="P167" s="40"/>
      <c r="Q167" s="40"/>
      <c r="R167" s="40"/>
      <c r="S167" s="40"/>
      <c r="T167" s="40"/>
      <c r="U167" s="40"/>
      <c r="V167" s="52"/>
      <c r="W167" s="40"/>
      <c r="X167" s="54"/>
      <c r="Y167" s="38"/>
      <c r="Z167" s="4"/>
      <c r="AA167" s="42"/>
    </row>
    <row r="168" spans="1:27" hidden="1" x14ac:dyDescent="0.35">
      <c r="A168" s="26"/>
      <c r="B168" s="26"/>
      <c r="C168" s="5"/>
      <c r="D168" s="5"/>
      <c r="E168" s="40"/>
      <c r="F168" s="4"/>
      <c r="G168" s="42"/>
      <c r="H168" s="26"/>
      <c r="I168" s="4"/>
      <c r="J168" s="40"/>
      <c r="K168" s="40"/>
      <c r="L168" s="4"/>
      <c r="M168" s="44"/>
      <c r="N168" s="45"/>
      <c r="O168" s="49"/>
      <c r="P168" s="40"/>
      <c r="Q168" s="40"/>
      <c r="R168" s="40"/>
      <c r="S168" s="40"/>
      <c r="T168" s="40"/>
      <c r="U168" s="40"/>
      <c r="V168" s="52"/>
      <c r="W168" s="40"/>
      <c r="X168" s="54"/>
      <c r="Y168" s="38"/>
      <c r="Z168" s="4"/>
      <c r="AA168" s="42"/>
    </row>
    <row r="169" spans="1:27" hidden="1" x14ac:dyDescent="0.35">
      <c r="A169" s="26"/>
      <c r="B169" s="26"/>
      <c r="C169" s="5"/>
      <c r="D169" s="5"/>
      <c r="E169" s="40"/>
      <c r="F169" s="4"/>
      <c r="G169" s="42"/>
      <c r="H169" s="26"/>
      <c r="I169" s="4"/>
      <c r="J169" s="40"/>
      <c r="K169" s="40"/>
      <c r="L169" s="4"/>
      <c r="M169" s="44"/>
      <c r="N169" s="45"/>
      <c r="O169" s="49"/>
      <c r="P169" s="40"/>
      <c r="Q169" s="40"/>
      <c r="R169" s="40"/>
      <c r="S169" s="40"/>
      <c r="T169" s="40"/>
      <c r="U169" s="40"/>
      <c r="V169" s="52"/>
      <c r="W169" s="40"/>
      <c r="X169" s="54"/>
      <c r="Y169" s="38"/>
      <c r="Z169" s="4"/>
      <c r="AA169" s="42"/>
    </row>
    <row r="170" spans="1:27" hidden="1" x14ac:dyDescent="0.35">
      <c r="A170" s="26"/>
      <c r="B170" s="26"/>
      <c r="C170" s="5"/>
      <c r="D170" s="5"/>
      <c r="E170" s="40"/>
      <c r="F170" s="4"/>
      <c r="G170" s="42"/>
      <c r="H170" s="26"/>
      <c r="I170" s="4"/>
      <c r="J170" s="40"/>
      <c r="K170" s="40"/>
      <c r="L170" s="4"/>
      <c r="M170" s="44"/>
      <c r="N170" s="45"/>
      <c r="O170" s="49"/>
      <c r="P170" s="40"/>
      <c r="Q170" s="40"/>
      <c r="R170" s="40"/>
      <c r="S170" s="40"/>
      <c r="T170" s="40"/>
      <c r="U170" s="40"/>
      <c r="V170" s="52"/>
      <c r="W170" s="40"/>
      <c r="X170" s="54"/>
      <c r="Y170" s="38"/>
      <c r="Z170" s="4"/>
      <c r="AA170" s="42"/>
    </row>
    <row r="171" spans="1:27" hidden="1" x14ac:dyDescent="0.35">
      <c r="A171" s="26"/>
      <c r="B171" s="26"/>
      <c r="C171" s="5"/>
      <c r="D171" s="5"/>
      <c r="E171" s="40"/>
      <c r="F171" s="4"/>
      <c r="G171" s="42"/>
      <c r="H171" s="26"/>
      <c r="I171" s="4"/>
      <c r="J171" s="40"/>
      <c r="K171" s="40"/>
      <c r="L171" s="4"/>
      <c r="M171" s="44"/>
      <c r="N171" s="45"/>
      <c r="O171" s="49"/>
      <c r="P171" s="40"/>
      <c r="Q171" s="40"/>
      <c r="R171" s="40"/>
      <c r="S171" s="40"/>
      <c r="T171" s="40"/>
      <c r="U171" s="40"/>
      <c r="V171" s="52"/>
      <c r="W171" s="40"/>
      <c r="X171" s="54"/>
      <c r="Y171" s="38"/>
      <c r="Z171" s="4"/>
      <c r="AA171" s="42"/>
    </row>
    <row r="172" spans="1:27" hidden="1" x14ac:dyDescent="0.35">
      <c r="A172" s="26"/>
      <c r="B172" s="26"/>
      <c r="C172" s="5"/>
      <c r="D172" s="5"/>
      <c r="E172" s="40"/>
      <c r="F172" s="4"/>
      <c r="G172" s="42"/>
      <c r="H172" s="26"/>
      <c r="I172" s="4"/>
      <c r="J172" s="40"/>
      <c r="K172" s="40"/>
      <c r="L172" s="4"/>
      <c r="M172" s="44"/>
      <c r="N172" s="45"/>
      <c r="O172" s="49"/>
      <c r="P172" s="40"/>
      <c r="Q172" s="40"/>
      <c r="R172" s="40"/>
      <c r="S172" s="40"/>
      <c r="T172" s="40"/>
      <c r="U172" s="40"/>
      <c r="V172" s="52"/>
      <c r="W172" s="40"/>
      <c r="X172" s="54"/>
      <c r="Y172" s="38"/>
      <c r="Z172" s="4"/>
      <c r="AA172" s="42"/>
    </row>
    <row r="173" spans="1:27" hidden="1" x14ac:dyDescent="0.35">
      <c r="A173" s="26"/>
      <c r="B173" s="26"/>
      <c r="C173" s="5"/>
      <c r="D173" s="5"/>
      <c r="E173" s="40"/>
      <c r="F173" s="4"/>
      <c r="G173" s="42"/>
      <c r="H173" s="26"/>
      <c r="I173" s="4"/>
      <c r="J173" s="40"/>
      <c r="K173" s="40"/>
      <c r="L173" s="4"/>
      <c r="M173" s="44"/>
      <c r="N173" s="45"/>
      <c r="O173" s="49"/>
      <c r="P173" s="40"/>
      <c r="Q173" s="40"/>
      <c r="R173" s="40"/>
      <c r="S173" s="40"/>
      <c r="T173" s="40"/>
      <c r="U173" s="40"/>
      <c r="V173" s="52"/>
      <c r="W173" s="40"/>
      <c r="X173" s="54"/>
      <c r="Y173" s="38"/>
      <c r="Z173" s="4"/>
      <c r="AA173" s="42"/>
    </row>
    <row r="174" spans="1:27" hidden="1" x14ac:dyDescent="0.35">
      <c r="A174" s="26"/>
      <c r="B174" s="26"/>
      <c r="C174" s="5"/>
      <c r="D174" s="5"/>
      <c r="E174" s="40"/>
      <c r="F174" s="4"/>
      <c r="G174" s="42"/>
      <c r="H174" s="26"/>
      <c r="I174" s="4"/>
      <c r="J174" s="40"/>
      <c r="K174" s="40"/>
      <c r="L174" s="4"/>
      <c r="M174" s="44"/>
      <c r="N174" s="45"/>
      <c r="O174" s="49"/>
      <c r="P174" s="40"/>
      <c r="Q174" s="40"/>
      <c r="R174" s="40"/>
      <c r="S174" s="40"/>
      <c r="T174" s="40"/>
      <c r="U174" s="40"/>
      <c r="V174" s="52"/>
      <c r="W174" s="40"/>
      <c r="X174" s="54"/>
      <c r="Y174" s="38"/>
      <c r="Z174" s="4"/>
      <c r="AA174" s="42"/>
    </row>
    <row r="175" spans="1:27" hidden="1" x14ac:dyDescent="0.35">
      <c r="A175" s="26"/>
      <c r="B175" s="26"/>
      <c r="C175" s="5"/>
      <c r="D175" s="5"/>
      <c r="E175" s="40"/>
      <c r="F175" s="4"/>
      <c r="G175" s="42"/>
      <c r="H175" s="26"/>
      <c r="I175" s="4"/>
      <c r="J175" s="40"/>
      <c r="K175" s="40"/>
      <c r="L175" s="4"/>
      <c r="M175" s="44"/>
      <c r="N175" s="45"/>
      <c r="O175" s="49"/>
      <c r="P175" s="40"/>
      <c r="Q175" s="40"/>
      <c r="R175" s="40"/>
      <c r="S175" s="40"/>
      <c r="T175" s="40"/>
      <c r="U175" s="40"/>
      <c r="V175" s="52"/>
      <c r="W175" s="40"/>
      <c r="X175" s="54"/>
      <c r="Y175" s="38"/>
      <c r="Z175" s="4"/>
      <c r="AA175" s="42"/>
    </row>
    <row r="176" spans="1:27" hidden="1" x14ac:dyDescent="0.35">
      <c r="A176" s="26"/>
      <c r="B176" s="26"/>
      <c r="C176" s="5"/>
      <c r="D176" s="5"/>
      <c r="E176" s="40"/>
      <c r="F176" s="4"/>
      <c r="G176" s="42"/>
      <c r="H176" s="26"/>
      <c r="I176" s="4"/>
      <c r="J176" s="40"/>
      <c r="K176" s="40"/>
      <c r="L176" s="4"/>
      <c r="M176" s="44"/>
      <c r="N176" s="45"/>
      <c r="O176" s="49"/>
      <c r="P176" s="40"/>
      <c r="Q176" s="40"/>
      <c r="R176" s="40"/>
      <c r="S176" s="40"/>
      <c r="T176" s="40"/>
      <c r="U176" s="40"/>
      <c r="V176" s="52"/>
      <c r="W176" s="40"/>
      <c r="X176" s="54"/>
      <c r="Y176" s="38"/>
      <c r="Z176" s="4"/>
      <c r="AA176" s="42"/>
    </row>
    <row r="177" spans="1:27" hidden="1" x14ac:dyDescent="0.35">
      <c r="A177" s="26"/>
      <c r="B177" s="26"/>
      <c r="C177" s="5"/>
      <c r="D177" s="5"/>
      <c r="E177" s="40"/>
      <c r="F177" s="4"/>
      <c r="G177" s="42"/>
      <c r="H177" s="26"/>
      <c r="I177" s="4"/>
      <c r="J177" s="40"/>
      <c r="K177" s="40"/>
      <c r="L177" s="4"/>
      <c r="M177" s="44"/>
      <c r="N177" s="45"/>
      <c r="O177" s="49"/>
      <c r="P177" s="40"/>
      <c r="Q177" s="40"/>
      <c r="R177" s="40"/>
      <c r="S177" s="40"/>
      <c r="T177" s="40"/>
      <c r="U177" s="40"/>
      <c r="V177" s="52"/>
      <c r="W177" s="40"/>
      <c r="X177" s="54"/>
      <c r="Y177" s="38"/>
      <c r="Z177" s="4"/>
      <c r="AA177" s="42"/>
    </row>
    <row r="178" spans="1:27" hidden="1" x14ac:dyDescent="0.35">
      <c r="A178" s="26"/>
      <c r="B178" s="26"/>
      <c r="C178" s="5"/>
      <c r="D178" s="5"/>
      <c r="E178" s="40"/>
      <c r="F178" s="4"/>
      <c r="G178" s="42"/>
      <c r="H178" s="26"/>
      <c r="I178" s="4"/>
      <c r="J178" s="40"/>
      <c r="K178" s="40"/>
      <c r="L178" s="4"/>
      <c r="M178" s="44"/>
      <c r="N178" s="45"/>
      <c r="O178" s="49"/>
      <c r="P178" s="40"/>
      <c r="Q178" s="40"/>
      <c r="R178" s="40"/>
      <c r="S178" s="40"/>
      <c r="T178" s="40"/>
      <c r="U178" s="40"/>
      <c r="V178" s="52"/>
      <c r="W178" s="40"/>
      <c r="X178" s="54"/>
      <c r="Y178" s="38"/>
      <c r="Z178" s="4"/>
      <c r="AA178" s="42"/>
    </row>
    <row r="179" spans="1:27" hidden="1" x14ac:dyDescent="0.35">
      <c r="A179" s="26"/>
      <c r="B179" s="26"/>
      <c r="C179" s="5"/>
      <c r="D179" s="5"/>
      <c r="E179" s="40"/>
      <c r="F179" s="4"/>
      <c r="G179" s="42"/>
      <c r="H179" s="26"/>
      <c r="I179" s="4"/>
      <c r="J179" s="40"/>
      <c r="K179" s="40"/>
      <c r="L179" s="4"/>
      <c r="M179" s="44"/>
      <c r="N179" s="45"/>
      <c r="O179" s="49"/>
      <c r="P179" s="40"/>
      <c r="Q179" s="40"/>
      <c r="R179" s="40"/>
      <c r="S179" s="40"/>
      <c r="T179" s="40"/>
      <c r="U179" s="40"/>
      <c r="V179" s="52"/>
      <c r="W179" s="40"/>
      <c r="X179" s="54"/>
      <c r="Y179" s="38"/>
      <c r="Z179" s="4"/>
      <c r="AA179" s="42"/>
    </row>
    <row r="180" spans="1:27" hidden="1" x14ac:dyDescent="0.35">
      <c r="A180" s="26"/>
      <c r="B180" s="26"/>
      <c r="C180" s="5"/>
      <c r="D180" s="5"/>
      <c r="E180" s="40"/>
      <c r="F180" s="4"/>
      <c r="G180" s="42"/>
      <c r="H180" s="26"/>
      <c r="I180" s="4"/>
      <c r="J180" s="40"/>
      <c r="K180" s="40"/>
      <c r="L180" s="4"/>
      <c r="M180" s="44"/>
      <c r="N180" s="45"/>
      <c r="O180" s="49"/>
      <c r="P180" s="40"/>
      <c r="Q180" s="40"/>
      <c r="R180" s="40"/>
      <c r="S180" s="40"/>
      <c r="T180" s="40"/>
      <c r="U180" s="40"/>
      <c r="V180" s="52"/>
      <c r="W180" s="40"/>
      <c r="X180" s="54"/>
      <c r="Y180" s="38"/>
      <c r="Z180" s="4"/>
      <c r="AA180" s="42"/>
    </row>
    <row r="181" spans="1:27" hidden="1" x14ac:dyDescent="0.35">
      <c r="A181" s="26"/>
      <c r="B181" s="26"/>
      <c r="C181" s="5"/>
      <c r="D181" s="5"/>
      <c r="E181" s="40"/>
      <c r="F181" s="4"/>
      <c r="G181" s="42"/>
      <c r="H181" s="26"/>
      <c r="I181" s="4"/>
      <c r="J181" s="40"/>
      <c r="K181" s="40"/>
      <c r="L181" s="4"/>
      <c r="M181" s="44"/>
      <c r="N181" s="45"/>
      <c r="O181" s="49"/>
      <c r="P181" s="40"/>
      <c r="Q181" s="40"/>
      <c r="R181" s="40"/>
      <c r="S181" s="40"/>
      <c r="T181" s="40"/>
      <c r="U181" s="40"/>
      <c r="V181" s="52"/>
      <c r="W181" s="40"/>
      <c r="X181" s="54"/>
      <c r="Y181" s="38"/>
      <c r="Z181" s="4"/>
      <c r="AA181" s="42"/>
    </row>
    <row r="182" spans="1:27" hidden="1" x14ac:dyDescent="0.35">
      <c r="A182" s="26"/>
      <c r="B182" s="26"/>
      <c r="C182" s="5"/>
      <c r="D182" s="5"/>
      <c r="E182" s="40"/>
      <c r="F182" s="4"/>
      <c r="G182" s="42"/>
      <c r="H182" s="26"/>
      <c r="I182" s="4"/>
      <c r="J182" s="40"/>
      <c r="K182" s="40"/>
      <c r="L182" s="4"/>
      <c r="M182" s="44"/>
      <c r="N182" s="45"/>
      <c r="O182" s="49"/>
      <c r="P182" s="40"/>
      <c r="Q182" s="40"/>
      <c r="R182" s="40"/>
      <c r="S182" s="40"/>
      <c r="T182" s="40"/>
      <c r="U182" s="40"/>
      <c r="V182" s="52"/>
      <c r="W182" s="40"/>
      <c r="X182" s="54"/>
      <c r="Y182" s="38"/>
      <c r="Z182" s="4"/>
      <c r="AA182" s="42"/>
    </row>
    <row r="183" spans="1:27" hidden="1" x14ac:dyDescent="0.35">
      <c r="A183" s="26"/>
      <c r="B183" s="26"/>
      <c r="C183" s="5"/>
      <c r="D183" s="5"/>
      <c r="E183" s="40"/>
      <c r="F183" s="4"/>
      <c r="G183" s="42"/>
      <c r="H183" s="26"/>
      <c r="I183" s="4"/>
      <c r="J183" s="40"/>
      <c r="K183" s="40"/>
      <c r="L183" s="4"/>
      <c r="M183" s="44"/>
      <c r="N183" s="45"/>
      <c r="O183" s="49"/>
      <c r="P183" s="40"/>
      <c r="Q183" s="40"/>
      <c r="R183" s="40"/>
      <c r="S183" s="40"/>
      <c r="T183" s="40"/>
      <c r="U183" s="40"/>
      <c r="V183" s="52"/>
      <c r="W183" s="40"/>
      <c r="X183" s="54"/>
      <c r="Y183" s="38"/>
      <c r="Z183" s="4"/>
      <c r="AA183" s="42"/>
    </row>
    <row r="184" spans="1:27" hidden="1" x14ac:dyDescent="0.35">
      <c r="A184" s="26"/>
      <c r="B184" s="26"/>
      <c r="C184" s="5"/>
      <c r="D184" s="5"/>
      <c r="E184" s="40"/>
      <c r="F184" s="4"/>
      <c r="G184" s="42"/>
      <c r="H184" s="26"/>
      <c r="I184" s="4"/>
      <c r="J184" s="40"/>
      <c r="K184" s="40"/>
      <c r="L184" s="4"/>
      <c r="M184" s="44"/>
      <c r="N184" s="45"/>
      <c r="O184" s="49"/>
      <c r="P184" s="40"/>
      <c r="Q184" s="40"/>
      <c r="R184" s="40"/>
      <c r="S184" s="40"/>
      <c r="T184" s="40"/>
      <c r="U184" s="40"/>
      <c r="V184" s="52"/>
      <c r="W184" s="40"/>
      <c r="X184" s="54"/>
      <c r="Y184" s="38"/>
      <c r="Z184" s="4"/>
      <c r="AA184" s="42"/>
    </row>
    <row r="185" spans="1:27" hidden="1" x14ac:dyDescent="0.35">
      <c r="A185" s="26"/>
      <c r="B185" s="26"/>
      <c r="C185" s="5"/>
      <c r="D185" s="5"/>
      <c r="E185" s="40"/>
      <c r="F185" s="4"/>
      <c r="G185" s="42"/>
      <c r="H185" s="26"/>
      <c r="I185" s="4"/>
      <c r="J185" s="40"/>
      <c r="K185" s="40"/>
      <c r="L185" s="4"/>
      <c r="M185" s="44"/>
      <c r="N185" s="45"/>
      <c r="O185" s="49"/>
      <c r="P185" s="40"/>
      <c r="Q185" s="40"/>
      <c r="R185" s="40"/>
      <c r="S185" s="40"/>
      <c r="T185" s="40"/>
      <c r="U185" s="40"/>
      <c r="V185" s="52"/>
      <c r="W185" s="40"/>
      <c r="X185" s="54"/>
      <c r="Y185" s="38"/>
      <c r="Z185" s="4"/>
      <c r="AA185" s="42"/>
    </row>
    <row r="186" spans="1:27" hidden="1" x14ac:dyDescent="0.35">
      <c r="A186" s="26"/>
      <c r="B186" s="26"/>
      <c r="C186" s="5"/>
      <c r="D186" s="5"/>
      <c r="E186" s="40"/>
      <c r="F186" s="4"/>
      <c r="G186" s="42"/>
      <c r="H186" s="26"/>
      <c r="I186" s="4"/>
      <c r="J186" s="40"/>
      <c r="K186" s="40"/>
      <c r="L186" s="4"/>
      <c r="M186" s="44"/>
      <c r="N186" s="45"/>
      <c r="O186" s="49"/>
      <c r="P186" s="40"/>
      <c r="Q186" s="40"/>
      <c r="R186" s="40"/>
      <c r="S186" s="40"/>
      <c r="T186" s="40"/>
      <c r="U186" s="40"/>
      <c r="V186" s="52"/>
      <c r="W186" s="40"/>
      <c r="X186" s="54"/>
      <c r="Y186" s="38"/>
      <c r="Z186" s="4"/>
      <c r="AA186" s="42"/>
    </row>
    <row r="187" spans="1:27" hidden="1" x14ac:dyDescent="0.35">
      <c r="A187" s="26"/>
      <c r="B187" s="26"/>
      <c r="C187" s="5"/>
      <c r="D187" s="5"/>
      <c r="E187" s="40"/>
      <c r="F187" s="4"/>
      <c r="G187" s="42"/>
      <c r="H187" s="26"/>
      <c r="I187" s="4"/>
      <c r="J187" s="40"/>
      <c r="K187" s="40"/>
      <c r="L187" s="4"/>
      <c r="M187" s="44"/>
      <c r="N187" s="45"/>
      <c r="O187" s="49"/>
      <c r="P187" s="40"/>
      <c r="Q187" s="40"/>
      <c r="R187" s="40"/>
      <c r="S187" s="40"/>
      <c r="T187" s="40"/>
      <c r="U187" s="40"/>
      <c r="V187" s="52"/>
      <c r="W187" s="40"/>
      <c r="X187" s="54"/>
      <c r="Y187" s="38"/>
      <c r="Z187" s="4"/>
      <c r="AA187" s="42"/>
    </row>
    <row r="188" spans="1:27" hidden="1" x14ac:dyDescent="0.35">
      <c r="A188" s="26"/>
      <c r="B188" s="26"/>
      <c r="C188" s="5"/>
      <c r="D188" s="5"/>
      <c r="E188" s="40"/>
      <c r="F188" s="4"/>
      <c r="G188" s="42"/>
      <c r="H188" s="26"/>
      <c r="I188" s="4"/>
      <c r="J188" s="40"/>
      <c r="K188" s="40"/>
      <c r="L188" s="4"/>
      <c r="M188" s="44"/>
      <c r="N188" s="45"/>
      <c r="O188" s="49"/>
      <c r="P188" s="40"/>
      <c r="Q188" s="40"/>
      <c r="R188" s="40"/>
      <c r="S188" s="40"/>
      <c r="T188" s="40"/>
      <c r="U188" s="40"/>
      <c r="V188" s="52"/>
      <c r="W188" s="40"/>
      <c r="X188" s="54"/>
      <c r="Y188" s="38"/>
      <c r="Z188" s="4"/>
      <c r="AA188" s="42"/>
    </row>
    <row r="189" spans="1:27" hidden="1" x14ac:dyDescent="0.35">
      <c r="A189" s="26"/>
      <c r="B189" s="26"/>
      <c r="C189" s="5"/>
      <c r="D189" s="5"/>
      <c r="E189" s="40"/>
      <c r="F189" s="4"/>
      <c r="G189" s="42"/>
      <c r="H189" s="26"/>
      <c r="I189" s="4"/>
      <c r="J189" s="40"/>
      <c r="K189" s="40"/>
      <c r="L189" s="4"/>
      <c r="M189" s="44"/>
      <c r="N189" s="45"/>
      <c r="O189" s="49"/>
      <c r="P189" s="40"/>
      <c r="Q189" s="40"/>
      <c r="R189" s="40"/>
      <c r="S189" s="40"/>
      <c r="T189" s="40"/>
      <c r="U189" s="40"/>
      <c r="V189" s="52"/>
      <c r="W189" s="40"/>
      <c r="X189" s="54"/>
      <c r="Y189" s="38"/>
      <c r="Z189" s="4"/>
      <c r="AA189" s="42"/>
    </row>
    <row r="190" spans="1:27" hidden="1" x14ac:dyDescent="0.35">
      <c r="A190" s="26"/>
      <c r="B190" s="26"/>
      <c r="C190" s="5"/>
      <c r="D190" s="5"/>
      <c r="E190" s="40"/>
      <c r="F190" s="4"/>
      <c r="G190" s="42"/>
      <c r="H190" s="26"/>
      <c r="I190" s="4"/>
      <c r="J190" s="40"/>
      <c r="K190" s="40"/>
      <c r="L190" s="4"/>
      <c r="M190" s="44"/>
      <c r="N190" s="45"/>
      <c r="O190" s="49"/>
      <c r="P190" s="40"/>
      <c r="Q190" s="40"/>
      <c r="R190" s="40"/>
      <c r="S190" s="40"/>
      <c r="T190" s="40"/>
      <c r="U190" s="40"/>
      <c r="V190" s="52"/>
      <c r="W190" s="40"/>
      <c r="X190" s="54"/>
      <c r="Y190" s="38"/>
      <c r="Z190" s="4"/>
      <c r="AA190" s="42"/>
    </row>
    <row r="191" spans="1:27" hidden="1" x14ac:dyDescent="0.35">
      <c r="A191" s="26"/>
      <c r="B191" s="26"/>
      <c r="C191" s="5"/>
      <c r="D191" s="5"/>
      <c r="E191" s="40"/>
      <c r="F191" s="4"/>
      <c r="G191" s="42"/>
      <c r="H191" s="26"/>
      <c r="I191" s="4"/>
      <c r="J191" s="40"/>
      <c r="K191" s="40"/>
      <c r="L191" s="4"/>
      <c r="M191" s="44"/>
      <c r="N191" s="45"/>
      <c r="O191" s="49"/>
      <c r="P191" s="40"/>
      <c r="Q191" s="40"/>
      <c r="R191" s="40"/>
      <c r="S191" s="40"/>
      <c r="T191" s="40"/>
      <c r="U191" s="40"/>
      <c r="V191" s="52"/>
      <c r="W191" s="40"/>
      <c r="X191" s="54"/>
      <c r="Y191" s="38"/>
      <c r="Z191" s="4"/>
      <c r="AA191" s="42"/>
    </row>
    <row r="192" spans="1:27" hidden="1" x14ac:dyDescent="0.35">
      <c r="A192" s="26"/>
      <c r="B192" s="26"/>
      <c r="C192" s="5"/>
      <c r="D192" s="5"/>
      <c r="E192" s="40"/>
      <c r="F192" s="4"/>
      <c r="G192" s="42"/>
      <c r="H192" s="26"/>
      <c r="I192" s="4"/>
      <c r="J192" s="40"/>
      <c r="K192" s="40"/>
      <c r="L192" s="4"/>
      <c r="M192" s="44"/>
      <c r="N192" s="45"/>
      <c r="O192" s="49"/>
      <c r="P192" s="40"/>
      <c r="Q192" s="40"/>
      <c r="R192" s="40"/>
      <c r="S192" s="40"/>
      <c r="T192" s="40"/>
      <c r="U192" s="40"/>
      <c r="V192" s="52"/>
      <c r="W192" s="40"/>
      <c r="X192" s="54"/>
      <c r="Y192" s="38"/>
      <c r="Z192" s="4"/>
      <c r="AA192" s="42"/>
    </row>
    <row r="193" spans="1:27" hidden="1" x14ac:dyDescent="0.35">
      <c r="A193" s="26"/>
      <c r="B193" s="26"/>
      <c r="C193" s="5"/>
      <c r="D193" s="5"/>
      <c r="E193" s="40"/>
      <c r="F193" s="4"/>
      <c r="G193" s="42"/>
      <c r="H193" s="26"/>
      <c r="I193" s="4"/>
      <c r="J193" s="40"/>
      <c r="K193" s="40"/>
      <c r="L193" s="4"/>
      <c r="M193" s="44"/>
      <c r="N193" s="45"/>
      <c r="O193" s="49"/>
      <c r="P193" s="40"/>
      <c r="Q193" s="40"/>
      <c r="R193" s="40"/>
      <c r="S193" s="40"/>
      <c r="T193" s="40"/>
      <c r="U193" s="40"/>
      <c r="V193" s="52"/>
      <c r="W193" s="40"/>
      <c r="X193" s="54"/>
      <c r="Y193" s="38"/>
      <c r="Z193" s="4"/>
      <c r="AA193" s="42"/>
    </row>
    <row r="194" spans="1:27" hidden="1" x14ac:dyDescent="0.35">
      <c r="A194" s="26"/>
      <c r="B194" s="26"/>
      <c r="C194" s="5"/>
      <c r="D194" s="5"/>
      <c r="E194" s="40"/>
      <c r="F194" s="4"/>
      <c r="G194" s="42"/>
      <c r="H194" s="26"/>
      <c r="I194" s="4"/>
      <c r="J194" s="40"/>
      <c r="K194" s="40"/>
      <c r="L194" s="4"/>
      <c r="M194" s="44"/>
      <c r="N194" s="45"/>
      <c r="O194" s="49"/>
      <c r="P194" s="40"/>
      <c r="Q194" s="40"/>
      <c r="R194" s="40"/>
      <c r="S194" s="40"/>
      <c r="T194" s="40"/>
      <c r="U194" s="40"/>
      <c r="V194" s="52"/>
      <c r="W194" s="40"/>
      <c r="X194" s="54"/>
      <c r="Y194" s="38"/>
      <c r="Z194" s="4"/>
      <c r="AA194" s="42"/>
    </row>
    <row r="195" spans="1:27" hidden="1" x14ac:dyDescent="0.35">
      <c r="A195" s="26"/>
      <c r="B195" s="26"/>
      <c r="C195" s="5"/>
      <c r="D195" s="5"/>
      <c r="E195" s="40"/>
      <c r="F195" s="4"/>
      <c r="G195" s="42"/>
      <c r="H195" s="26"/>
      <c r="I195" s="4"/>
      <c r="J195" s="40"/>
      <c r="K195" s="40"/>
      <c r="L195" s="4"/>
      <c r="M195" s="44"/>
      <c r="N195" s="45"/>
      <c r="O195" s="49"/>
      <c r="P195" s="40"/>
      <c r="Q195" s="40"/>
      <c r="R195" s="40"/>
      <c r="S195" s="40"/>
      <c r="T195" s="40"/>
      <c r="U195" s="40"/>
      <c r="V195" s="52"/>
      <c r="W195" s="40"/>
      <c r="X195" s="54"/>
      <c r="Y195" s="38"/>
      <c r="Z195" s="4"/>
      <c r="AA195" s="42"/>
    </row>
    <row r="196" spans="1:27" hidden="1" x14ac:dyDescent="0.35">
      <c r="A196" s="26"/>
      <c r="B196" s="26"/>
      <c r="C196" s="5"/>
      <c r="D196" s="5"/>
      <c r="E196" s="40"/>
      <c r="F196" s="4"/>
      <c r="G196" s="42"/>
      <c r="H196" s="26"/>
      <c r="I196" s="4"/>
      <c r="J196" s="40"/>
      <c r="K196" s="40"/>
      <c r="L196" s="4"/>
      <c r="M196" s="44"/>
      <c r="N196" s="45"/>
      <c r="O196" s="49"/>
      <c r="P196" s="40"/>
      <c r="Q196" s="40"/>
      <c r="R196" s="40"/>
      <c r="S196" s="40"/>
      <c r="T196" s="40"/>
      <c r="U196" s="40"/>
      <c r="V196" s="52"/>
      <c r="W196" s="40"/>
      <c r="X196" s="54"/>
      <c r="Y196" s="38"/>
      <c r="Z196" s="4"/>
      <c r="AA196" s="42"/>
    </row>
    <row r="197" spans="1:27" hidden="1" x14ac:dyDescent="0.35">
      <c r="A197" s="26"/>
      <c r="B197" s="26"/>
      <c r="C197" s="5"/>
      <c r="D197" s="5"/>
      <c r="E197" s="40"/>
      <c r="F197" s="4"/>
      <c r="G197" s="42"/>
      <c r="H197" s="26"/>
      <c r="I197" s="4"/>
      <c r="J197" s="40"/>
      <c r="K197" s="40"/>
      <c r="L197" s="4"/>
      <c r="M197" s="44"/>
      <c r="N197" s="45"/>
      <c r="O197" s="49"/>
      <c r="P197" s="40"/>
      <c r="Q197" s="40"/>
      <c r="R197" s="40"/>
      <c r="S197" s="40"/>
      <c r="T197" s="40"/>
      <c r="U197" s="40"/>
      <c r="V197" s="52"/>
      <c r="W197" s="40"/>
      <c r="X197" s="54"/>
      <c r="Y197" s="38"/>
      <c r="Z197" s="4"/>
      <c r="AA197" s="42"/>
    </row>
    <row r="198" spans="1:27" hidden="1" x14ac:dyDescent="0.35">
      <c r="A198" s="26"/>
      <c r="B198" s="26"/>
      <c r="C198" s="5"/>
      <c r="D198" s="5"/>
      <c r="E198" s="40"/>
      <c r="F198" s="4"/>
      <c r="G198" s="42"/>
      <c r="H198" s="26"/>
      <c r="I198" s="4"/>
      <c r="J198" s="40"/>
      <c r="K198" s="40"/>
      <c r="L198" s="4"/>
      <c r="M198" s="44"/>
      <c r="N198" s="45"/>
      <c r="O198" s="49"/>
      <c r="P198" s="40"/>
      <c r="Q198" s="40"/>
      <c r="R198" s="40"/>
      <c r="S198" s="40"/>
      <c r="T198" s="40"/>
      <c r="U198" s="40"/>
      <c r="V198" s="52"/>
      <c r="W198" s="40"/>
      <c r="X198" s="54"/>
      <c r="Y198" s="38"/>
      <c r="Z198" s="4"/>
      <c r="AA198" s="42"/>
    </row>
    <row r="199" spans="1:27" hidden="1" x14ac:dyDescent="0.35">
      <c r="A199" s="26"/>
      <c r="B199" s="26"/>
      <c r="C199" s="5"/>
      <c r="D199" s="5"/>
      <c r="E199" s="40"/>
      <c r="F199" s="4"/>
      <c r="G199" s="42"/>
      <c r="H199" s="26"/>
      <c r="I199" s="4"/>
      <c r="J199" s="40"/>
      <c r="K199" s="40"/>
      <c r="L199" s="4"/>
      <c r="M199" s="44"/>
      <c r="N199" s="45"/>
      <c r="O199" s="49"/>
      <c r="P199" s="40"/>
      <c r="Q199" s="40"/>
      <c r="R199" s="40"/>
      <c r="S199" s="40"/>
      <c r="T199" s="40"/>
      <c r="U199" s="40"/>
      <c r="V199" s="52"/>
      <c r="W199" s="40"/>
      <c r="X199" s="54"/>
      <c r="Y199" s="38"/>
      <c r="Z199" s="4"/>
      <c r="AA199" s="42"/>
    </row>
    <row r="200" spans="1:27" hidden="1" x14ac:dyDescent="0.35">
      <c r="A200" s="26"/>
      <c r="B200" s="26"/>
      <c r="C200" s="5"/>
      <c r="D200" s="5"/>
      <c r="E200" s="40"/>
      <c r="F200" s="4"/>
      <c r="G200" s="42"/>
      <c r="H200" s="26"/>
      <c r="I200" s="4"/>
      <c r="J200" s="40"/>
      <c r="K200" s="40"/>
      <c r="L200" s="4"/>
      <c r="M200" s="44"/>
      <c r="N200" s="45"/>
      <c r="O200" s="49"/>
      <c r="P200" s="40"/>
      <c r="Q200" s="40"/>
      <c r="R200" s="40"/>
      <c r="S200" s="40"/>
      <c r="T200" s="40"/>
      <c r="U200" s="40"/>
      <c r="V200" s="52"/>
      <c r="W200" s="40"/>
      <c r="X200" s="54"/>
      <c r="Y200" s="38"/>
      <c r="Z200" s="4"/>
      <c r="AA200" s="42"/>
    </row>
    <row r="201" spans="1:27" hidden="1" x14ac:dyDescent="0.35">
      <c r="A201" s="27"/>
      <c r="B201" s="27"/>
      <c r="C201" s="23"/>
      <c r="D201" s="23"/>
      <c r="E201" s="41"/>
      <c r="F201" s="22"/>
      <c r="G201" s="43"/>
      <c r="H201" s="27"/>
      <c r="I201" s="22"/>
      <c r="J201" s="41"/>
      <c r="K201" s="41"/>
      <c r="L201" s="22"/>
      <c r="M201" s="46"/>
      <c r="N201" s="47"/>
      <c r="O201" s="50"/>
      <c r="P201" s="41"/>
      <c r="Q201" s="41"/>
      <c r="R201" s="41"/>
      <c r="S201" s="41"/>
      <c r="T201" s="41"/>
      <c r="U201" s="41"/>
      <c r="V201" s="53"/>
      <c r="W201" s="41"/>
      <c r="X201" s="55"/>
      <c r="Y201" s="39"/>
      <c r="Z201" s="22"/>
      <c r="AA201" s="43"/>
    </row>
  </sheetData>
  <autoFilter ref="B4:AA201">
    <filterColumn colId="10">
      <filters>
        <filter val="CHW"/>
      </filters>
    </filterColumn>
  </autoFilter>
  <mergeCells count="6">
    <mergeCell ref="B1:G1"/>
    <mergeCell ref="H1:N1"/>
    <mergeCell ref="O1:V1"/>
    <mergeCell ref="Y1:AA1"/>
    <mergeCell ref="C2:D2"/>
    <mergeCell ref="U2:V2"/>
  </mergeCells>
  <conditionalFormatting sqref="R5:R201">
    <cfRule type="expression" dxfId="3" priority="2">
      <formula>$Q5="OPD_Referral"</formula>
    </cfRule>
  </conditionalFormatting>
  <conditionalFormatting sqref="S5:S201">
    <cfRule type="expression" dxfId="2" priority="1">
      <formula>$Q5="Emergency_referral"</formula>
    </cfRule>
  </conditionalFormatting>
  <dataValidations count="14">
    <dataValidation type="list" allowBlank="1" showInputMessage="1" showErrorMessage="1" sqref="W5:W201">
      <formula1>Refused</formula1>
    </dataValidation>
    <dataValidation type="list" allowBlank="1" showInputMessage="1" showErrorMessage="1" sqref="E5:E201">
      <formula1>"male,female"</formula1>
    </dataValidation>
    <dataValidation type="list" allowBlank="1" showInputMessage="1" showErrorMessage="1" sqref="F5:F201">
      <formula1>"Rakhine,Burma,Muslim,Hindu,Other"</formula1>
    </dataValidation>
    <dataValidation type="list" allowBlank="1" showInputMessage="1" showErrorMessage="1" sqref="L5:L201">
      <formula1>"MSF clinic,CHW,MOH"</formula1>
    </dataValidation>
    <dataValidation type="list" allowBlank="1" showInputMessage="1" showErrorMessage="1" sqref="Z5:Z201">
      <formula1>"discharge,self-discharge,death"</formula1>
    </dataValidation>
    <dataValidation type="list" allowBlank="1" showInputMessage="1" showErrorMessage="1" sqref="U5:U201">
      <formula1>"needed &amp; received,needed but not received,not needed"</formula1>
    </dataValidation>
    <dataValidation type="date" operator="greaterThan" allowBlank="1" showInputMessage="1" showErrorMessage="1" sqref="Y5:Y201 M5:N201">
      <formula1>42369</formula1>
    </dataValidation>
    <dataValidation type="list" allowBlank="1" showInputMessage="1" showErrorMessage="1" sqref="I5:I6 I8:I11 I15:I17 I19:I21 I24:I28 I34:I201 I31:I32">
      <formula1>clinics</formula1>
    </dataValidation>
    <dataValidation type="list" allowBlank="1" showInputMessage="1" showErrorMessage="1" sqref="Q5:Q201">
      <formula1>type_of_referral</formula1>
    </dataValidation>
    <dataValidation type="decimal" allowBlank="1" showInputMessage="1" showErrorMessage="1" sqref="C5:C201">
      <formula1>0</formula1>
      <formula2>100</formula2>
    </dataValidation>
    <dataValidation type="list" allowBlank="1" showInputMessage="1" showErrorMessage="1" sqref="D5:D201">
      <formula1>Age_Unit</formula1>
    </dataValidation>
    <dataValidation type="list" allowBlank="1" showInputMessage="1" showErrorMessage="1" sqref="R5:S201">
      <formula1>INDIRECT($Q5)</formula1>
    </dataValidation>
    <dataValidation type="date" operator="greaterThan" allowBlank="1" showInputMessage="1" showErrorMessage="1" sqref="M1:N1 M3:N4">
      <formula1>42370</formula1>
    </dataValidation>
    <dataValidation operator="greaterThan" allowBlank="1" showInputMessage="1" showErrorMessage="1" sqref="M2:N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P1:P1048576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1"/>
  <sheetViews>
    <sheetView workbookViewId="0">
      <pane xSplit="2" ySplit="4" topLeftCell="C17" activePane="bottomRight" state="frozen"/>
      <selection pane="topRight" activeCell="M5" sqref="M5:N201"/>
      <selection pane="bottomLeft" activeCell="M5" sqref="M5:N201"/>
      <selection pane="bottomRight" activeCell="L6" sqref="L6:L33"/>
    </sheetView>
  </sheetViews>
  <sheetFormatPr defaultColWidth="9.1796875" defaultRowHeight="14.5" x14ac:dyDescent="0.35"/>
  <cols>
    <col min="2" max="2" width="14.1796875" customWidth="1"/>
    <col min="5" max="5" width="9.453125" style="2" customWidth="1"/>
    <col min="6" max="6" width="17" customWidth="1"/>
    <col min="7" max="7" width="17.4531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39.7265625" style="2" customWidth="1"/>
    <col min="16" max="16" width="27" style="2" customWidth="1"/>
    <col min="17" max="17" width="19" style="2" bestFit="1" customWidth="1"/>
    <col min="18" max="18" width="19.7265625" style="2" bestFit="1" customWidth="1"/>
    <col min="19" max="19" width="21.1796875" style="2" customWidth="1"/>
    <col min="20" max="20" width="28.1796875" style="2" bestFit="1" customWidth="1"/>
    <col min="21" max="21" width="26.26953125" style="2" customWidth="1"/>
    <col min="22" max="22" width="39.26953125" style="2" customWidth="1"/>
    <col min="23" max="23" width="29.1796875" style="2" bestFit="1" customWidth="1"/>
    <col min="24" max="24" width="13.26953125" style="2" customWidth="1"/>
    <col min="25" max="25" width="13" style="48" customWidth="1"/>
    <col min="26" max="26" width="13.81640625" customWidth="1"/>
    <col min="27" max="27" width="48.7265625" style="2" customWidth="1"/>
    <col min="28" max="28" width="21.453125" customWidth="1"/>
  </cols>
  <sheetData>
    <row r="1" spans="1:28" s="4" customFormat="1" x14ac:dyDescent="0.35">
      <c r="A1" s="28"/>
      <c r="B1" s="479" t="s">
        <v>235</v>
      </c>
      <c r="C1" s="480"/>
      <c r="D1" s="480"/>
      <c r="E1" s="480"/>
      <c r="F1" s="480"/>
      <c r="G1" s="481"/>
      <c r="H1" s="479" t="s">
        <v>236</v>
      </c>
      <c r="I1" s="480"/>
      <c r="J1" s="480"/>
      <c r="K1" s="480"/>
      <c r="L1" s="480"/>
      <c r="M1" s="480"/>
      <c r="N1" s="481"/>
      <c r="O1" s="479" t="s">
        <v>237</v>
      </c>
      <c r="P1" s="480"/>
      <c r="Q1" s="480"/>
      <c r="R1" s="480"/>
      <c r="S1" s="480"/>
      <c r="T1" s="480"/>
      <c r="U1" s="480"/>
      <c r="V1" s="481"/>
      <c r="W1" s="51"/>
      <c r="X1" s="51"/>
      <c r="Y1" s="479" t="s">
        <v>238</v>
      </c>
      <c r="Z1" s="480"/>
      <c r="AA1" s="481"/>
      <c r="AB1" s="132"/>
    </row>
    <row r="2" spans="1:28" s="4" customFormat="1" ht="39" x14ac:dyDescent="0.35">
      <c r="A2" s="25" t="s">
        <v>239</v>
      </c>
      <c r="B2" s="11" t="s">
        <v>71</v>
      </c>
      <c r="C2" s="482" t="s">
        <v>74</v>
      </c>
      <c r="D2" s="482"/>
      <c r="E2" s="7" t="s">
        <v>79</v>
      </c>
      <c r="F2" s="7" t="s">
        <v>82</v>
      </c>
      <c r="G2" s="37" t="s">
        <v>85</v>
      </c>
      <c r="H2" s="32" t="s">
        <v>88</v>
      </c>
      <c r="I2" s="9" t="s">
        <v>91</v>
      </c>
      <c r="J2" s="7" t="s">
        <v>95</v>
      </c>
      <c r="K2" s="7" t="s">
        <v>97</v>
      </c>
      <c r="L2" s="7" t="s">
        <v>99</v>
      </c>
      <c r="M2" s="9" t="s">
        <v>102</v>
      </c>
      <c r="N2" s="37" t="s">
        <v>105</v>
      </c>
      <c r="O2" s="11" t="s">
        <v>108</v>
      </c>
      <c r="P2" s="7" t="s">
        <v>207</v>
      </c>
      <c r="Q2" s="7" t="s">
        <v>111</v>
      </c>
      <c r="R2" s="9" t="s">
        <v>240</v>
      </c>
      <c r="S2" s="9" t="s">
        <v>241</v>
      </c>
      <c r="T2" s="9" t="s">
        <v>120</v>
      </c>
      <c r="U2" s="483" t="s">
        <v>123</v>
      </c>
      <c r="V2" s="484"/>
      <c r="W2" s="9" t="s">
        <v>130</v>
      </c>
      <c r="X2" s="9" t="s">
        <v>242</v>
      </c>
      <c r="Y2" s="32" t="s">
        <v>136</v>
      </c>
      <c r="Z2" s="10" t="s">
        <v>139</v>
      </c>
      <c r="AA2" s="8" t="s">
        <v>142</v>
      </c>
      <c r="AB2" s="412" t="s">
        <v>3201</v>
      </c>
    </row>
    <row r="3" spans="1:28" s="4" customFormat="1" ht="27.75" customHeight="1" x14ac:dyDescent="0.35">
      <c r="A3" s="24"/>
      <c r="B3" s="29" t="s">
        <v>243</v>
      </c>
      <c r="C3" s="30" t="s">
        <v>244</v>
      </c>
      <c r="D3" s="30" t="s">
        <v>245</v>
      </c>
      <c r="E3" s="30" t="s">
        <v>246</v>
      </c>
      <c r="F3" s="31" t="s">
        <v>247</v>
      </c>
      <c r="G3" s="12" t="s">
        <v>248</v>
      </c>
      <c r="H3" s="33" t="s">
        <v>249</v>
      </c>
      <c r="I3" s="15" t="s">
        <v>250</v>
      </c>
      <c r="J3" s="15" t="s">
        <v>251</v>
      </c>
      <c r="K3" s="15" t="s">
        <v>251</v>
      </c>
      <c r="L3" s="15" t="s">
        <v>252</v>
      </c>
      <c r="M3" s="34" t="s">
        <v>253</v>
      </c>
      <c r="N3" s="35" t="s">
        <v>253</v>
      </c>
      <c r="O3" s="36" t="s">
        <v>248</v>
      </c>
      <c r="P3" s="34" t="s">
        <v>254</v>
      </c>
      <c r="Q3" s="15" t="s">
        <v>255</v>
      </c>
      <c r="R3" s="15" t="s">
        <v>256</v>
      </c>
      <c r="S3" s="15" t="s">
        <v>257</v>
      </c>
      <c r="T3" s="34" t="s">
        <v>248</v>
      </c>
      <c r="U3" s="15" t="s">
        <v>258</v>
      </c>
      <c r="V3" s="14" t="s">
        <v>259</v>
      </c>
      <c r="W3" s="15" t="s">
        <v>260</v>
      </c>
      <c r="X3" s="15"/>
      <c r="Y3" s="16" t="s">
        <v>261</v>
      </c>
      <c r="Z3" s="13" t="s">
        <v>262</v>
      </c>
      <c r="AA3" s="17"/>
      <c r="AB3" s="411" t="s">
        <v>3202</v>
      </c>
    </row>
    <row r="4" spans="1:28" s="6" customFormat="1" ht="13" x14ac:dyDescent="0.35">
      <c r="A4" s="19" t="s">
        <v>264</v>
      </c>
      <c r="B4" s="19" t="s">
        <v>72</v>
      </c>
      <c r="C4" s="18" t="s">
        <v>75</v>
      </c>
      <c r="D4" s="18" t="s">
        <v>265</v>
      </c>
      <c r="E4" s="18" t="s">
        <v>80</v>
      </c>
      <c r="F4" s="18" t="s">
        <v>83</v>
      </c>
      <c r="G4" s="21" t="s">
        <v>86</v>
      </c>
      <c r="H4" s="19" t="s">
        <v>89</v>
      </c>
      <c r="I4" s="18" t="s">
        <v>92</v>
      </c>
      <c r="J4" s="18" t="s">
        <v>95</v>
      </c>
      <c r="K4" s="18" t="s">
        <v>97</v>
      </c>
      <c r="L4" s="18" t="s">
        <v>100</v>
      </c>
      <c r="M4" s="18" t="s">
        <v>103</v>
      </c>
      <c r="N4" s="21" t="s">
        <v>106</v>
      </c>
      <c r="O4" s="19" t="s">
        <v>109</v>
      </c>
      <c r="P4" s="18" t="s">
        <v>266</v>
      </c>
      <c r="Q4" s="18" t="s">
        <v>112</v>
      </c>
      <c r="R4" s="18" t="s">
        <v>267</v>
      </c>
      <c r="S4" s="18" t="s">
        <v>118</v>
      </c>
      <c r="T4" s="18" t="s">
        <v>121</v>
      </c>
      <c r="U4" s="18" t="s">
        <v>124</v>
      </c>
      <c r="V4" s="21" t="s">
        <v>126</v>
      </c>
      <c r="W4" s="18" t="s">
        <v>131</v>
      </c>
      <c r="X4" s="18" t="s">
        <v>134</v>
      </c>
      <c r="Y4" s="19" t="s">
        <v>137</v>
      </c>
      <c r="Z4" s="20" t="s">
        <v>140</v>
      </c>
      <c r="AA4" s="21" t="s">
        <v>143</v>
      </c>
      <c r="AB4" s="125" t="s">
        <v>268</v>
      </c>
    </row>
    <row r="5" spans="1:28" s="4" customFormat="1" hidden="1" x14ac:dyDescent="0.35">
      <c r="A5" s="26">
        <v>49</v>
      </c>
      <c r="B5" s="26" t="s">
        <v>3527</v>
      </c>
      <c r="C5" s="5">
        <v>28</v>
      </c>
      <c r="D5" s="5" t="s">
        <v>13</v>
      </c>
      <c r="E5" s="40" t="s">
        <v>286</v>
      </c>
      <c r="F5" s="4" t="s">
        <v>271</v>
      </c>
      <c r="G5" s="42" t="s">
        <v>3528</v>
      </c>
      <c r="H5" s="26" t="s">
        <v>280</v>
      </c>
      <c r="I5" s="445" t="s">
        <v>175</v>
      </c>
      <c r="J5" s="40" t="s">
        <v>1264</v>
      </c>
      <c r="K5" s="40" t="s">
        <v>274</v>
      </c>
      <c r="L5" s="4" t="s">
        <v>193</v>
      </c>
      <c r="M5" s="44">
        <v>45264</v>
      </c>
      <c r="N5" s="45">
        <v>45264</v>
      </c>
      <c r="O5" s="49" t="s">
        <v>3529</v>
      </c>
      <c r="P5" s="40" t="s">
        <v>234</v>
      </c>
      <c r="Q5" s="40" t="s">
        <v>9</v>
      </c>
      <c r="R5" s="40" t="s">
        <v>17</v>
      </c>
      <c r="S5" s="40"/>
      <c r="T5" s="40" t="s">
        <v>3530</v>
      </c>
      <c r="U5" s="40" t="s">
        <v>163</v>
      </c>
      <c r="V5" s="52" t="s">
        <v>1489</v>
      </c>
      <c r="W5" s="40"/>
      <c r="X5" s="54"/>
      <c r="Y5" s="38">
        <v>45278</v>
      </c>
      <c r="Z5" s="4" t="s">
        <v>276</v>
      </c>
      <c r="AA5" s="42" t="s">
        <v>535</v>
      </c>
      <c r="AB5" s="446">
        <v>2</v>
      </c>
    </row>
    <row r="6" spans="1:28" x14ac:dyDescent="0.35">
      <c r="A6" s="26">
        <v>49</v>
      </c>
      <c r="B6" s="26" t="s">
        <v>3531</v>
      </c>
      <c r="C6" s="5">
        <v>8</v>
      </c>
      <c r="D6" s="5" t="s">
        <v>13</v>
      </c>
      <c r="E6" s="40" t="s">
        <v>279</v>
      </c>
      <c r="F6" s="4" t="s">
        <v>271</v>
      </c>
      <c r="G6" s="42" t="s">
        <v>790</v>
      </c>
      <c r="H6" s="26" t="s">
        <v>280</v>
      </c>
      <c r="I6" s="4" t="s">
        <v>7</v>
      </c>
      <c r="J6" s="40" t="s">
        <v>3137</v>
      </c>
      <c r="K6" s="40" t="s">
        <v>1610</v>
      </c>
      <c r="L6" s="4" t="s">
        <v>195</v>
      </c>
      <c r="M6" s="44">
        <v>45266</v>
      </c>
      <c r="N6" s="45">
        <v>45266</v>
      </c>
      <c r="O6" s="49" t="s">
        <v>3532</v>
      </c>
      <c r="P6" s="40" t="s">
        <v>234</v>
      </c>
      <c r="Q6" s="40" t="s">
        <v>9</v>
      </c>
      <c r="R6" s="40" t="s">
        <v>10</v>
      </c>
      <c r="S6" s="40"/>
      <c r="T6" s="40"/>
      <c r="U6" s="40" t="s">
        <v>163</v>
      </c>
      <c r="V6" s="52" t="s">
        <v>3533</v>
      </c>
      <c r="W6" s="40"/>
      <c r="X6" s="54"/>
      <c r="Y6" s="38">
        <v>45283</v>
      </c>
      <c r="Z6" s="4" t="s">
        <v>276</v>
      </c>
      <c r="AA6" s="42" t="s">
        <v>3534</v>
      </c>
      <c r="AB6">
        <v>3</v>
      </c>
    </row>
    <row r="7" spans="1:28" x14ac:dyDescent="0.35">
      <c r="A7" s="26">
        <v>49</v>
      </c>
      <c r="B7" s="26" t="s">
        <v>3535</v>
      </c>
      <c r="C7" s="5">
        <v>26</v>
      </c>
      <c r="D7" s="5" t="s">
        <v>13</v>
      </c>
      <c r="E7" s="40" t="s">
        <v>286</v>
      </c>
      <c r="F7" s="4" t="s">
        <v>271</v>
      </c>
      <c r="G7" s="42" t="s">
        <v>3536</v>
      </c>
      <c r="H7" s="26" t="s">
        <v>280</v>
      </c>
      <c r="I7" s="4" t="s">
        <v>7</v>
      </c>
      <c r="J7" s="40" t="s">
        <v>3137</v>
      </c>
      <c r="K7" s="40" t="s">
        <v>1610</v>
      </c>
      <c r="L7" s="4" t="s">
        <v>195</v>
      </c>
      <c r="M7" s="44">
        <v>45267</v>
      </c>
      <c r="N7" s="45">
        <v>45267</v>
      </c>
      <c r="O7" s="49" t="s">
        <v>3537</v>
      </c>
      <c r="P7" s="40" t="s">
        <v>228</v>
      </c>
      <c r="Q7" s="40" t="s">
        <v>9</v>
      </c>
      <c r="R7" s="40" t="s">
        <v>23</v>
      </c>
      <c r="S7" s="40"/>
      <c r="T7" s="40" t="s">
        <v>1949</v>
      </c>
      <c r="U7" s="40"/>
      <c r="V7" s="52"/>
      <c r="W7" s="40"/>
      <c r="X7" s="54"/>
      <c r="Y7" s="38">
        <v>45269</v>
      </c>
      <c r="Z7" s="4" t="s">
        <v>276</v>
      </c>
      <c r="AA7" s="42" t="s">
        <v>3538</v>
      </c>
    </row>
    <row r="8" spans="1:28" x14ac:dyDescent="0.35">
      <c r="A8" s="26">
        <v>49</v>
      </c>
      <c r="B8" s="26" t="s">
        <v>3539</v>
      </c>
      <c r="C8" s="5">
        <v>1.2</v>
      </c>
      <c r="D8" s="5" t="s">
        <v>13</v>
      </c>
      <c r="E8" s="40" t="s">
        <v>279</v>
      </c>
      <c r="F8" s="4" t="s">
        <v>312</v>
      </c>
      <c r="G8" s="42" t="s">
        <v>3540</v>
      </c>
      <c r="H8" s="26" t="s">
        <v>280</v>
      </c>
      <c r="I8" s="4" t="s">
        <v>50</v>
      </c>
      <c r="J8" s="40" t="s">
        <v>295</v>
      </c>
      <c r="K8" s="40" t="s">
        <v>504</v>
      </c>
      <c r="L8" s="4" t="s">
        <v>195</v>
      </c>
      <c r="M8" s="44">
        <v>45267</v>
      </c>
      <c r="N8" s="45">
        <v>45267</v>
      </c>
      <c r="O8" s="49" t="s">
        <v>1163</v>
      </c>
      <c r="P8" s="40" t="s">
        <v>208</v>
      </c>
      <c r="Q8" s="40" t="s">
        <v>9</v>
      </c>
      <c r="R8" s="40" t="s">
        <v>10</v>
      </c>
      <c r="S8" s="40"/>
      <c r="T8" s="40"/>
      <c r="U8" s="40"/>
      <c r="V8" s="52"/>
      <c r="W8" s="40"/>
      <c r="X8" s="54"/>
      <c r="Y8" s="38">
        <v>45280</v>
      </c>
      <c r="Z8" s="4" t="s">
        <v>276</v>
      </c>
      <c r="AA8" s="42" t="s">
        <v>3541</v>
      </c>
    </row>
    <row r="9" spans="1:28" x14ac:dyDescent="0.35">
      <c r="A9" s="26">
        <v>49</v>
      </c>
      <c r="B9" s="26" t="s">
        <v>3542</v>
      </c>
      <c r="C9" s="5">
        <v>18</v>
      </c>
      <c r="D9" s="5" t="s">
        <v>13</v>
      </c>
      <c r="E9" s="40" t="s">
        <v>286</v>
      </c>
      <c r="F9" s="4" t="s">
        <v>271</v>
      </c>
      <c r="G9" s="42" t="s">
        <v>7</v>
      </c>
      <c r="H9" s="26" t="s">
        <v>280</v>
      </c>
      <c r="I9" s="4" t="s">
        <v>7</v>
      </c>
      <c r="J9" s="40" t="s">
        <v>3137</v>
      </c>
      <c r="K9" s="40" t="s">
        <v>1610</v>
      </c>
      <c r="L9" s="4" t="s">
        <v>195</v>
      </c>
      <c r="M9" s="44">
        <v>45267</v>
      </c>
      <c r="N9" s="45">
        <v>45267</v>
      </c>
      <c r="O9" s="49" t="s">
        <v>3543</v>
      </c>
      <c r="P9" s="40" t="s">
        <v>228</v>
      </c>
      <c r="Q9" s="40" t="s">
        <v>9</v>
      </c>
      <c r="R9" s="40" t="s">
        <v>23</v>
      </c>
      <c r="S9" s="40"/>
      <c r="T9" s="40" t="s">
        <v>3544</v>
      </c>
      <c r="U9" s="40"/>
      <c r="V9" s="52"/>
      <c r="W9" s="40"/>
      <c r="X9" s="54"/>
      <c r="Y9" s="38">
        <v>45271</v>
      </c>
      <c r="Z9" s="4" t="s">
        <v>276</v>
      </c>
      <c r="AA9" s="42" t="s">
        <v>3545</v>
      </c>
    </row>
    <row r="10" spans="1:28" x14ac:dyDescent="0.35">
      <c r="A10" s="26">
        <v>49</v>
      </c>
      <c r="B10" s="26" t="s">
        <v>3546</v>
      </c>
      <c r="C10" s="5">
        <v>30</v>
      </c>
      <c r="D10" s="5" t="s">
        <v>13</v>
      </c>
      <c r="E10" s="40" t="s">
        <v>286</v>
      </c>
      <c r="F10" s="4" t="s">
        <v>271</v>
      </c>
      <c r="G10" s="42" t="s">
        <v>1886</v>
      </c>
      <c r="H10" s="26" t="s">
        <v>280</v>
      </c>
      <c r="I10" s="4" t="s">
        <v>7</v>
      </c>
      <c r="J10" s="40" t="s">
        <v>3137</v>
      </c>
      <c r="K10" s="40" t="s">
        <v>1610</v>
      </c>
      <c r="L10" s="4" t="s">
        <v>195</v>
      </c>
      <c r="M10" s="44">
        <v>45268</v>
      </c>
      <c r="N10" s="45">
        <v>45268</v>
      </c>
      <c r="O10" s="49" t="s">
        <v>3547</v>
      </c>
      <c r="P10" s="40" t="s">
        <v>223</v>
      </c>
      <c r="Q10" s="40" t="s">
        <v>9</v>
      </c>
      <c r="R10" s="40" t="s">
        <v>23</v>
      </c>
      <c r="S10" s="40"/>
      <c r="T10" s="40" t="s">
        <v>3548</v>
      </c>
      <c r="U10" s="40"/>
      <c r="V10" s="52"/>
      <c r="W10" s="40"/>
      <c r="X10" s="54"/>
      <c r="Y10" s="38">
        <v>45276</v>
      </c>
      <c r="Z10" s="4" t="s">
        <v>276</v>
      </c>
      <c r="AA10" s="42" t="s">
        <v>3549</v>
      </c>
    </row>
    <row r="11" spans="1:28" x14ac:dyDescent="0.35">
      <c r="A11" s="26">
        <v>49</v>
      </c>
      <c r="B11" s="26" t="s">
        <v>3550</v>
      </c>
      <c r="C11" s="5">
        <v>31</v>
      </c>
      <c r="D11" s="5" t="s">
        <v>13</v>
      </c>
      <c r="E11" s="40" t="s">
        <v>286</v>
      </c>
      <c r="F11" s="4" t="s">
        <v>271</v>
      </c>
      <c r="G11" s="42" t="s">
        <v>1886</v>
      </c>
      <c r="H11" s="26" t="s">
        <v>280</v>
      </c>
      <c r="I11" s="4" t="s">
        <v>7</v>
      </c>
      <c r="J11" s="40" t="s">
        <v>3466</v>
      </c>
      <c r="K11" s="40" t="s">
        <v>1610</v>
      </c>
      <c r="L11" s="4" t="s">
        <v>195</v>
      </c>
      <c r="M11" s="44">
        <v>45268</v>
      </c>
      <c r="N11" s="45">
        <v>45268</v>
      </c>
      <c r="O11" s="49" t="s">
        <v>3551</v>
      </c>
      <c r="P11" s="40" t="s">
        <v>225</v>
      </c>
      <c r="Q11" s="40" t="s">
        <v>9</v>
      </c>
      <c r="R11" s="40" t="s">
        <v>23</v>
      </c>
      <c r="S11" s="40"/>
      <c r="T11" s="40" t="s">
        <v>2998</v>
      </c>
      <c r="U11" s="40"/>
      <c r="V11" s="52"/>
      <c r="W11" s="40"/>
      <c r="X11" s="54"/>
      <c r="Y11" s="38">
        <v>45275</v>
      </c>
      <c r="Z11" s="4" t="s">
        <v>276</v>
      </c>
      <c r="AA11" s="42" t="s">
        <v>3552</v>
      </c>
    </row>
    <row r="12" spans="1:28" x14ac:dyDescent="0.35">
      <c r="A12" s="26">
        <v>49</v>
      </c>
      <c r="B12" s="26" t="s">
        <v>3553</v>
      </c>
      <c r="C12" s="5">
        <v>36</v>
      </c>
      <c r="D12" s="5" t="s">
        <v>13</v>
      </c>
      <c r="E12" s="40" t="s">
        <v>286</v>
      </c>
      <c r="F12" s="4" t="s">
        <v>312</v>
      </c>
      <c r="G12" s="42" t="s">
        <v>3554</v>
      </c>
      <c r="H12" s="26" t="s">
        <v>280</v>
      </c>
      <c r="I12" s="4" t="s">
        <v>44</v>
      </c>
      <c r="J12" s="40" t="s">
        <v>1264</v>
      </c>
      <c r="K12" s="40" t="s">
        <v>564</v>
      </c>
      <c r="L12" s="4" t="s">
        <v>195</v>
      </c>
      <c r="M12" s="44">
        <v>45269</v>
      </c>
      <c r="N12" s="45">
        <v>45269</v>
      </c>
      <c r="O12" s="49" t="s">
        <v>3555</v>
      </c>
      <c r="P12" s="40" t="s">
        <v>228</v>
      </c>
      <c r="Q12" s="40" t="s">
        <v>9</v>
      </c>
      <c r="R12" s="40" t="s">
        <v>23</v>
      </c>
      <c r="S12" s="40"/>
      <c r="T12" s="40" t="s">
        <v>1690</v>
      </c>
      <c r="U12" s="40"/>
      <c r="V12" s="52"/>
      <c r="W12" s="40"/>
      <c r="X12" s="54"/>
      <c r="Y12" s="38">
        <v>45272</v>
      </c>
      <c r="Z12" s="4" t="s">
        <v>276</v>
      </c>
      <c r="AA12" s="42" t="s">
        <v>3556</v>
      </c>
    </row>
    <row r="13" spans="1:28" x14ac:dyDescent="0.35">
      <c r="A13" s="26">
        <v>49</v>
      </c>
      <c r="B13" s="26" t="s">
        <v>3557</v>
      </c>
      <c r="C13" s="5">
        <v>14</v>
      </c>
      <c r="D13" s="5" t="s">
        <v>13</v>
      </c>
      <c r="E13" s="40" t="s">
        <v>286</v>
      </c>
      <c r="F13" s="4" t="s">
        <v>271</v>
      </c>
      <c r="G13" s="42" t="s">
        <v>47</v>
      </c>
      <c r="H13" s="26" t="s">
        <v>280</v>
      </c>
      <c r="I13" s="4" t="s">
        <v>47</v>
      </c>
      <c r="J13" s="40" t="s">
        <v>3466</v>
      </c>
      <c r="K13" s="40" t="s">
        <v>365</v>
      </c>
      <c r="L13" s="4" t="s">
        <v>195</v>
      </c>
      <c r="M13" s="44">
        <v>45270</v>
      </c>
      <c r="N13" s="45">
        <v>45270</v>
      </c>
      <c r="O13" s="49" t="s">
        <v>3558</v>
      </c>
      <c r="P13" s="40" t="s">
        <v>215</v>
      </c>
      <c r="Q13" s="40" t="s">
        <v>9</v>
      </c>
      <c r="R13" s="40" t="s">
        <v>10</v>
      </c>
      <c r="S13" s="40"/>
      <c r="T13" s="40"/>
      <c r="U13" s="40" t="s">
        <v>163</v>
      </c>
      <c r="V13" s="52" t="s">
        <v>3559</v>
      </c>
      <c r="W13" s="40"/>
      <c r="X13" s="54"/>
      <c r="Y13" s="38">
        <v>45274</v>
      </c>
      <c r="Z13" s="4" t="s">
        <v>276</v>
      </c>
      <c r="AA13" s="42" t="s">
        <v>3560</v>
      </c>
      <c r="AB13">
        <v>5</v>
      </c>
    </row>
    <row r="14" spans="1:28" x14ac:dyDescent="0.35">
      <c r="A14" s="26">
        <v>49</v>
      </c>
      <c r="B14" s="26" t="s">
        <v>3561</v>
      </c>
      <c r="C14" s="5">
        <v>8</v>
      </c>
      <c r="D14" s="5" t="s">
        <v>13</v>
      </c>
      <c r="E14" s="40" t="s">
        <v>286</v>
      </c>
      <c r="F14" s="4" t="s">
        <v>271</v>
      </c>
      <c r="G14" s="42" t="s">
        <v>53</v>
      </c>
      <c r="H14" s="26" t="s">
        <v>280</v>
      </c>
      <c r="I14" s="4" t="s">
        <v>53</v>
      </c>
      <c r="J14" s="40" t="s">
        <v>3466</v>
      </c>
      <c r="K14" s="40" t="s">
        <v>2862</v>
      </c>
      <c r="L14" s="4" t="s">
        <v>195</v>
      </c>
      <c r="M14" s="44">
        <v>45270</v>
      </c>
      <c r="N14" s="45">
        <v>45270</v>
      </c>
      <c r="O14" s="49" t="s">
        <v>3562</v>
      </c>
      <c r="P14" s="40" t="s">
        <v>210</v>
      </c>
      <c r="Q14" s="40" t="s">
        <v>9</v>
      </c>
      <c r="R14" s="40" t="s">
        <v>10</v>
      </c>
      <c r="S14" s="40"/>
      <c r="T14" s="40"/>
      <c r="U14" s="40"/>
      <c r="V14" s="52"/>
      <c r="W14" s="40"/>
      <c r="X14" s="54"/>
      <c r="Y14" s="38">
        <v>45244</v>
      </c>
      <c r="Z14" s="4" t="s">
        <v>276</v>
      </c>
      <c r="AA14" s="42" t="s">
        <v>3563</v>
      </c>
    </row>
    <row r="15" spans="1:28" x14ac:dyDescent="0.35">
      <c r="A15" s="26">
        <v>49</v>
      </c>
      <c r="B15" s="26" t="s">
        <v>3564</v>
      </c>
      <c r="C15" s="5">
        <v>6</v>
      </c>
      <c r="D15" s="5" t="s">
        <v>13</v>
      </c>
      <c r="E15" s="40" t="s">
        <v>279</v>
      </c>
      <c r="F15" s="4" t="s">
        <v>271</v>
      </c>
      <c r="G15" s="42" t="s">
        <v>53</v>
      </c>
      <c r="H15" s="26" t="s">
        <v>280</v>
      </c>
      <c r="I15" s="4" t="s">
        <v>53</v>
      </c>
      <c r="J15" s="40" t="s">
        <v>3466</v>
      </c>
      <c r="K15" s="40" t="s">
        <v>839</v>
      </c>
      <c r="L15" s="4" t="s">
        <v>195</v>
      </c>
      <c r="M15" s="44">
        <v>45270</v>
      </c>
      <c r="N15" s="45">
        <v>45270</v>
      </c>
      <c r="O15" s="49" t="s">
        <v>3565</v>
      </c>
      <c r="P15" s="40" t="s">
        <v>234</v>
      </c>
      <c r="Q15" s="40" t="s">
        <v>9</v>
      </c>
      <c r="R15" s="40" t="s">
        <v>10</v>
      </c>
      <c r="S15" s="40"/>
      <c r="T15" s="40"/>
      <c r="U15" s="40" t="s">
        <v>163</v>
      </c>
      <c r="V15" s="52" t="s">
        <v>3566</v>
      </c>
      <c r="W15" s="40"/>
      <c r="X15" s="54"/>
      <c r="Y15" s="38">
        <v>45283</v>
      </c>
      <c r="Z15" s="4" t="s">
        <v>276</v>
      </c>
      <c r="AA15" s="42" t="s">
        <v>3567</v>
      </c>
      <c r="AB15">
        <v>2</v>
      </c>
    </row>
    <row r="16" spans="1:28" x14ac:dyDescent="0.35">
      <c r="A16" s="26">
        <v>50</v>
      </c>
      <c r="B16" s="26" t="s">
        <v>3568</v>
      </c>
      <c r="C16" s="5">
        <v>1</v>
      </c>
      <c r="D16" s="5" t="s">
        <v>13</v>
      </c>
      <c r="E16" s="40" t="s">
        <v>279</v>
      </c>
      <c r="F16" s="4" t="s">
        <v>271</v>
      </c>
      <c r="G16" s="42" t="s">
        <v>47</v>
      </c>
      <c r="H16" s="26" t="s">
        <v>280</v>
      </c>
      <c r="I16" s="4" t="s">
        <v>47</v>
      </c>
      <c r="J16" s="40" t="s">
        <v>301</v>
      </c>
      <c r="K16" s="40" t="s">
        <v>3569</v>
      </c>
      <c r="L16" s="4" t="s">
        <v>195</v>
      </c>
      <c r="M16" s="44">
        <v>45271</v>
      </c>
      <c r="N16" s="45">
        <v>45271</v>
      </c>
      <c r="O16" s="49" t="s">
        <v>3570</v>
      </c>
      <c r="P16" s="40" t="s">
        <v>218</v>
      </c>
      <c r="Q16" s="40" t="s">
        <v>9</v>
      </c>
      <c r="R16" s="40" t="s">
        <v>17</v>
      </c>
      <c r="S16" s="40"/>
      <c r="T16" s="40"/>
      <c r="U16" s="40"/>
      <c r="V16" s="52"/>
      <c r="W16" s="40"/>
      <c r="X16" s="54"/>
      <c r="Y16" s="38">
        <v>45278</v>
      </c>
      <c r="Z16" s="4" t="s">
        <v>276</v>
      </c>
      <c r="AA16" s="42" t="s">
        <v>3571</v>
      </c>
    </row>
    <row r="17" spans="1:28" x14ac:dyDescent="0.35">
      <c r="A17" s="26">
        <v>50</v>
      </c>
      <c r="B17" s="26" t="s">
        <v>3572</v>
      </c>
      <c r="C17" s="5">
        <v>11</v>
      </c>
      <c r="D17" s="5" t="s">
        <v>13</v>
      </c>
      <c r="E17" s="40" t="s">
        <v>279</v>
      </c>
      <c r="F17" s="4" t="s">
        <v>312</v>
      </c>
      <c r="G17" s="42" t="s">
        <v>3130</v>
      </c>
      <c r="H17" s="26" t="s">
        <v>280</v>
      </c>
      <c r="I17" s="4" t="s">
        <v>44</v>
      </c>
      <c r="J17" s="40" t="s">
        <v>338</v>
      </c>
      <c r="K17" s="40" t="s">
        <v>1772</v>
      </c>
      <c r="L17" s="4" t="s">
        <v>195</v>
      </c>
      <c r="M17" s="44">
        <v>45272</v>
      </c>
      <c r="N17" s="45">
        <v>45272</v>
      </c>
      <c r="O17" s="49" t="s">
        <v>1655</v>
      </c>
      <c r="P17" s="40" t="s">
        <v>216</v>
      </c>
      <c r="Q17" s="40" t="s">
        <v>9</v>
      </c>
      <c r="R17" s="40" t="s">
        <v>10</v>
      </c>
      <c r="S17" s="40"/>
      <c r="T17" s="40"/>
      <c r="U17" s="40"/>
      <c r="V17" s="52"/>
      <c r="W17" s="40"/>
      <c r="X17" s="54"/>
      <c r="Y17" s="38">
        <v>45280</v>
      </c>
      <c r="Z17" s="4" t="s">
        <v>276</v>
      </c>
      <c r="AA17" s="42" t="s">
        <v>3573</v>
      </c>
    </row>
    <row r="18" spans="1:28" x14ac:dyDescent="0.35">
      <c r="A18" s="26">
        <v>50</v>
      </c>
      <c r="B18" s="26" t="s">
        <v>3574</v>
      </c>
      <c r="C18" s="5">
        <v>34</v>
      </c>
      <c r="D18" s="5" t="s">
        <v>13</v>
      </c>
      <c r="E18" s="40" t="s">
        <v>286</v>
      </c>
      <c r="F18" s="4" t="s">
        <v>271</v>
      </c>
      <c r="G18" s="42" t="s">
        <v>3575</v>
      </c>
      <c r="H18" s="26" t="s">
        <v>280</v>
      </c>
      <c r="I18" s="4" t="s">
        <v>7</v>
      </c>
      <c r="J18" s="40" t="s">
        <v>338</v>
      </c>
      <c r="K18" s="40" t="s">
        <v>1610</v>
      </c>
      <c r="L18" s="4" t="s">
        <v>195</v>
      </c>
      <c r="M18" s="44">
        <v>45272</v>
      </c>
      <c r="N18" s="45">
        <v>45272</v>
      </c>
      <c r="O18" s="49" t="s">
        <v>3576</v>
      </c>
      <c r="P18" s="40" t="s">
        <v>227</v>
      </c>
      <c r="Q18" s="40" t="s">
        <v>9</v>
      </c>
      <c r="R18" s="40" t="s">
        <v>23</v>
      </c>
      <c r="S18" s="40"/>
      <c r="T18" s="40" t="s">
        <v>3577</v>
      </c>
      <c r="U18" s="40" t="s">
        <v>163</v>
      </c>
      <c r="V18" s="52" t="s">
        <v>3578</v>
      </c>
      <c r="W18" s="40"/>
      <c r="X18" s="54"/>
      <c r="Y18" s="38">
        <v>45279</v>
      </c>
      <c r="Z18" s="4" t="s">
        <v>276</v>
      </c>
      <c r="AA18" s="42" t="s">
        <v>3579</v>
      </c>
      <c r="AB18">
        <v>5</v>
      </c>
    </row>
    <row r="19" spans="1:28" x14ac:dyDescent="0.35">
      <c r="A19" s="26">
        <v>50</v>
      </c>
      <c r="B19" s="26" t="s">
        <v>3580</v>
      </c>
      <c r="C19" s="5">
        <v>36</v>
      </c>
      <c r="D19" s="5" t="s">
        <v>13</v>
      </c>
      <c r="E19" s="40" t="s">
        <v>286</v>
      </c>
      <c r="F19" s="4" t="s">
        <v>312</v>
      </c>
      <c r="G19" s="42" t="s">
        <v>1792</v>
      </c>
      <c r="H19" s="26" t="s">
        <v>280</v>
      </c>
      <c r="I19" s="4" t="s">
        <v>7</v>
      </c>
      <c r="J19" s="40" t="s">
        <v>295</v>
      </c>
      <c r="K19" s="40" t="s">
        <v>1610</v>
      </c>
      <c r="L19" s="4" t="s">
        <v>195</v>
      </c>
      <c r="M19" s="44">
        <v>45273</v>
      </c>
      <c r="N19" s="45">
        <v>45273</v>
      </c>
      <c r="O19" s="49" t="s">
        <v>3581</v>
      </c>
      <c r="P19" s="40" t="s">
        <v>222</v>
      </c>
      <c r="Q19" s="40" t="s">
        <v>9</v>
      </c>
      <c r="R19" s="40" t="s">
        <v>23</v>
      </c>
      <c r="S19" s="40"/>
      <c r="T19" s="40" t="s">
        <v>3582</v>
      </c>
      <c r="U19" s="40"/>
      <c r="V19" s="52"/>
      <c r="W19" s="40"/>
      <c r="X19" s="54"/>
      <c r="Y19" s="38">
        <v>45280</v>
      </c>
      <c r="Z19" s="4" t="s">
        <v>276</v>
      </c>
      <c r="AA19" s="42" t="s">
        <v>3583</v>
      </c>
    </row>
    <row r="20" spans="1:28" x14ac:dyDescent="0.35">
      <c r="A20" s="26">
        <v>50</v>
      </c>
      <c r="B20" s="26" t="s">
        <v>3584</v>
      </c>
      <c r="C20" s="5">
        <v>32</v>
      </c>
      <c r="D20" s="5" t="s">
        <v>13</v>
      </c>
      <c r="E20" s="40" t="s">
        <v>286</v>
      </c>
      <c r="F20" s="4" t="s">
        <v>312</v>
      </c>
      <c r="G20" s="42" t="s">
        <v>175</v>
      </c>
      <c r="H20" s="26" t="s">
        <v>201</v>
      </c>
      <c r="I20" s="445" t="s">
        <v>175</v>
      </c>
      <c r="J20" s="40" t="s">
        <v>327</v>
      </c>
      <c r="K20" s="40"/>
      <c r="L20" s="4" t="s">
        <v>195</v>
      </c>
      <c r="M20" s="44">
        <v>45273</v>
      </c>
      <c r="N20" s="45">
        <v>45273</v>
      </c>
      <c r="O20" s="49" t="s">
        <v>3585</v>
      </c>
      <c r="P20" s="40" t="s">
        <v>224</v>
      </c>
      <c r="Q20" s="40" t="s">
        <v>9</v>
      </c>
      <c r="R20" s="40" t="s">
        <v>23</v>
      </c>
      <c r="S20" s="40"/>
      <c r="T20" s="40" t="s">
        <v>3586</v>
      </c>
      <c r="U20" s="40"/>
      <c r="V20" s="52"/>
      <c r="W20" s="40"/>
      <c r="X20" s="54"/>
      <c r="Y20" s="38">
        <v>45275</v>
      </c>
      <c r="Z20" s="4" t="s">
        <v>276</v>
      </c>
      <c r="AA20" s="42" t="s">
        <v>3587</v>
      </c>
    </row>
    <row r="21" spans="1:28" x14ac:dyDescent="0.35">
      <c r="A21" s="26">
        <v>51</v>
      </c>
      <c r="B21" s="26" t="s">
        <v>3588</v>
      </c>
      <c r="C21" s="5">
        <v>68</v>
      </c>
      <c r="D21" s="5" t="s">
        <v>13</v>
      </c>
      <c r="E21" s="40" t="s">
        <v>286</v>
      </c>
      <c r="F21" s="4" t="s">
        <v>271</v>
      </c>
      <c r="G21" s="42" t="s">
        <v>3536</v>
      </c>
      <c r="H21" s="26" t="s">
        <v>280</v>
      </c>
      <c r="I21" s="4" t="s">
        <v>7</v>
      </c>
      <c r="J21" s="40" t="s">
        <v>3466</v>
      </c>
      <c r="K21" s="40" t="s">
        <v>1610</v>
      </c>
      <c r="L21" s="4" t="s">
        <v>195</v>
      </c>
      <c r="M21" s="44">
        <v>45282</v>
      </c>
      <c r="N21" s="44">
        <v>45282</v>
      </c>
      <c r="O21" s="49" t="s">
        <v>3589</v>
      </c>
      <c r="P21" s="40" t="s">
        <v>215</v>
      </c>
      <c r="Q21" s="40" t="s">
        <v>9</v>
      </c>
      <c r="R21" s="40" t="s">
        <v>10</v>
      </c>
      <c r="S21" s="40"/>
      <c r="T21" s="40"/>
      <c r="U21" s="40" t="s">
        <v>163</v>
      </c>
      <c r="V21" s="52" t="s">
        <v>3590</v>
      </c>
      <c r="W21" s="40"/>
      <c r="X21" s="54"/>
      <c r="Y21" s="38">
        <v>45292</v>
      </c>
      <c r="Z21" s="4" t="s">
        <v>276</v>
      </c>
      <c r="AA21" s="42" t="s">
        <v>3591</v>
      </c>
      <c r="AB21">
        <v>3</v>
      </c>
    </row>
    <row r="22" spans="1:28" x14ac:dyDescent="0.35">
      <c r="A22" s="26">
        <v>51</v>
      </c>
      <c r="B22" s="26" t="s">
        <v>3592</v>
      </c>
      <c r="C22" s="5">
        <v>8</v>
      </c>
      <c r="D22" s="5" t="s">
        <v>13</v>
      </c>
      <c r="E22" s="40" t="s">
        <v>286</v>
      </c>
      <c r="F22" s="4" t="s">
        <v>271</v>
      </c>
      <c r="G22" s="42" t="s">
        <v>298</v>
      </c>
      <c r="H22" s="26" t="s">
        <v>280</v>
      </c>
      <c r="I22" s="4" t="s">
        <v>7</v>
      </c>
      <c r="J22" s="40" t="s">
        <v>3466</v>
      </c>
      <c r="K22" s="40" t="s">
        <v>1610</v>
      </c>
      <c r="L22" s="4" t="s">
        <v>195</v>
      </c>
      <c r="M22" s="44">
        <v>45282</v>
      </c>
      <c r="N22" s="44">
        <v>45282</v>
      </c>
      <c r="O22" s="49" t="s">
        <v>3593</v>
      </c>
      <c r="P22" s="40" t="s">
        <v>234</v>
      </c>
      <c r="Q22" s="40" t="s">
        <v>9</v>
      </c>
      <c r="R22" s="40" t="s">
        <v>10</v>
      </c>
      <c r="S22" s="40"/>
      <c r="T22" s="40"/>
      <c r="U22" s="40" t="s">
        <v>163</v>
      </c>
      <c r="V22" s="52" t="s">
        <v>759</v>
      </c>
      <c r="W22" s="40"/>
      <c r="X22" s="54"/>
      <c r="Y22" s="38">
        <v>45291</v>
      </c>
      <c r="Z22" s="4" t="s">
        <v>276</v>
      </c>
      <c r="AA22" s="42" t="s">
        <v>3567</v>
      </c>
      <c r="AB22">
        <v>1</v>
      </c>
    </row>
    <row r="23" spans="1:28" x14ac:dyDescent="0.35">
      <c r="A23" s="26">
        <v>51</v>
      </c>
      <c r="B23" s="26" t="s">
        <v>3594</v>
      </c>
      <c r="C23" s="5">
        <v>20</v>
      </c>
      <c r="D23" s="5" t="s">
        <v>13</v>
      </c>
      <c r="E23" s="40" t="s">
        <v>286</v>
      </c>
      <c r="F23" s="4" t="s">
        <v>271</v>
      </c>
      <c r="G23" s="42" t="s">
        <v>47</v>
      </c>
      <c r="H23" s="26" t="s">
        <v>280</v>
      </c>
      <c r="I23" s="4" t="s">
        <v>47</v>
      </c>
      <c r="J23" s="40" t="s">
        <v>3466</v>
      </c>
      <c r="K23" s="40" t="s">
        <v>380</v>
      </c>
      <c r="L23" s="4" t="s">
        <v>195</v>
      </c>
      <c r="M23" s="44">
        <v>45282</v>
      </c>
      <c r="N23" s="44">
        <v>45282</v>
      </c>
      <c r="O23" s="49" t="s">
        <v>3595</v>
      </c>
      <c r="P23" s="40" t="s">
        <v>230</v>
      </c>
      <c r="Q23" s="40" t="s">
        <v>9</v>
      </c>
      <c r="R23" s="40" t="s">
        <v>23</v>
      </c>
      <c r="S23" s="40"/>
      <c r="T23" s="40" t="s">
        <v>3596</v>
      </c>
      <c r="U23" s="40"/>
      <c r="V23" s="52"/>
      <c r="W23" s="40"/>
      <c r="X23" s="54"/>
      <c r="Y23" s="38"/>
      <c r="Z23" s="4"/>
      <c r="AA23" s="42"/>
      <c r="AB23">
        <v>2</v>
      </c>
    </row>
    <row r="24" spans="1:28" x14ac:dyDescent="0.35">
      <c r="A24" s="26">
        <v>51</v>
      </c>
      <c r="B24" s="26" t="s">
        <v>3597</v>
      </c>
      <c r="C24" s="5">
        <v>20</v>
      </c>
      <c r="D24" s="5" t="s">
        <v>13</v>
      </c>
      <c r="E24" s="40" t="s">
        <v>286</v>
      </c>
      <c r="F24" s="4" t="s">
        <v>271</v>
      </c>
      <c r="G24" s="42" t="s">
        <v>1484</v>
      </c>
      <c r="H24" s="26" t="s">
        <v>280</v>
      </c>
      <c r="I24" s="4" t="s">
        <v>53</v>
      </c>
      <c r="J24" s="40" t="s">
        <v>295</v>
      </c>
      <c r="K24" s="40" t="s">
        <v>839</v>
      </c>
      <c r="L24" s="4" t="s">
        <v>195</v>
      </c>
      <c r="M24" s="44">
        <v>45284</v>
      </c>
      <c r="N24" s="45">
        <v>45284</v>
      </c>
      <c r="O24" s="49" t="s">
        <v>3598</v>
      </c>
      <c r="P24" s="40" t="s">
        <v>221</v>
      </c>
      <c r="Q24" s="40" t="s">
        <v>9</v>
      </c>
      <c r="R24" s="40" t="s">
        <v>23</v>
      </c>
      <c r="S24" s="40"/>
      <c r="T24" s="40" t="s">
        <v>3599</v>
      </c>
      <c r="U24" s="40"/>
      <c r="V24" s="52"/>
      <c r="W24" s="40"/>
      <c r="X24" s="54"/>
      <c r="Y24" s="38">
        <v>45290</v>
      </c>
      <c r="Z24" s="4" t="s">
        <v>276</v>
      </c>
      <c r="AA24" s="42" t="s">
        <v>3600</v>
      </c>
    </row>
    <row r="25" spans="1:28" x14ac:dyDescent="0.35">
      <c r="A25" s="26">
        <v>51</v>
      </c>
      <c r="B25" s="26" t="s">
        <v>3601</v>
      </c>
      <c r="C25" s="5">
        <v>1.6</v>
      </c>
      <c r="D25" s="5" t="s">
        <v>13</v>
      </c>
      <c r="E25" s="40" t="s">
        <v>279</v>
      </c>
      <c r="F25" s="4" t="s">
        <v>271</v>
      </c>
      <c r="G25" s="42" t="s">
        <v>47</v>
      </c>
      <c r="H25" s="26" t="s">
        <v>280</v>
      </c>
      <c r="I25" s="4" t="s">
        <v>47</v>
      </c>
      <c r="J25" s="40" t="s">
        <v>295</v>
      </c>
      <c r="K25" s="40" t="s">
        <v>856</v>
      </c>
      <c r="L25" s="4" t="s">
        <v>195</v>
      </c>
      <c r="M25" s="44">
        <v>45284</v>
      </c>
      <c r="N25" s="45">
        <v>45284</v>
      </c>
      <c r="O25" s="49" t="s">
        <v>1568</v>
      </c>
      <c r="P25" s="40" t="s">
        <v>211</v>
      </c>
      <c r="Q25" s="40" t="s">
        <v>9</v>
      </c>
      <c r="R25" s="40" t="s">
        <v>10</v>
      </c>
      <c r="S25" s="40"/>
      <c r="T25" s="40"/>
      <c r="U25" s="40"/>
      <c r="V25" s="52"/>
      <c r="W25" s="40"/>
      <c r="X25" s="54"/>
      <c r="Y25" s="38">
        <v>45288</v>
      </c>
      <c r="Z25" s="4" t="s">
        <v>276</v>
      </c>
      <c r="AA25" s="42" t="s">
        <v>1063</v>
      </c>
    </row>
    <row r="26" spans="1:28" x14ac:dyDescent="0.35">
      <c r="A26" s="26">
        <v>51</v>
      </c>
      <c r="B26" s="26" t="s">
        <v>3602</v>
      </c>
      <c r="C26" s="5">
        <v>33</v>
      </c>
      <c r="D26" s="5" t="s">
        <v>13</v>
      </c>
      <c r="E26" s="40" t="s">
        <v>286</v>
      </c>
      <c r="F26" s="4" t="s">
        <v>312</v>
      </c>
      <c r="G26" s="42" t="s">
        <v>44</v>
      </c>
      <c r="H26" s="26" t="s">
        <v>280</v>
      </c>
      <c r="I26" s="4" t="s">
        <v>44</v>
      </c>
      <c r="J26" s="40" t="s">
        <v>273</v>
      </c>
      <c r="K26" s="40" t="s">
        <v>328</v>
      </c>
      <c r="L26" s="4" t="s">
        <v>195</v>
      </c>
      <c r="M26" s="44">
        <v>45285</v>
      </c>
      <c r="N26" s="45">
        <v>45285</v>
      </c>
      <c r="O26" s="49" t="s">
        <v>3603</v>
      </c>
      <c r="P26" s="40" t="s">
        <v>229</v>
      </c>
      <c r="Q26" s="40" t="s">
        <v>9</v>
      </c>
      <c r="R26" s="40" t="s">
        <v>23</v>
      </c>
      <c r="S26" s="40"/>
      <c r="T26" s="40" t="s">
        <v>3604</v>
      </c>
      <c r="U26" s="40" t="s">
        <v>163</v>
      </c>
      <c r="V26" s="52" t="s">
        <v>1879</v>
      </c>
      <c r="W26" s="40"/>
      <c r="X26" s="54"/>
      <c r="Y26" s="38">
        <v>45291</v>
      </c>
      <c r="Z26" s="4" t="s">
        <v>276</v>
      </c>
      <c r="AA26" s="42" t="s">
        <v>3605</v>
      </c>
      <c r="AB26">
        <v>4</v>
      </c>
    </row>
    <row r="27" spans="1:28" x14ac:dyDescent="0.35">
      <c r="A27" s="26">
        <v>51</v>
      </c>
      <c r="B27" s="26" t="s">
        <v>3606</v>
      </c>
      <c r="C27" s="5">
        <v>56</v>
      </c>
      <c r="D27" s="5" t="s">
        <v>13</v>
      </c>
      <c r="E27" s="40" t="s">
        <v>279</v>
      </c>
      <c r="F27" s="4" t="s">
        <v>271</v>
      </c>
      <c r="G27" s="42" t="s">
        <v>47</v>
      </c>
      <c r="H27" s="26" t="s">
        <v>280</v>
      </c>
      <c r="I27" s="4" t="s">
        <v>47</v>
      </c>
      <c r="J27" s="40" t="s">
        <v>295</v>
      </c>
      <c r="K27" s="40" t="s">
        <v>365</v>
      </c>
      <c r="L27" s="4" t="s">
        <v>195</v>
      </c>
      <c r="M27" s="44">
        <v>45285</v>
      </c>
      <c r="N27" s="45">
        <v>45285</v>
      </c>
      <c r="O27" s="49" t="s">
        <v>3607</v>
      </c>
      <c r="P27" s="40" t="s">
        <v>220</v>
      </c>
      <c r="Q27" s="40" t="s">
        <v>9</v>
      </c>
      <c r="R27" s="40" t="s">
        <v>17</v>
      </c>
      <c r="S27" s="40"/>
      <c r="T27" s="40"/>
      <c r="U27" s="40"/>
      <c r="V27" s="52"/>
      <c r="W27" s="40"/>
      <c r="X27" s="54"/>
      <c r="Y27" s="38"/>
      <c r="Z27" s="4"/>
      <c r="AA27" s="42"/>
    </row>
    <row r="28" spans="1:28" x14ac:dyDescent="0.35">
      <c r="A28" s="26">
        <v>51</v>
      </c>
      <c r="B28" s="26" t="s">
        <v>3608</v>
      </c>
      <c r="C28" s="5">
        <v>2.6</v>
      </c>
      <c r="D28" s="5" t="s">
        <v>13</v>
      </c>
      <c r="E28" s="40" t="s">
        <v>279</v>
      </c>
      <c r="F28" s="4" t="s">
        <v>271</v>
      </c>
      <c r="G28" s="42" t="s">
        <v>1309</v>
      </c>
      <c r="H28" s="26" t="s">
        <v>280</v>
      </c>
      <c r="I28" s="4" t="s">
        <v>7</v>
      </c>
      <c r="J28" s="40" t="s">
        <v>273</v>
      </c>
      <c r="K28" s="40" t="s">
        <v>1610</v>
      </c>
      <c r="L28" s="4" t="s">
        <v>195</v>
      </c>
      <c r="M28" s="44">
        <v>45285</v>
      </c>
      <c r="N28" s="45">
        <v>45285</v>
      </c>
      <c r="O28" s="49" t="s">
        <v>3609</v>
      </c>
      <c r="P28" s="40" t="s">
        <v>220</v>
      </c>
      <c r="Q28" s="40" t="s">
        <v>9</v>
      </c>
      <c r="R28" s="40" t="s">
        <v>17</v>
      </c>
      <c r="S28" s="40"/>
      <c r="T28" s="40"/>
      <c r="U28" s="40"/>
      <c r="V28" s="52"/>
      <c r="W28" s="40"/>
      <c r="X28" s="54"/>
      <c r="Y28" s="38"/>
      <c r="Z28" s="4"/>
      <c r="AA28" s="42"/>
    </row>
    <row r="29" spans="1:28" x14ac:dyDescent="0.35">
      <c r="A29" s="26">
        <v>51</v>
      </c>
      <c r="B29" s="26" t="s">
        <v>3610</v>
      </c>
      <c r="C29" s="5">
        <v>18</v>
      </c>
      <c r="D29" s="5" t="s">
        <v>13</v>
      </c>
      <c r="E29" s="40" t="s">
        <v>279</v>
      </c>
      <c r="F29" s="4" t="s">
        <v>271</v>
      </c>
      <c r="G29" s="42" t="s">
        <v>7</v>
      </c>
      <c r="H29" s="26" t="s">
        <v>280</v>
      </c>
      <c r="I29" s="4" t="s">
        <v>7</v>
      </c>
      <c r="J29" s="40" t="s">
        <v>301</v>
      </c>
      <c r="K29" s="40" t="s">
        <v>1610</v>
      </c>
      <c r="L29" s="4" t="s">
        <v>195</v>
      </c>
      <c r="M29" s="44">
        <v>45286</v>
      </c>
      <c r="N29" s="45">
        <v>45286</v>
      </c>
      <c r="O29" s="49" t="s">
        <v>3611</v>
      </c>
      <c r="P29" s="40" t="s">
        <v>219</v>
      </c>
      <c r="Q29" s="40" t="s">
        <v>9</v>
      </c>
      <c r="R29" s="40" t="s">
        <v>17</v>
      </c>
      <c r="S29" s="40"/>
      <c r="T29" s="40" t="s">
        <v>689</v>
      </c>
      <c r="U29" s="40"/>
      <c r="V29" s="52"/>
      <c r="W29" s="40"/>
      <c r="X29" s="54"/>
      <c r="Y29" s="38"/>
      <c r="Z29" s="4"/>
      <c r="AA29" s="42"/>
    </row>
    <row r="30" spans="1:28" x14ac:dyDescent="0.35">
      <c r="A30" s="26">
        <v>51</v>
      </c>
      <c r="B30" s="26" t="s">
        <v>3612</v>
      </c>
      <c r="C30" s="5">
        <v>26</v>
      </c>
      <c r="D30" s="5" t="s">
        <v>13</v>
      </c>
      <c r="E30" s="40" t="s">
        <v>286</v>
      </c>
      <c r="F30" s="4" t="s">
        <v>271</v>
      </c>
      <c r="G30" s="42" t="s">
        <v>7</v>
      </c>
      <c r="H30" s="26" t="s">
        <v>280</v>
      </c>
      <c r="I30" s="4" t="s">
        <v>7</v>
      </c>
      <c r="J30" s="40" t="s">
        <v>338</v>
      </c>
      <c r="K30" s="40" t="s">
        <v>1610</v>
      </c>
      <c r="L30" s="4" t="s">
        <v>195</v>
      </c>
      <c r="M30" s="44">
        <v>45288</v>
      </c>
      <c r="N30" s="45">
        <v>45288</v>
      </c>
      <c r="O30" s="49" t="s">
        <v>230</v>
      </c>
      <c r="P30" s="40" t="s">
        <v>230</v>
      </c>
      <c r="Q30" s="40" t="s">
        <v>9</v>
      </c>
      <c r="R30" s="40" t="s">
        <v>23</v>
      </c>
      <c r="S30" s="40"/>
      <c r="T30" s="40" t="s">
        <v>3613</v>
      </c>
      <c r="U30" s="40" t="s">
        <v>163</v>
      </c>
      <c r="V30" s="52" t="s">
        <v>1317</v>
      </c>
      <c r="W30" s="40"/>
      <c r="X30" s="54"/>
      <c r="Y30" s="38"/>
      <c r="Z30" s="4"/>
      <c r="AA30" s="42"/>
      <c r="AB30">
        <v>4</v>
      </c>
    </row>
    <row r="31" spans="1:28" x14ac:dyDescent="0.35">
      <c r="A31" s="26">
        <v>51</v>
      </c>
      <c r="B31" s="26" t="s">
        <v>3614</v>
      </c>
      <c r="C31" s="5">
        <v>22</v>
      </c>
      <c r="D31" s="5" t="s">
        <v>13</v>
      </c>
      <c r="E31" s="40" t="s">
        <v>286</v>
      </c>
      <c r="F31" s="4" t="s">
        <v>312</v>
      </c>
      <c r="G31" s="42" t="s">
        <v>44</v>
      </c>
      <c r="H31" s="26" t="s">
        <v>280</v>
      </c>
      <c r="I31" s="4" t="s">
        <v>44</v>
      </c>
      <c r="J31" s="40" t="s">
        <v>295</v>
      </c>
      <c r="K31" s="40" t="s">
        <v>328</v>
      </c>
      <c r="L31" s="4" t="s">
        <v>195</v>
      </c>
      <c r="M31" s="44">
        <v>45289</v>
      </c>
      <c r="N31" s="45">
        <v>45289</v>
      </c>
      <c r="O31" s="49" t="s">
        <v>3615</v>
      </c>
      <c r="P31" s="40" t="s">
        <v>220</v>
      </c>
      <c r="Q31" s="40" t="s">
        <v>9</v>
      </c>
      <c r="R31" s="40" t="s">
        <v>17</v>
      </c>
      <c r="S31" s="40"/>
      <c r="T31" s="40"/>
      <c r="U31" s="40"/>
      <c r="V31" s="52"/>
      <c r="W31" s="40"/>
      <c r="X31" s="54"/>
      <c r="Y31" s="38"/>
      <c r="Z31" s="4"/>
      <c r="AA31" s="42"/>
    </row>
    <row r="32" spans="1:28" x14ac:dyDescent="0.35">
      <c r="A32" s="26">
        <v>51</v>
      </c>
      <c r="B32" s="26" t="s">
        <v>3616</v>
      </c>
      <c r="C32" s="5">
        <v>37</v>
      </c>
      <c r="D32" s="5" t="s">
        <v>13</v>
      </c>
      <c r="E32" s="40" t="s">
        <v>286</v>
      </c>
      <c r="F32" s="4" t="s">
        <v>271</v>
      </c>
      <c r="G32" s="42" t="s">
        <v>1309</v>
      </c>
      <c r="H32" s="26" t="s">
        <v>280</v>
      </c>
      <c r="I32" s="4" t="s">
        <v>7</v>
      </c>
      <c r="J32" s="40" t="s">
        <v>338</v>
      </c>
      <c r="K32" s="40" t="s">
        <v>1610</v>
      </c>
      <c r="L32" s="4" t="s">
        <v>195</v>
      </c>
      <c r="M32" s="44">
        <v>45290</v>
      </c>
      <c r="N32" s="45">
        <v>45290</v>
      </c>
      <c r="O32" s="49" t="s">
        <v>3617</v>
      </c>
      <c r="P32" s="40" t="s">
        <v>212</v>
      </c>
      <c r="Q32" s="40" t="s">
        <v>9</v>
      </c>
      <c r="R32" s="40" t="s">
        <v>10</v>
      </c>
      <c r="S32" s="40"/>
      <c r="T32" s="40"/>
      <c r="U32" s="40"/>
      <c r="V32" s="52"/>
      <c r="W32" s="40"/>
      <c r="X32" s="54"/>
      <c r="Y32" s="38">
        <v>45296</v>
      </c>
      <c r="Z32" s="4" t="s">
        <v>276</v>
      </c>
      <c r="AA32" s="42" t="s">
        <v>3618</v>
      </c>
    </row>
    <row r="33" spans="1:27" x14ac:dyDescent="0.35">
      <c r="A33" s="26">
        <v>51</v>
      </c>
      <c r="B33" s="26" t="s">
        <v>3619</v>
      </c>
      <c r="C33" s="5">
        <v>58</v>
      </c>
      <c r="D33" s="5" t="s">
        <v>13</v>
      </c>
      <c r="E33" s="40" t="s">
        <v>286</v>
      </c>
      <c r="F33" s="4" t="s">
        <v>312</v>
      </c>
      <c r="G33" s="42" t="s">
        <v>3620</v>
      </c>
      <c r="H33" s="26" t="s">
        <v>199</v>
      </c>
      <c r="I33" s="4" t="s">
        <v>7</v>
      </c>
      <c r="J33" s="40" t="s">
        <v>3137</v>
      </c>
      <c r="K33" s="40" t="s">
        <v>1610</v>
      </c>
      <c r="L33" s="4" t="s">
        <v>195</v>
      </c>
      <c r="M33" s="44">
        <v>45277</v>
      </c>
      <c r="N33" s="45">
        <v>45277</v>
      </c>
      <c r="O33" s="49" t="s">
        <v>3621</v>
      </c>
      <c r="P33" s="40" t="s">
        <v>234</v>
      </c>
      <c r="Q33" s="40" t="s">
        <v>9</v>
      </c>
      <c r="R33" s="40" t="s">
        <v>10</v>
      </c>
      <c r="S33" s="40"/>
      <c r="T33" s="40"/>
      <c r="U33" s="40"/>
      <c r="V33" s="52"/>
      <c r="W33" s="40"/>
      <c r="X33" s="54"/>
      <c r="Y33" s="38">
        <v>45293</v>
      </c>
      <c r="Z33" s="4" t="s">
        <v>276</v>
      </c>
      <c r="AA33" s="42" t="s">
        <v>3622</v>
      </c>
    </row>
    <row r="34" spans="1:27" hidden="1" x14ac:dyDescent="0.35">
      <c r="A34" s="26">
        <v>51</v>
      </c>
      <c r="B34" s="26" t="s">
        <v>3623</v>
      </c>
      <c r="C34" s="5">
        <v>64</v>
      </c>
      <c r="D34" s="5" t="s">
        <v>13</v>
      </c>
      <c r="E34" s="40" t="s">
        <v>286</v>
      </c>
      <c r="F34" s="4" t="s">
        <v>312</v>
      </c>
      <c r="G34" s="42" t="s">
        <v>3624</v>
      </c>
      <c r="H34" s="26" t="s">
        <v>201</v>
      </c>
      <c r="I34" s="4" t="s">
        <v>55</v>
      </c>
      <c r="J34" s="40" t="s">
        <v>327</v>
      </c>
      <c r="K34" s="40" t="s">
        <v>313</v>
      </c>
      <c r="L34" s="4" t="s">
        <v>55</v>
      </c>
      <c r="M34" s="44">
        <v>45282</v>
      </c>
      <c r="N34" s="44">
        <v>45282</v>
      </c>
      <c r="O34" s="49" t="s">
        <v>3625</v>
      </c>
      <c r="P34" s="40" t="s">
        <v>220</v>
      </c>
      <c r="Q34" s="40" t="s">
        <v>9</v>
      </c>
      <c r="R34" s="40" t="s">
        <v>17</v>
      </c>
      <c r="S34" s="40"/>
      <c r="T34" s="40"/>
      <c r="U34" s="40"/>
      <c r="V34" s="52"/>
      <c r="W34" s="40"/>
      <c r="X34" s="54"/>
      <c r="Y34" s="38"/>
      <c r="Z34" s="4"/>
      <c r="AA34" s="42" t="s">
        <v>3626</v>
      </c>
    </row>
    <row r="35" spans="1:27" hidden="1" x14ac:dyDescent="0.35">
      <c r="A35" s="26">
        <v>51</v>
      </c>
      <c r="B35" s="26" t="s">
        <v>3627</v>
      </c>
      <c r="C35" s="5">
        <v>52</v>
      </c>
      <c r="D35" s="5" t="s">
        <v>13</v>
      </c>
      <c r="E35" s="40" t="s">
        <v>279</v>
      </c>
      <c r="F35" s="4" t="s">
        <v>312</v>
      </c>
      <c r="G35" s="42" t="s">
        <v>3628</v>
      </c>
      <c r="H35" s="26" t="s">
        <v>201</v>
      </c>
      <c r="I35" s="4" t="s">
        <v>55</v>
      </c>
      <c r="J35" s="40" t="s">
        <v>327</v>
      </c>
      <c r="K35" s="40" t="s">
        <v>313</v>
      </c>
      <c r="L35" s="4" t="s">
        <v>55</v>
      </c>
      <c r="M35" s="44">
        <v>45282</v>
      </c>
      <c r="N35" s="44">
        <v>45282</v>
      </c>
      <c r="O35" s="49" t="s">
        <v>3629</v>
      </c>
      <c r="P35" s="40" t="s">
        <v>220</v>
      </c>
      <c r="Q35" s="40" t="s">
        <v>9</v>
      </c>
      <c r="R35" s="40" t="s">
        <v>17</v>
      </c>
      <c r="S35" s="40"/>
      <c r="T35" s="40"/>
      <c r="U35" s="40"/>
      <c r="V35" s="52"/>
      <c r="W35" s="40"/>
      <c r="X35" s="54"/>
      <c r="Y35" s="38"/>
      <c r="Z35" s="4"/>
      <c r="AA35" s="42" t="s">
        <v>3626</v>
      </c>
    </row>
    <row r="36" spans="1:27" hidden="1" x14ac:dyDescent="0.35">
      <c r="A36" s="26"/>
      <c r="B36" s="26"/>
      <c r="C36" s="5"/>
      <c r="D36" s="5"/>
      <c r="E36" s="40"/>
      <c r="F36" s="4"/>
      <c r="G36" s="42"/>
      <c r="H36" s="26"/>
      <c r="I36" s="4"/>
      <c r="J36" s="40"/>
      <c r="K36" s="40"/>
      <c r="L36" s="4"/>
      <c r="M36" s="44"/>
      <c r="N36" s="45"/>
      <c r="O36" s="49"/>
      <c r="P36" s="40"/>
      <c r="Q36" s="40"/>
      <c r="R36" s="40"/>
      <c r="S36" s="40"/>
      <c r="T36" s="40"/>
      <c r="U36" s="40"/>
      <c r="V36" s="52"/>
      <c r="W36" s="40"/>
      <c r="X36" s="54"/>
      <c r="Y36" s="38"/>
      <c r="Z36" s="4"/>
      <c r="AA36" s="42"/>
    </row>
    <row r="37" spans="1:27" hidden="1" x14ac:dyDescent="0.35">
      <c r="A37" s="26"/>
      <c r="B37" s="26"/>
      <c r="C37" s="5"/>
      <c r="D37" s="5"/>
      <c r="E37" s="40"/>
      <c r="F37" s="4"/>
      <c r="G37" s="42"/>
      <c r="H37" s="26"/>
      <c r="I37" s="4"/>
      <c r="J37" s="40"/>
      <c r="K37" s="40"/>
      <c r="L37" s="4"/>
      <c r="M37" s="44"/>
      <c r="N37" s="45"/>
      <c r="O37" s="49"/>
      <c r="P37" s="40"/>
      <c r="Q37" s="40"/>
      <c r="R37" s="40"/>
      <c r="S37" s="40"/>
      <c r="T37" s="40"/>
      <c r="U37" s="40"/>
      <c r="V37" s="52"/>
      <c r="W37" s="40"/>
      <c r="X37" s="54"/>
      <c r="Y37" s="38"/>
      <c r="Z37" s="4"/>
      <c r="AA37" s="42"/>
    </row>
    <row r="38" spans="1:27" hidden="1" x14ac:dyDescent="0.35">
      <c r="A38" s="26"/>
      <c r="B38" s="26"/>
      <c r="C38" s="5"/>
      <c r="D38" s="5"/>
      <c r="E38" s="40"/>
      <c r="F38" s="4"/>
      <c r="G38" s="42"/>
      <c r="H38" s="26"/>
      <c r="I38" s="4"/>
      <c r="J38" s="40"/>
      <c r="K38" s="40"/>
      <c r="L38" s="4"/>
      <c r="M38" s="44"/>
      <c r="N38" s="45"/>
      <c r="O38" s="49"/>
      <c r="P38" s="40"/>
      <c r="Q38" s="40"/>
      <c r="R38" s="40"/>
      <c r="S38" s="40"/>
      <c r="T38" s="40"/>
      <c r="U38" s="40"/>
      <c r="V38" s="52"/>
      <c r="W38" s="40"/>
      <c r="X38" s="54"/>
      <c r="Y38" s="38"/>
      <c r="Z38" s="4"/>
      <c r="AA38" s="42"/>
    </row>
    <row r="39" spans="1:27" hidden="1" x14ac:dyDescent="0.35">
      <c r="A39" s="26"/>
      <c r="B39" s="26"/>
      <c r="C39" s="5"/>
      <c r="D39" s="5"/>
      <c r="E39" s="40"/>
      <c r="F39" s="4"/>
      <c r="G39" s="42"/>
      <c r="H39" s="26"/>
      <c r="I39" s="4"/>
      <c r="J39" s="40"/>
      <c r="K39" s="40"/>
      <c r="L39" s="4"/>
      <c r="M39" s="44"/>
      <c r="N39" s="45"/>
      <c r="O39" s="49"/>
      <c r="P39" s="40"/>
      <c r="Q39" s="40"/>
      <c r="R39" s="40"/>
      <c r="S39" s="40"/>
      <c r="T39" s="40"/>
      <c r="U39" s="40"/>
      <c r="V39" s="52"/>
      <c r="W39" s="40"/>
      <c r="X39" s="54"/>
      <c r="Y39" s="38"/>
      <c r="Z39" s="4"/>
      <c r="AA39" s="42"/>
    </row>
    <row r="40" spans="1:27" hidden="1" x14ac:dyDescent="0.35">
      <c r="A40" s="26"/>
      <c r="B40" s="26"/>
      <c r="C40" s="5"/>
      <c r="D40" s="5"/>
      <c r="E40" s="40"/>
      <c r="F40" s="4"/>
      <c r="G40" s="42"/>
      <c r="H40" s="26"/>
      <c r="I40" s="4"/>
      <c r="J40" s="40"/>
      <c r="K40" s="40"/>
      <c r="L40" s="4"/>
      <c r="M40" s="44"/>
      <c r="N40" s="45"/>
      <c r="O40" s="49"/>
      <c r="P40" s="40"/>
      <c r="Q40" s="40"/>
      <c r="R40" s="40"/>
      <c r="S40" s="40"/>
      <c r="T40" s="40"/>
      <c r="U40" s="40"/>
      <c r="V40" s="52"/>
      <c r="W40" s="40"/>
      <c r="X40" s="54"/>
      <c r="Y40" s="38"/>
      <c r="Z40" s="4"/>
      <c r="AA40" s="42"/>
    </row>
    <row r="41" spans="1:27" hidden="1" x14ac:dyDescent="0.35">
      <c r="A41" s="26"/>
      <c r="B41" s="26"/>
      <c r="C41" s="5"/>
      <c r="D41" s="5"/>
      <c r="E41" s="40"/>
      <c r="F41" s="4"/>
      <c r="G41" s="42"/>
      <c r="H41" s="26"/>
      <c r="I41" s="4"/>
      <c r="J41" s="40"/>
      <c r="K41" s="40"/>
      <c r="L41" s="4"/>
      <c r="M41" s="44"/>
      <c r="N41" s="45"/>
      <c r="O41" s="49"/>
      <c r="P41" s="40"/>
      <c r="Q41" s="40"/>
      <c r="R41" s="40"/>
      <c r="S41" s="40"/>
      <c r="T41" s="40"/>
      <c r="U41" s="40"/>
      <c r="V41" s="52"/>
      <c r="W41" s="40"/>
      <c r="X41" s="54"/>
      <c r="Y41" s="38"/>
      <c r="Z41" s="4"/>
      <c r="AA41" s="42"/>
    </row>
    <row r="42" spans="1:27" hidden="1" x14ac:dyDescent="0.35">
      <c r="A42" s="26"/>
      <c r="B42" s="26"/>
      <c r="C42" s="5"/>
      <c r="D42" s="5"/>
      <c r="E42" s="40"/>
      <c r="F42" s="4"/>
      <c r="G42" s="42"/>
      <c r="H42" s="26"/>
      <c r="I42" s="4"/>
      <c r="J42" s="40"/>
      <c r="K42" s="40"/>
      <c r="L42" s="4"/>
      <c r="M42" s="44"/>
      <c r="N42" s="45"/>
      <c r="O42" s="49"/>
      <c r="P42" s="40"/>
      <c r="Q42" s="40"/>
      <c r="R42" s="40"/>
      <c r="S42" s="40"/>
      <c r="T42" s="40"/>
      <c r="U42" s="40"/>
      <c r="V42" s="52"/>
      <c r="W42" s="40"/>
      <c r="X42" s="54"/>
      <c r="Y42" s="38"/>
      <c r="Z42" s="4"/>
      <c r="AA42" s="42"/>
    </row>
    <row r="43" spans="1:27" hidden="1" x14ac:dyDescent="0.35">
      <c r="A43" s="26"/>
      <c r="B43" s="26"/>
      <c r="C43" s="5"/>
      <c r="D43" s="5"/>
      <c r="E43" s="40"/>
      <c r="F43" s="4"/>
      <c r="G43" s="42"/>
      <c r="H43" s="26"/>
      <c r="I43" s="4"/>
      <c r="J43" s="40"/>
      <c r="K43" s="40"/>
      <c r="L43" s="4"/>
      <c r="M43" s="44"/>
      <c r="N43" s="45"/>
      <c r="O43" s="49"/>
      <c r="P43" s="40"/>
      <c r="Q43" s="40"/>
      <c r="R43" s="40"/>
      <c r="S43" s="40"/>
      <c r="T43" s="40"/>
      <c r="U43" s="40"/>
      <c r="V43" s="52"/>
      <c r="W43" s="40"/>
      <c r="X43" s="54"/>
      <c r="Y43" s="38"/>
      <c r="Z43" s="4"/>
      <c r="AA43" s="42"/>
    </row>
    <row r="44" spans="1:27" hidden="1" x14ac:dyDescent="0.35">
      <c r="A44" s="26"/>
      <c r="B44" s="26"/>
      <c r="C44" s="5"/>
      <c r="D44" s="5"/>
      <c r="E44" s="40"/>
      <c r="F44" s="4"/>
      <c r="G44" s="42"/>
      <c r="H44" s="26"/>
      <c r="I44" s="4"/>
      <c r="J44" s="40"/>
      <c r="K44" s="40"/>
      <c r="L44" s="4"/>
      <c r="M44" s="44"/>
      <c r="N44" s="45"/>
      <c r="O44" s="49"/>
      <c r="P44" s="40"/>
      <c r="Q44" s="40"/>
      <c r="R44" s="40"/>
      <c r="S44" s="40"/>
      <c r="T44" s="40"/>
      <c r="U44" s="40"/>
      <c r="V44" s="52"/>
      <c r="W44" s="40"/>
      <c r="X44" s="54"/>
      <c r="Y44" s="38"/>
      <c r="Z44" s="4"/>
      <c r="AA44" s="42"/>
    </row>
    <row r="45" spans="1:27" hidden="1" x14ac:dyDescent="0.35">
      <c r="A45" s="26"/>
      <c r="B45" s="26"/>
      <c r="C45" s="5"/>
      <c r="D45" s="5"/>
      <c r="E45" s="40"/>
      <c r="F45" s="4"/>
      <c r="G45" s="42"/>
      <c r="H45" s="26"/>
      <c r="I45" s="4"/>
      <c r="J45" s="40"/>
      <c r="K45" s="40"/>
      <c r="L45" s="4"/>
      <c r="M45" s="44"/>
      <c r="N45" s="45"/>
      <c r="O45" s="49"/>
      <c r="P45" s="40"/>
      <c r="Q45" s="40"/>
      <c r="R45" s="40"/>
      <c r="S45" s="40"/>
      <c r="T45" s="40"/>
      <c r="U45" s="40"/>
      <c r="V45" s="52"/>
      <c r="W45" s="40"/>
      <c r="X45" s="54"/>
      <c r="Y45" s="38"/>
      <c r="Z45" s="4"/>
      <c r="AA45" s="42"/>
    </row>
    <row r="46" spans="1:27" hidden="1" x14ac:dyDescent="0.35">
      <c r="A46" s="26"/>
      <c r="B46" s="26"/>
      <c r="C46" s="5"/>
      <c r="D46" s="5"/>
      <c r="E46" s="40"/>
      <c r="F46" s="4"/>
      <c r="G46" s="42"/>
      <c r="H46" s="26"/>
      <c r="I46" s="4"/>
      <c r="J46" s="40"/>
      <c r="K46" s="40"/>
      <c r="L46" s="4"/>
      <c r="M46" s="44"/>
      <c r="N46" s="45"/>
      <c r="O46" s="49"/>
      <c r="P46" s="40"/>
      <c r="Q46" s="40"/>
      <c r="R46" s="40"/>
      <c r="S46" s="40"/>
      <c r="T46" s="40"/>
      <c r="U46" s="40"/>
      <c r="V46" s="52"/>
      <c r="W46" s="40"/>
      <c r="X46" s="54"/>
      <c r="Y46" s="38"/>
      <c r="Z46" s="4"/>
      <c r="AA46" s="42"/>
    </row>
    <row r="47" spans="1:27" hidden="1" x14ac:dyDescent="0.35">
      <c r="A47" s="26"/>
      <c r="B47" s="26"/>
      <c r="C47" s="5"/>
      <c r="D47" s="5"/>
      <c r="E47" s="40"/>
      <c r="F47" s="4"/>
      <c r="G47" s="42"/>
      <c r="H47" s="26"/>
      <c r="I47" s="4"/>
      <c r="J47" s="40"/>
      <c r="K47" s="40"/>
      <c r="L47" s="4"/>
      <c r="M47" s="44"/>
      <c r="N47" s="45"/>
      <c r="O47" s="49"/>
      <c r="P47" s="40"/>
      <c r="Q47" s="40"/>
      <c r="R47" s="40"/>
      <c r="S47" s="40"/>
      <c r="T47" s="40"/>
      <c r="U47" s="40"/>
      <c r="V47" s="52"/>
      <c r="W47" s="40"/>
      <c r="X47" s="54"/>
      <c r="Y47" s="38"/>
      <c r="Z47" s="4"/>
      <c r="AA47" s="42"/>
    </row>
    <row r="48" spans="1:27" hidden="1" x14ac:dyDescent="0.35">
      <c r="A48" s="26"/>
      <c r="B48" s="26"/>
      <c r="C48" s="5"/>
      <c r="D48" s="5"/>
      <c r="E48" s="40"/>
      <c r="F48" s="4"/>
      <c r="G48" s="42"/>
      <c r="H48" s="26"/>
      <c r="I48" s="4"/>
      <c r="J48" s="40"/>
      <c r="K48" s="40"/>
      <c r="L48" s="4"/>
      <c r="M48" s="44"/>
      <c r="N48" s="45"/>
      <c r="O48" s="49"/>
      <c r="P48" s="40"/>
      <c r="Q48" s="40"/>
      <c r="R48" s="40"/>
      <c r="S48" s="40"/>
      <c r="T48" s="40"/>
      <c r="U48" s="40"/>
      <c r="V48" s="52"/>
      <c r="W48" s="40"/>
      <c r="X48" s="54"/>
      <c r="Y48" s="38"/>
      <c r="Z48" s="4"/>
      <c r="AA48" s="42"/>
    </row>
    <row r="49" spans="1:27" hidden="1" x14ac:dyDescent="0.35">
      <c r="A49" s="26"/>
      <c r="B49" s="26"/>
      <c r="C49" s="5"/>
      <c r="D49" s="5"/>
      <c r="E49" s="40"/>
      <c r="F49" s="4"/>
      <c r="G49" s="42"/>
      <c r="H49" s="26"/>
      <c r="I49" s="4"/>
      <c r="J49" s="40"/>
      <c r="K49" s="40"/>
      <c r="L49" s="4"/>
      <c r="M49" s="44"/>
      <c r="N49" s="45"/>
      <c r="O49" s="49"/>
      <c r="P49" s="40"/>
      <c r="Q49" s="40"/>
      <c r="R49" s="40"/>
      <c r="S49" s="40"/>
      <c r="T49" s="40"/>
      <c r="U49" s="40"/>
      <c r="V49" s="52"/>
      <c r="W49" s="40"/>
      <c r="X49" s="54"/>
      <c r="Y49" s="38"/>
      <c r="Z49" s="4"/>
      <c r="AA49" s="42"/>
    </row>
    <row r="50" spans="1:27" hidden="1" x14ac:dyDescent="0.35">
      <c r="A50" s="26"/>
      <c r="B50" s="26"/>
      <c r="C50" s="5"/>
      <c r="D50" s="5"/>
      <c r="E50" s="40"/>
      <c r="F50" s="4"/>
      <c r="G50" s="42"/>
      <c r="H50" s="26"/>
      <c r="I50" s="4"/>
      <c r="J50" s="40"/>
      <c r="K50" s="40"/>
      <c r="L50" s="4"/>
      <c r="M50" s="44"/>
      <c r="N50" s="45"/>
      <c r="O50" s="49"/>
      <c r="P50" s="40"/>
      <c r="Q50" s="40"/>
      <c r="R50" s="40"/>
      <c r="S50" s="40"/>
      <c r="T50" s="40"/>
      <c r="U50" s="40"/>
      <c r="V50" s="52"/>
      <c r="W50" s="40"/>
      <c r="X50" s="54"/>
      <c r="Y50" s="38"/>
      <c r="Z50" s="4"/>
      <c r="AA50" s="42"/>
    </row>
    <row r="51" spans="1:27" hidden="1" x14ac:dyDescent="0.35">
      <c r="A51" s="26"/>
      <c r="B51" s="26"/>
      <c r="C51" s="5"/>
      <c r="D51" s="5"/>
      <c r="E51" s="40"/>
      <c r="F51" s="4"/>
      <c r="G51" s="42"/>
      <c r="H51" s="26"/>
      <c r="I51" s="4"/>
      <c r="J51" s="40"/>
      <c r="K51" s="40"/>
      <c r="L51" s="4"/>
      <c r="M51" s="44"/>
      <c r="N51" s="45"/>
      <c r="O51" s="49"/>
      <c r="P51" s="40"/>
      <c r="Q51" s="40"/>
      <c r="R51" s="40"/>
      <c r="S51" s="40"/>
      <c r="T51" s="40"/>
      <c r="U51" s="40"/>
      <c r="V51" s="52"/>
      <c r="W51" s="40"/>
      <c r="X51" s="54"/>
      <c r="Y51" s="38"/>
      <c r="Z51" s="4"/>
      <c r="AA51" s="42"/>
    </row>
    <row r="52" spans="1:27" hidden="1" x14ac:dyDescent="0.35">
      <c r="A52" s="26"/>
      <c r="B52" s="26"/>
      <c r="C52" s="5"/>
      <c r="D52" s="5"/>
      <c r="E52" s="40"/>
      <c r="F52" s="4"/>
      <c r="G52" s="42"/>
      <c r="H52" s="26"/>
      <c r="I52" s="4"/>
      <c r="J52" s="40"/>
      <c r="K52" s="40"/>
      <c r="L52" s="4"/>
      <c r="M52" s="44"/>
      <c r="N52" s="45"/>
      <c r="O52" s="49"/>
      <c r="P52" s="40"/>
      <c r="Q52" s="40"/>
      <c r="R52" s="40"/>
      <c r="S52" s="40"/>
      <c r="T52" s="40"/>
      <c r="U52" s="40"/>
      <c r="V52" s="52"/>
      <c r="W52" s="40"/>
      <c r="X52" s="54"/>
      <c r="Y52" s="38"/>
      <c r="Z52" s="4"/>
      <c r="AA52" s="42"/>
    </row>
    <row r="53" spans="1:27" hidden="1" x14ac:dyDescent="0.35">
      <c r="A53" s="26"/>
      <c r="B53" s="26"/>
      <c r="C53" s="5"/>
      <c r="D53" s="5"/>
      <c r="E53" s="40"/>
      <c r="F53" s="4"/>
      <c r="G53" s="42"/>
      <c r="H53" s="26"/>
      <c r="I53" s="4"/>
      <c r="J53" s="40"/>
      <c r="K53" s="40"/>
      <c r="L53" s="4"/>
      <c r="M53" s="44"/>
      <c r="N53" s="45"/>
      <c r="O53" s="49"/>
      <c r="P53" s="40"/>
      <c r="Q53" s="40"/>
      <c r="R53" s="40"/>
      <c r="S53" s="40"/>
      <c r="T53" s="40"/>
      <c r="U53" s="40"/>
      <c r="V53" s="52"/>
      <c r="W53" s="40"/>
      <c r="X53" s="54"/>
      <c r="Y53" s="38"/>
      <c r="Z53" s="4"/>
      <c r="AA53" s="42"/>
    </row>
    <row r="54" spans="1:27" hidden="1" x14ac:dyDescent="0.35">
      <c r="A54" s="26"/>
      <c r="B54" s="26"/>
      <c r="C54" s="5"/>
      <c r="D54" s="5"/>
      <c r="E54" s="40"/>
      <c r="F54" s="4"/>
      <c r="G54" s="42"/>
      <c r="H54" s="26"/>
      <c r="I54" s="4"/>
      <c r="J54" s="40"/>
      <c r="K54" s="40"/>
      <c r="L54" s="4"/>
      <c r="M54" s="44"/>
      <c r="N54" s="45"/>
      <c r="O54" s="49"/>
      <c r="P54" s="40"/>
      <c r="Q54" s="40"/>
      <c r="R54" s="40"/>
      <c r="S54" s="40"/>
      <c r="T54" s="40"/>
      <c r="U54" s="40"/>
      <c r="V54" s="52"/>
      <c r="W54" s="40"/>
      <c r="X54" s="54"/>
      <c r="Y54" s="38"/>
      <c r="Z54" s="4"/>
      <c r="AA54" s="42"/>
    </row>
    <row r="55" spans="1:27" hidden="1" x14ac:dyDescent="0.35">
      <c r="A55" s="26"/>
      <c r="B55" s="26"/>
      <c r="C55" s="5"/>
      <c r="D55" s="5"/>
      <c r="E55" s="40"/>
      <c r="F55" s="4"/>
      <c r="G55" s="42"/>
      <c r="H55" s="26"/>
      <c r="I55" s="4"/>
      <c r="J55" s="40"/>
      <c r="K55" s="40"/>
      <c r="L55" s="4"/>
      <c r="M55" s="44"/>
      <c r="N55" s="45"/>
      <c r="O55" s="49"/>
      <c r="P55" s="40"/>
      <c r="Q55" s="40"/>
      <c r="R55" s="40"/>
      <c r="S55" s="40"/>
      <c r="T55" s="40"/>
      <c r="U55" s="40"/>
      <c r="V55" s="52"/>
      <c r="W55" s="40"/>
      <c r="X55" s="54"/>
      <c r="Y55" s="38"/>
      <c r="Z55" s="4"/>
      <c r="AA55" s="42"/>
    </row>
    <row r="56" spans="1:27" hidden="1" x14ac:dyDescent="0.35">
      <c r="A56" s="26"/>
      <c r="B56" s="26"/>
      <c r="C56" s="5"/>
      <c r="D56" s="5"/>
      <c r="E56" s="40"/>
      <c r="F56" s="4"/>
      <c r="G56" s="42"/>
      <c r="H56" s="26"/>
      <c r="I56" s="4"/>
      <c r="J56" s="40"/>
      <c r="K56" s="40"/>
      <c r="L56" s="4"/>
      <c r="M56" s="44"/>
      <c r="N56" s="45"/>
      <c r="O56" s="49"/>
      <c r="P56" s="40"/>
      <c r="Q56" s="40"/>
      <c r="R56" s="40"/>
      <c r="S56" s="40"/>
      <c r="T56" s="40"/>
      <c r="U56" s="40"/>
      <c r="V56" s="52"/>
      <c r="W56" s="40"/>
      <c r="X56" s="54"/>
      <c r="Y56" s="38"/>
      <c r="Z56" s="4"/>
      <c r="AA56" s="42"/>
    </row>
    <row r="57" spans="1:27" hidden="1" x14ac:dyDescent="0.35">
      <c r="A57" s="26"/>
      <c r="B57" s="26"/>
      <c r="C57" s="5"/>
      <c r="D57" s="5"/>
      <c r="E57" s="40"/>
      <c r="F57" s="4"/>
      <c r="G57" s="42"/>
      <c r="H57" s="26"/>
      <c r="I57" s="4"/>
      <c r="J57" s="40"/>
      <c r="K57" s="40"/>
      <c r="L57" s="4"/>
      <c r="M57" s="44"/>
      <c r="N57" s="45"/>
      <c r="O57" s="49"/>
      <c r="P57" s="40"/>
      <c r="Q57" s="40"/>
      <c r="R57" s="40"/>
      <c r="S57" s="40"/>
      <c r="T57" s="40"/>
      <c r="U57" s="40"/>
      <c r="V57" s="52"/>
      <c r="W57" s="40"/>
      <c r="X57" s="54"/>
      <c r="Y57" s="38"/>
      <c r="Z57" s="4"/>
      <c r="AA57" s="42"/>
    </row>
    <row r="58" spans="1:27" hidden="1" x14ac:dyDescent="0.35">
      <c r="A58" s="26"/>
      <c r="B58" s="26"/>
      <c r="C58" s="5"/>
      <c r="D58" s="5"/>
      <c r="E58" s="40"/>
      <c r="F58" s="4"/>
      <c r="G58" s="42"/>
      <c r="H58" s="26"/>
      <c r="I58" s="4"/>
      <c r="J58" s="40"/>
      <c r="K58" s="40"/>
      <c r="L58" s="4"/>
      <c r="M58" s="44"/>
      <c r="N58" s="45"/>
      <c r="O58" s="49"/>
      <c r="P58" s="40"/>
      <c r="Q58" s="40"/>
      <c r="R58" s="40"/>
      <c r="S58" s="40"/>
      <c r="T58" s="40"/>
      <c r="U58" s="40"/>
      <c r="V58" s="52"/>
      <c r="W58" s="40"/>
      <c r="X58" s="54"/>
      <c r="Y58" s="38"/>
      <c r="Z58" s="4"/>
      <c r="AA58" s="42"/>
    </row>
    <row r="59" spans="1:27" hidden="1" x14ac:dyDescent="0.35">
      <c r="A59" s="26"/>
      <c r="B59" s="26"/>
      <c r="C59" s="5"/>
      <c r="D59" s="5"/>
      <c r="E59" s="40"/>
      <c r="F59" s="4"/>
      <c r="G59" s="42"/>
      <c r="H59" s="26"/>
      <c r="I59" s="4"/>
      <c r="J59" s="40"/>
      <c r="K59" s="40"/>
      <c r="L59" s="4"/>
      <c r="M59" s="44"/>
      <c r="N59" s="45"/>
      <c r="O59" s="49"/>
      <c r="P59" s="40"/>
      <c r="Q59" s="40"/>
      <c r="R59" s="40"/>
      <c r="S59" s="40"/>
      <c r="T59" s="40"/>
      <c r="U59" s="40"/>
      <c r="V59" s="52"/>
      <c r="W59" s="40"/>
      <c r="X59" s="54"/>
      <c r="Y59" s="38"/>
      <c r="Z59" s="4"/>
      <c r="AA59" s="42"/>
    </row>
    <row r="60" spans="1:27" hidden="1" x14ac:dyDescent="0.35">
      <c r="A60" s="26"/>
      <c r="B60" s="26"/>
      <c r="C60" s="5"/>
      <c r="D60" s="5"/>
      <c r="E60" s="40"/>
      <c r="F60" s="4"/>
      <c r="G60" s="42"/>
      <c r="H60" s="26"/>
      <c r="I60" s="4"/>
      <c r="J60" s="40"/>
      <c r="K60" s="40"/>
      <c r="L60" s="4"/>
      <c r="M60" s="44"/>
      <c r="N60" s="45"/>
      <c r="O60" s="49"/>
      <c r="P60" s="40"/>
      <c r="Q60" s="40"/>
      <c r="R60" s="40"/>
      <c r="S60" s="40"/>
      <c r="T60" s="40"/>
      <c r="U60" s="40"/>
      <c r="V60" s="52"/>
      <c r="W60" s="40"/>
      <c r="X60" s="54"/>
      <c r="Y60" s="38"/>
      <c r="Z60" s="4"/>
      <c r="AA60" s="42"/>
    </row>
    <row r="61" spans="1:27" hidden="1" x14ac:dyDescent="0.35">
      <c r="A61" s="26"/>
      <c r="B61" s="26"/>
      <c r="C61" s="5"/>
      <c r="D61" s="5"/>
      <c r="E61" s="40"/>
      <c r="F61" s="4"/>
      <c r="G61" s="42"/>
      <c r="H61" s="26"/>
      <c r="I61" s="4"/>
      <c r="J61" s="40"/>
      <c r="K61" s="40"/>
      <c r="L61" s="4"/>
      <c r="M61" s="44"/>
      <c r="N61" s="45"/>
      <c r="O61" s="49"/>
      <c r="P61" s="40"/>
      <c r="Q61" s="40"/>
      <c r="R61" s="40"/>
      <c r="S61" s="40"/>
      <c r="T61" s="40"/>
      <c r="U61" s="40"/>
      <c r="V61" s="52"/>
      <c r="W61" s="40"/>
      <c r="X61" s="54"/>
      <c r="Y61" s="38"/>
      <c r="Z61" s="4"/>
      <c r="AA61" s="42"/>
    </row>
    <row r="62" spans="1:27" hidden="1" x14ac:dyDescent="0.35">
      <c r="A62" s="26"/>
      <c r="B62" s="26"/>
      <c r="C62" s="5"/>
      <c r="D62" s="5"/>
      <c r="E62" s="40"/>
      <c r="F62" s="4"/>
      <c r="G62" s="42"/>
      <c r="H62" s="26"/>
      <c r="I62" s="4"/>
      <c r="J62" s="40"/>
      <c r="K62" s="40"/>
      <c r="L62" s="4"/>
      <c r="M62" s="44"/>
      <c r="N62" s="45"/>
      <c r="O62" s="49"/>
      <c r="P62" s="40"/>
      <c r="Q62" s="40"/>
      <c r="R62" s="40"/>
      <c r="S62" s="40"/>
      <c r="T62" s="40"/>
      <c r="U62" s="40"/>
      <c r="V62" s="52"/>
      <c r="W62" s="40"/>
      <c r="X62" s="54"/>
      <c r="Y62" s="38"/>
      <c r="Z62" s="4"/>
      <c r="AA62" s="42"/>
    </row>
    <row r="63" spans="1:27" hidden="1" x14ac:dyDescent="0.35">
      <c r="A63" s="26"/>
      <c r="B63" s="26"/>
      <c r="C63" s="5"/>
      <c r="D63" s="5"/>
      <c r="E63" s="40"/>
      <c r="F63" s="4"/>
      <c r="G63" s="42"/>
      <c r="H63" s="26"/>
      <c r="I63" s="4"/>
      <c r="J63" s="40"/>
      <c r="K63" s="40"/>
      <c r="L63" s="4"/>
      <c r="M63" s="44"/>
      <c r="N63" s="45"/>
      <c r="O63" s="49"/>
      <c r="P63" s="40"/>
      <c r="Q63" s="40"/>
      <c r="R63" s="40"/>
      <c r="S63" s="40"/>
      <c r="T63" s="40"/>
      <c r="U63" s="40"/>
      <c r="V63" s="52"/>
      <c r="W63" s="40"/>
      <c r="X63" s="54"/>
      <c r="Y63" s="38"/>
      <c r="Z63" s="4"/>
      <c r="AA63" s="42"/>
    </row>
    <row r="64" spans="1:27" hidden="1" x14ac:dyDescent="0.35">
      <c r="A64" s="26"/>
      <c r="B64" s="26"/>
      <c r="C64" s="5"/>
      <c r="D64" s="5"/>
      <c r="E64" s="40"/>
      <c r="F64" s="4"/>
      <c r="G64" s="42"/>
      <c r="H64" s="26"/>
      <c r="I64" s="4"/>
      <c r="J64" s="40"/>
      <c r="K64" s="40"/>
      <c r="L64" s="4"/>
      <c r="M64" s="44"/>
      <c r="N64" s="45"/>
      <c r="O64" s="49"/>
      <c r="P64" s="40"/>
      <c r="Q64" s="40"/>
      <c r="R64" s="40"/>
      <c r="S64" s="40"/>
      <c r="T64" s="40"/>
      <c r="U64" s="40"/>
      <c r="V64" s="52"/>
      <c r="W64" s="40"/>
      <c r="X64" s="54"/>
      <c r="Y64" s="38"/>
      <c r="Z64" s="4"/>
      <c r="AA64" s="42"/>
    </row>
    <row r="65" spans="1:27" hidden="1" x14ac:dyDescent="0.35">
      <c r="A65" s="26"/>
      <c r="B65" s="26"/>
      <c r="C65" s="5"/>
      <c r="D65" s="5"/>
      <c r="E65" s="40"/>
      <c r="F65" s="4"/>
      <c r="G65" s="42"/>
      <c r="H65" s="26"/>
      <c r="I65" s="4"/>
      <c r="J65" s="40"/>
      <c r="K65" s="40"/>
      <c r="L65" s="4"/>
      <c r="M65" s="44"/>
      <c r="N65" s="45"/>
      <c r="O65" s="49"/>
      <c r="P65" s="40"/>
      <c r="Q65" s="40"/>
      <c r="R65" s="40"/>
      <c r="S65" s="40"/>
      <c r="T65" s="40"/>
      <c r="U65" s="40"/>
      <c r="V65" s="52"/>
      <c r="W65" s="40"/>
      <c r="X65" s="54"/>
      <c r="Y65" s="38"/>
      <c r="Z65" s="4"/>
      <c r="AA65" s="42"/>
    </row>
    <row r="66" spans="1:27" hidden="1" x14ac:dyDescent="0.35">
      <c r="A66" s="26"/>
      <c r="B66" s="26"/>
      <c r="C66" s="5"/>
      <c r="D66" s="5"/>
      <c r="E66" s="40"/>
      <c r="F66" s="4"/>
      <c r="G66" s="42"/>
      <c r="H66" s="26"/>
      <c r="I66" s="4"/>
      <c r="J66" s="40"/>
      <c r="K66" s="40"/>
      <c r="L66" s="4"/>
      <c r="M66" s="44"/>
      <c r="N66" s="45"/>
      <c r="O66" s="49"/>
      <c r="P66" s="40"/>
      <c r="Q66" s="40"/>
      <c r="R66" s="40"/>
      <c r="S66" s="40"/>
      <c r="T66" s="40"/>
      <c r="U66" s="40"/>
      <c r="V66" s="52"/>
      <c r="W66" s="40"/>
      <c r="X66" s="54"/>
      <c r="Y66" s="38"/>
      <c r="Z66" s="4"/>
      <c r="AA66" s="42"/>
    </row>
    <row r="67" spans="1:27" hidden="1" x14ac:dyDescent="0.35">
      <c r="A67" s="26"/>
      <c r="B67" s="26"/>
      <c r="C67" s="5"/>
      <c r="D67" s="5"/>
      <c r="E67" s="40"/>
      <c r="F67" s="4"/>
      <c r="G67" s="42"/>
      <c r="H67" s="26"/>
      <c r="I67" s="4"/>
      <c r="J67" s="40"/>
      <c r="K67" s="40"/>
      <c r="L67" s="4"/>
      <c r="M67" s="44"/>
      <c r="N67" s="45"/>
      <c r="O67" s="49"/>
      <c r="P67" s="40"/>
      <c r="Q67" s="40"/>
      <c r="R67" s="40"/>
      <c r="S67" s="40"/>
      <c r="T67" s="40"/>
      <c r="U67" s="40"/>
      <c r="V67" s="52"/>
      <c r="W67" s="40"/>
      <c r="X67" s="54"/>
      <c r="Y67" s="38"/>
      <c r="Z67" s="4"/>
      <c r="AA67" s="42"/>
    </row>
    <row r="68" spans="1:27" hidden="1" x14ac:dyDescent="0.35">
      <c r="A68" s="26"/>
      <c r="B68" s="26"/>
      <c r="C68" s="5"/>
      <c r="D68" s="5"/>
      <c r="E68" s="40"/>
      <c r="F68" s="4"/>
      <c r="G68" s="42"/>
      <c r="H68" s="26"/>
      <c r="I68" s="4"/>
      <c r="J68" s="40"/>
      <c r="K68" s="40"/>
      <c r="L68" s="4"/>
      <c r="M68" s="44"/>
      <c r="N68" s="45"/>
      <c r="O68" s="49"/>
      <c r="P68" s="40"/>
      <c r="Q68" s="40"/>
      <c r="R68" s="40"/>
      <c r="S68" s="40"/>
      <c r="T68" s="40"/>
      <c r="U68" s="40"/>
      <c r="V68" s="52"/>
      <c r="W68" s="40"/>
      <c r="X68" s="54"/>
      <c r="Y68" s="38"/>
      <c r="Z68" s="4"/>
      <c r="AA68" s="42"/>
    </row>
    <row r="69" spans="1:27" hidden="1" x14ac:dyDescent="0.35">
      <c r="A69" s="26"/>
      <c r="B69" s="26"/>
      <c r="C69" s="5"/>
      <c r="D69" s="5"/>
      <c r="E69" s="40"/>
      <c r="F69" s="4"/>
      <c r="G69" s="42"/>
      <c r="H69" s="26"/>
      <c r="I69" s="4"/>
      <c r="J69" s="40"/>
      <c r="K69" s="40"/>
      <c r="L69" s="4"/>
      <c r="M69" s="44"/>
      <c r="N69" s="45"/>
      <c r="O69" s="49"/>
      <c r="P69" s="40"/>
      <c r="Q69" s="40"/>
      <c r="R69" s="40"/>
      <c r="S69" s="40"/>
      <c r="T69" s="40"/>
      <c r="U69" s="40"/>
      <c r="V69" s="52"/>
      <c r="W69" s="40"/>
      <c r="X69" s="54"/>
      <c r="Y69" s="38"/>
      <c r="Z69" s="4"/>
      <c r="AA69" s="42"/>
    </row>
    <row r="70" spans="1:27" hidden="1" x14ac:dyDescent="0.35">
      <c r="A70" s="26"/>
      <c r="B70" s="26"/>
      <c r="C70" s="5"/>
      <c r="D70" s="5"/>
      <c r="E70" s="40"/>
      <c r="F70" s="4"/>
      <c r="G70" s="42"/>
      <c r="H70" s="26"/>
      <c r="I70" s="4"/>
      <c r="J70" s="40"/>
      <c r="K70" s="40"/>
      <c r="L70" s="4"/>
      <c r="M70" s="44"/>
      <c r="N70" s="45"/>
      <c r="O70" s="49"/>
      <c r="P70" s="40"/>
      <c r="Q70" s="40"/>
      <c r="R70" s="40"/>
      <c r="S70" s="40"/>
      <c r="T70" s="40"/>
      <c r="U70" s="40"/>
      <c r="V70" s="52"/>
      <c r="W70" s="40"/>
      <c r="X70" s="54"/>
      <c r="Y70" s="38"/>
      <c r="Z70" s="4"/>
      <c r="AA70" s="42"/>
    </row>
    <row r="71" spans="1:27" hidden="1" x14ac:dyDescent="0.35">
      <c r="A71" s="26"/>
      <c r="B71" s="26"/>
      <c r="C71" s="5"/>
      <c r="D71" s="5"/>
      <c r="E71" s="40"/>
      <c r="F71" s="4"/>
      <c r="G71" s="42"/>
      <c r="H71" s="26"/>
      <c r="I71" s="4"/>
      <c r="J71" s="40"/>
      <c r="K71" s="40"/>
      <c r="L71" s="4"/>
      <c r="M71" s="44"/>
      <c r="N71" s="45"/>
      <c r="O71" s="49"/>
      <c r="P71" s="40"/>
      <c r="Q71" s="40"/>
      <c r="R71" s="40"/>
      <c r="S71" s="40"/>
      <c r="T71" s="40"/>
      <c r="U71" s="40"/>
      <c r="V71" s="52"/>
      <c r="W71" s="40"/>
      <c r="X71" s="54"/>
      <c r="Y71" s="38"/>
      <c r="Z71" s="4"/>
      <c r="AA71" s="42"/>
    </row>
    <row r="72" spans="1:27" hidden="1" x14ac:dyDescent="0.35">
      <c r="A72" s="26"/>
      <c r="B72" s="26"/>
      <c r="C72" s="5"/>
      <c r="D72" s="5"/>
      <c r="E72" s="40"/>
      <c r="F72" s="4"/>
      <c r="G72" s="42"/>
      <c r="H72" s="26"/>
      <c r="I72" s="4"/>
      <c r="J72" s="40"/>
      <c r="K72" s="40"/>
      <c r="L72" s="4"/>
      <c r="M72" s="44"/>
      <c r="N72" s="45"/>
      <c r="O72" s="49"/>
      <c r="P72" s="40"/>
      <c r="Q72" s="40"/>
      <c r="R72" s="40"/>
      <c r="S72" s="40"/>
      <c r="T72" s="40"/>
      <c r="U72" s="40"/>
      <c r="V72" s="52"/>
      <c r="W72" s="40"/>
      <c r="X72" s="54"/>
      <c r="Y72" s="38"/>
      <c r="Z72" s="4"/>
      <c r="AA72" s="42"/>
    </row>
    <row r="73" spans="1:27" hidden="1" x14ac:dyDescent="0.35">
      <c r="A73" s="26"/>
      <c r="B73" s="26"/>
      <c r="C73" s="5"/>
      <c r="D73" s="5"/>
      <c r="E73" s="40"/>
      <c r="F73" s="4"/>
      <c r="G73" s="42"/>
      <c r="H73" s="26"/>
      <c r="I73" s="4"/>
      <c r="J73" s="40"/>
      <c r="K73" s="40"/>
      <c r="L73" s="4"/>
      <c r="M73" s="44"/>
      <c r="N73" s="45"/>
      <c r="O73" s="49"/>
      <c r="P73" s="40"/>
      <c r="Q73" s="40"/>
      <c r="R73" s="40"/>
      <c r="S73" s="40"/>
      <c r="T73" s="40"/>
      <c r="U73" s="40"/>
      <c r="V73" s="52"/>
      <c r="W73" s="40"/>
      <c r="X73" s="54"/>
      <c r="Y73" s="38"/>
      <c r="Z73" s="4"/>
      <c r="AA73" s="42"/>
    </row>
    <row r="74" spans="1:27" hidden="1" x14ac:dyDescent="0.35">
      <c r="A74" s="26"/>
      <c r="B74" s="26"/>
      <c r="C74" s="5"/>
      <c r="D74" s="5"/>
      <c r="E74" s="40"/>
      <c r="F74" s="4"/>
      <c r="G74" s="42"/>
      <c r="H74" s="26"/>
      <c r="I74" s="4"/>
      <c r="J74" s="40"/>
      <c r="K74" s="40"/>
      <c r="L74" s="4"/>
      <c r="M74" s="44"/>
      <c r="N74" s="45"/>
      <c r="O74" s="49"/>
      <c r="P74" s="40"/>
      <c r="Q74" s="40"/>
      <c r="R74" s="40"/>
      <c r="S74" s="40"/>
      <c r="T74" s="40"/>
      <c r="U74" s="40"/>
      <c r="V74" s="52"/>
      <c r="W74" s="40"/>
      <c r="X74" s="54"/>
      <c r="Y74" s="38"/>
      <c r="Z74" s="4"/>
      <c r="AA74" s="42"/>
    </row>
    <row r="75" spans="1:27" hidden="1" x14ac:dyDescent="0.35">
      <c r="A75" s="26"/>
      <c r="B75" s="26"/>
      <c r="C75" s="5"/>
      <c r="D75" s="5"/>
      <c r="E75" s="40"/>
      <c r="F75" s="4"/>
      <c r="G75" s="42"/>
      <c r="H75" s="26"/>
      <c r="I75" s="4"/>
      <c r="J75" s="40"/>
      <c r="K75" s="40"/>
      <c r="L75" s="4"/>
      <c r="M75" s="44"/>
      <c r="N75" s="45"/>
      <c r="O75" s="49"/>
      <c r="P75" s="40"/>
      <c r="Q75" s="40"/>
      <c r="R75" s="40"/>
      <c r="S75" s="40"/>
      <c r="T75" s="40"/>
      <c r="U75" s="40"/>
      <c r="V75" s="52"/>
      <c r="W75" s="40"/>
      <c r="X75" s="54"/>
      <c r="Y75" s="38"/>
      <c r="Z75" s="4"/>
      <c r="AA75" s="42"/>
    </row>
    <row r="76" spans="1:27" hidden="1" x14ac:dyDescent="0.35">
      <c r="A76" s="26"/>
      <c r="B76" s="26"/>
      <c r="C76" s="5"/>
      <c r="D76" s="5"/>
      <c r="E76" s="40"/>
      <c r="F76" s="4"/>
      <c r="G76" s="42"/>
      <c r="H76" s="26"/>
      <c r="I76" s="4"/>
      <c r="J76" s="40"/>
      <c r="K76" s="40"/>
      <c r="L76" s="4"/>
      <c r="M76" s="44"/>
      <c r="N76" s="45"/>
      <c r="O76" s="49"/>
      <c r="P76" s="40"/>
      <c r="Q76" s="40"/>
      <c r="R76" s="40"/>
      <c r="S76" s="40"/>
      <c r="T76" s="40"/>
      <c r="U76" s="40"/>
      <c r="V76" s="52"/>
      <c r="W76" s="40"/>
      <c r="X76" s="54"/>
      <c r="Y76" s="38"/>
      <c r="Z76" s="4"/>
      <c r="AA76" s="42"/>
    </row>
    <row r="77" spans="1:27" hidden="1" x14ac:dyDescent="0.35">
      <c r="A77" s="26"/>
      <c r="B77" s="26"/>
      <c r="C77" s="5"/>
      <c r="D77" s="5"/>
      <c r="E77" s="40"/>
      <c r="F77" s="4"/>
      <c r="G77" s="42"/>
      <c r="H77" s="26"/>
      <c r="I77" s="4"/>
      <c r="J77" s="40"/>
      <c r="K77" s="40"/>
      <c r="L77" s="4"/>
      <c r="M77" s="44"/>
      <c r="N77" s="45"/>
      <c r="O77" s="49"/>
      <c r="P77" s="40"/>
      <c r="Q77" s="40"/>
      <c r="R77" s="40"/>
      <c r="S77" s="40"/>
      <c r="T77" s="40"/>
      <c r="U77" s="40"/>
      <c r="V77" s="52"/>
      <c r="W77" s="40"/>
      <c r="X77" s="54"/>
      <c r="Y77" s="38"/>
      <c r="Z77" s="4"/>
      <c r="AA77" s="42"/>
    </row>
    <row r="78" spans="1:27" hidden="1" x14ac:dyDescent="0.35">
      <c r="A78" s="26"/>
      <c r="B78" s="26"/>
      <c r="C78" s="5"/>
      <c r="D78" s="5"/>
      <c r="E78" s="40"/>
      <c r="F78" s="4"/>
      <c r="G78" s="42"/>
      <c r="H78" s="26"/>
      <c r="I78" s="4"/>
      <c r="J78" s="40"/>
      <c r="K78" s="40"/>
      <c r="L78" s="4"/>
      <c r="M78" s="44"/>
      <c r="N78" s="45"/>
      <c r="O78" s="49"/>
      <c r="P78" s="40"/>
      <c r="Q78" s="40"/>
      <c r="R78" s="40"/>
      <c r="S78" s="40"/>
      <c r="T78" s="40"/>
      <c r="U78" s="40"/>
      <c r="V78" s="52"/>
      <c r="W78" s="40"/>
      <c r="X78" s="54"/>
      <c r="Y78" s="38"/>
      <c r="Z78" s="4"/>
      <c r="AA78" s="42"/>
    </row>
    <row r="79" spans="1:27" hidden="1" x14ac:dyDescent="0.35">
      <c r="A79" s="26"/>
      <c r="B79" s="26"/>
      <c r="C79" s="5"/>
      <c r="D79" s="5"/>
      <c r="E79" s="40"/>
      <c r="F79" s="4"/>
      <c r="G79" s="42"/>
      <c r="H79" s="26"/>
      <c r="I79" s="4"/>
      <c r="J79" s="40"/>
      <c r="K79" s="40"/>
      <c r="L79" s="4"/>
      <c r="M79" s="44"/>
      <c r="N79" s="45"/>
      <c r="O79" s="49"/>
      <c r="P79" s="40"/>
      <c r="Q79" s="40"/>
      <c r="R79" s="40"/>
      <c r="S79" s="40"/>
      <c r="T79" s="40"/>
      <c r="U79" s="40"/>
      <c r="V79" s="52"/>
      <c r="W79" s="40"/>
      <c r="X79" s="54"/>
      <c r="Y79" s="38"/>
      <c r="Z79" s="4"/>
      <c r="AA79" s="42"/>
    </row>
    <row r="80" spans="1:27" hidden="1" x14ac:dyDescent="0.35">
      <c r="A80" s="26"/>
      <c r="B80" s="26"/>
      <c r="C80" s="5"/>
      <c r="D80" s="5"/>
      <c r="E80" s="40"/>
      <c r="F80" s="4"/>
      <c r="G80" s="42"/>
      <c r="H80" s="26"/>
      <c r="I80" s="4"/>
      <c r="J80" s="40"/>
      <c r="K80" s="40"/>
      <c r="L80" s="4"/>
      <c r="M80" s="44"/>
      <c r="N80" s="45"/>
      <c r="O80" s="49"/>
      <c r="P80" s="40"/>
      <c r="Q80" s="40"/>
      <c r="R80" s="40"/>
      <c r="S80" s="40"/>
      <c r="T80" s="40"/>
      <c r="U80" s="40"/>
      <c r="V80" s="52"/>
      <c r="W80" s="40"/>
      <c r="X80" s="54"/>
      <c r="Y80" s="38"/>
      <c r="Z80" s="4"/>
      <c r="AA80" s="42"/>
    </row>
    <row r="81" spans="1:27" hidden="1" x14ac:dyDescent="0.35">
      <c r="A81" s="26"/>
      <c r="B81" s="26"/>
      <c r="C81" s="5"/>
      <c r="D81" s="5"/>
      <c r="E81" s="40"/>
      <c r="F81" s="4"/>
      <c r="G81" s="42"/>
      <c r="H81" s="26"/>
      <c r="I81" s="4"/>
      <c r="J81" s="40"/>
      <c r="K81" s="40"/>
      <c r="L81" s="4"/>
      <c r="M81" s="44"/>
      <c r="N81" s="45"/>
      <c r="O81" s="49"/>
      <c r="P81" s="40"/>
      <c r="Q81" s="40"/>
      <c r="R81" s="40"/>
      <c r="S81" s="40"/>
      <c r="T81" s="40"/>
      <c r="U81" s="40"/>
      <c r="V81" s="52"/>
      <c r="W81" s="40"/>
      <c r="X81" s="54"/>
      <c r="Y81" s="38"/>
      <c r="Z81" s="4"/>
      <c r="AA81" s="42"/>
    </row>
    <row r="82" spans="1:27" hidden="1" x14ac:dyDescent="0.35">
      <c r="A82" s="26"/>
      <c r="B82" s="26"/>
      <c r="C82" s="5"/>
      <c r="D82" s="5"/>
      <c r="E82" s="40"/>
      <c r="F82" s="4"/>
      <c r="G82" s="42"/>
      <c r="H82" s="26"/>
      <c r="I82" s="4"/>
      <c r="J82" s="40"/>
      <c r="K82" s="40"/>
      <c r="L82" s="4"/>
      <c r="M82" s="44"/>
      <c r="N82" s="45"/>
      <c r="O82" s="49"/>
      <c r="P82" s="40"/>
      <c r="Q82" s="40"/>
      <c r="R82" s="40"/>
      <c r="S82" s="40"/>
      <c r="T82" s="40"/>
      <c r="U82" s="40"/>
      <c r="V82" s="52"/>
      <c r="W82" s="40"/>
      <c r="X82" s="54"/>
      <c r="Y82" s="38"/>
      <c r="Z82" s="4"/>
      <c r="AA82" s="42"/>
    </row>
    <row r="83" spans="1:27" hidden="1" x14ac:dyDescent="0.35">
      <c r="A83" s="26"/>
      <c r="B83" s="26"/>
      <c r="C83" s="5"/>
      <c r="D83" s="5"/>
      <c r="E83" s="40"/>
      <c r="F83" s="4"/>
      <c r="G83" s="42"/>
      <c r="H83" s="26"/>
      <c r="I83" s="4"/>
      <c r="J83" s="40"/>
      <c r="K83" s="40"/>
      <c r="L83" s="4"/>
      <c r="M83" s="44"/>
      <c r="N83" s="45"/>
      <c r="O83" s="49"/>
      <c r="P83" s="40"/>
      <c r="Q83" s="40"/>
      <c r="R83" s="40"/>
      <c r="S83" s="40"/>
      <c r="T83" s="40"/>
      <c r="U83" s="40"/>
      <c r="V83" s="52"/>
      <c r="W83" s="40"/>
      <c r="X83" s="54"/>
      <c r="Y83" s="38"/>
      <c r="Z83" s="4"/>
      <c r="AA83" s="42"/>
    </row>
    <row r="84" spans="1:27" hidden="1" x14ac:dyDescent="0.35">
      <c r="A84" s="26"/>
      <c r="B84" s="26"/>
      <c r="C84" s="5"/>
      <c r="D84" s="5"/>
      <c r="E84" s="40"/>
      <c r="F84" s="4"/>
      <c r="G84" s="42"/>
      <c r="H84" s="26"/>
      <c r="I84" s="4"/>
      <c r="J84" s="40"/>
      <c r="K84" s="40"/>
      <c r="L84" s="4"/>
      <c r="M84" s="44"/>
      <c r="N84" s="45"/>
      <c r="O84" s="49"/>
      <c r="P84" s="40"/>
      <c r="Q84" s="40"/>
      <c r="R84" s="40"/>
      <c r="S84" s="40"/>
      <c r="T84" s="40"/>
      <c r="U84" s="40"/>
      <c r="V84" s="52"/>
      <c r="W84" s="40"/>
      <c r="X84" s="54"/>
      <c r="Y84" s="38"/>
      <c r="Z84" s="4"/>
      <c r="AA84" s="42"/>
    </row>
    <row r="85" spans="1:27" hidden="1" x14ac:dyDescent="0.35">
      <c r="A85" s="26"/>
      <c r="B85" s="26"/>
      <c r="C85" s="5"/>
      <c r="D85" s="5"/>
      <c r="E85" s="40"/>
      <c r="F85" s="4"/>
      <c r="G85" s="42"/>
      <c r="H85" s="26"/>
      <c r="I85" s="4"/>
      <c r="J85" s="40"/>
      <c r="K85" s="40"/>
      <c r="L85" s="4"/>
      <c r="M85" s="44"/>
      <c r="N85" s="45"/>
      <c r="O85" s="49"/>
      <c r="P85" s="40"/>
      <c r="Q85" s="40"/>
      <c r="R85" s="40"/>
      <c r="S85" s="40"/>
      <c r="T85" s="40"/>
      <c r="U85" s="40"/>
      <c r="V85" s="52"/>
      <c r="W85" s="40"/>
      <c r="X85" s="54"/>
      <c r="Y85" s="38"/>
      <c r="Z85" s="4"/>
      <c r="AA85" s="42"/>
    </row>
    <row r="86" spans="1:27" hidden="1" x14ac:dyDescent="0.35">
      <c r="A86" s="26"/>
      <c r="B86" s="26"/>
      <c r="C86" s="5"/>
      <c r="D86" s="5"/>
      <c r="E86" s="40"/>
      <c r="F86" s="4"/>
      <c r="G86" s="42"/>
      <c r="H86" s="26"/>
      <c r="I86" s="4"/>
      <c r="J86" s="40"/>
      <c r="K86" s="40"/>
      <c r="L86" s="4"/>
      <c r="M86" s="44"/>
      <c r="N86" s="45"/>
      <c r="O86" s="49"/>
      <c r="P86" s="40"/>
      <c r="Q86" s="40"/>
      <c r="R86" s="40"/>
      <c r="S86" s="40"/>
      <c r="T86" s="40"/>
      <c r="U86" s="40"/>
      <c r="V86" s="52"/>
      <c r="W86" s="40"/>
      <c r="X86" s="54"/>
      <c r="Y86" s="38"/>
      <c r="Z86" s="4"/>
      <c r="AA86" s="42"/>
    </row>
    <row r="87" spans="1:27" hidden="1" x14ac:dyDescent="0.35">
      <c r="A87" s="26"/>
      <c r="B87" s="26"/>
      <c r="C87" s="5"/>
      <c r="D87" s="5"/>
      <c r="E87" s="40"/>
      <c r="F87" s="4"/>
      <c r="G87" s="42"/>
      <c r="H87" s="26"/>
      <c r="I87" s="4"/>
      <c r="J87" s="40"/>
      <c r="K87" s="40"/>
      <c r="L87" s="4"/>
      <c r="M87" s="44"/>
      <c r="N87" s="45"/>
      <c r="O87" s="49"/>
      <c r="P87" s="40"/>
      <c r="Q87" s="40"/>
      <c r="R87" s="40"/>
      <c r="S87" s="40"/>
      <c r="T87" s="40"/>
      <c r="U87" s="40"/>
      <c r="V87" s="52"/>
      <c r="W87" s="40"/>
      <c r="X87" s="54"/>
      <c r="Y87" s="38"/>
      <c r="Z87" s="4"/>
      <c r="AA87" s="42"/>
    </row>
    <row r="88" spans="1:27" hidden="1" x14ac:dyDescent="0.35">
      <c r="A88" s="26"/>
      <c r="B88" s="26"/>
      <c r="C88" s="5"/>
      <c r="D88" s="5"/>
      <c r="E88" s="40"/>
      <c r="F88" s="4"/>
      <c r="G88" s="42"/>
      <c r="H88" s="26"/>
      <c r="I88" s="4"/>
      <c r="J88" s="40"/>
      <c r="K88" s="40"/>
      <c r="L88" s="4"/>
      <c r="M88" s="44"/>
      <c r="N88" s="45"/>
      <c r="O88" s="49"/>
      <c r="P88" s="40"/>
      <c r="Q88" s="40"/>
      <c r="R88" s="40"/>
      <c r="S88" s="40"/>
      <c r="T88" s="40"/>
      <c r="U88" s="40"/>
      <c r="V88" s="52"/>
      <c r="W88" s="40"/>
      <c r="X88" s="54"/>
      <c r="Y88" s="38"/>
      <c r="Z88" s="4"/>
      <c r="AA88" s="42"/>
    </row>
    <row r="89" spans="1:27" hidden="1" x14ac:dyDescent="0.35">
      <c r="A89" s="26"/>
      <c r="B89" s="26"/>
      <c r="C89" s="5"/>
      <c r="D89" s="5"/>
      <c r="E89" s="40"/>
      <c r="F89" s="4"/>
      <c r="G89" s="42"/>
      <c r="H89" s="26"/>
      <c r="I89" s="4"/>
      <c r="J89" s="40"/>
      <c r="K89" s="40"/>
      <c r="L89" s="4"/>
      <c r="M89" s="44"/>
      <c r="N89" s="45"/>
      <c r="O89" s="49"/>
      <c r="P89" s="40"/>
      <c r="Q89" s="40"/>
      <c r="R89" s="40"/>
      <c r="S89" s="40"/>
      <c r="T89" s="40"/>
      <c r="U89" s="40"/>
      <c r="V89" s="52"/>
      <c r="W89" s="40"/>
      <c r="X89" s="54"/>
      <c r="Y89" s="38"/>
      <c r="Z89" s="4"/>
      <c r="AA89" s="42"/>
    </row>
    <row r="90" spans="1:27" hidden="1" x14ac:dyDescent="0.35">
      <c r="A90" s="26"/>
      <c r="B90" s="26"/>
      <c r="C90" s="5"/>
      <c r="D90" s="5"/>
      <c r="E90" s="40"/>
      <c r="F90" s="4"/>
      <c r="G90" s="42"/>
      <c r="H90" s="26"/>
      <c r="I90" s="4"/>
      <c r="J90" s="40"/>
      <c r="K90" s="40"/>
      <c r="L90" s="4"/>
      <c r="M90" s="44"/>
      <c r="N90" s="45"/>
      <c r="O90" s="49"/>
      <c r="P90" s="40"/>
      <c r="Q90" s="40"/>
      <c r="R90" s="40"/>
      <c r="S90" s="40"/>
      <c r="T90" s="40"/>
      <c r="U90" s="40"/>
      <c r="V90" s="52"/>
      <c r="W90" s="40"/>
      <c r="X90" s="54"/>
      <c r="Y90" s="38"/>
      <c r="Z90" s="4"/>
      <c r="AA90" s="42"/>
    </row>
    <row r="91" spans="1:27" hidden="1" x14ac:dyDescent="0.35">
      <c r="A91" s="26"/>
      <c r="B91" s="26"/>
      <c r="C91" s="5"/>
      <c r="D91" s="5"/>
      <c r="E91" s="40"/>
      <c r="F91" s="4"/>
      <c r="G91" s="42"/>
      <c r="H91" s="26"/>
      <c r="I91" s="4"/>
      <c r="J91" s="40"/>
      <c r="K91" s="40"/>
      <c r="L91" s="4"/>
      <c r="M91" s="44"/>
      <c r="N91" s="45"/>
      <c r="O91" s="49"/>
      <c r="P91" s="40"/>
      <c r="Q91" s="40"/>
      <c r="R91" s="40"/>
      <c r="S91" s="40"/>
      <c r="T91" s="40"/>
      <c r="U91" s="40"/>
      <c r="V91" s="52"/>
      <c r="W91" s="40"/>
      <c r="X91" s="54"/>
      <c r="Y91" s="38"/>
      <c r="Z91" s="4"/>
      <c r="AA91" s="42"/>
    </row>
    <row r="92" spans="1:27" hidden="1" x14ac:dyDescent="0.35">
      <c r="A92" s="26"/>
      <c r="B92" s="26"/>
      <c r="C92" s="5"/>
      <c r="D92" s="5"/>
      <c r="E92" s="40"/>
      <c r="F92" s="4"/>
      <c r="G92" s="42"/>
      <c r="H92" s="26"/>
      <c r="I92" s="4"/>
      <c r="J92" s="40"/>
      <c r="K92" s="40"/>
      <c r="L92" s="4"/>
      <c r="M92" s="44"/>
      <c r="N92" s="45"/>
      <c r="O92" s="49"/>
      <c r="P92" s="40"/>
      <c r="Q92" s="40"/>
      <c r="R92" s="40"/>
      <c r="S92" s="40"/>
      <c r="T92" s="40"/>
      <c r="U92" s="40"/>
      <c r="V92" s="52"/>
      <c r="W92" s="40"/>
      <c r="X92" s="54"/>
      <c r="Y92" s="38"/>
      <c r="Z92" s="4"/>
      <c r="AA92" s="42"/>
    </row>
    <row r="93" spans="1:27" hidden="1" x14ac:dyDescent="0.35">
      <c r="A93" s="26"/>
      <c r="B93" s="26"/>
      <c r="C93" s="5"/>
      <c r="D93" s="5"/>
      <c r="E93" s="40"/>
      <c r="F93" s="4"/>
      <c r="G93" s="42"/>
      <c r="H93" s="26"/>
      <c r="I93" s="4"/>
      <c r="J93" s="40"/>
      <c r="K93" s="40"/>
      <c r="L93" s="4"/>
      <c r="M93" s="44"/>
      <c r="N93" s="45"/>
      <c r="O93" s="49"/>
      <c r="P93" s="40"/>
      <c r="Q93" s="40"/>
      <c r="R93" s="40"/>
      <c r="S93" s="40"/>
      <c r="T93" s="40"/>
      <c r="U93" s="40"/>
      <c r="V93" s="52"/>
      <c r="W93" s="40"/>
      <c r="X93" s="54"/>
      <c r="Y93" s="38"/>
      <c r="Z93" s="4"/>
      <c r="AA93" s="42"/>
    </row>
    <row r="94" spans="1:27" hidden="1" x14ac:dyDescent="0.35">
      <c r="A94" s="26"/>
      <c r="B94" s="26"/>
      <c r="C94" s="5"/>
      <c r="D94" s="5"/>
      <c r="E94" s="40"/>
      <c r="F94" s="4"/>
      <c r="G94" s="42"/>
      <c r="H94" s="26"/>
      <c r="I94" s="4"/>
      <c r="J94" s="40"/>
      <c r="K94" s="40"/>
      <c r="L94" s="4"/>
      <c r="M94" s="44"/>
      <c r="N94" s="45"/>
      <c r="O94" s="49"/>
      <c r="P94" s="40"/>
      <c r="Q94" s="40"/>
      <c r="R94" s="40"/>
      <c r="S94" s="40"/>
      <c r="T94" s="40"/>
      <c r="U94" s="40"/>
      <c r="V94" s="52"/>
      <c r="W94" s="40"/>
      <c r="X94" s="54"/>
      <c r="Y94" s="38"/>
      <c r="Z94" s="4"/>
      <c r="AA94" s="42"/>
    </row>
    <row r="95" spans="1:27" hidden="1" x14ac:dyDescent="0.35">
      <c r="A95" s="26"/>
      <c r="B95" s="26"/>
      <c r="C95" s="5"/>
      <c r="D95" s="5"/>
      <c r="E95" s="40"/>
      <c r="F95" s="4"/>
      <c r="G95" s="42"/>
      <c r="H95" s="26"/>
      <c r="I95" s="4"/>
      <c r="J95" s="40"/>
      <c r="K95" s="40"/>
      <c r="L95" s="4"/>
      <c r="M95" s="44"/>
      <c r="N95" s="45"/>
      <c r="O95" s="49"/>
      <c r="P95" s="40"/>
      <c r="Q95" s="40"/>
      <c r="R95" s="40"/>
      <c r="S95" s="40"/>
      <c r="T95" s="40"/>
      <c r="U95" s="40"/>
      <c r="V95" s="52"/>
      <c r="W95" s="40"/>
      <c r="X95" s="54"/>
      <c r="Y95" s="38"/>
      <c r="Z95" s="4"/>
      <c r="AA95" s="42"/>
    </row>
    <row r="96" spans="1:27" hidden="1" x14ac:dyDescent="0.35">
      <c r="A96" s="26"/>
      <c r="B96" s="26"/>
      <c r="C96" s="5"/>
      <c r="D96" s="5"/>
      <c r="E96" s="40"/>
      <c r="F96" s="4"/>
      <c r="G96" s="42"/>
      <c r="H96" s="26"/>
      <c r="I96" s="4"/>
      <c r="J96" s="40"/>
      <c r="K96" s="40"/>
      <c r="L96" s="4"/>
      <c r="M96" s="44"/>
      <c r="N96" s="45"/>
      <c r="O96" s="49"/>
      <c r="P96" s="40"/>
      <c r="Q96" s="40"/>
      <c r="R96" s="40"/>
      <c r="S96" s="40"/>
      <c r="T96" s="40"/>
      <c r="U96" s="40"/>
      <c r="V96" s="52"/>
      <c r="W96" s="40"/>
      <c r="X96" s="54"/>
      <c r="Y96" s="38"/>
      <c r="Z96" s="4"/>
      <c r="AA96" s="42"/>
    </row>
    <row r="97" spans="1:27" hidden="1" x14ac:dyDescent="0.35">
      <c r="A97" s="26"/>
      <c r="B97" s="26"/>
      <c r="C97" s="5"/>
      <c r="D97" s="5"/>
      <c r="E97" s="40"/>
      <c r="F97" s="4"/>
      <c r="G97" s="42"/>
      <c r="H97" s="26"/>
      <c r="I97" s="4"/>
      <c r="J97" s="40"/>
      <c r="K97" s="40"/>
      <c r="L97" s="4"/>
      <c r="M97" s="44"/>
      <c r="N97" s="45"/>
      <c r="O97" s="49"/>
      <c r="P97" s="40"/>
      <c r="Q97" s="40"/>
      <c r="R97" s="40"/>
      <c r="S97" s="40"/>
      <c r="T97" s="40"/>
      <c r="U97" s="40"/>
      <c r="V97" s="52"/>
      <c r="W97" s="40"/>
      <c r="X97" s="54"/>
      <c r="Y97" s="38"/>
      <c r="Z97" s="4"/>
      <c r="AA97" s="42"/>
    </row>
    <row r="98" spans="1:27" hidden="1" x14ac:dyDescent="0.35">
      <c r="A98" s="26"/>
      <c r="B98" s="26"/>
      <c r="C98" s="5"/>
      <c r="D98" s="5"/>
      <c r="E98" s="40"/>
      <c r="F98" s="4"/>
      <c r="G98" s="42"/>
      <c r="H98" s="26"/>
      <c r="I98" s="4"/>
      <c r="J98" s="40"/>
      <c r="K98" s="40"/>
      <c r="L98" s="4"/>
      <c r="M98" s="44"/>
      <c r="N98" s="45"/>
      <c r="O98" s="49"/>
      <c r="P98" s="40"/>
      <c r="Q98" s="40"/>
      <c r="R98" s="40"/>
      <c r="S98" s="40"/>
      <c r="T98" s="40"/>
      <c r="U98" s="40"/>
      <c r="V98" s="52"/>
      <c r="W98" s="40"/>
      <c r="X98" s="54"/>
      <c r="Y98" s="38"/>
      <c r="Z98" s="4"/>
      <c r="AA98" s="42"/>
    </row>
    <row r="99" spans="1:27" hidden="1" x14ac:dyDescent="0.35">
      <c r="A99" s="26"/>
      <c r="B99" s="26"/>
      <c r="C99" s="5"/>
      <c r="D99" s="5"/>
      <c r="E99" s="40"/>
      <c r="F99" s="4"/>
      <c r="G99" s="42"/>
      <c r="H99" s="26"/>
      <c r="I99" s="4"/>
      <c r="J99" s="40"/>
      <c r="K99" s="40"/>
      <c r="L99" s="4"/>
      <c r="M99" s="44"/>
      <c r="N99" s="45"/>
      <c r="O99" s="49"/>
      <c r="P99" s="40"/>
      <c r="Q99" s="40"/>
      <c r="R99" s="40"/>
      <c r="S99" s="40"/>
      <c r="T99" s="40"/>
      <c r="U99" s="40"/>
      <c r="V99" s="52"/>
      <c r="W99" s="40"/>
      <c r="X99" s="54"/>
      <c r="Y99" s="38"/>
      <c r="Z99" s="4"/>
      <c r="AA99" s="42"/>
    </row>
    <row r="100" spans="1:27" hidden="1" x14ac:dyDescent="0.35">
      <c r="A100" s="26"/>
      <c r="B100" s="26"/>
      <c r="C100" s="5"/>
      <c r="D100" s="5"/>
      <c r="E100" s="40"/>
      <c r="F100" s="4"/>
      <c r="G100" s="42"/>
      <c r="H100" s="26"/>
      <c r="I100" s="4"/>
      <c r="J100" s="40"/>
      <c r="K100" s="40"/>
      <c r="L100" s="4"/>
      <c r="M100" s="44"/>
      <c r="N100" s="45"/>
      <c r="O100" s="49"/>
      <c r="P100" s="40"/>
      <c r="Q100" s="40"/>
      <c r="R100" s="40"/>
      <c r="S100" s="40"/>
      <c r="T100" s="40"/>
      <c r="U100" s="40"/>
      <c r="V100" s="52"/>
      <c r="W100" s="40"/>
      <c r="X100" s="54"/>
      <c r="Y100" s="38"/>
      <c r="Z100" s="4"/>
      <c r="AA100" s="42"/>
    </row>
    <row r="101" spans="1:27" hidden="1" x14ac:dyDescent="0.35">
      <c r="A101" s="26"/>
      <c r="B101" s="26"/>
      <c r="C101" s="5"/>
      <c r="D101" s="5"/>
      <c r="E101" s="40"/>
      <c r="F101" s="4"/>
      <c r="G101" s="42"/>
      <c r="H101" s="26"/>
      <c r="I101" s="4"/>
      <c r="J101" s="40"/>
      <c r="K101" s="40"/>
      <c r="L101" s="4"/>
      <c r="M101" s="44"/>
      <c r="N101" s="45"/>
      <c r="O101" s="49"/>
      <c r="P101" s="40"/>
      <c r="Q101" s="40"/>
      <c r="R101" s="40"/>
      <c r="S101" s="40"/>
      <c r="T101" s="40"/>
      <c r="U101" s="40"/>
      <c r="V101" s="52"/>
      <c r="W101" s="40"/>
      <c r="X101" s="54"/>
      <c r="Y101" s="38"/>
      <c r="Z101" s="4"/>
      <c r="AA101" s="42"/>
    </row>
    <row r="102" spans="1:27" hidden="1" x14ac:dyDescent="0.35">
      <c r="A102" s="26"/>
      <c r="B102" s="26"/>
      <c r="C102" s="5"/>
      <c r="D102" s="5"/>
      <c r="E102" s="40"/>
      <c r="F102" s="4"/>
      <c r="G102" s="42"/>
      <c r="H102" s="26"/>
      <c r="I102" s="4"/>
      <c r="J102" s="40"/>
      <c r="K102" s="40"/>
      <c r="L102" s="4"/>
      <c r="M102" s="44"/>
      <c r="N102" s="45"/>
      <c r="O102" s="49"/>
      <c r="P102" s="40"/>
      <c r="Q102" s="40"/>
      <c r="R102" s="40"/>
      <c r="S102" s="40"/>
      <c r="T102" s="40"/>
      <c r="U102" s="40"/>
      <c r="V102" s="52"/>
      <c r="W102" s="40"/>
      <c r="X102" s="54"/>
      <c r="Y102" s="38"/>
      <c r="Z102" s="4"/>
      <c r="AA102" s="42"/>
    </row>
    <row r="103" spans="1:27" hidden="1" x14ac:dyDescent="0.35">
      <c r="A103" s="26"/>
      <c r="B103" s="26"/>
      <c r="C103" s="5"/>
      <c r="D103" s="5"/>
      <c r="E103" s="40"/>
      <c r="F103" s="4"/>
      <c r="G103" s="42"/>
      <c r="H103" s="26"/>
      <c r="I103" s="4"/>
      <c r="J103" s="40"/>
      <c r="K103" s="40"/>
      <c r="L103" s="4"/>
      <c r="M103" s="44"/>
      <c r="N103" s="45"/>
      <c r="O103" s="49"/>
      <c r="P103" s="40"/>
      <c r="Q103" s="40"/>
      <c r="R103" s="40"/>
      <c r="S103" s="40"/>
      <c r="T103" s="40"/>
      <c r="U103" s="40"/>
      <c r="V103" s="52"/>
      <c r="W103" s="40"/>
      <c r="X103" s="54"/>
      <c r="Y103" s="38"/>
      <c r="Z103" s="4"/>
      <c r="AA103" s="42"/>
    </row>
    <row r="104" spans="1:27" hidden="1" x14ac:dyDescent="0.35">
      <c r="A104" s="26"/>
      <c r="B104" s="26"/>
      <c r="C104" s="5"/>
      <c r="D104" s="5"/>
      <c r="E104" s="40"/>
      <c r="F104" s="4"/>
      <c r="G104" s="42"/>
      <c r="H104" s="26"/>
      <c r="I104" s="4"/>
      <c r="J104" s="40"/>
      <c r="K104" s="40"/>
      <c r="L104" s="4"/>
      <c r="M104" s="44"/>
      <c r="N104" s="45"/>
      <c r="O104" s="49"/>
      <c r="P104" s="40"/>
      <c r="Q104" s="40"/>
      <c r="R104" s="40"/>
      <c r="S104" s="40"/>
      <c r="T104" s="40"/>
      <c r="U104" s="40"/>
      <c r="V104" s="52"/>
      <c r="W104" s="40"/>
      <c r="X104" s="54"/>
      <c r="Y104" s="38"/>
      <c r="Z104" s="4"/>
      <c r="AA104" s="42"/>
    </row>
    <row r="105" spans="1:27" hidden="1" x14ac:dyDescent="0.35">
      <c r="A105" s="26"/>
      <c r="B105" s="26"/>
      <c r="C105" s="5"/>
      <c r="D105" s="5"/>
      <c r="E105" s="40"/>
      <c r="F105" s="4"/>
      <c r="G105" s="42"/>
      <c r="H105" s="26"/>
      <c r="I105" s="4"/>
      <c r="J105" s="40"/>
      <c r="K105" s="40"/>
      <c r="L105" s="4"/>
      <c r="M105" s="44"/>
      <c r="N105" s="45"/>
      <c r="O105" s="49"/>
      <c r="P105" s="40"/>
      <c r="Q105" s="40"/>
      <c r="R105" s="40"/>
      <c r="S105" s="40"/>
      <c r="T105" s="40"/>
      <c r="U105" s="40"/>
      <c r="V105" s="52"/>
      <c r="W105" s="40"/>
      <c r="X105" s="54"/>
      <c r="Y105" s="38"/>
      <c r="Z105" s="4"/>
      <c r="AA105" s="42"/>
    </row>
    <row r="106" spans="1:27" hidden="1" x14ac:dyDescent="0.35">
      <c r="A106" s="26"/>
      <c r="B106" s="26"/>
      <c r="C106" s="5"/>
      <c r="D106" s="5"/>
      <c r="E106" s="40"/>
      <c r="F106" s="4"/>
      <c r="G106" s="42"/>
      <c r="H106" s="26"/>
      <c r="I106" s="4"/>
      <c r="J106" s="40"/>
      <c r="K106" s="40"/>
      <c r="L106" s="4"/>
      <c r="M106" s="44"/>
      <c r="N106" s="45"/>
      <c r="O106" s="49"/>
      <c r="P106" s="40"/>
      <c r="Q106" s="40"/>
      <c r="R106" s="40"/>
      <c r="S106" s="40"/>
      <c r="T106" s="40"/>
      <c r="U106" s="40"/>
      <c r="V106" s="52"/>
      <c r="W106" s="40"/>
      <c r="X106" s="54"/>
      <c r="Y106" s="38"/>
      <c r="Z106" s="4"/>
      <c r="AA106" s="42"/>
    </row>
    <row r="107" spans="1:27" hidden="1" x14ac:dyDescent="0.35">
      <c r="A107" s="26"/>
      <c r="B107" s="26"/>
      <c r="C107" s="5"/>
      <c r="D107" s="5"/>
      <c r="E107" s="40"/>
      <c r="F107" s="4"/>
      <c r="G107" s="42"/>
      <c r="H107" s="26"/>
      <c r="I107" s="4"/>
      <c r="J107" s="40"/>
      <c r="K107" s="40"/>
      <c r="L107" s="4"/>
      <c r="M107" s="44"/>
      <c r="N107" s="45"/>
      <c r="O107" s="49"/>
      <c r="P107" s="40"/>
      <c r="Q107" s="40"/>
      <c r="R107" s="40"/>
      <c r="S107" s="40"/>
      <c r="T107" s="40"/>
      <c r="U107" s="40"/>
      <c r="V107" s="52"/>
      <c r="W107" s="40"/>
      <c r="X107" s="54"/>
      <c r="Y107" s="38"/>
      <c r="Z107" s="4"/>
      <c r="AA107" s="42"/>
    </row>
    <row r="108" spans="1:27" hidden="1" x14ac:dyDescent="0.35">
      <c r="A108" s="26"/>
      <c r="B108" s="26"/>
      <c r="C108" s="5"/>
      <c r="D108" s="5"/>
      <c r="E108" s="40"/>
      <c r="F108" s="4"/>
      <c r="G108" s="42"/>
      <c r="H108" s="26"/>
      <c r="I108" s="4"/>
      <c r="J108" s="40"/>
      <c r="K108" s="40"/>
      <c r="L108" s="4"/>
      <c r="M108" s="44"/>
      <c r="N108" s="45"/>
      <c r="O108" s="49"/>
      <c r="P108" s="40"/>
      <c r="Q108" s="40"/>
      <c r="R108" s="40"/>
      <c r="S108" s="40"/>
      <c r="T108" s="40"/>
      <c r="U108" s="40"/>
      <c r="V108" s="52"/>
      <c r="W108" s="40"/>
      <c r="X108" s="54"/>
      <c r="Y108" s="38"/>
      <c r="Z108" s="4"/>
      <c r="AA108" s="42"/>
    </row>
    <row r="109" spans="1:27" hidden="1" x14ac:dyDescent="0.35">
      <c r="A109" s="26"/>
      <c r="B109" s="26"/>
      <c r="C109" s="5"/>
      <c r="D109" s="5"/>
      <c r="E109" s="40"/>
      <c r="F109" s="4"/>
      <c r="G109" s="42"/>
      <c r="H109" s="26"/>
      <c r="I109" s="4"/>
      <c r="J109" s="40"/>
      <c r="K109" s="40"/>
      <c r="L109" s="4"/>
      <c r="M109" s="44"/>
      <c r="N109" s="45"/>
      <c r="O109" s="49"/>
      <c r="P109" s="40"/>
      <c r="Q109" s="40"/>
      <c r="R109" s="40"/>
      <c r="S109" s="40"/>
      <c r="T109" s="40"/>
      <c r="U109" s="40"/>
      <c r="V109" s="52"/>
      <c r="W109" s="40"/>
      <c r="X109" s="54"/>
      <c r="Y109" s="38"/>
      <c r="Z109" s="4"/>
      <c r="AA109" s="42"/>
    </row>
    <row r="110" spans="1:27" hidden="1" x14ac:dyDescent="0.35">
      <c r="A110" s="26"/>
      <c r="B110" s="26"/>
      <c r="C110" s="5"/>
      <c r="D110" s="5"/>
      <c r="E110" s="40"/>
      <c r="F110" s="4"/>
      <c r="G110" s="42"/>
      <c r="H110" s="26"/>
      <c r="I110" s="4"/>
      <c r="J110" s="40"/>
      <c r="K110" s="40"/>
      <c r="L110" s="4"/>
      <c r="M110" s="44"/>
      <c r="N110" s="45"/>
      <c r="O110" s="49"/>
      <c r="P110" s="40"/>
      <c r="Q110" s="40"/>
      <c r="R110" s="40"/>
      <c r="S110" s="40"/>
      <c r="T110" s="40"/>
      <c r="U110" s="40"/>
      <c r="V110" s="52"/>
      <c r="W110" s="40"/>
      <c r="X110" s="54"/>
      <c r="Y110" s="38"/>
      <c r="Z110" s="4"/>
      <c r="AA110" s="42"/>
    </row>
    <row r="111" spans="1:27" hidden="1" x14ac:dyDescent="0.35">
      <c r="A111" s="26"/>
      <c r="B111" s="26"/>
      <c r="C111" s="5"/>
      <c r="D111" s="5"/>
      <c r="E111" s="40"/>
      <c r="F111" s="4"/>
      <c r="G111" s="42"/>
      <c r="H111" s="26"/>
      <c r="I111" s="4"/>
      <c r="J111" s="40"/>
      <c r="K111" s="40"/>
      <c r="L111" s="4"/>
      <c r="M111" s="44"/>
      <c r="N111" s="45"/>
      <c r="O111" s="49"/>
      <c r="P111" s="40"/>
      <c r="Q111" s="40"/>
      <c r="R111" s="40"/>
      <c r="S111" s="40"/>
      <c r="T111" s="40"/>
      <c r="U111" s="40"/>
      <c r="V111" s="52"/>
      <c r="W111" s="40"/>
      <c r="X111" s="54"/>
      <c r="Y111" s="38"/>
      <c r="Z111" s="4"/>
      <c r="AA111" s="42"/>
    </row>
    <row r="112" spans="1:27" hidden="1" x14ac:dyDescent="0.35">
      <c r="A112" s="26"/>
      <c r="B112" s="26"/>
      <c r="C112" s="5"/>
      <c r="D112" s="5"/>
      <c r="E112" s="40"/>
      <c r="F112" s="4"/>
      <c r="G112" s="42"/>
      <c r="H112" s="26"/>
      <c r="I112" s="4"/>
      <c r="J112" s="40"/>
      <c r="K112" s="40"/>
      <c r="L112" s="4"/>
      <c r="M112" s="44"/>
      <c r="N112" s="45"/>
      <c r="O112" s="49"/>
      <c r="P112" s="40"/>
      <c r="Q112" s="40"/>
      <c r="R112" s="40"/>
      <c r="S112" s="40"/>
      <c r="T112" s="40"/>
      <c r="U112" s="40"/>
      <c r="V112" s="52"/>
      <c r="W112" s="40"/>
      <c r="X112" s="54"/>
      <c r="Y112" s="38"/>
      <c r="Z112" s="4"/>
      <c r="AA112" s="42"/>
    </row>
    <row r="113" spans="1:27" hidden="1" x14ac:dyDescent="0.35">
      <c r="A113" s="26"/>
      <c r="B113" s="26"/>
      <c r="C113" s="5"/>
      <c r="D113" s="5"/>
      <c r="E113" s="40"/>
      <c r="F113" s="4"/>
      <c r="G113" s="42"/>
      <c r="H113" s="26"/>
      <c r="I113" s="4"/>
      <c r="J113" s="40"/>
      <c r="K113" s="40"/>
      <c r="L113" s="4"/>
      <c r="M113" s="44"/>
      <c r="N113" s="45"/>
      <c r="O113" s="49"/>
      <c r="P113" s="40"/>
      <c r="Q113" s="40"/>
      <c r="R113" s="40"/>
      <c r="S113" s="40"/>
      <c r="T113" s="40"/>
      <c r="U113" s="40"/>
      <c r="V113" s="52"/>
      <c r="W113" s="40"/>
      <c r="X113" s="54"/>
      <c r="Y113" s="38"/>
      <c r="Z113" s="4"/>
      <c r="AA113" s="42"/>
    </row>
    <row r="114" spans="1:27" hidden="1" x14ac:dyDescent="0.35">
      <c r="A114" s="26"/>
      <c r="B114" s="26"/>
      <c r="C114" s="5"/>
      <c r="D114" s="5"/>
      <c r="E114" s="40"/>
      <c r="F114" s="4"/>
      <c r="G114" s="42"/>
      <c r="H114" s="26"/>
      <c r="I114" s="4"/>
      <c r="J114" s="40"/>
      <c r="K114" s="40"/>
      <c r="L114" s="4"/>
      <c r="M114" s="44"/>
      <c r="N114" s="45"/>
      <c r="O114" s="49"/>
      <c r="P114" s="40"/>
      <c r="Q114" s="40"/>
      <c r="R114" s="40"/>
      <c r="S114" s="40"/>
      <c r="T114" s="40"/>
      <c r="U114" s="40"/>
      <c r="V114" s="52"/>
      <c r="W114" s="40"/>
      <c r="X114" s="54"/>
      <c r="Y114" s="38"/>
      <c r="Z114" s="4"/>
      <c r="AA114" s="42"/>
    </row>
    <row r="115" spans="1:27" hidden="1" x14ac:dyDescent="0.35">
      <c r="A115" s="26"/>
      <c r="B115" s="26"/>
      <c r="C115" s="5"/>
      <c r="D115" s="5"/>
      <c r="E115" s="40"/>
      <c r="F115" s="4"/>
      <c r="G115" s="42"/>
      <c r="H115" s="26"/>
      <c r="I115" s="4"/>
      <c r="J115" s="40"/>
      <c r="K115" s="40"/>
      <c r="L115" s="4"/>
      <c r="M115" s="44"/>
      <c r="N115" s="45"/>
      <c r="O115" s="49"/>
      <c r="P115" s="40"/>
      <c r="Q115" s="40"/>
      <c r="R115" s="40"/>
      <c r="S115" s="40"/>
      <c r="T115" s="40"/>
      <c r="U115" s="40"/>
      <c r="V115" s="52"/>
      <c r="W115" s="40"/>
      <c r="X115" s="54"/>
      <c r="Y115" s="38"/>
      <c r="Z115" s="4"/>
      <c r="AA115" s="42"/>
    </row>
    <row r="116" spans="1:27" hidden="1" x14ac:dyDescent="0.35">
      <c r="A116" s="26"/>
      <c r="B116" s="26"/>
      <c r="C116" s="5"/>
      <c r="D116" s="5"/>
      <c r="E116" s="40"/>
      <c r="F116" s="4"/>
      <c r="G116" s="42"/>
      <c r="H116" s="26"/>
      <c r="I116" s="4"/>
      <c r="J116" s="40"/>
      <c r="K116" s="40"/>
      <c r="L116" s="4"/>
      <c r="M116" s="44"/>
      <c r="N116" s="45"/>
      <c r="O116" s="49"/>
      <c r="P116" s="40"/>
      <c r="Q116" s="40"/>
      <c r="R116" s="40"/>
      <c r="S116" s="40"/>
      <c r="T116" s="40"/>
      <c r="U116" s="40"/>
      <c r="V116" s="52"/>
      <c r="W116" s="40"/>
      <c r="X116" s="54"/>
      <c r="Y116" s="38"/>
      <c r="Z116" s="4"/>
      <c r="AA116" s="42"/>
    </row>
    <row r="117" spans="1:27" hidden="1" x14ac:dyDescent="0.35">
      <c r="A117" s="26"/>
      <c r="B117" s="26"/>
      <c r="C117" s="5"/>
      <c r="D117" s="5"/>
      <c r="E117" s="40"/>
      <c r="F117" s="4"/>
      <c r="G117" s="42"/>
      <c r="H117" s="26"/>
      <c r="I117" s="4"/>
      <c r="J117" s="40"/>
      <c r="K117" s="40"/>
      <c r="L117" s="4"/>
      <c r="M117" s="44"/>
      <c r="N117" s="45"/>
      <c r="O117" s="49"/>
      <c r="P117" s="40"/>
      <c r="Q117" s="40"/>
      <c r="R117" s="40"/>
      <c r="S117" s="40"/>
      <c r="T117" s="40"/>
      <c r="U117" s="40"/>
      <c r="V117" s="52"/>
      <c r="W117" s="40"/>
      <c r="X117" s="54"/>
      <c r="Y117" s="38"/>
      <c r="Z117" s="4"/>
      <c r="AA117" s="42"/>
    </row>
    <row r="118" spans="1:27" hidden="1" x14ac:dyDescent="0.35">
      <c r="A118" s="26"/>
      <c r="B118" s="26"/>
      <c r="C118" s="5"/>
      <c r="D118" s="5"/>
      <c r="E118" s="40"/>
      <c r="F118" s="4"/>
      <c r="G118" s="42"/>
      <c r="H118" s="26"/>
      <c r="I118" s="4"/>
      <c r="J118" s="40"/>
      <c r="K118" s="40"/>
      <c r="L118" s="4"/>
      <c r="M118" s="44"/>
      <c r="N118" s="45"/>
      <c r="O118" s="49"/>
      <c r="P118" s="40"/>
      <c r="Q118" s="40"/>
      <c r="R118" s="40"/>
      <c r="S118" s="40"/>
      <c r="T118" s="40"/>
      <c r="U118" s="40"/>
      <c r="V118" s="52"/>
      <c r="W118" s="40"/>
      <c r="X118" s="54"/>
      <c r="Y118" s="38"/>
      <c r="Z118" s="4"/>
      <c r="AA118" s="42"/>
    </row>
    <row r="119" spans="1:27" hidden="1" x14ac:dyDescent="0.35">
      <c r="A119" s="26"/>
      <c r="B119" s="26"/>
      <c r="C119" s="5"/>
      <c r="D119" s="5"/>
      <c r="E119" s="40"/>
      <c r="F119" s="4"/>
      <c r="G119" s="42"/>
      <c r="H119" s="26"/>
      <c r="I119" s="4"/>
      <c r="J119" s="40"/>
      <c r="K119" s="40"/>
      <c r="L119" s="4"/>
      <c r="M119" s="44"/>
      <c r="N119" s="45"/>
      <c r="O119" s="49"/>
      <c r="P119" s="40"/>
      <c r="Q119" s="40"/>
      <c r="R119" s="40"/>
      <c r="S119" s="40"/>
      <c r="T119" s="40"/>
      <c r="U119" s="40"/>
      <c r="V119" s="52"/>
      <c r="W119" s="40"/>
      <c r="X119" s="54"/>
      <c r="Y119" s="38"/>
      <c r="Z119" s="4"/>
      <c r="AA119" s="42"/>
    </row>
    <row r="120" spans="1:27" hidden="1" x14ac:dyDescent="0.35">
      <c r="A120" s="26"/>
      <c r="B120" s="26"/>
      <c r="C120" s="5"/>
      <c r="D120" s="5"/>
      <c r="E120" s="40"/>
      <c r="F120" s="4"/>
      <c r="G120" s="42"/>
      <c r="H120" s="26"/>
      <c r="I120" s="4"/>
      <c r="J120" s="40"/>
      <c r="K120" s="40"/>
      <c r="L120" s="4"/>
      <c r="M120" s="44"/>
      <c r="N120" s="45"/>
      <c r="O120" s="49"/>
      <c r="P120" s="40"/>
      <c r="Q120" s="40"/>
      <c r="R120" s="40"/>
      <c r="S120" s="40"/>
      <c r="T120" s="40"/>
      <c r="U120" s="40"/>
      <c r="V120" s="52"/>
      <c r="W120" s="40"/>
      <c r="X120" s="54"/>
      <c r="Y120" s="38"/>
      <c r="Z120" s="4"/>
      <c r="AA120" s="42"/>
    </row>
    <row r="121" spans="1:27" hidden="1" x14ac:dyDescent="0.35">
      <c r="A121" s="26"/>
      <c r="B121" s="26"/>
      <c r="C121" s="5"/>
      <c r="D121" s="5"/>
      <c r="E121" s="40"/>
      <c r="F121" s="4"/>
      <c r="G121" s="42"/>
      <c r="H121" s="26"/>
      <c r="I121" s="4"/>
      <c r="J121" s="40"/>
      <c r="K121" s="40"/>
      <c r="L121" s="4"/>
      <c r="M121" s="44"/>
      <c r="N121" s="45"/>
      <c r="O121" s="49"/>
      <c r="P121" s="40"/>
      <c r="Q121" s="40"/>
      <c r="R121" s="40"/>
      <c r="S121" s="40"/>
      <c r="T121" s="40"/>
      <c r="U121" s="40"/>
      <c r="V121" s="52"/>
      <c r="W121" s="40"/>
      <c r="X121" s="54"/>
      <c r="Y121" s="38"/>
      <c r="Z121" s="4"/>
      <c r="AA121" s="42"/>
    </row>
    <row r="122" spans="1:27" hidden="1" x14ac:dyDescent="0.35">
      <c r="A122" s="26"/>
      <c r="B122" s="26"/>
      <c r="C122" s="5"/>
      <c r="D122" s="5"/>
      <c r="E122" s="40"/>
      <c r="F122" s="4"/>
      <c r="G122" s="42"/>
      <c r="H122" s="26"/>
      <c r="I122" s="4"/>
      <c r="J122" s="40"/>
      <c r="K122" s="40"/>
      <c r="L122" s="4"/>
      <c r="M122" s="44"/>
      <c r="N122" s="45"/>
      <c r="O122" s="49"/>
      <c r="P122" s="40"/>
      <c r="Q122" s="40"/>
      <c r="R122" s="40"/>
      <c r="S122" s="40"/>
      <c r="T122" s="40"/>
      <c r="U122" s="40"/>
      <c r="V122" s="52"/>
      <c r="W122" s="40"/>
      <c r="X122" s="54"/>
      <c r="Y122" s="38"/>
      <c r="Z122" s="4"/>
      <c r="AA122" s="42"/>
    </row>
    <row r="123" spans="1:27" hidden="1" x14ac:dyDescent="0.35">
      <c r="A123" s="26"/>
      <c r="B123" s="26"/>
      <c r="C123" s="5"/>
      <c r="D123" s="5"/>
      <c r="E123" s="40"/>
      <c r="F123" s="4"/>
      <c r="G123" s="42"/>
      <c r="H123" s="26"/>
      <c r="I123" s="4"/>
      <c r="J123" s="40"/>
      <c r="K123" s="40"/>
      <c r="L123" s="4"/>
      <c r="M123" s="44"/>
      <c r="N123" s="45"/>
      <c r="O123" s="49"/>
      <c r="P123" s="40"/>
      <c r="Q123" s="40"/>
      <c r="R123" s="40"/>
      <c r="S123" s="40"/>
      <c r="T123" s="40"/>
      <c r="U123" s="40"/>
      <c r="V123" s="52"/>
      <c r="W123" s="40"/>
      <c r="X123" s="54"/>
      <c r="Y123" s="38"/>
      <c r="Z123" s="4"/>
      <c r="AA123" s="42"/>
    </row>
    <row r="124" spans="1:27" hidden="1" x14ac:dyDescent="0.35">
      <c r="A124" s="26"/>
      <c r="B124" s="26"/>
      <c r="C124" s="5"/>
      <c r="D124" s="5"/>
      <c r="E124" s="40"/>
      <c r="F124" s="4"/>
      <c r="G124" s="42"/>
      <c r="H124" s="26"/>
      <c r="I124" s="4"/>
      <c r="J124" s="40"/>
      <c r="K124" s="40"/>
      <c r="L124" s="4"/>
      <c r="M124" s="44"/>
      <c r="N124" s="45"/>
      <c r="O124" s="49"/>
      <c r="P124" s="40"/>
      <c r="Q124" s="40"/>
      <c r="R124" s="40"/>
      <c r="S124" s="40"/>
      <c r="T124" s="40"/>
      <c r="U124" s="40"/>
      <c r="V124" s="52"/>
      <c r="W124" s="40"/>
      <c r="X124" s="54"/>
      <c r="Y124" s="38"/>
      <c r="Z124" s="4"/>
      <c r="AA124" s="42"/>
    </row>
    <row r="125" spans="1:27" hidden="1" x14ac:dyDescent="0.35">
      <c r="A125" s="26"/>
      <c r="B125" s="26"/>
      <c r="C125" s="5"/>
      <c r="D125" s="5"/>
      <c r="E125" s="40"/>
      <c r="F125" s="4"/>
      <c r="G125" s="42"/>
      <c r="H125" s="26"/>
      <c r="I125" s="4"/>
      <c r="J125" s="40"/>
      <c r="K125" s="40"/>
      <c r="L125" s="4"/>
      <c r="M125" s="44"/>
      <c r="N125" s="45"/>
      <c r="O125" s="49"/>
      <c r="P125" s="40"/>
      <c r="Q125" s="40"/>
      <c r="R125" s="40"/>
      <c r="S125" s="40"/>
      <c r="T125" s="40"/>
      <c r="U125" s="40"/>
      <c r="V125" s="52"/>
      <c r="W125" s="40"/>
      <c r="X125" s="54"/>
      <c r="Y125" s="38"/>
      <c r="Z125" s="4"/>
      <c r="AA125" s="42"/>
    </row>
    <row r="126" spans="1:27" hidden="1" x14ac:dyDescent="0.35">
      <c r="A126" s="26"/>
      <c r="B126" s="26"/>
      <c r="C126" s="5"/>
      <c r="D126" s="5"/>
      <c r="E126" s="40"/>
      <c r="F126" s="4"/>
      <c r="G126" s="42"/>
      <c r="H126" s="26"/>
      <c r="I126" s="4"/>
      <c r="J126" s="40"/>
      <c r="K126" s="40"/>
      <c r="L126" s="4"/>
      <c r="M126" s="44"/>
      <c r="N126" s="45"/>
      <c r="O126" s="49"/>
      <c r="P126" s="40"/>
      <c r="Q126" s="40"/>
      <c r="R126" s="40"/>
      <c r="S126" s="40"/>
      <c r="T126" s="40"/>
      <c r="U126" s="40"/>
      <c r="V126" s="52"/>
      <c r="W126" s="40"/>
      <c r="X126" s="54"/>
      <c r="Y126" s="38"/>
      <c r="Z126" s="4"/>
      <c r="AA126" s="42"/>
    </row>
    <row r="127" spans="1:27" hidden="1" x14ac:dyDescent="0.35">
      <c r="A127" s="26"/>
      <c r="B127" s="26"/>
      <c r="C127" s="5"/>
      <c r="D127" s="5"/>
      <c r="E127" s="40"/>
      <c r="F127" s="4"/>
      <c r="G127" s="42"/>
      <c r="H127" s="26"/>
      <c r="I127" s="4"/>
      <c r="J127" s="40"/>
      <c r="K127" s="40"/>
      <c r="L127" s="4"/>
      <c r="M127" s="44"/>
      <c r="N127" s="45"/>
      <c r="O127" s="49"/>
      <c r="P127" s="40"/>
      <c r="Q127" s="40"/>
      <c r="R127" s="40"/>
      <c r="S127" s="40"/>
      <c r="T127" s="40"/>
      <c r="U127" s="40"/>
      <c r="V127" s="52"/>
      <c r="W127" s="40"/>
      <c r="X127" s="54"/>
      <c r="Y127" s="38"/>
      <c r="Z127" s="4"/>
      <c r="AA127" s="42"/>
    </row>
    <row r="128" spans="1:27" hidden="1" x14ac:dyDescent="0.35">
      <c r="A128" s="26"/>
      <c r="B128" s="26"/>
      <c r="C128" s="5"/>
      <c r="D128" s="5"/>
      <c r="E128" s="40"/>
      <c r="F128" s="4"/>
      <c r="G128" s="42"/>
      <c r="H128" s="26"/>
      <c r="I128" s="4"/>
      <c r="J128" s="40"/>
      <c r="K128" s="40"/>
      <c r="L128" s="4"/>
      <c r="M128" s="44"/>
      <c r="N128" s="45"/>
      <c r="O128" s="49"/>
      <c r="P128" s="40"/>
      <c r="Q128" s="40"/>
      <c r="R128" s="40"/>
      <c r="S128" s="40"/>
      <c r="T128" s="40"/>
      <c r="U128" s="40"/>
      <c r="V128" s="52"/>
      <c r="W128" s="40"/>
      <c r="X128" s="54"/>
      <c r="Y128" s="38"/>
      <c r="Z128" s="4"/>
      <c r="AA128" s="42"/>
    </row>
    <row r="129" spans="1:27" hidden="1" x14ac:dyDescent="0.35">
      <c r="A129" s="26"/>
      <c r="B129" s="26"/>
      <c r="C129" s="5"/>
      <c r="D129" s="5"/>
      <c r="E129" s="40"/>
      <c r="F129" s="4"/>
      <c r="G129" s="42"/>
      <c r="H129" s="26"/>
      <c r="I129" s="4"/>
      <c r="J129" s="40"/>
      <c r="K129" s="40"/>
      <c r="L129" s="4"/>
      <c r="M129" s="44"/>
      <c r="N129" s="45"/>
      <c r="O129" s="49"/>
      <c r="P129" s="40"/>
      <c r="Q129" s="40"/>
      <c r="R129" s="40"/>
      <c r="S129" s="40"/>
      <c r="T129" s="40"/>
      <c r="U129" s="40"/>
      <c r="V129" s="52"/>
      <c r="W129" s="40"/>
      <c r="X129" s="54"/>
      <c r="Y129" s="38"/>
      <c r="Z129" s="4"/>
      <c r="AA129" s="42"/>
    </row>
    <row r="130" spans="1:27" hidden="1" x14ac:dyDescent="0.35">
      <c r="A130" s="26"/>
      <c r="B130" s="26"/>
      <c r="C130" s="5"/>
      <c r="D130" s="5"/>
      <c r="E130" s="40"/>
      <c r="F130" s="4"/>
      <c r="G130" s="42"/>
      <c r="H130" s="26"/>
      <c r="I130" s="4"/>
      <c r="J130" s="40"/>
      <c r="K130" s="40"/>
      <c r="L130" s="4"/>
      <c r="M130" s="44"/>
      <c r="N130" s="45"/>
      <c r="O130" s="49"/>
      <c r="P130" s="40"/>
      <c r="Q130" s="40"/>
      <c r="R130" s="40"/>
      <c r="S130" s="40"/>
      <c r="T130" s="40"/>
      <c r="U130" s="40"/>
      <c r="V130" s="52"/>
      <c r="W130" s="40"/>
      <c r="X130" s="54"/>
      <c r="Y130" s="38"/>
      <c r="Z130" s="4"/>
      <c r="AA130" s="42"/>
    </row>
    <row r="131" spans="1:27" hidden="1" x14ac:dyDescent="0.35">
      <c r="A131" s="26"/>
      <c r="B131" s="26"/>
      <c r="C131" s="5"/>
      <c r="D131" s="5"/>
      <c r="E131" s="40"/>
      <c r="F131" s="4"/>
      <c r="G131" s="42"/>
      <c r="H131" s="26"/>
      <c r="I131" s="4"/>
      <c r="J131" s="40"/>
      <c r="K131" s="40"/>
      <c r="L131" s="4"/>
      <c r="M131" s="44"/>
      <c r="N131" s="45"/>
      <c r="O131" s="49"/>
      <c r="P131" s="40"/>
      <c r="Q131" s="40"/>
      <c r="R131" s="40"/>
      <c r="S131" s="40"/>
      <c r="T131" s="40"/>
      <c r="U131" s="40"/>
      <c r="V131" s="52"/>
      <c r="W131" s="40"/>
      <c r="X131" s="54"/>
      <c r="Y131" s="38"/>
      <c r="Z131" s="4"/>
      <c r="AA131" s="42"/>
    </row>
    <row r="132" spans="1:27" hidden="1" x14ac:dyDescent="0.35">
      <c r="A132" s="26"/>
      <c r="B132" s="26"/>
      <c r="C132" s="5"/>
      <c r="D132" s="5"/>
      <c r="E132" s="40"/>
      <c r="F132" s="4"/>
      <c r="G132" s="42"/>
      <c r="H132" s="26"/>
      <c r="I132" s="4"/>
      <c r="J132" s="40"/>
      <c r="K132" s="40"/>
      <c r="L132" s="4"/>
      <c r="M132" s="44"/>
      <c r="N132" s="45"/>
      <c r="O132" s="49"/>
      <c r="P132" s="40"/>
      <c r="Q132" s="40"/>
      <c r="R132" s="40"/>
      <c r="S132" s="40"/>
      <c r="T132" s="40"/>
      <c r="U132" s="40"/>
      <c r="V132" s="52"/>
      <c r="W132" s="40"/>
      <c r="X132" s="54"/>
      <c r="Y132" s="38"/>
      <c r="Z132" s="4"/>
      <c r="AA132" s="42"/>
    </row>
    <row r="133" spans="1:27" hidden="1" x14ac:dyDescent="0.35">
      <c r="A133" s="26"/>
      <c r="B133" s="26"/>
      <c r="C133" s="5"/>
      <c r="D133" s="5"/>
      <c r="E133" s="40"/>
      <c r="F133" s="4"/>
      <c r="G133" s="42"/>
      <c r="H133" s="26"/>
      <c r="I133" s="4"/>
      <c r="J133" s="40"/>
      <c r="K133" s="40"/>
      <c r="L133" s="4"/>
      <c r="M133" s="44"/>
      <c r="N133" s="45"/>
      <c r="O133" s="49"/>
      <c r="P133" s="40"/>
      <c r="Q133" s="40"/>
      <c r="R133" s="40"/>
      <c r="S133" s="40"/>
      <c r="T133" s="40"/>
      <c r="U133" s="40"/>
      <c r="V133" s="52"/>
      <c r="W133" s="40"/>
      <c r="X133" s="54"/>
      <c r="Y133" s="38"/>
      <c r="Z133" s="4"/>
      <c r="AA133" s="42"/>
    </row>
    <row r="134" spans="1:27" hidden="1" x14ac:dyDescent="0.35">
      <c r="A134" s="26"/>
      <c r="B134" s="26"/>
      <c r="C134" s="5"/>
      <c r="D134" s="5"/>
      <c r="E134" s="40"/>
      <c r="F134" s="4"/>
      <c r="G134" s="42"/>
      <c r="H134" s="26"/>
      <c r="I134" s="4"/>
      <c r="J134" s="40"/>
      <c r="K134" s="40"/>
      <c r="L134" s="4"/>
      <c r="M134" s="44"/>
      <c r="N134" s="45"/>
      <c r="O134" s="49"/>
      <c r="P134" s="40"/>
      <c r="Q134" s="40"/>
      <c r="R134" s="40"/>
      <c r="S134" s="40"/>
      <c r="T134" s="40"/>
      <c r="U134" s="40"/>
      <c r="V134" s="52"/>
      <c r="W134" s="40"/>
      <c r="X134" s="54"/>
      <c r="Y134" s="38"/>
      <c r="Z134" s="4"/>
      <c r="AA134" s="42"/>
    </row>
    <row r="135" spans="1:27" hidden="1" x14ac:dyDescent="0.35">
      <c r="A135" s="26"/>
      <c r="B135" s="26"/>
      <c r="C135" s="5"/>
      <c r="D135" s="5"/>
      <c r="E135" s="40"/>
      <c r="F135" s="4"/>
      <c r="G135" s="42"/>
      <c r="H135" s="26"/>
      <c r="I135" s="4"/>
      <c r="J135" s="40"/>
      <c r="K135" s="40"/>
      <c r="L135" s="4"/>
      <c r="M135" s="44"/>
      <c r="N135" s="45"/>
      <c r="O135" s="49"/>
      <c r="P135" s="40"/>
      <c r="Q135" s="40"/>
      <c r="R135" s="40"/>
      <c r="S135" s="40"/>
      <c r="T135" s="40"/>
      <c r="U135" s="40"/>
      <c r="V135" s="52"/>
      <c r="W135" s="40"/>
      <c r="X135" s="54"/>
      <c r="Y135" s="38"/>
      <c r="Z135" s="4"/>
      <c r="AA135" s="42"/>
    </row>
    <row r="136" spans="1:27" hidden="1" x14ac:dyDescent="0.35">
      <c r="A136" s="26"/>
      <c r="B136" s="26"/>
      <c r="C136" s="5"/>
      <c r="D136" s="5"/>
      <c r="E136" s="40"/>
      <c r="F136" s="4"/>
      <c r="G136" s="42"/>
      <c r="H136" s="26"/>
      <c r="I136" s="4"/>
      <c r="J136" s="40"/>
      <c r="K136" s="40"/>
      <c r="L136" s="4"/>
      <c r="M136" s="44"/>
      <c r="N136" s="45"/>
      <c r="O136" s="49"/>
      <c r="P136" s="40"/>
      <c r="Q136" s="40"/>
      <c r="R136" s="40"/>
      <c r="S136" s="40"/>
      <c r="T136" s="40"/>
      <c r="U136" s="40"/>
      <c r="V136" s="52"/>
      <c r="W136" s="40"/>
      <c r="X136" s="54"/>
      <c r="Y136" s="38"/>
      <c r="Z136" s="4"/>
      <c r="AA136" s="42"/>
    </row>
    <row r="137" spans="1:27" hidden="1" x14ac:dyDescent="0.35">
      <c r="A137" s="26"/>
      <c r="B137" s="26"/>
      <c r="C137" s="5"/>
      <c r="D137" s="5"/>
      <c r="E137" s="40"/>
      <c r="F137" s="4"/>
      <c r="G137" s="42"/>
      <c r="H137" s="26"/>
      <c r="I137" s="4"/>
      <c r="J137" s="40"/>
      <c r="K137" s="40"/>
      <c r="L137" s="4"/>
      <c r="M137" s="44"/>
      <c r="N137" s="45"/>
      <c r="O137" s="49"/>
      <c r="P137" s="40"/>
      <c r="Q137" s="40"/>
      <c r="R137" s="40"/>
      <c r="S137" s="40"/>
      <c r="T137" s="40"/>
      <c r="U137" s="40"/>
      <c r="V137" s="52"/>
      <c r="W137" s="40"/>
      <c r="X137" s="54"/>
      <c r="Y137" s="38"/>
      <c r="Z137" s="4"/>
      <c r="AA137" s="42"/>
    </row>
    <row r="138" spans="1:27" hidden="1" x14ac:dyDescent="0.35">
      <c r="A138" s="26"/>
      <c r="B138" s="26"/>
      <c r="C138" s="5"/>
      <c r="D138" s="5"/>
      <c r="E138" s="40"/>
      <c r="F138" s="4"/>
      <c r="G138" s="42"/>
      <c r="H138" s="26"/>
      <c r="I138" s="4"/>
      <c r="J138" s="40"/>
      <c r="K138" s="40"/>
      <c r="L138" s="4"/>
      <c r="M138" s="44"/>
      <c r="N138" s="45"/>
      <c r="O138" s="49"/>
      <c r="P138" s="40"/>
      <c r="Q138" s="40"/>
      <c r="R138" s="40"/>
      <c r="S138" s="40"/>
      <c r="T138" s="40"/>
      <c r="U138" s="40"/>
      <c r="V138" s="52"/>
      <c r="W138" s="40"/>
      <c r="X138" s="54"/>
      <c r="Y138" s="38"/>
      <c r="Z138" s="4"/>
      <c r="AA138" s="42"/>
    </row>
    <row r="139" spans="1:27" hidden="1" x14ac:dyDescent="0.35">
      <c r="A139" s="26"/>
      <c r="B139" s="26"/>
      <c r="C139" s="5"/>
      <c r="D139" s="5"/>
      <c r="E139" s="40"/>
      <c r="F139" s="4"/>
      <c r="G139" s="42"/>
      <c r="H139" s="26"/>
      <c r="I139" s="4"/>
      <c r="J139" s="40"/>
      <c r="K139" s="40"/>
      <c r="L139" s="4"/>
      <c r="M139" s="44"/>
      <c r="N139" s="45"/>
      <c r="O139" s="49"/>
      <c r="P139" s="40"/>
      <c r="Q139" s="40"/>
      <c r="R139" s="40"/>
      <c r="S139" s="40"/>
      <c r="T139" s="40"/>
      <c r="U139" s="40"/>
      <c r="V139" s="52"/>
      <c r="W139" s="40"/>
      <c r="X139" s="54"/>
      <c r="Y139" s="38"/>
      <c r="Z139" s="4"/>
      <c r="AA139" s="42"/>
    </row>
    <row r="140" spans="1:27" hidden="1" x14ac:dyDescent="0.35">
      <c r="A140" s="26"/>
      <c r="B140" s="26"/>
      <c r="C140" s="5"/>
      <c r="D140" s="5"/>
      <c r="E140" s="40"/>
      <c r="F140" s="4"/>
      <c r="G140" s="42"/>
      <c r="H140" s="26"/>
      <c r="I140" s="4"/>
      <c r="J140" s="40"/>
      <c r="K140" s="40"/>
      <c r="L140" s="4"/>
      <c r="M140" s="44"/>
      <c r="N140" s="45"/>
      <c r="O140" s="49"/>
      <c r="P140" s="40"/>
      <c r="Q140" s="40"/>
      <c r="R140" s="40"/>
      <c r="S140" s="40"/>
      <c r="T140" s="40"/>
      <c r="U140" s="40"/>
      <c r="V140" s="52"/>
      <c r="W140" s="40"/>
      <c r="X140" s="54"/>
      <c r="Y140" s="38"/>
      <c r="Z140" s="4"/>
      <c r="AA140" s="42"/>
    </row>
    <row r="141" spans="1:27" hidden="1" x14ac:dyDescent="0.35">
      <c r="A141" s="26"/>
      <c r="B141" s="26"/>
      <c r="C141" s="5"/>
      <c r="D141" s="5"/>
      <c r="E141" s="40"/>
      <c r="F141" s="4"/>
      <c r="G141" s="42"/>
      <c r="H141" s="26"/>
      <c r="I141" s="4"/>
      <c r="J141" s="40"/>
      <c r="K141" s="40"/>
      <c r="L141" s="4"/>
      <c r="M141" s="44"/>
      <c r="N141" s="45"/>
      <c r="O141" s="49"/>
      <c r="P141" s="40"/>
      <c r="Q141" s="40"/>
      <c r="R141" s="40"/>
      <c r="S141" s="40"/>
      <c r="T141" s="40"/>
      <c r="U141" s="40"/>
      <c r="V141" s="52"/>
      <c r="W141" s="40"/>
      <c r="X141" s="54"/>
      <c r="Y141" s="38"/>
      <c r="Z141" s="4"/>
      <c r="AA141" s="42"/>
    </row>
    <row r="142" spans="1:27" hidden="1" x14ac:dyDescent="0.35">
      <c r="A142" s="26"/>
      <c r="B142" s="26"/>
      <c r="C142" s="5"/>
      <c r="D142" s="5"/>
      <c r="E142" s="40"/>
      <c r="F142" s="4"/>
      <c r="G142" s="42"/>
      <c r="H142" s="26"/>
      <c r="I142" s="4"/>
      <c r="J142" s="40"/>
      <c r="K142" s="40"/>
      <c r="L142" s="4"/>
      <c r="M142" s="44"/>
      <c r="N142" s="45"/>
      <c r="O142" s="49"/>
      <c r="P142" s="40"/>
      <c r="Q142" s="40"/>
      <c r="R142" s="40"/>
      <c r="S142" s="40"/>
      <c r="T142" s="40"/>
      <c r="U142" s="40"/>
      <c r="V142" s="52"/>
      <c r="W142" s="40"/>
      <c r="X142" s="54"/>
      <c r="Y142" s="38"/>
      <c r="Z142" s="4"/>
      <c r="AA142" s="42"/>
    </row>
    <row r="143" spans="1:27" hidden="1" x14ac:dyDescent="0.35">
      <c r="A143" s="26"/>
      <c r="B143" s="26"/>
      <c r="C143" s="5"/>
      <c r="D143" s="5"/>
      <c r="E143" s="40"/>
      <c r="F143" s="4"/>
      <c r="G143" s="42"/>
      <c r="H143" s="26"/>
      <c r="I143" s="4"/>
      <c r="J143" s="40"/>
      <c r="K143" s="40"/>
      <c r="L143" s="4"/>
      <c r="M143" s="44"/>
      <c r="N143" s="45"/>
      <c r="O143" s="49"/>
      <c r="P143" s="40"/>
      <c r="Q143" s="40"/>
      <c r="R143" s="40"/>
      <c r="S143" s="40"/>
      <c r="T143" s="40"/>
      <c r="U143" s="40"/>
      <c r="V143" s="52"/>
      <c r="W143" s="40"/>
      <c r="X143" s="54"/>
      <c r="Y143" s="38"/>
      <c r="Z143" s="4"/>
      <c r="AA143" s="42"/>
    </row>
    <row r="144" spans="1:27" hidden="1" x14ac:dyDescent="0.35">
      <c r="A144" s="26"/>
      <c r="B144" s="26"/>
      <c r="C144" s="5"/>
      <c r="D144" s="5"/>
      <c r="E144" s="40"/>
      <c r="F144" s="4"/>
      <c r="G144" s="42"/>
      <c r="H144" s="26"/>
      <c r="I144" s="4"/>
      <c r="J144" s="40"/>
      <c r="K144" s="40"/>
      <c r="L144" s="4"/>
      <c r="M144" s="44"/>
      <c r="N144" s="45"/>
      <c r="O144" s="49"/>
      <c r="P144" s="40"/>
      <c r="Q144" s="40"/>
      <c r="R144" s="40"/>
      <c r="S144" s="40"/>
      <c r="T144" s="40"/>
      <c r="U144" s="40"/>
      <c r="V144" s="52"/>
      <c r="W144" s="40"/>
      <c r="X144" s="54"/>
      <c r="Y144" s="38"/>
      <c r="Z144" s="4"/>
      <c r="AA144" s="42"/>
    </row>
    <row r="145" spans="1:27" hidden="1" x14ac:dyDescent="0.35">
      <c r="A145" s="26"/>
      <c r="B145" s="26"/>
      <c r="C145" s="5"/>
      <c r="D145" s="5"/>
      <c r="E145" s="40"/>
      <c r="F145" s="4"/>
      <c r="G145" s="42"/>
      <c r="H145" s="26"/>
      <c r="I145" s="4"/>
      <c r="J145" s="40"/>
      <c r="K145" s="40"/>
      <c r="L145" s="4"/>
      <c r="M145" s="44"/>
      <c r="N145" s="45"/>
      <c r="O145" s="49"/>
      <c r="P145" s="40"/>
      <c r="Q145" s="40"/>
      <c r="R145" s="40"/>
      <c r="S145" s="40"/>
      <c r="T145" s="40"/>
      <c r="U145" s="40"/>
      <c r="V145" s="52"/>
      <c r="W145" s="40"/>
      <c r="X145" s="54"/>
      <c r="Y145" s="38"/>
      <c r="Z145" s="4"/>
      <c r="AA145" s="42"/>
    </row>
    <row r="146" spans="1:27" hidden="1" x14ac:dyDescent="0.35">
      <c r="A146" s="26"/>
      <c r="B146" s="26"/>
      <c r="C146" s="5"/>
      <c r="D146" s="5"/>
      <c r="E146" s="40"/>
      <c r="F146" s="4"/>
      <c r="G146" s="42"/>
      <c r="H146" s="26"/>
      <c r="I146" s="4"/>
      <c r="J146" s="40"/>
      <c r="K146" s="40"/>
      <c r="L146" s="4"/>
      <c r="M146" s="44"/>
      <c r="N146" s="45"/>
      <c r="O146" s="49"/>
      <c r="P146" s="40"/>
      <c r="Q146" s="40"/>
      <c r="R146" s="40"/>
      <c r="S146" s="40"/>
      <c r="T146" s="40"/>
      <c r="U146" s="40"/>
      <c r="V146" s="52"/>
      <c r="W146" s="40"/>
      <c r="X146" s="54"/>
      <c r="Y146" s="38"/>
      <c r="Z146" s="4"/>
      <c r="AA146" s="42"/>
    </row>
    <row r="147" spans="1:27" hidden="1" x14ac:dyDescent="0.35">
      <c r="A147" s="26"/>
      <c r="B147" s="26"/>
      <c r="C147" s="5"/>
      <c r="D147" s="5"/>
      <c r="E147" s="40"/>
      <c r="F147" s="4"/>
      <c r="G147" s="42"/>
      <c r="H147" s="26"/>
      <c r="I147" s="4"/>
      <c r="J147" s="40"/>
      <c r="K147" s="40"/>
      <c r="L147" s="4"/>
      <c r="M147" s="44"/>
      <c r="N147" s="45"/>
      <c r="O147" s="49"/>
      <c r="P147" s="40"/>
      <c r="Q147" s="40"/>
      <c r="R147" s="40"/>
      <c r="S147" s="40"/>
      <c r="T147" s="40"/>
      <c r="U147" s="40"/>
      <c r="V147" s="52"/>
      <c r="W147" s="40"/>
      <c r="X147" s="54"/>
      <c r="Y147" s="38"/>
      <c r="Z147" s="4"/>
      <c r="AA147" s="42"/>
    </row>
    <row r="148" spans="1:27" hidden="1" x14ac:dyDescent="0.35">
      <c r="A148" s="26"/>
      <c r="B148" s="26"/>
      <c r="C148" s="5"/>
      <c r="D148" s="5"/>
      <c r="E148" s="40"/>
      <c r="F148" s="4"/>
      <c r="G148" s="42"/>
      <c r="H148" s="26"/>
      <c r="I148" s="4"/>
      <c r="J148" s="40"/>
      <c r="K148" s="40"/>
      <c r="L148" s="4"/>
      <c r="M148" s="44"/>
      <c r="N148" s="45"/>
      <c r="O148" s="49"/>
      <c r="P148" s="40"/>
      <c r="Q148" s="40"/>
      <c r="R148" s="40"/>
      <c r="S148" s="40"/>
      <c r="T148" s="40"/>
      <c r="U148" s="40"/>
      <c r="V148" s="52"/>
      <c r="W148" s="40"/>
      <c r="X148" s="54"/>
      <c r="Y148" s="38"/>
      <c r="Z148" s="4"/>
      <c r="AA148" s="42"/>
    </row>
    <row r="149" spans="1:27" hidden="1" x14ac:dyDescent="0.35">
      <c r="A149" s="26"/>
      <c r="B149" s="26"/>
      <c r="C149" s="5"/>
      <c r="D149" s="5"/>
      <c r="E149" s="40"/>
      <c r="F149" s="4"/>
      <c r="G149" s="42"/>
      <c r="H149" s="26"/>
      <c r="I149" s="4"/>
      <c r="J149" s="40"/>
      <c r="K149" s="40"/>
      <c r="L149" s="4"/>
      <c r="M149" s="44"/>
      <c r="N149" s="45"/>
      <c r="O149" s="49"/>
      <c r="P149" s="40"/>
      <c r="Q149" s="40"/>
      <c r="R149" s="40"/>
      <c r="S149" s="40"/>
      <c r="T149" s="40"/>
      <c r="U149" s="40"/>
      <c r="V149" s="52"/>
      <c r="W149" s="40"/>
      <c r="X149" s="54"/>
      <c r="Y149" s="38"/>
      <c r="Z149" s="4"/>
      <c r="AA149" s="42"/>
    </row>
    <row r="150" spans="1:27" hidden="1" x14ac:dyDescent="0.35">
      <c r="A150" s="26"/>
      <c r="B150" s="26"/>
      <c r="C150" s="5"/>
      <c r="D150" s="5"/>
      <c r="E150" s="40"/>
      <c r="F150" s="4"/>
      <c r="G150" s="42"/>
      <c r="H150" s="26"/>
      <c r="I150" s="4"/>
      <c r="J150" s="40"/>
      <c r="K150" s="40"/>
      <c r="L150" s="4"/>
      <c r="M150" s="44"/>
      <c r="N150" s="45"/>
      <c r="O150" s="49"/>
      <c r="P150" s="40"/>
      <c r="Q150" s="40"/>
      <c r="R150" s="40"/>
      <c r="S150" s="40"/>
      <c r="T150" s="40"/>
      <c r="U150" s="40"/>
      <c r="V150" s="52"/>
      <c r="W150" s="40"/>
      <c r="X150" s="54"/>
      <c r="Y150" s="38"/>
      <c r="Z150" s="4"/>
      <c r="AA150" s="42"/>
    </row>
    <row r="151" spans="1:27" hidden="1" x14ac:dyDescent="0.35">
      <c r="A151" s="26"/>
      <c r="B151" s="26"/>
      <c r="C151" s="5"/>
      <c r="D151" s="5"/>
      <c r="E151" s="40"/>
      <c r="F151" s="4"/>
      <c r="G151" s="42"/>
      <c r="H151" s="26"/>
      <c r="I151" s="4"/>
      <c r="J151" s="40"/>
      <c r="K151" s="40"/>
      <c r="L151" s="4"/>
      <c r="M151" s="44"/>
      <c r="N151" s="45"/>
      <c r="O151" s="49"/>
      <c r="P151" s="40"/>
      <c r="Q151" s="40"/>
      <c r="R151" s="40"/>
      <c r="S151" s="40"/>
      <c r="T151" s="40"/>
      <c r="U151" s="40"/>
      <c r="V151" s="52"/>
      <c r="W151" s="40"/>
      <c r="X151" s="54"/>
      <c r="Y151" s="38"/>
      <c r="Z151" s="4"/>
      <c r="AA151" s="42"/>
    </row>
    <row r="152" spans="1:27" hidden="1" x14ac:dyDescent="0.35">
      <c r="A152" s="26"/>
      <c r="B152" s="26"/>
      <c r="C152" s="5"/>
      <c r="D152" s="5"/>
      <c r="E152" s="40"/>
      <c r="F152" s="4"/>
      <c r="G152" s="42"/>
      <c r="H152" s="26"/>
      <c r="I152" s="4"/>
      <c r="J152" s="40"/>
      <c r="K152" s="40"/>
      <c r="L152" s="4"/>
      <c r="M152" s="44"/>
      <c r="N152" s="45"/>
      <c r="O152" s="49"/>
      <c r="P152" s="40"/>
      <c r="Q152" s="40"/>
      <c r="R152" s="40"/>
      <c r="S152" s="40"/>
      <c r="T152" s="40"/>
      <c r="U152" s="40"/>
      <c r="V152" s="52"/>
      <c r="W152" s="40"/>
      <c r="X152" s="54"/>
      <c r="Y152" s="38"/>
      <c r="Z152" s="4"/>
      <c r="AA152" s="42"/>
    </row>
    <row r="153" spans="1:27" hidden="1" x14ac:dyDescent="0.35">
      <c r="A153" s="26"/>
      <c r="B153" s="26"/>
      <c r="C153" s="5"/>
      <c r="D153" s="5"/>
      <c r="E153" s="40"/>
      <c r="F153" s="4"/>
      <c r="G153" s="42"/>
      <c r="H153" s="26"/>
      <c r="I153" s="4"/>
      <c r="J153" s="40"/>
      <c r="K153" s="40"/>
      <c r="L153" s="4"/>
      <c r="M153" s="44"/>
      <c r="N153" s="45"/>
      <c r="O153" s="49"/>
      <c r="P153" s="40"/>
      <c r="Q153" s="40"/>
      <c r="R153" s="40"/>
      <c r="S153" s="40"/>
      <c r="T153" s="40"/>
      <c r="U153" s="40"/>
      <c r="V153" s="52"/>
      <c r="W153" s="40"/>
      <c r="X153" s="54"/>
      <c r="Y153" s="38"/>
      <c r="Z153" s="4"/>
      <c r="AA153" s="42"/>
    </row>
    <row r="154" spans="1:27" hidden="1" x14ac:dyDescent="0.35">
      <c r="A154" s="26"/>
      <c r="B154" s="26"/>
      <c r="C154" s="5"/>
      <c r="D154" s="5"/>
      <c r="E154" s="40"/>
      <c r="F154" s="4"/>
      <c r="G154" s="42"/>
      <c r="H154" s="26"/>
      <c r="I154" s="4"/>
      <c r="J154" s="40"/>
      <c r="K154" s="40"/>
      <c r="L154" s="4"/>
      <c r="M154" s="44"/>
      <c r="N154" s="45"/>
      <c r="O154" s="49"/>
      <c r="P154" s="40"/>
      <c r="Q154" s="40"/>
      <c r="R154" s="40"/>
      <c r="S154" s="40"/>
      <c r="T154" s="40"/>
      <c r="U154" s="40"/>
      <c r="V154" s="52"/>
      <c r="W154" s="40"/>
      <c r="X154" s="54"/>
      <c r="Y154" s="38"/>
      <c r="Z154" s="4"/>
      <c r="AA154" s="42"/>
    </row>
    <row r="155" spans="1:27" hidden="1" x14ac:dyDescent="0.35">
      <c r="A155" s="26"/>
      <c r="B155" s="26"/>
      <c r="C155" s="5"/>
      <c r="D155" s="5"/>
      <c r="E155" s="40"/>
      <c r="F155" s="4"/>
      <c r="G155" s="42"/>
      <c r="H155" s="26"/>
      <c r="I155" s="4"/>
      <c r="J155" s="40"/>
      <c r="K155" s="40"/>
      <c r="L155" s="4"/>
      <c r="M155" s="44"/>
      <c r="N155" s="45"/>
      <c r="O155" s="49"/>
      <c r="P155" s="40"/>
      <c r="Q155" s="40"/>
      <c r="R155" s="40"/>
      <c r="S155" s="40"/>
      <c r="T155" s="40"/>
      <c r="U155" s="40"/>
      <c r="V155" s="52"/>
      <c r="W155" s="40"/>
      <c r="X155" s="54"/>
      <c r="Y155" s="38"/>
      <c r="Z155" s="4"/>
      <c r="AA155" s="42"/>
    </row>
    <row r="156" spans="1:27" hidden="1" x14ac:dyDescent="0.35">
      <c r="A156" s="26"/>
      <c r="B156" s="26"/>
      <c r="C156" s="5"/>
      <c r="D156" s="5"/>
      <c r="E156" s="40"/>
      <c r="F156" s="4"/>
      <c r="G156" s="42"/>
      <c r="H156" s="26"/>
      <c r="I156" s="4"/>
      <c r="J156" s="40"/>
      <c r="K156" s="40"/>
      <c r="L156" s="4"/>
      <c r="M156" s="44"/>
      <c r="N156" s="45"/>
      <c r="O156" s="49"/>
      <c r="P156" s="40"/>
      <c r="Q156" s="40"/>
      <c r="R156" s="40"/>
      <c r="S156" s="40"/>
      <c r="T156" s="40"/>
      <c r="U156" s="40"/>
      <c r="V156" s="52"/>
      <c r="W156" s="40"/>
      <c r="X156" s="54"/>
      <c r="Y156" s="38"/>
      <c r="Z156" s="4"/>
      <c r="AA156" s="42"/>
    </row>
    <row r="157" spans="1:27" hidden="1" x14ac:dyDescent="0.35">
      <c r="A157" s="26"/>
      <c r="B157" s="26"/>
      <c r="C157" s="5"/>
      <c r="D157" s="5"/>
      <c r="E157" s="40"/>
      <c r="F157" s="4"/>
      <c r="G157" s="42"/>
      <c r="H157" s="26"/>
      <c r="I157" s="4"/>
      <c r="J157" s="40"/>
      <c r="K157" s="40"/>
      <c r="L157" s="4"/>
      <c r="M157" s="44"/>
      <c r="N157" s="45"/>
      <c r="O157" s="49"/>
      <c r="P157" s="40"/>
      <c r="Q157" s="40"/>
      <c r="R157" s="40"/>
      <c r="S157" s="40"/>
      <c r="T157" s="40"/>
      <c r="U157" s="40"/>
      <c r="V157" s="52"/>
      <c r="W157" s="40"/>
      <c r="X157" s="54"/>
      <c r="Y157" s="38"/>
      <c r="Z157" s="4"/>
      <c r="AA157" s="42"/>
    </row>
    <row r="158" spans="1:27" hidden="1" x14ac:dyDescent="0.35">
      <c r="A158" s="26"/>
      <c r="B158" s="26"/>
      <c r="C158" s="5"/>
      <c r="D158" s="5"/>
      <c r="E158" s="40"/>
      <c r="F158" s="4"/>
      <c r="G158" s="42"/>
      <c r="H158" s="26"/>
      <c r="I158" s="4"/>
      <c r="J158" s="40"/>
      <c r="K158" s="40"/>
      <c r="L158" s="4"/>
      <c r="M158" s="44"/>
      <c r="N158" s="45"/>
      <c r="O158" s="49"/>
      <c r="P158" s="40"/>
      <c r="Q158" s="40"/>
      <c r="R158" s="40"/>
      <c r="S158" s="40"/>
      <c r="T158" s="40"/>
      <c r="U158" s="40"/>
      <c r="V158" s="52"/>
      <c r="W158" s="40"/>
      <c r="X158" s="54"/>
      <c r="Y158" s="38"/>
      <c r="Z158" s="4"/>
      <c r="AA158" s="42"/>
    </row>
    <row r="159" spans="1:27" hidden="1" x14ac:dyDescent="0.35">
      <c r="A159" s="26"/>
      <c r="B159" s="26"/>
      <c r="C159" s="5"/>
      <c r="D159" s="5"/>
      <c r="E159" s="40"/>
      <c r="F159" s="4"/>
      <c r="G159" s="42"/>
      <c r="H159" s="26"/>
      <c r="I159" s="4"/>
      <c r="J159" s="40"/>
      <c r="K159" s="40"/>
      <c r="L159" s="4"/>
      <c r="M159" s="44"/>
      <c r="N159" s="45"/>
      <c r="O159" s="49"/>
      <c r="P159" s="40"/>
      <c r="Q159" s="40"/>
      <c r="R159" s="40"/>
      <c r="S159" s="40"/>
      <c r="T159" s="40"/>
      <c r="U159" s="40"/>
      <c r="V159" s="52"/>
      <c r="W159" s="40"/>
      <c r="X159" s="54"/>
      <c r="Y159" s="38"/>
      <c r="Z159" s="4"/>
      <c r="AA159" s="42"/>
    </row>
    <row r="160" spans="1:27" hidden="1" x14ac:dyDescent="0.35">
      <c r="A160" s="26"/>
      <c r="B160" s="26"/>
      <c r="C160" s="5"/>
      <c r="D160" s="5"/>
      <c r="E160" s="40"/>
      <c r="F160" s="4"/>
      <c r="G160" s="42"/>
      <c r="H160" s="26"/>
      <c r="I160" s="4"/>
      <c r="J160" s="40"/>
      <c r="K160" s="40"/>
      <c r="L160" s="4"/>
      <c r="M160" s="44"/>
      <c r="N160" s="45"/>
      <c r="O160" s="49"/>
      <c r="P160" s="40"/>
      <c r="Q160" s="40"/>
      <c r="R160" s="40"/>
      <c r="S160" s="40"/>
      <c r="T160" s="40"/>
      <c r="U160" s="40"/>
      <c r="V160" s="52"/>
      <c r="W160" s="40"/>
      <c r="X160" s="54"/>
      <c r="Y160" s="38"/>
      <c r="Z160" s="4"/>
      <c r="AA160" s="42"/>
    </row>
    <row r="161" spans="1:27" hidden="1" x14ac:dyDescent="0.35">
      <c r="A161" s="26"/>
      <c r="B161" s="26"/>
      <c r="C161" s="5"/>
      <c r="D161" s="5"/>
      <c r="E161" s="40"/>
      <c r="F161" s="4"/>
      <c r="G161" s="42"/>
      <c r="H161" s="26"/>
      <c r="I161" s="4"/>
      <c r="J161" s="40"/>
      <c r="K161" s="40"/>
      <c r="L161" s="4"/>
      <c r="M161" s="44"/>
      <c r="N161" s="45"/>
      <c r="O161" s="49"/>
      <c r="P161" s="40"/>
      <c r="Q161" s="40"/>
      <c r="R161" s="40"/>
      <c r="S161" s="40"/>
      <c r="T161" s="40"/>
      <c r="U161" s="40"/>
      <c r="V161" s="52"/>
      <c r="W161" s="40"/>
      <c r="X161" s="54"/>
      <c r="Y161" s="38"/>
      <c r="Z161" s="4"/>
      <c r="AA161" s="42"/>
    </row>
    <row r="162" spans="1:27" hidden="1" x14ac:dyDescent="0.35">
      <c r="A162" s="26"/>
      <c r="B162" s="26"/>
      <c r="C162" s="5"/>
      <c r="D162" s="5"/>
      <c r="E162" s="40"/>
      <c r="F162" s="4"/>
      <c r="G162" s="42"/>
      <c r="H162" s="26"/>
      <c r="I162" s="4"/>
      <c r="J162" s="40"/>
      <c r="K162" s="40"/>
      <c r="L162" s="4"/>
      <c r="M162" s="44"/>
      <c r="N162" s="45"/>
      <c r="O162" s="49"/>
      <c r="P162" s="40"/>
      <c r="Q162" s="40"/>
      <c r="R162" s="40"/>
      <c r="S162" s="40"/>
      <c r="T162" s="40"/>
      <c r="U162" s="40"/>
      <c r="V162" s="52"/>
      <c r="W162" s="40"/>
      <c r="X162" s="54"/>
      <c r="Y162" s="38"/>
      <c r="Z162" s="4"/>
      <c r="AA162" s="42"/>
    </row>
    <row r="163" spans="1:27" hidden="1" x14ac:dyDescent="0.35">
      <c r="A163" s="26"/>
      <c r="B163" s="26"/>
      <c r="C163" s="5"/>
      <c r="D163" s="5"/>
      <c r="E163" s="40"/>
      <c r="F163" s="4"/>
      <c r="G163" s="42"/>
      <c r="H163" s="26"/>
      <c r="I163" s="4"/>
      <c r="J163" s="40"/>
      <c r="K163" s="40"/>
      <c r="L163" s="4"/>
      <c r="M163" s="44"/>
      <c r="N163" s="45"/>
      <c r="O163" s="49"/>
      <c r="P163" s="40"/>
      <c r="Q163" s="40"/>
      <c r="R163" s="40"/>
      <c r="S163" s="40"/>
      <c r="T163" s="40"/>
      <c r="U163" s="40"/>
      <c r="V163" s="52"/>
      <c r="W163" s="40"/>
      <c r="X163" s="54"/>
      <c r="Y163" s="38"/>
      <c r="Z163" s="4"/>
      <c r="AA163" s="42"/>
    </row>
    <row r="164" spans="1:27" hidden="1" x14ac:dyDescent="0.35">
      <c r="A164" s="26"/>
      <c r="B164" s="26"/>
      <c r="C164" s="5"/>
      <c r="D164" s="5"/>
      <c r="E164" s="40"/>
      <c r="F164" s="4"/>
      <c r="G164" s="42"/>
      <c r="H164" s="26"/>
      <c r="I164" s="4"/>
      <c r="J164" s="40"/>
      <c r="K164" s="40"/>
      <c r="L164" s="4"/>
      <c r="M164" s="44"/>
      <c r="N164" s="45"/>
      <c r="O164" s="49"/>
      <c r="P164" s="40"/>
      <c r="Q164" s="40"/>
      <c r="R164" s="40"/>
      <c r="S164" s="40"/>
      <c r="T164" s="40"/>
      <c r="U164" s="40"/>
      <c r="V164" s="52"/>
      <c r="W164" s="40"/>
      <c r="X164" s="54"/>
      <c r="Y164" s="38"/>
      <c r="Z164" s="4"/>
      <c r="AA164" s="42"/>
    </row>
    <row r="165" spans="1:27" hidden="1" x14ac:dyDescent="0.35">
      <c r="A165" s="26"/>
      <c r="B165" s="26"/>
      <c r="C165" s="5"/>
      <c r="D165" s="5"/>
      <c r="E165" s="40"/>
      <c r="F165" s="4"/>
      <c r="G165" s="42"/>
      <c r="H165" s="26"/>
      <c r="I165" s="4"/>
      <c r="J165" s="40"/>
      <c r="K165" s="40"/>
      <c r="L165" s="4"/>
      <c r="M165" s="44"/>
      <c r="N165" s="45"/>
      <c r="O165" s="49"/>
      <c r="P165" s="40"/>
      <c r="Q165" s="40"/>
      <c r="R165" s="40"/>
      <c r="S165" s="40"/>
      <c r="T165" s="40"/>
      <c r="U165" s="40"/>
      <c r="V165" s="52"/>
      <c r="W165" s="40"/>
      <c r="X165" s="54"/>
      <c r="Y165" s="38"/>
      <c r="Z165" s="4"/>
      <c r="AA165" s="42"/>
    </row>
    <row r="166" spans="1:27" hidden="1" x14ac:dyDescent="0.35">
      <c r="A166" s="26"/>
      <c r="B166" s="26"/>
      <c r="C166" s="5"/>
      <c r="D166" s="5"/>
      <c r="E166" s="40"/>
      <c r="F166" s="4"/>
      <c r="G166" s="42"/>
      <c r="H166" s="26"/>
      <c r="I166" s="4"/>
      <c r="J166" s="40"/>
      <c r="K166" s="40"/>
      <c r="L166" s="4"/>
      <c r="M166" s="44"/>
      <c r="N166" s="45"/>
      <c r="O166" s="49"/>
      <c r="P166" s="40"/>
      <c r="Q166" s="40"/>
      <c r="R166" s="40"/>
      <c r="S166" s="40"/>
      <c r="T166" s="40"/>
      <c r="U166" s="40"/>
      <c r="V166" s="52"/>
      <c r="W166" s="40"/>
      <c r="X166" s="54"/>
      <c r="Y166" s="38"/>
      <c r="Z166" s="4"/>
      <c r="AA166" s="42"/>
    </row>
    <row r="167" spans="1:27" hidden="1" x14ac:dyDescent="0.35">
      <c r="A167" s="26"/>
      <c r="B167" s="26"/>
      <c r="C167" s="5"/>
      <c r="D167" s="5"/>
      <c r="E167" s="40"/>
      <c r="F167" s="4"/>
      <c r="G167" s="42"/>
      <c r="H167" s="26"/>
      <c r="I167" s="4"/>
      <c r="J167" s="40"/>
      <c r="K167" s="40"/>
      <c r="L167" s="4"/>
      <c r="M167" s="44"/>
      <c r="N167" s="45"/>
      <c r="O167" s="49"/>
      <c r="P167" s="40"/>
      <c r="Q167" s="40"/>
      <c r="R167" s="40"/>
      <c r="S167" s="40"/>
      <c r="T167" s="40"/>
      <c r="U167" s="40"/>
      <c r="V167" s="52"/>
      <c r="W167" s="40"/>
      <c r="X167" s="54"/>
      <c r="Y167" s="38"/>
      <c r="Z167" s="4"/>
      <c r="AA167" s="42"/>
    </row>
    <row r="168" spans="1:27" hidden="1" x14ac:dyDescent="0.35">
      <c r="A168" s="26"/>
      <c r="B168" s="26"/>
      <c r="C168" s="5"/>
      <c r="D168" s="5"/>
      <c r="E168" s="40"/>
      <c r="F168" s="4"/>
      <c r="G168" s="42"/>
      <c r="H168" s="26"/>
      <c r="I168" s="4"/>
      <c r="J168" s="40"/>
      <c r="K168" s="40"/>
      <c r="L168" s="4"/>
      <c r="M168" s="44"/>
      <c r="N168" s="45"/>
      <c r="O168" s="49"/>
      <c r="P168" s="40"/>
      <c r="Q168" s="40"/>
      <c r="R168" s="40"/>
      <c r="S168" s="40"/>
      <c r="T168" s="40"/>
      <c r="U168" s="40"/>
      <c r="V168" s="52"/>
      <c r="W168" s="40"/>
      <c r="X168" s="54"/>
      <c r="Y168" s="38"/>
      <c r="Z168" s="4"/>
      <c r="AA168" s="42"/>
    </row>
    <row r="169" spans="1:27" hidden="1" x14ac:dyDescent="0.35">
      <c r="A169" s="26"/>
      <c r="B169" s="26"/>
      <c r="C169" s="5"/>
      <c r="D169" s="5"/>
      <c r="E169" s="40"/>
      <c r="F169" s="4"/>
      <c r="G169" s="42"/>
      <c r="H169" s="26"/>
      <c r="I169" s="4"/>
      <c r="J169" s="40"/>
      <c r="K169" s="40"/>
      <c r="L169" s="4"/>
      <c r="M169" s="44"/>
      <c r="N169" s="45"/>
      <c r="O169" s="49"/>
      <c r="P169" s="40"/>
      <c r="Q169" s="40"/>
      <c r="R169" s="40"/>
      <c r="S169" s="40"/>
      <c r="T169" s="40"/>
      <c r="U169" s="40"/>
      <c r="V169" s="52"/>
      <c r="W169" s="40"/>
      <c r="X169" s="54"/>
      <c r="Y169" s="38"/>
      <c r="Z169" s="4"/>
      <c r="AA169" s="42"/>
    </row>
    <row r="170" spans="1:27" hidden="1" x14ac:dyDescent="0.35">
      <c r="A170" s="26"/>
      <c r="B170" s="26"/>
      <c r="C170" s="5"/>
      <c r="D170" s="5"/>
      <c r="E170" s="40"/>
      <c r="F170" s="4"/>
      <c r="G170" s="42"/>
      <c r="H170" s="26"/>
      <c r="I170" s="4"/>
      <c r="J170" s="40"/>
      <c r="K170" s="40"/>
      <c r="L170" s="4"/>
      <c r="M170" s="44"/>
      <c r="N170" s="45"/>
      <c r="O170" s="49"/>
      <c r="P170" s="40"/>
      <c r="Q170" s="40"/>
      <c r="R170" s="40"/>
      <c r="S170" s="40"/>
      <c r="T170" s="40"/>
      <c r="U170" s="40"/>
      <c r="V170" s="52"/>
      <c r="W170" s="40"/>
      <c r="X170" s="54"/>
      <c r="Y170" s="38"/>
      <c r="Z170" s="4"/>
      <c r="AA170" s="42"/>
    </row>
    <row r="171" spans="1:27" hidden="1" x14ac:dyDescent="0.35">
      <c r="A171" s="26"/>
      <c r="B171" s="26"/>
      <c r="C171" s="5"/>
      <c r="D171" s="5"/>
      <c r="E171" s="40"/>
      <c r="F171" s="4"/>
      <c r="G171" s="42"/>
      <c r="H171" s="26"/>
      <c r="I171" s="4"/>
      <c r="J171" s="40"/>
      <c r="K171" s="40"/>
      <c r="L171" s="4"/>
      <c r="M171" s="44"/>
      <c r="N171" s="45"/>
      <c r="O171" s="49"/>
      <c r="P171" s="40"/>
      <c r="Q171" s="40"/>
      <c r="R171" s="40"/>
      <c r="S171" s="40"/>
      <c r="T171" s="40"/>
      <c r="U171" s="40"/>
      <c r="V171" s="52"/>
      <c r="W171" s="40"/>
      <c r="X171" s="54"/>
      <c r="Y171" s="38"/>
      <c r="Z171" s="4"/>
      <c r="AA171" s="42"/>
    </row>
    <row r="172" spans="1:27" hidden="1" x14ac:dyDescent="0.35">
      <c r="A172" s="26"/>
      <c r="B172" s="26"/>
      <c r="C172" s="5"/>
      <c r="D172" s="5"/>
      <c r="E172" s="40"/>
      <c r="F172" s="4"/>
      <c r="G172" s="42"/>
      <c r="H172" s="26"/>
      <c r="I172" s="4"/>
      <c r="J172" s="40"/>
      <c r="K172" s="40"/>
      <c r="L172" s="4"/>
      <c r="M172" s="44"/>
      <c r="N172" s="45"/>
      <c r="O172" s="49"/>
      <c r="P172" s="40"/>
      <c r="Q172" s="40"/>
      <c r="R172" s="40"/>
      <c r="S172" s="40"/>
      <c r="T172" s="40"/>
      <c r="U172" s="40"/>
      <c r="V172" s="52"/>
      <c r="W172" s="40"/>
      <c r="X172" s="54"/>
      <c r="Y172" s="38"/>
      <c r="Z172" s="4"/>
      <c r="AA172" s="42"/>
    </row>
    <row r="173" spans="1:27" hidden="1" x14ac:dyDescent="0.35">
      <c r="A173" s="26"/>
      <c r="B173" s="26"/>
      <c r="C173" s="5"/>
      <c r="D173" s="5"/>
      <c r="E173" s="40"/>
      <c r="F173" s="4"/>
      <c r="G173" s="42"/>
      <c r="H173" s="26"/>
      <c r="I173" s="4"/>
      <c r="J173" s="40"/>
      <c r="K173" s="40"/>
      <c r="L173" s="4"/>
      <c r="M173" s="44"/>
      <c r="N173" s="45"/>
      <c r="O173" s="49"/>
      <c r="P173" s="40"/>
      <c r="Q173" s="40"/>
      <c r="R173" s="40"/>
      <c r="S173" s="40"/>
      <c r="T173" s="40"/>
      <c r="U173" s="40"/>
      <c r="V173" s="52"/>
      <c r="W173" s="40"/>
      <c r="X173" s="54"/>
      <c r="Y173" s="38"/>
      <c r="Z173" s="4"/>
      <c r="AA173" s="42"/>
    </row>
    <row r="174" spans="1:27" hidden="1" x14ac:dyDescent="0.35">
      <c r="A174" s="26"/>
      <c r="B174" s="26"/>
      <c r="C174" s="5"/>
      <c r="D174" s="5"/>
      <c r="E174" s="40"/>
      <c r="F174" s="4"/>
      <c r="G174" s="42"/>
      <c r="H174" s="26"/>
      <c r="I174" s="4"/>
      <c r="J174" s="40"/>
      <c r="K174" s="40"/>
      <c r="L174" s="4"/>
      <c r="M174" s="44"/>
      <c r="N174" s="45"/>
      <c r="O174" s="49"/>
      <c r="P174" s="40"/>
      <c r="Q174" s="40"/>
      <c r="R174" s="40"/>
      <c r="S174" s="40"/>
      <c r="T174" s="40"/>
      <c r="U174" s="40"/>
      <c r="V174" s="52"/>
      <c r="W174" s="40"/>
      <c r="X174" s="54"/>
      <c r="Y174" s="38"/>
      <c r="Z174" s="4"/>
      <c r="AA174" s="42"/>
    </row>
    <row r="175" spans="1:27" hidden="1" x14ac:dyDescent="0.35">
      <c r="A175" s="26"/>
      <c r="B175" s="26"/>
      <c r="C175" s="5"/>
      <c r="D175" s="5"/>
      <c r="E175" s="40"/>
      <c r="F175" s="4"/>
      <c r="G175" s="42"/>
      <c r="H175" s="26"/>
      <c r="I175" s="4"/>
      <c r="J175" s="40"/>
      <c r="K175" s="40"/>
      <c r="L175" s="4"/>
      <c r="M175" s="44"/>
      <c r="N175" s="45"/>
      <c r="O175" s="49"/>
      <c r="P175" s="40"/>
      <c r="Q175" s="40"/>
      <c r="R175" s="40"/>
      <c r="S175" s="40"/>
      <c r="T175" s="40"/>
      <c r="U175" s="40"/>
      <c r="V175" s="52"/>
      <c r="W175" s="40"/>
      <c r="X175" s="54"/>
      <c r="Y175" s="38"/>
      <c r="Z175" s="4"/>
      <c r="AA175" s="42"/>
    </row>
    <row r="176" spans="1:27" hidden="1" x14ac:dyDescent="0.35">
      <c r="A176" s="26"/>
      <c r="B176" s="26"/>
      <c r="C176" s="5"/>
      <c r="D176" s="5"/>
      <c r="E176" s="40"/>
      <c r="F176" s="4"/>
      <c r="G176" s="42"/>
      <c r="H176" s="26"/>
      <c r="I176" s="4"/>
      <c r="J176" s="40"/>
      <c r="K176" s="40"/>
      <c r="L176" s="4"/>
      <c r="M176" s="44"/>
      <c r="N176" s="45"/>
      <c r="O176" s="49"/>
      <c r="P176" s="40"/>
      <c r="Q176" s="40"/>
      <c r="R176" s="40"/>
      <c r="S176" s="40"/>
      <c r="T176" s="40"/>
      <c r="U176" s="40"/>
      <c r="V176" s="52"/>
      <c r="W176" s="40"/>
      <c r="X176" s="54"/>
      <c r="Y176" s="38"/>
      <c r="Z176" s="4"/>
      <c r="AA176" s="42"/>
    </row>
    <row r="177" spans="1:27" hidden="1" x14ac:dyDescent="0.35">
      <c r="A177" s="26"/>
      <c r="B177" s="26"/>
      <c r="C177" s="5"/>
      <c r="D177" s="5"/>
      <c r="E177" s="40"/>
      <c r="F177" s="4"/>
      <c r="G177" s="42"/>
      <c r="H177" s="26"/>
      <c r="I177" s="4"/>
      <c r="J177" s="40"/>
      <c r="K177" s="40"/>
      <c r="L177" s="4"/>
      <c r="M177" s="44"/>
      <c r="N177" s="45"/>
      <c r="O177" s="49"/>
      <c r="P177" s="40"/>
      <c r="Q177" s="40"/>
      <c r="R177" s="40"/>
      <c r="S177" s="40"/>
      <c r="T177" s="40"/>
      <c r="U177" s="40"/>
      <c r="V177" s="52"/>
      <c r="W177" s="40"/>
      <c r="X177" s="54"/>
      <c r="Y177" s="38"/>
      <c r="Z177" s="4"/>
      <c r="AA177" s="42"/>
    </row>
    <row r="178" spans="1:27" hidden="1" x14ac:dyDescent="0.35">
      <c r="A178" s="26"/>
      <c r="B178" s="26"/>
      <c r="C178" s="5"/>
      <c r="D178" s="5"/>
      <c r="E178" s="40"/>
      <c r="F178" s="4"/>
      <c r="G178" s="42"/>
      <c r="H178" s="26"/>
      <c r="I178" s="4"/>
      <c r="J178" s="40"/>
      <c r="K178" s="40"/>
      <c r="L178" s="4"/>
      <c r="M178" s="44"/>
      <c r="N178" s="45"/>
      <c r="O178" s="49"/>
      <c r="P178" s="40"/>
      <c r="Q178" s="40"/>
      <c r="R178" s="40"/>
      <c r="S178" s="40"/>
      <c r="T178" s="40"/>
      <c r="U178" s="40"/>
      <c r="V178" s="52"/>
      <c r="W178" s="40"/>
      <c r="X178" s="54"/>
      <c r="Y178" s="38"/>
      <c r="Z178" s="4"/>
      <c r="AA178" s="42"/>
    </row>
    <row r="179" spans="1:27" hidden="1" x14ac:dyDescent="0.35">
      <c r="A179" s="26"/>
      <c r="B179" s="26"/>
      <c r="C179" s="5"/>
      <c r="D179" s="5"/>
      <c r="E179" s="40"/>
      <c r="F179" s="4"/>
      <c r="G179" s="42"/>
      <c r="H179" s="26"/>
      <c r="I179" s="4"/>
      <c r="J179" s="40"/>
      <c r="K179" s="40"/>
      <c r="L179" s="4"/>
      <c r="M179" s="44"/>
      <c r="N179" s="45"/>
      <c r="O179" s="49"/>
      <c r="P179" s="40"/>
      <c r="Q179" s="40"/>
      <c r="R179" s="40"/>
      <c r="S179" s="40"/>
      <c r="T179" s="40"/>
      <c r="U179" s="40"/>
      <c r="V179" s="52"/>
      <c r="W179" s="40"/>
      <c r="X179" s="54"/>
      <c r="Y179" s="38"/>
      <c r="Z179" s="4"/>
      <c r="AA179" s="42"/>
    </row>
    <row r="180" spans="1:27" hidden="1" x14ac:dyDescent="0.35">
      <c r="A180" s="26"/>
      <c r="B180" s="26"/>
      <c r="C180" s="5"/>
      <c r="D180" s="5"/>
      <c r="E180" s="40"/>
      <c r="F180" s="4"/>
      <c r="G180" s="42"/>
      <c r="H180" s="26"/>
      <c r="I180" s="4"/>
      <c r="J180" s="40"/>
      <c r="K180" s="40"/>
      <c r="L180" s="4"/>
      <c r="M180" s="44"/>
      <c r="N180" s="45"/>
      <c r="O180" s="49"/>
      <c r="P180" s="40"/>
      <c r="Q180" s="40"/>
      <c r="R180" s="40"/>
      <c r="S180" s="40"/>
      <c r="T180" s="40"/>
      <c r="U180" s="40"/>
      <c r="V180" s="52"/>
      <c r="W180" s="40"/>
      <c r="X180" s="54"/>
      <c r="Y180" s="38"/>
      <c r="Z180" s="4"/>
      <c r="AA180" s="42"/>
    </row>
    <row r="181" spans="1:27" hidden="1" x14ac:dyDescent="0.35">
      <c r="A181" s="26"/>
      <c r="B181" s="26"/>
      <c r="C181" s="5"/>
      <c r="D181" s="5"/>
      <c r="E181" s="40"/>
      <c r="F181" s="4"/>
      <c r="G181" s="42"/>
      <c r="H181" s="26"/>
      <c r="I181" s="4"/>
      <c r="J181" s="40"/>
      <c r="K181" s="40"/>
      <c r="L181" s="4"/>
      <c r="M181" s="44"/>
      <c r="N181" s="45"/>
      <c r="O181" s="49"/>
      <c r="P181" s="40"/>
      <c r="Q181" s="40"/>
      <c r="R181" s="40"/>
      <c r="S181" s="40"/>
      <c r="T181" s="40"/>
      <c r="U181" s="40"/>
      <c r="V181" s="52"/>
      <c r="W181" s="40"/>
      <c r="X181" s="54"/>
      <c r="Y181" s="38"/>
      <c r="Z181" s="4"/>
      <c r="AA181" s="42"/>
    </row>
    <row r="182" spans="1:27" hidden="1" x14ac:dyDescent="0.35">
      <c r="A182" s="26"/>
      <c r="B182" s="26"/>
      <c r="C182" s="5"/>
      <c r="D182" s="5"/>
      <c r="E182" s="40"/>
      <c r="F182" s="4"/>
      <c r="G182" s="42"/>
      <c r="H182" s="26"/>
      <c r="I182" s="4"/>
      <c r="J182" s="40"/>
      <c r="K182" s="40"/>
      <c r="L182" s="4"/>
      <c r="M182" s="44"/>
      <c r="N182" s="45"/>
      <c r="O182" s="49"/>
      <c r="P182" s="40"/>
      <c r="Q182" s="40"/>
      <c r="R182" s="40"/>
      <c r="S182" s="40"/>
      <c r="T182" s="40"/>
      <c r="U182" s="40"/>
      <c r="V182" s="52"/>
      <c r="W182" s="40"/>
      <c r="X182" s="54"/>
      <c r="Y182" s="38"/>
      <c r="Z182" s="4"/>
      <c r="AA182" s="42"/>
    </row>
    <row r="183" spans="1:27" hidden="1" x14ac:dyDescent="0.35">
      <c r="A183" s="26"/>
      <c r="B183" s="26"/>
      <c r="C183" s="5"/>
      <c r="D183" s="5"/>
      <c r="E183" s="40"/>
      <c r="F183" s="4"/>
      <c r="G183" s="42"/>
      <c r="H183" s="26"/>
      <c r="I183" s="4"/>
      <c r="J183" s="40"/>
      <c r="K183" s="40"/>
      <c r="L183" s="4"/>
      <c r="M183" s="44"/>
      <c r="N183" s="45"/>
      <c r="O183" s="49"/>
      <c r="P183" s="40"/>
      <c r="Q183" s="40"/>
      <c r="R183" s="40"/>
      <c r="S183" s="40"/>
      <c r="T183" s="40"/>
      <c r="U183" s="40"/>
      <c r="V183" s="52"/>
      <c r="W183" s="40"/>
      <c r="X183" s="54"/>
      <c r="Y183" s="38"/>
      <c r="Z183" s="4"/>
      <c r="AA183" s="42"/>
    </row>
    <row r="184" spans="1:27" hidden="1" x14ac:dyDescent="0.35">
      <c r="A184" s="26"/>
      <c r="B184" s="26"/>
      <c r="C184" s="5"/>
      <c r="D184" s="5"/>
      <c r="E184" s="40"/>
      <c r="F184" s="4"/>
      <c r="G184" s="42"/>
      <c r="H184" s="26"/>
      <c r="I184" s="4"/>
      <c r="J184" s="40"/>
      <c r="K184" s="40"/>
      <c r="L184" s="4"/>
      <c r="M184" s="44"/>
      <c r="N184" s="45"/>
      <c r="O184" s="49"/>
      <c r="P184" s="40"/>
      <c r="Q184" s="40"/>
      <c r="R184" s="40"/>
      <c r="S184" s="40"/>
      <c r="T184" s="40"/>
      <c r="U184" s="40"/>
      <c r="V184" s="52"/>
      <c r="W184" s="40"/>
      <c r="X184" s="54"/>
      <c r="Y184" s="38"/>
      <c r="Z184" s="4"/>
      <c r="AA184" s="42"/>
    </row>
    <row r="185" spans="1:27" hidden="1" x14ac:dyDescent="0.35">
      <c r="A185" s="26"/>
      <c r="B185" s="26"/>
      <c r="C185" s="5"/>
      <c r="D185" s="5"/>
      <c r="E185" s="40"/>
      <c r="F185" s="4"/>
      <c r="G185" s="42"/>
      <c r="H185" s="26"/>
      <c r="I185" s="4"/>
      <c r="J185" s="40"/>
      <c r="K185" s="40"/>
      <c r="L185" s="4"/>
      <c r="M185" s="44"/>
      <c r="N185" s="45"/>
      <c r="O185" s="49"/>
      <c r="P185" s="40"/>
      <c r="Q185" s="40"/>
      <c r="R185" s="40"/>
      <c r="S185" s="40"/>
      <c r="T185" s="40"/>
      <c r="U185" s="40"/>
      <c r="V185" s="52"/>
      <c r="W185" s="40"/>
      <c r="X185" s="54"/>
      <c r="Y185" s="38"/>
      <c r="Z185" s="4"/>
      <c r="AA185" s="42"/>
    </row>
    <row r="186" spans="1:27" hidden="1" x14ac:dyDescent="0.35">
      <c r="A186" s="26"/>
      <c r="B186" s="26"/>
      <c r="C186" s="5"/>
      <c r="D186" s="5"/>
      <c r="E186" s="40"/>
      <c r="F186" s="4"/>
      <c r="G186" s="42"/>
      <c r="H186" s="26"/>
      <c r="I186" s="4"/>
      <c r="J186" s="40"/>
      <c r="K186" s="40"/>
      <c r="L186" s="4"/>
      <c r="M186" s="44"/>
      <c r="N186" s="45"/>
      <c r="O186" s="49"/>
      <c r="P186" s="40"/>
      <c r="Q186" s="40"/>
      <c r="R186" s="40"/>
      <c r="S186" s="40"/>
      <c r="T186" s="40"/>
      <c r="U186" s="40"/>
      <c r="V186" s="52"/>
      <c r="W186" s="40"/>
      <c r="X186" s="54"/>
      <c r="Y186" s="38"/>
      <c r="Z186" s="4"/>
      <c r="AA186" s="42"/>
    </row>
    <row r="187" spans="1:27" hidden="1" x14ac:dyDescent="0.35">
      <c r="A187" s="26"/>
      <c r="B187" s="26"/>
      <c r="C187" s="5"/>
      <c r="D187" s="5"/>
      <c r="E187" s="40"/>
      <c r="F187" s="4"/>
      <c r="G187" s="42"/>
      <c r="H187" s="26"/>
      <c r="I187" s="4"/>
      <c r="J187" s="40"/>
      <c r="K187" s="40"/>
      <c r="L187" s="4"/>
      <c r="M187" s="44"/>
      <c r="N187" s="45"/>
      <c r="O187" s="49"/>
      <c r="P187" s="40"/>
      <c r="Q187" s="40"/>
      <c r="R187" s="40"/>
      <c r="S187" s="40"/>
      <c r="T187" s="40"/>
      <c r="U187" s="40"/>
      <c r="V187" s="52"/>
      <c r="W187" s="40"/>
      <c r="X187" s="54"/>
      <c r="Y187" s="38"/>
      <c r="Z187" s="4"/>
      <c r="AA187" s="42"/>
    </row>
    <row r="188" spans="1:27" hidden="1" x14ac:dyDescent="0.35">
      <c r="A188" s="26"/>
      <c r="B188" s="26"/>
      <c r="C188" s="5"/>
      <c r="D188" s="5"/>
      <c r="E188" s="40"/>
      <c r="F188" s="4"/>
      <c r="G188" s="42"/>
      <c r="H188" s="26"/>
      <c r="I188" s="4"/>
      <c r="J188" s="40"/>
      <c r="K188" s="40"/>
      <c r="L188" s="4"/>
      <c r="M188" s="44"/>
      <c r="N188" s="45"/>
      <c r="O188" s="49"/>
      <c r="P188" s="40"/>
      <c r="Q188" s="40"/>
      <c r="R188" s="40"/>
      <c r="S188" s="40"/>
      <c r="T188" s="40"/>
      <c r="U188" s="40"/>
      <c r="V188" s="52"/>
      <c r="W188" s="40"/>
      <c r="X188" s="54"/>
      <c r="Y188" s="38"/>
      <c r="Z188" s="4"/>
      <c r="AA188" s="42"/>
    </row>
    <row r="189" spans="1:27" hidden="1" x14ac:dyDescent="0.35">
      <c r="A189" s="26"/>
      <c r="B189" s="26"/>
      <c r="C189" s="5"/>
      <c r="D189" s="5"/>
      <c r="E189" s="40"/>
      <c r="F189" s="4"/>
      <c r="G189" s="42"/>
      <c r="H189" s="26"/>
      <c r="I189" s="4"/>
      <c r="J189" s="40"/>
      <c r="K189" s="40"/>
      <c r="L189" s="4"/>
      <c r="M189" s="44"/>
      <c r="N189" s="45"/>
      <c r="O189" s="49"/>
      <c r="P189" s="40"/>
      <c r="Q189" s="40"/>
      <c r="R189" s="40"/>
      <c r="S189" s="40"/>
      <c r="T189" s="40"/>
      <c r="U189" s="40"/>
      <c r="V189" s="52"/>
      <c r="W189" s="40"/>
      <c r="X189" s="54"/>
      <c r="Y189" s="38"/>
      <c r="Z189" s="4"/>
      <c r="AA189" s="42"/>
    </row>
    <row r="190" spans="1:27" hidden="1" x14ac:dyDescent="0.35">
      <c r="A190" s="26"/>
      <c r="B190" s="26"/>
      <c r="C190" s="5"/>
      <c r="D190" s="5"/>
      <c r="E190" s="40"/>
      <c r="F190" s="4"/>
      <c r="G190" s="42"/>
      <c r="H190" s="26"/>
      <c r="I190" s="4"/>
      <c r="J190" s="40"/>
      <c r="K190" s="40"/>
      <c r="L190" s="4"/>
      <c r="M190" s="44"/>
      <c r="N190" s="45"/>
      <c r="O190" s="49"/>
      <c r="P190" s="40"/>
      <c r="Q190" s="40"/>
      <c r="R190" s="40"/>
      <c r="S190" s="40"/>
      <c r="T190" s="40"/>
      <c r="U190" s="40"/>
      <c r="V190" s="52"/>
      <c r="W190" s="40"/>
      <c r="X190" s="54"/>
      <c r="Y190" s="38"/>
      <c r="Z190" s="4"/>
      <c r="AA190" s="42"/>
    </row>
    <row r="191" spans="1:27" hidden="1" x14ac:dyDescent="0.35">
      <c r="A191" s="26"/>
      <c r="B191" s="26"/>
      <c r="C191" s="5"/>
      <c r="D191" s="5"/>
      <c r="E191" s="40"/>
      <c r="F191" s="4"/>
      <c r="G191" s="42"/>
      <c r="H191" s="26"/>
      <c r="I191" s="4"/>
      <c r="J191" s="40"/>
      <c r="K191" s="40"/>
      <c r="L191" s="4"/>
      <c r="M191" s="44"/>
      <c r="N191" s="45"/>
      <c r="O191" s="49"/>
      <c r="P191" s="40"/>
      <c r="Q191" s="40"/>
      <c r="R191" s="40"/>
      <c r="S191" s="40"/>
      <c r="T191" s="40"/>
      <c r="U191" s="40"/>
      <c r="V191" s="52"/>
      <c r="W191" s="40"/>
      <c r="X191" s="54"/>
      <c r="Y191" s="38"/>
      <c r="Z191" s="4"/>
      <c r="AA191" s="42"/>
    </row>
    <row r="192" spans="1:27" hidden="1" x14ac:dyDescent="0.35">
      <c r="A192" s="26"/>
      <c r="B192" s="26"/>
      <c r="C192" s="5"/>
      <c r="D192" s="5"/>
      <c r="E192" s="40"/>
      <c r="F192" s="4"/>
      <c r="G192" s="42"/>
      <c r="H192" s="26"/>
      <c r="I192" s="4"/>
      <c r="J192" s="40"/>
      <c r="K192" s="40"/>
      <c r="L192" s="4"/>
      <c r="M192" s="44"/>
      <c r="N192" s="45"/>
      <c r="O192" s="49"/>
      <c r="P192" s="40"/>
      <c r="Q192" s="40"/>
      <c r="R192" s="40"/>
      <c r="S192" s="40"/>
      <c r="T192" s="40"/>
      <c r="U192" s="40"/>
      <c r="V192" s="52"/>
      <c r="W192" s="40"/>
      <c r="X192" s="54"/>
      <c r="Y192" s="38"/>
      <c r="Z192" s="4"/>
      <c r="AA192" s="42"/>
    </row>
    <row r="193" spans="1:27" hidden="1" x14ac:dyDescent="0.35">
      <c r="A193" s="26"/>
      <c r="B193" s="26"/>
      <c r="C193" s="5"/>
      <c r="D193" s="5"/>
      <c r="E193" s="40"/>
      <c r="F193" s="4"/>
      <c r="G193" s="42"/>
      <c r="H193" s="26"/>
      <c r="I193" s="4"/>
      <c r="J193" s="40"/>
      <c r="K193" s="40"/>
      <c r="L193" s="4"/>
      <c r="M193" s="44"/>
      <c r="N193" s="45"/>
      <c r="O193" s="49"/>
      <c r="P193" s="40"/>
      <c r="Q193" s="40"/>
      <c r="R193" s="40"/>
      <c r="S193" s="40"/>
      <c r="T193" s="40"/>
      <c r="U193" s="40"/>
      <c r="V193" s="52"/>
      <c r="W193" s="40"/>
      <c r="X193" s="54"/>
      <c r="Y193" s="38"/>
      <c r="Z193" s="4"/>
      <c r="AA193" s="42"/>
    </row>
    <row r="194" spans="1:27" hidden="1" x14ac:dyDescent="0.35">
      <c r="A194" s="26"/>
      <c r="B194" s="26"/>
      <c r="C194" s="5"/>
      <c r="D194" s="5"/>
      <c r="E194" s="40"/>
      <c r="F194" s="4"/>
      <c r="G194" s="42"/>
      <c r="H194" s="26"/>
      <c r="I194" s="4"/>
      <c r="J194" s="40"/>
      <c r="K194" s="40"/>
      <c r="L194" s="4"/>
      <c r="M194" s="44"/>
      <c r="N194" s="45"/>
      <c r="O194" s="49"/>
      <c r="P194" s="40"/>
      <c r="Q194" s="40"/>
      <c r="R194" s="40"/>
      <c r="S194" s="40"/>
      <c r="T194" s="40"/>
      <c r="U194" s="40"/>
      <c r="V194" s="52"/>
      <c r="W194" s="40"/>
      <c r="X194" s="54"/>
      <c r="Y194" s="38"/>
      <c r="Z194" s="4"/>
      <c r="AA194" s="42"/>
    </row>
    <row r="195" spans="1:27" hidden="1" x14ac:dyDescent="0.35">
      <c r="A195" s="26"/>
      <c r="B195" s="26"/>
      <c r="C195" s="5"/>
      <c r="D195" s="5"/>
      <c r="E195" s="40"/>
      <c r="F195" s="4"/>
      <c r="G195" s="42"/>
      <c r="H195" s="26"/>
      <c r="I195" s="4"/>
      <c r="J195" s="40"/>
      <c r="K195" s="40"/>
      <c r="L195" s="4"/>
      <c r="M195" s="44"/>
      <c r="N195" s="45"/>
      <c r="O195" s="49"/>
      <c r="P195" s="40"/>
      <c r="Q195" s="40"/>
      <c r="R195" s="40"/>
      <c r="S195" s="40"/>
      <c r="T195" s="40"/>
      <c r="U195" s="40"/>
      <c r="V195" s="52"/>
      <c r="W195" s="40"/>
      <c r="X195" s="54"/>
      <c r="Y195" s="38"/>
      <c r="Z195" s="4"/>
      <c r="AA195" s="42"/>
    </row>
    <row r="196" spans="1:27" hidden="1" x14ac:dyDescent="0.35">
      <c r="A196" s="26"/>
      <c r="B196" s="26"/>
      <c r="C196" s="5"/>
      <c r="D196" s="5"/>
      <c r="E196" s="40"/>
      <c r="F196" s="4"/>
      <c r="G196" s="42"/>
      <c r="H196" s="26"/>
      <c r="I196" s="4"/>
      <c r="J196" s="40"/>
      <c r="K196" s="40"/>
      <c r="L196" s="4"/>
      <c r="M196" s="44"/>
      <c r="N196" s="45"/>
      <c r="O196" s="49"/>
      <c r="P196" s="40"/>
      <c r="Q196" s="40"/>
      <c r="R196" s="40"/>
      <c r="S196" s="40"/>
      <c r="T196" s="40"/>
      <c r="U196" s="40"/>
      <c r="V196" s="52"/>
      <c r="W196" s="40"/>
      <c r="X196" s="54"/>
      <c r="Y196" s="38"/>
      <c r="Z196" s="4"/>
      <c r="AA196" s="42"/>
    </row>
    <row r="197" spans="1:27" hidden="1" x14ac:dyDescent="0.35">
      <c r="A197" s="26"/>
      <c r="B197" s="26"/>
      <c r="C197" s="5"/>
      <c r="D197" s="5"/>
      <c r="E197" s="40"/>
      <c r="F197" s="4"/>
      <c r="G197" s="42"/>
      <c r="H197" s="26"/>
      <c r="I197" s="4"/>
      <c r="J197" s="40"/>
      <c r="K197" s="40"/>
      <c r="L197" s="4"/>
      <c r="M197" s="44"/>
      <c r="N197" s="45"/>
      <c r="O197" s="49"/>
      <c r="P197" s="40"/>
      <c r="Q197" s="40"/>
      <c r="R197" s="40"/>
      <c r="S197" s="40"/>
      <c r="T197" s="40"/>
      <c r="U197" s="40"/>
      <c r="V197" s="52"/>
      <c r="W197" s="40"/>
      <c r="X197" s="54"/>
      <c r="Y197" s="38"/>
      <c r="Z197" s="4"/>
      <c r="AA197" s="42"/>
    </row>
    <row r="198" spans="1:27" hidden="1" x14ac:dyDescent="0.35">
      <c r="A198" s="26"/>
      <c r="B198" s="26"/>
      <c r="C198" s="5"/>
      <c r="D198" s="5"/>
      <c r="E198" s="40"/>
      <c r="F198" s="4"/>
      <c r="G198" s="42"/>
      <c r="H198" s="26"/>
      <c r="I198" s="4"/>
      <c r="J198" s="40"/>
      <c r="K198" s="40"/>
      <c r="L198" s="4"/>
      <c r="M198" s="44"/>
      <c r="N198" s="45"/>
      <c r="O198" s="49"/>
      <c r="P198" s="40"/>
      <c r="Q198" s="40"/>
      <c r="R198" s="40"/>
      <c r="S198" s="40"/>
      <c r="T198" s="40"/>
      <c r="U198" s="40"/>
      <c r="V198" s="52"/>
      <c r="W198" s="40"/>
      <c r="X198" s="54"/>
      <c r="Y198" s="38"/>
      <c r="Z198" s="4"/>
      <c r="AA198" s="42"/>
    </row>
    <row r="199" spans="1:27" hidden="1" x14ac:dyDescent="0.35">
      <c r="A199" s="26"/>
      <c r="B199" s="26"/>
      <c r="C199" s="5"/>
      <c r="D199" s="5"/>
      <c r="E199" s="40"/>
      <c r="F199" s="4"/>
      <c r="G199" s="42"/>
      <c r="H199" s="26"/>
      <c r="I199" s="4"/>
      <c r="J199" s="40"/>
      <c r="K199" s="40"/>
      <c r="L199" s="4"/>
      <c r="M199" s="44"/>
      <c r="N199" s="45"/>
      <c r="O199" s="49"/>
      <c r="P199" s="40"/>
      <c r="Q199" s="40"/>
      <c r="R199" s="40"/>
      <c r="S199" s="40"/>
      <c r="T199" s="40"/>
      <c r="U199" s="40"/>
      <c r="V199" s="52"/>
      <c r="W199" s="40"/>
      <c r="X199" s="54"/>
      <c r="Y199" s="38"/>
      <c r="Z199" s="4"/>
      <c r="AA199" s="42"/>
    </row>
    <row r="200" spans="1:27" hidden="1" x14ac:dyDescent="0.35">
      <c r="A200" s="26"/>
      <c r="B200" s="26"/>
      <c r="C200" s="5"/>
      <c r="D200" s="5"/>
      <c r="E200" s="40"/>
      <c r="F200" s="4"/>
      <c r="G200" s="42"/>
      <c r="H200" s="26"/>
      <c r="I200" s="4"/>
      <c r="J200" s="40"/>
      <c r="K200" s="40"/>
      <c r="L200" s="4"/>
      <c r="M200" s="44"/>
      <c r="N200" s="45"/>
      <c r="O200" s="49"/>
      <c r="P200" s="40"/>
      <c r="Q200" s="40"/>
      <c r="R200" s="40"/>
      <c r="S200" s="40"/>
      <c r="T200" s="40"/>
      <c r="U200" s="40"/>
      <c r="V200" s="52"/>
      <c r="W200" s="40"/>
      <c r="X200" s="54"/>
      <c r="Y200" s="38"/>
      <c r="Z200" s="4"/>
      <c r="AA200" s="42"/>
    </row>
    <row r="201" spans="1:27" hidden="1" x14ac:dyDescent="0.35">
      <c r="A201" s="27"/>
      <c r="B201" s="27"/>
      <c r="C201" s="23"/>
      <c r="D201" s="23"/>
      <c r="E201" s="41"/>
      <c r="F201" s="22"/>
      <c r="G201" s="43"/>
      <c r="H201" s="27"/>
      <c r="I201" s="22"/>
      <c r="J201" s="41"/>
      <c r="K201" s="41"/>
      <c r="L201" s="22"/>
      <c r="M201" s="46"/>
      <c r="N201" s="47"/>
      <c r="O201" s="50"/>
      <c r="P201" s="41"/>
      <c r="Q201" s="41"/>
      <c r="R201" s="41"/>
      <c r="S201" s="41"/>
      <c r="T201" s="41"/>
      <c r="U201" s="41"/>
      <c r="V201" s="53"/>
      <c r="W201" s="41"/>
      <c r="X201" s="55"/>
      <c r="Y201" s="39"/>
      <c r="Z201" s="22"/>
      <c r="AA201" s="43"/>
    </row>
  </sheetData>
  <autoFilter ref="B4:AA201">
    <filterColumn colId="10">
      <filters>
        <filter val="CHW"/>
      </filters>
    </filterColumn>
  </autoFilter>
  <mergeCells count="6">
    <mergeCell ref="B1:G1"/>
    <mergeCell ref="H1:N1"/>
    <mergeCell ref="O1:V1"/>
    <mergeCell ref="Y1:AA1"/>
    <mergeCell ref="C2:D2"/>
    <mergeCell ref="U2:V2"/>
  </mergeCells>
  <conditionalFormatting sqref="R5:R201">
    <cfRule type="expression" dxfId="1" priority="2">
      <formula>$Q5="OPD_Referral"</formula>
    </cfRule>
  </conditionalFormatting>
  <conditionalFormatting sqref="S5:S201">
    <cfRule type="expression" dxfId="0" priority="1">
      <formula>$Q5="Emergency_referral"</formula>
    </cfRule>
  </conditionalFormatting>
  <dataValidations count="14">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R5:S201">
      <formula1>INDIRECT($Q5)</formula1>
    </dataValidation>
    <dataValidation type="list" allowBlank="1" showInputMessage="1" showErrorMessage="1" sqref="D5:D201">
      <formula1>Age_Unit</formula1>
    </dataValidation>
    <dataValidation type="decimal" allowBlank="1" showInputMessage="1" showErrorMessage="1" sqref="C5:C201">
      <formula1>0</formula1>
      <formula2>100</formula2>
    </dataValidation>
    <dataValidation type="list" allowBlank="1" showInputMessage="1" showErrorMessage="1" sqref="Q5:Q201">
      <formula1>type_of_referral</formula1>
    </dataValidation>
    <dataValidation type="list" allowBlank="1" showInputMessage="1" showErrorMessage="1" sqref="I6:I19 I21:I201">
      <formula1>clinics</formula1>
    </dataValidation>
    <dataValidation type="date" operator="greaterThan" allowBlank="1" showInputMessage="1" showErrorMessage="1" sqref="Y5:Y201 M5:N201">
      <formula1>42369</formula1>
    </dataValidation>
    <dataValidation type="list" allowBlank="1" showInputMessage="1" showErrorMessage="1" sqref="U5:U201">
      <formula1>"needed &amp; received,needed but not received,not needed"</formula1>
    </dataValidation>
    <dataValidation type="list" allowBlank="1" showInputMessage="1" showErrorMessage="1" sqref="Z5:Z201">
      <formula1>"discharge,self-discharge,death"</formula1>
    </dataValidation>
    <dataValidation type="list" allowBlank="1" showInputMessage="1" showErrorMessage="1" sqref="L5:L201">
      <formula1>"MSF clinic,CHW,MOH"</formula1>
    </dataValidation>
    <dataValidation type="list" allowBlank="1" showInputMessage="1" showErrorMessage="1" sqref="F5:F201">
      <formula1>"Rakhine,Burma,Muslim,Hindu,Other"</formula1>
    </dataValidation>
    <dataValidation type="list" allowBlank="1" showInputMessage="1" showErrorMessage="1" sqref="E5:E201">
      <formula1>"male,female"</formula1>
    </dataValidation>
    <dataValidation type="list" allowBlank="1" showInputMessage="1" showErrorMessage="1" sqref="W5:W201">
      <formula1>Refused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P1:P1048576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abSelected="1" zoomScale="90" zoomScaleNormal="90" workbookViewId="0">
      <pane xSplit="2" ySplit="2" topLeftCell="C3" activePane="bottomRight" state="frozen"/>
      <selection pane="topRight"/>
      <selection pane="bottomLeft"/>
      <selection pane="bottomRight" activeCell="H13" sqref="H13"/>
    </sheetView>
  </sheetViews>
  <sheetFormatPr defaultColWidth="8.7265625" defaultRowHeight="17.149999999999999" customHeight="1" x14ac:dyDescent="0.35"/>
  <cols>
    <col min="1" max="1" width="19.453125" style="81" customWidth="1"/>
    <col min="2" max="2" width="36.26953125" style="81" customWidth="1"/>
    <col min="3" max="16384" width="8.7265625" style="81"/>
  </cols>
  <sheetData>
    <row r="1" spans="1:15" ht="17.149999999999999" customHeight="1" x14ac:dyDescent="0.35">
      <c r="B1" s="82" t="s">
        <v>145</v>
      </c>
      <c r="C1" s="83" t="s">
        <v>59</v>
      </c>
      <c r="D1" s="84">
        <v>2023</v>
      </c>
      <c r="E1" s="85"/>
      <c r="F1" s="85"/>
      <c r="G1" s="85"/>
      <c r="H1" s="85"/>
      <c r="I1" s="85"/>
      <c r="J1" s="85"/>
      <c r="K1" s="85"/>
      <c r="L1" s="85"/>
      <c r="M1" s="85"/>
      <c r="N1" s="85"/>
      <c r="O1" s="85"/>
    </row>
    <row r="2" spans="1:15" ht="17.149999999999999" customHeight="1" x14ac:dyDescent="0.35">
      <c r="A2" s="488" t="s">
        <v>146</v>
      </c>
      <c r="B2" s="489"/>
      <c r="C2" s="86" t="s">
        <v>3630</v>
      </c>
      <c r="D2" s="86" t="s">
        <v>3631</v>
      </c>
      <c r="E2" s="86" t="s">
        <v>3632</v>
      </c>
      <c r="F2" s="86" t="s">
        <v>3633</v>
      </c>
      <c r="G2" s="86" t="s">
        <v>3634</v>
      </c>
      <c r="H2" s="86" t="s">
        <v>3635</v>
      </c>
      <c r="I2" s="86" t="s">
        <v>3636</v>
      </c>
      <c r="J2" s="86" t="s">
        <v>3637</v>
      </c>
      <c r="K2" s="86" t="s">
        <v>3638</v>
      </c>
      <c r="L2" s="86" t="s">
        <v>3639</v>
      </c>
      <c r="M2" s="86" t="s">
        <v>3640</v>
      </c>
      <c r="N2" s="86" t="s">
        <v>3641</v>
      </c>
      <c r="O2" s="86" t="s">
        <v>3642</v>
      </c>
    </row>
    <row r="3" spans="1:15" ht="17.149999999999999" customHeight="1" x14ac:dyDescent="0.35">
      <c r="A3" s="465" t="s">
        <v>148</v>
      </c>
      <c r="B3" s="465"/>
      <c r="C3" s="58">
        <f>COUNTA(JAN!$B$5:$B$200)</f>
        <v>141</v>
      </c>
      <c r="D3" s="58">
        <f>COUNTA(FEB!$B$5:$B$201)</f>
        <v>158</v>
      </c>
      <c r="E3" s="58">
        <f>COUNTA(MAR!$B$5:$B$202)</f>
        <v>132</v>
      </c>
      <c r="F3" s="58">
        <f>COUNTA(APR!$B$5:$B$202)</f>
        <v>101</v>
      </c>
      <c r="G3" s="58">
        <f>COUNTA(MAY!$B$5:$B$200)</f>
        <v>97</v>
      </c>
      <c r="H3" s="58">
        <f>COUNTA(JUN!$B$5:$B$202)</f>
        <v>107</v>
      </c>
      <c r="I3" s="58">
        <f>COUNTA(JUL!$B$5:$B$201)</f>
        <v>75</v>
      </c>
      <c r="J3" s="58">
        <f>COUNTA(AUG!$B$5:$B$201)</f>
        <v>104</v>
      </c>
      <c r="K3" s="58">
        <f>COUNTA(SEP!$B$5:$B$203)</f>
        <v>86</v>
      </c>
      <c r="L3" s="58">
        <f>COUNTA(OCT!$B$5:$B$202)</f>
        <v>89</v>
      </c>
      <c r="M3" s="58">
        <f>COUNTA(NOV!$B$5:$B$201)</f>
        <v>37</v>
      </c>
      <c r="N3" s="58">
        <f>COUNTA(DEC!$B$5:$B$201)</f>
        <v>31</v>
      </c>
      <c r="O3" s="87">
        <f>SUM(C3:N3)</f>
        <v>1158</v>
      </c>
    </row>
    <row r="4" spans="1:15" ht="17.149999999999999" customHeight="1" x14ac:dyDescent="0.35">
      <c r="A4" s="465" t="s">
        <v>74</v>
      </c>
      <c r="B4" s="81" t="s">
        <v>150</v>
      </c>
      <c r="C4" s="448">
        <f>COUNTIF(Jan,"days")+COUNTIF(Jan,"mon")+COUNTIFS(Jan,"yr",JAN!$C5:$C200,"&lt;5")</f>
        <v>26</v>
      </c>
      <c r="D4" s="58">
        <f>COUNTIF(Feb,"days")+COUNTIF(Feb,"mon")+COUNTIFS(Feb,"yr",FEB!$C5:$C200,"&lt;5")</f>
        <v>38</v>
      </c>
      <c r="E4" s="58">
        <f>COUNTIF(Mar,"days")+COUNTIF(Mar,"mon")+COUNTIFS(Mar,"yr",MAR!$C5:$C201,"&lt;5")</f>
        <v>28</v>
      </c>
      <c r="F4" s="58">
        <f>COUNTIF(Apr,"days")+COUNTIF(Apr,"mon")+COUNTIFS(Apr,"yr",APR!$C5:$C201,"&lt;5")</f>
        <v>26</v>
      </c>
      <c r="G4" s="58">
        <f>COUNTIF(May,"days")+COUNTIF(May,"mon")+COUNTIFS(May,"yr",MAY!$C5:$C201,"&lt;5")</f>
        <v>19</v>
      </c>
      <c r="H4" s="58">
        <f>COUNTIF(Jun,"days")+COUNTIF(Jun,"mon")+COUNTIFS(Jun,"yr",JUN!$C5:$C201,"&lt;5")</f>
        <v>31</v>
      </c>
      <c r="I4" s="58">
        <f>COUNTIF(Jul,"days")+COUNTIF(Jul,"mon")+COUNTIFS(Jul,"yr",JUL!$C5:$C200,"&lt;5")</f>
        <v>15</v>
      </c>
      <c r="J4" s="58">
        <f>COUNTIF(Aug,"days")+COUNTIF(Aug,"mon")+COUNTIFS(Aug,"yr",AUG!$C5:$C200,"&lt;5")</f>
        <v>32</v>
      </c>
      <c r="K4" s="58">
        <f>COUNTIF(Sep,"days")+COUNTIF(Sep,"mon")+COUNTIFS(Sep,"yr",SEP!$C5:$C202,"&lt;5")</f>
        <v>25</v>
      </c>
      <c r="L4" s="58">
        <f>COUNTIF(Oct,"days")+COUNTIF(Oct,"mon")+COUNTIFS(Oct,"yr",OCT!$C5:$C201,"&lt;5")</f>
        <v>30</v>
      </c>
      <c r="M4" s="58">
        <f>COUNTIF(NOV!$D$5:$D$200,"mon")+COUNTIF(NOV!$D$5:$D$200,"days")+COUNTIFS(NOV!$D$5:$D$200,"yr", NOV!$C$5:$C$200, "&lt;5")</f>
        <v>14</v>
      </c>
      <c r="N4" s="58">
        <f>COUNTIF(DEC!$D$5:$D$200,"mon")+COUNTIF(DEC!$D$5:$D$200,"days")+COUNTIFS(DEC!$D$5:$D$200,"yr", DEC!$C$5:$C$200, "&lt;5")</f>
        <v>4</v>
      </c>
      <c r="O4" s="87">
        <f t="shared" ref="O4:O45" si="0">SUM(C4:N4)</f>
        <v>288</v>
      </c>
    </row>
    <row r="5" spans="1:15" ht="17.149999999999999" customHeight="1" x14ac:dyDescent="0.35">
      <c r="A5" s="465"/>
      <c r="B5" s="88" t="s">
        <v>152</v>
      </c>
      <c r="C5" s="58">
        <f>COUNTIFS(Jan,"yr",JAN!$C5:$C200,"&gt;=5")</f>
        <v>115</v>
      </c>
      <c r="D5" s="58">
        <f>COUNTIFS(Feb,"yr",FEB!$C5:$C200,"&gt;=5")</f>
        <v>120</v>
      </c>
      <c r="E5" s="58">
        <f>COUNTIFS(Mar,"yr",MAR!$C5:$C201,"&gt;=5")</f>
        <v>104</v>
      </c>
      <c r="F5" s="58">
        <f>COUNTIFS(Apr,"yr",APR!$C5:$C201,"&gt;=5")</f>
        <v>75</v>
      </c>
      <c r="G5" s="58">
        <f>COUNTIFS(May,"yr",MAY!$C5:$C201,"&gt;=5")</f>
        <v>78</v>
      </c>
      <c r="H5" s="58">
        <f>COUNTIFS(Jun,"yr",JUN!$C5:$C201,"&gt;=5")</f>
        <v>76</v>
      </c>
      <c r="I5" s="58">
        <f>COUNTIFS(Jul,"yr",JUL!$C5:$C200,"&gt;=5")</f>
        <v>60</v>
      </c>
      <c r="J5" s="58">
        <f>COUNTIFS(Aug,"yr",AUG!$C5:$C200,"&gt;=5")</f>
        <v>72</v>
      </c>
      <c r="K5" s="58">
        <f>COUNTIFS(Sep,"yr",SEP!$C5:$C202,"&gt;=5")</f>
        <v>61</v>
      </c>
      <c r="L5" s="58">
        <f>COUNTIFS(Oct,"yr",OCT!$C5:$C201,"&gt;=5")</f>
        <v>59</v>
      </c>
      <c r="M5" s="58">
        <v>23</v>
      </c>
      <c r="N5" s="58">
        <f>COUNTIF(DEC!$D$5:$D$200,"mon")+COUNTIF(DEC!$D$5:$D$200,"days")+COUNTIFS(DEC!$D$5:$D$200,"yr", DEC!$C$5:$C$200, "&gt;=5")</f>
        <v>27</v>
      </c>
      <c r="O5" s="87">
        <f t="shared" si="0"/>
        <v>870</v>
      </c>
    </row>
    <row r="6" spans="1:15" ht="17.149999999999999" customHeight="1" x14ac:dyDescent="0.35">
      <c r="A6" s="464" t="s">
        <v>154</v>
      </c>
      <c r="B6" s="81" t="s">
        <v>9</v>
      </c>
      <c r="C6" s="58">
        <f>COUNTIFS(JAN!$Q$5:$Q$200,$B6)</f>
        <v>112</v>
      </c>
      <c r="D6" s="58">
        <f>COUNTIF(FEB!$Q$5:$Q$201,$B6)</f>
        <v>137</v>
      </c>
      <c r="E6" s="58">
        <f>COUNTIF(MAR!$Q$5:$Q$202,$B6)</f>
        <v>114</v>
      </c>
      <c r="F6" s="58">
        <f>COUNTIF(APR!$Q$5:$Q$202,$B6)</f>
        <v>92</v>
      </c>
      <c r="G6" s="58">
        <f>COUNTIF(MAY!$Q$5:$Q$202,$B6)</f>
        <v>88</v>
      </c>
      <c r="H6" s="58">
        <f>COUNTIF(JUN!$Q$5:$Q$202,$B6)</f>
        <v>93</v>
      </c>
      <c r="I6" s="58">
        <f>COUNTIF(JUL!$Q$5:$Q$201,$B6)</f>
        <v>66</v>
      </c>
      <c r="J6" s="58">
        <f>COUNTIF(AUG!$Q$5:$Q$201,$B6)</f>
        <v>84</v>
      </c>
      <c r="K6" s="58">
        <f>COUNTIF(SEP!$Q$5:$Q$203,$B6)</f>
        <v>83</v>
      </c>
      <c r="L6" s="58">
        <f>COUNTIF(OCT!$Q$5:$Q$202,$B6)</f>
        <v>72</v>
      </c>
      <c r="M6" s="58">
        <v>37</v>
      </c>
      <c r="N6" s="58">
        <f>COUNTIF(DEC!$Q$5:$Q$202,$B6)</f>
        <v>31</v>
      </c>
      <c r="O6" s="87">
        <f t="shared" si="0"/>
        <v>1009</v>
      </c>
    </row>
    <row r="7" spans="1:15" ht="17.149999999999999" customHeight="1" x14ac:dyDescent="0.35">
      <c r="A7" s="464"/>
      <c r="B7" s="81" t="s">
        <v>16</v>
      </c>
      <c r="C7" s="58">
        <f>COUNTIF(JAN!$Q$5:$Q$200,$B7)</f>
        <v>29</v>
      </c>
      <c r="D7" s="58">
        <f>COUNTIF(FEB!$Q$5:$Q$201,$B7)</f>
        <v>21</v>
      </c>
      <c r="E7" s="58">
        <f>COUNTIF(MAR!$Q$5:$Q$202,$B7)</f>
        <v>18</v>
      </c>
      <c r="F7" s="58">
        <f>COUNTIF(APR!$Q$5:$Q$202,$B7)</f>
        <v>9</v>
      </c>
      <c r="G7" s="58">
        <f>COUNTIF(MAY!$Q$5:$Q$202,$B7)</f>
        <v>9</v>
      </c>
      <c r="H7" s="58">
        <f>COUNTIF(JUN!$Q$5:$Q$202,$B7)</f>
        <v>14</v>
      </c>
      <c r="I7" s="58">
        <f>COUNTIF(JUL!$Q$5:$Q$201,$B7)</f>
        <v>9</v>
      </c>
      <c r="J7" s="58">
        <f>COUNTIF(AUG!$Q$5:$Q$201,$B7)</f>
        <v>20</v>
      </c>
      <c r="K7" s="58">
        <f>COUNTIF(SEP!$Q$5:$Q$203,$B7)</f>
        <v>3</v>
      </c>
      <c r="L7" s="58">
        <f>COUNTIF(OCT!$Q$5:$Q$202,$B7)</f>
        <v>17</v>
      </c>
      <c r="M7" s="58">
        <f>COUNTIF(NOV!$P$5:$P$201,$B7)</f>
        <v>0</v>
      </c>
      <c r="N7" s="58">
        <f>COUNTIF(DEC!$P$5:$P$201,$B7)</f>
        <v>0</v>
      </c>
      <c r="O7" s="87">
        <f>SUM(C7:N7)</f>
        <v>149</v>
      </c>
    </row>
    <row r="8" spans="1:15" ht="17.149999999999999" customHeight="1" x14ac:dyDescent="0.35">
      <c r="A8" s="464" t="s">
        <v>157</v>
      </c>
      <c r="B8" s="81" t="s">
        <v>10</v>
      </c>
      <c r="C8" s="58">
        <f>COUNTIF(JAN!$R$5:$R$200,$B8)</f>
        <v>43</v>
      </c>
      <c r="D8" s="58">
        <f>COUNTIF(FEB!$R$5:$R$201,$B8)</f>
        <v>68</v>
      </c>
      <c r="E8" s="58">
        <f>COUNTIF(MAR!$R$5:$R$202,$B8)</f>
        <v>64</v>
      </c>
      <c r="F8" s="58">
        <f>COUNTIF(APR!$R$5:$R$202,$B8)</f>
        <v>37</v>
      </c>
      <c r="G8" s="58">
        <f>COUNTIF(MAY!$R$5:$R$202,$B8)</f>
        <v>44</v>
      </c>
      <c r="H8" s="58">
        <f>COUNTIF(JUN!$R$5:$R$202,$B8)</f>
        <v>47</v>
      </c>
      <c r="I8" s="58">
        <f>COUNTIF(JUL!$R$5:$R$201,$B8)</f>
        <v>30</v>
      </c>
      <c r="J8" s="58">
        <f>COUNTIF(AUG!$R$5:$R$201,$B8)</f>
        <v>43</v>
      </c>
      <c r="K8" s="58">
        <f>COUNTIF(SEP!$R$5:$R$203,$B8)</f>
        <v>26</v>
      </c>
      <c r="L8" s="58">
        <f>COUNTIF(OCT!$R$5:$R$202,$B8)</f>
        <v>49</v>
      </c>
      <c r="M8" s="58">
        <v>22</v>
      </c>
      <c r="N8" s="58">
        <f>COUNTIF(DEC!$R$5:$R$202,$B8)</f>
        <v>11</v>
      </c>
      <c r="O8" s="87">
        <f t="shared" si="0"/>
        <v>484</v>
      </c>
    </row>
    <row r="9" spans="1:15" ht="17.149999999999999" customHeight="1" x14ac:dyDescent="0.35">
      <c r="A9" s="464"/>
      <c r="B9" s="81" t="s">
        <v>17</v>
      </c>
      <c r="C9" s="58">
        <f>COUNTIF(JAN!$R$5:$R$200,$B9)</f>
        <v>51</v>
      </c>
      <c r="D9" s="58">
        <f>COUNTIF(FEB!$R$5:$R$201,$B9)</f>
        <v>46</v>
      </c>
      <c r="E9" s="58">
        <f>COUNTIF(MAR!$R$5:$R$202,$B9)</f>
        <v>28</v>
      </c>
      <c r="F9" s="58">
        <f>COUNTIF(APR!$R$5:$R$202,$B9)</f>
        <v>29</v>
      </c>
      <c r="G9" s="58">
        <f>COUNTIF(MAY!$R$5:$R$202,$B9)</f>
        <v>29</v>
      </c>
      <c r="H9" s="58">
        <f>COUNTIF(JUN!$R$5:$R$202,$B9)</f>
        <v>24</v>
      </c>
      <c r="I9" s="58">
        <f>COUNTIF(JUL!$R$5:$R$201,$B9)</f>
        <v>26</v>
      </c>
      <c r="J9" s="58">
        <f>COUNTIF(AUG!$R$5:$R$201,$B9)</f>
        <v>29</v>
      </c>
      <c r="K9" s="58">
        <f>COUNTIF(SEP!$R$5:$R$203,$B9)</f>
        <v>33</v>
      </c>
      <c r="L9" s="58">
        <f>COUNTIF(OCT!$R$5:$R$202,$B9)</f>
        <v>7</v>
      </c>
      <c r="M9" s="58">
        <v>8</v>
      </c>
      <c r="N9" s="58">
        <f>COUNTIF(DEC!$R$5:$R$202,$B9)</f>
        <v>8</v>
      </c>
      <c r="O9" s="87">
        <f t="shared" si="0"/>
        <v>318</v>
      </c>
    </row>
    <row r="10" spans="1:15" ht="17.149999999999999" customHeight="1" x14ac:dyDescent="0.35">
      <c r="A10" s="464"/>
      <c r="B10" s="81" t="s">
        <v>23</v>
      </c>
      <c r="C10" s="58">
        <f>COUNTIF(JAN!$R$5:$R$200,$B10)</f>
        <v>18</v>
      </c>
      <c r="D10" s="58">
        <f>COUNTIF(FEB!$R$5:$R$201,$B10)</f>
        <v>23</v>
      </c>
      <c r="E10" s="58">
        <f>COUNTIF(MAR!$R$5:$R$202,$B10)</f>
        <v>22</v>
      </c>
      <c r="F10" s="58">
        <f>COUNTIF(APR!$R$5:$R$202,$B10)</f>
        <v>26</v>
      </c>
      <c r="G10" s="58">
        <f>COUNTIF(MAY!$R$5:$R$202,$B10)</f>
        <v>15</v>
      </c>
      <c r="H10" s="58">
        <f>COUNTIF(JUN!$R$5:$R$202,$B10)</f>
        <v>22</v>
      </c>
      <c r="I10" s="58">
        <f>COUNTIF(JUL!$R$5:$R$201,$B10)</f>
        <v>10</v>
      </c>
      <c r="J10" s="58">
        <f>COUNTIF(AUG!$R$5:$R$201,$B10)</f>
        <v>12</v>
      </c>
      <c r="K10" s="58">
        <f>COUNTIF(SEP!$R$5:$R$203,$B10)</f>
        <v>24</v>
      </c>
      <c r="L10" s="58">
        <f>COUNTIF(OCT!$R$5:$R$202,$B10)</f>
        <v>16</v>
      </c>
      <c r="M10" s="58">
        <v>7</v>
      </c>
      <c r="N10" s="58">
        <f>COUNTIF(DEC!$R$5:$R$202,$B10)</f>
        <v>12</v>
      </c>
      <c r="O10" s="87">
        <f t="shared" si="0"/>
        <v>207</v>
      </c>
    </row>
    <row r="11" spans="1:15" ht="17.149999999999999" customHeight="1" x14ac:dyDescent="0.35">
      <c r="A11" s="460" t="s">
        <v>161</v>
      </c>
      <c r="B11" s="81" t="s">
        <v>11</v>
      </c>
      <c r="C11" s="58">
        <f>COUNTIF(JAN!$S$5:$S$200,$B11)</f>
        <v>6</v>
      </c>
      <c r="D11" s="58">
        <f>COUNTIF(FEB!$S$5:$S$201,$B11)</f>
        <v>4</v>
      </c>
      <c r="E11" s="58">
        <f>COUNTIF(MAR!$S$5:$S$202,$B11)</f>
        <v>1</v>
      </c>
      <c r="F11" s="58">
        <f>COUNTIF(APR!$S$5:$S$202,$B11)</f>
        <v>0</v>
      </c>
      <c r="G11" s="58">
        <f>COUNTIF(MAY!$S$5:$S$202,$B11)</f>
        <v>0</v>
      </c>
      <c r="H11" s="58">
        <f>COUNTIF(JUN!$S$5:$S$202,$B11)</f>
        <v>1</v>
      </c>
      <c r="I11" s="58">
        <f>COUNTIF(JUL!$S$5:$S$201,$B11)</f>
        <v>0</v>
      </c>
      <c r="J11" s="58">
        <f>COUNTIF(AUG!$S$5:$S$201,$B11)</f>
        <v>0</v>
      </c>
      <c r="K11" s="58">
        <f>COUNTIF(SEP!$S$5:$S$203,$B11)</f>
        <v>0</v>
      </c>
      <c r="L11" s="58">
        <f>COUNTIF(OCT!$S$5:$S$202,$B11)</f>
        <v>0</v>
      </c>
      <c r="M11" s="58">
        <f>COUNTIF(NOV!$Q$5:$Q$201,$B11)</f>
        <v>0</v>
      </c>
      <c r="N11" s="58">
        <f>COUNTIF(DEC!$Q$5:$Q$201,$B11)</f>
        <v>0</v>
      </c>
      <c r="O11" s="87">
        <f t="shared" si="0"/>
        <v>12</v>
      </c>
    </row>
    <row r="12" spans="1:15" ht="17.149999999999999" customHeight="1" x14ac:dyDescent="0.35">
      <c r="A12" s="461"/>
      <c r="B12" s="81" t="s">
        <v>18</v>
      </c>
      <c r="C12" s="58">
        <f>COUNTIF(JAN!$S$5:$S$200,$B12)</f>
        <v>6</v>
      </c>
      <c r="D12" s="58">
        <f>COUNTIF(FEB!$S$5:$S$201,$B12)</f>
        <v>6</v>
      </c>
      <c r="E12" s="58">
        <f>COUNTIF(MAR!$S$5:$S$202,$B12)</f>
        <v>11</v>
      </c>
      <c r="F12" s="58">
        <f>COUNTIF(APR!$S$5:$S$202,$B12)</f>
        <v>6</v>
      </c>
      <c r="G12" s="58">
        <f>COUNTIF(MAY!$S$5:$S$202,$B12)</f>
        <v>5</v>
      </c>
      <c r="H12" s="58">
        <f>COUNTIF(JUN!$S$5:$S$202,$B12)</f>
        <v>7</v>
      </c>
      <c r="I12" s="58">
        <f>COUNTIF(JUL!$S$5:$S$201,$B12)</f>
        <v>6</v>
      </c>
      <c r="J12" s="58">
        <f>COUNTIF(AUG!$S$5:$S$201,$B12)</f>
        <v>15</v>
      </c>
      <c r="K12" s="58">
        <f>COUNTIF(SEP!$S$5:$S$203,$B12)</f>
        <v>1</v>
      </c>
      <c r="L12" s="58">
        <f>COUNTIF(OCT!$S$5:$S$202,$B12)</f>
        <v>15</v>
      </c>
      <c r="M12" s="58">
        <f>COUNTIF(NOV!$Q$5:$Q$201,$B12)</f>
        <v>0</v>
      </c>
      <c r="N12" s="58">
        <f>COUNTIF(DEC!$Q$5:$Q$201,$B12)</f>
        <v>0</v>
      </c>
      <c r="O12" s="87">
        <f t="shared" si="0"/>
        <v>78</v>
      </c>
    </row>
    <row r="13" spans="1:15" ht="17.149999999999999" customHeight="1" x14ac:dyDescent="0.35">
      <c r="A13" s="461"/>
      <c r="B13" s="81" t="s">
        <v>24</v>
      </c>
      <c r="C13" s="58">
        <f>COUNTIF(JAN!$S$5:$S$200,$B13)</f>
        <v>5</v>
      </c>
      <c r="D13" s="58">
        <f>COUNTIF(FEB!$S$5:$S$201,$B13)</f>
        <v>7</v>
      </c>
      <c r="E13" s="58">
        <f>COUNTIF(MAR!$S$5:$S$202,$B13)</f>
        <v>2</v>
      </c>
      <c r="F13" s="58">
        <f>COUNTIF(APR!$S$5:$S$202,$B13)</f>
        <v>1</v>
      </c>
      <c r="G13" s="58">
        <f>COUNTIF(MAY!$S$5:$S$202,$B13)</f>
        <v>2</v>
      </c>
      <c r="H13" s="58">
        <f>COUNTIF(JUN!$S$5:$S$202,$B13)</f>
        <v>0</v>
      </c>
      <c r="I13" s="58">
        <f>COUNTIF(JUL!$S$5:$S$201,$B13)</f>
        <v>2</v>
      </c>
      <c r="J13" s="58">
        <f>COUNTIF(AUG!$S$5:$S$201,$B13)</f>
        <v>0</v>
      </c>
      <c r="K13" s="58">
        <f>COUNTIF(SEP!$S$5:$S$203,$B13)</f>
        <v>0</v>
      </c>
      <c r="L13" s="58">
        <f>COUNTIF(OCT!$S$5:$S$202,$B13)</f>
        <v>0</v>
      </c>
      <c r="M13" s="58">
        <f>COUNTIF(NOV!$Q$5:$Q$201,$B13)</f>
        <v>0</v>
      </c>
      <c r="N13" s="58">
        <f>COUNTIF(DEC!$Q$5:$Q$201,$B13)</f>
        <v>0</v>
      </c>
      <c r="O13" s="87">
        <f t="shared" si="0"/>
        <v>19</v>
      </c>
    </row>
    <row r="14" spans="1:15" ht="17.149999999999999" customHeight="1" x14ac:dyDescent="0.35">
      <c r="A14" s="461"/>
      <c r="B14" s="81" t="s">
        <v>28</v>
      </c>
      <c r="C14" s="58">
        <f>COUNTIF(JAN!$S$5:$S$200,$B14)</f>
        <v>1</v>
      </c>
      <c r="D14" s="58">
        <f>COUNTIF(FEB!$S$5:$S$201,$B14)</f>
        <v>0</v>
      </c>
      <c r="E14" s="58">
        <f>COUNTIF(MAR!$S$5:$S$202,$B14)</f>
        <v>0</v>
      </c>
      <c r="F14" s="58">
        <f>COUNTIF(APR!$S$5:$S$202,$B14)</f>
        <v>0</v>
      </c>
      <c r="G14" s="58">
        <f>COUNTIF(MAY!$S$5:$S$202,$B14)</f>
        <v>0</v>
      </c>
      <c r="H14" s="58">
        <f>COUNTIF(JUN!$S$5:$S$202,$B14)</f>
        <v>0</v>
      </c>
      <c r="I14" s="58">
        <f>COUNTIF(JUL!$S$5:$S$201,$B14)</f>
        <v>0</v>
      </c>
      <c r="J14" s="58">
        <f>COUNTIF(AUG!$S$5:$S$201,$B14)</f>
        <v>0</v>
      </c>
      <c r="K14" s="58">
        <f>COUNTIF(SEP!$S$5:$S$203,$B14)</f>
        <v>0</v>
      </c>
      <c r="L14" s="58">
        <f>COUNTIF(OCT!$S$5:$S$202,$B14)</f>
        <v>1</v>
      </c>
      <c r="M14" s="58">
        <f>COUNTIF(NOV!$Q$5:$Q$201,$B14)</f>
        <v>0</v>
      </c>
      <c r="N14" s="58">
        <f>COUNTIF(DEC!$Q$5:$Q$201,$B14)</f>
        <v>0</v>
      </c>
      <c r="O14" s="87">
        <f t="shared" si="0"/>
        <v>2</v>
      </c>
    </row>
    <row r="15" spans="1:15" ht="17.149999999999999" customHeight="1" x14ac:dyDescent="0.35">
      <c r="A15" s="461"/>
      <c r="B15" s="81" t="s">
        <v>31</v>
      </c>
      <c r="C15" s="58">
        <f>COUNTIF(JAN!$S$5:$S$200,$B15)</f>
        <v>0</v>
      </c>
      <c r="D15" s="58">
        <f>COUNTIF(FEB!$S$5:$S$201,$B15)</f>
        <v>0</v>
      </c>
      <c r="E15" s="58">
        <f>COUNTIF(MAR!$S$5:$S$202,$B15)</f>
        <v>0</v>
      </c>
      <c r="F15" s="58">
        <f>COUNTIF(APR!$S$5:$S$202,$B15)</f>
        <v>1</v>
      </c>
      <c r="G15" s="58">
        <f>COUNTIF(MAY!$S$5:$S$202,$B15)</f>
        <v>1</v>
      </c>
      <c r="H15" s="58">
        <f>COUNTIF(JUN!$S$5:$S$202,$B15)</f>
        <v>0</v>
      </c>
      <c r="I15" s="58">
        <f>COUNTIF(JUL!$S$5:$S$201,$B15)</f>
        <v>1</v>
      </c>
      <c r="J15" s="58">
        <f>COUNTIF(AUG!$S$5:$S$201,$B15)</f>
        <v>0</v>
      </c>
      <c r="K15" s="58">
        <f>COUNTIF(SEP!$S$5:$S$203,$B15)</f>
        <v>0</v>
      </c>
      <c r="L15" s="58">
        <f>COUNTIF(OCT!$S$5:$S$202,$B15)</f>
        <v>0</v>
      </c>
      <c r="M15" s="58">
        <f>COUNTIF(NOV!$Q$5:$Q$201,$B15)</f>
        <v>0</v>
      </c>
      <c r="N15" s="58">
        <f>COUNTIF(DEC!$Q$5:$Q$201,$B15)</f>
        <v>0</v>
      </c>
      <c r="O15" s="87">
        <f t="shared" si="0"/>
        <v>3</v>
      </c>
    </row>
    <row r="16" spans="1:15" ht="17.149999999999999" customHeight="1" x14ac:dyDescent="0.35">
      <c r="A16" s="461"/>
      <c r="B16" s="81" t="s">
        <v>34</v>
      </c>
      <c r="C16" s="58">
        <f>COUNTIF(JAN!$S$5:$S$200,$B16)</f>
        <v>9</v>
      </c>
      <c r="D16" s="58">
        <f>COUNTIF(FEB!$S$5:$S$201,$B16)</f>
        <v>4</v>
      </c>
      <c r="E16" s="58">
        <f>COUNTIF(MAR!$S$5:$S$202,$B16)</f>
        <v>3</v>
      </c>
      <c r="F16" s="58">
        <f>COUNTIF(APR!$S$5:$S$202,$B16)</f>
        <v>1</v>
      </c>
      <c r="G16" s="58">
        <f>COUNTIF(MAY!$S$5:$S$202,$B16)</f>
        <v>1</v>
      </c>
      <c r="H16" s="58">
        <f>COUNTIF(JUN!$S$5:$S$202,$B16)</f>
        <v>4</v>
      </c>
      <c r="I16" s="58">
        <f>COUNTIF(JUL!$S$5:$S$201,$B16)</f>
        <v>0</v>
      </c>
      <c r="J16" s="58">
        <f>COUNTIF(AUG!$S$5:$S$201,$B16)</f>
        <v>5</v>
      </c>
      <c r="K16" s="58">
        <f>COUNTIF(SEP!$S$5:$S$203,$B16)</f>
        <v>2</v>
      </c>
      <c r="L16" s="58">
        <f>COUNTIF(OCT!$S$5:$S$202,$B16)</f>
        <v>1</v>
      </c>
      <c r="M16" s="58">
        <f>COUNTIF(NOV!$Q$5:$Q$201,$B16)</f>
        <v>0</v>
      </c>
      <c r="N16" s="58">
        <f>COUNTIF(DEC!$Q$5:$Q$201,$B16)</f>
        <v>0</v>
      </c>
      <c r="O16" s="87">
        <f t="shared" si="0"/>
        <v>30</v>
      </c>
    </row>
    <row r="17" spans="1:15" ht="17.149999999999999" customHeight="1" x14ac:dyDescent="0.35">
      <c r="A17" s="461"/>
      <c r="B17" s="81" t="s">
        <v>37</v>
      </c>
      <c r="C17" s="58">
        <f>COUNTIF(JAN!$S$5:$S$200,$B17)</f>
        <v>1</v>
      </c>
      <c r="D17" s="58">
        <f>COUNTIF(FEB!$S$5:$S$201,$B17)</f>
        <v>0</v>
      </c>
      <c r="E17" s="58">
        <f>COUNTIF(MAR!$S$5:$S$202,$B17)</f>
        <v>0</v>
      </c>
      <c r="F17" s="58">
        <f>COUNTIF(APR!$S$5:$S$202,$B17)</f>
        <v>0</v>
      </c>
      <c r="G17" s="58">
        <f>COUNTIF(MAY!$S$5:$S$202,$B17)</f>
        <v>0</v>
      </c>
      <c r="H17" s="58">
        <f>COUNTIF(JUN!$S$5:$S$202,$B17)</f>
        <v>2</v>
      </c>
      <c r="I17" s="58">
        <f>COUNTIF(JUL!$S$5:$S$201,$B17)</f>
        <v>0</v>
      </c>
      <c r="J17" s="58">
        <f>COUNTIF(AUG!$S$5:$S$201,$B17)</f>
        <v>0</v>
      </c>
      <c r="K17" s="58">
        <f>COUNTIF(SEP!$S$5:$S$203,$B17)</f>
        <v>0</v>
      </c>
      <c r="L17" s="58">
        <f>COUNTIF(OCT!$S$5:$S$202,$B17)</f>
        <v>0</v>
      </c>
      <c r="M17" s="58">
        <f>COUNTIF(NOV!$Q$5:$Q$201,$B17)</f>
        <v>0</v>
      </c>
      <c r="N17" s="58">
        <f>COUNTIF(DEC!$Q$5:$Q$201,$B17)</f>
        <v>0</v>
      </c>
      <c r="O17" s="87">
        <f t="shared" si="0"/>
        <v>3</v>
      </c>
    </row>
    <row r="18" spans="1:15" ht="17.149999999999999" customHeight="1" x14ac:dyDescent="0.35">
      <c r="A18" s="461"/>
      <c r="B18" s="81" t="s">
        <v>40</v>
      </c>
      <c r="C18" s="58">
        <f>COUNTIF(JAN!$S$5:$S$200,$B18)</f>
        <v>1</v>
      </c>
      <c r="D18" s="58">
        <f>COUNTIF(FEB!$S$5:$S$201,$B18)</f>
        <v>0</v>
      </c>
      <c r="E18" s="58">
        <f>COUNTIF(MAR!$S$5:$S$202,$B18)</f>
        <v>1</v>
      </c>
      <c r="F18" s="58">
        <f>COUNTIF(APR!$S$5:$S$202,$B18)</f>
        <v>0</v>
      </c>
      <c r="G18" s="58">
        <f>COUNTIF(MAY!$S$5:$S$202,$B18)</f>
        <v>0</v>
      </c>
      <c r="H18" s="58">
        <f>COUNTIF(JUN!$S$5:$S$202,$B18)</f>
        <v>0</v>
      </c>
      <c r="I18" s="58">
        <f>COUNTIF(JUL!$S$5:$S$201,$B18)</f>
        <v>0</v>
      </c>
      <c r="J18" s="58">
        <f>COUNTIF(AUG!$S$5:$S$201,$B18)</f>
        <v>0</v>
      </c>
      <c r="K18" s="58">
        <f>COUNTIF(SEP!$S$5:$S$203,$B18)</f>
        <v>0</v>
      </c>
      <c r="L18" s="58">
        <f>COUNTIF(OCT!$S$5:$S$202,$B18)</f>
        <v>0</v>
      </c>
      <c r="M18" s="58">
        <f>COUNTIF(NOV!$Q$5:$Q$201,$B18)</f>
        <v>0</v>
      </c>
      <c r="N18" s="58">
        <f>COUNTIF(DEC!$Q$5:$Q$201,$B18)</f>
        <v>0</v>
      </c>
      <c r="O18" s="87">
        <f t="shared" si="0"/>
        <v>2</v>
      </c>
    </row>
    <row r="19" spans="1:15" ht="17.149999999999999" customHeight="1" x14ac:dyDescent="0.35">
      <c r="A19" s="461"/>
      <c r="B19" s="81" t="s">
        <v>43</v>
      </c>
      <c r="C19" s="58">
        <f>COUNTIF(JAN!$S$5:$S$200,$B19)</f>
        <v>0</v>
      </c>
      <c r="D19" s="58">
        <f>COUNTIF(FEB!$S$5:$S$201,$B19)</f>
        <v>0</v>
      </c>
      <c r="E19" s="58">
        <f>COUNTIF(MAR!$S$5:$S$202,$B19)</f>
        <v>0</v>
      </c>
      <c r="F19" s="58">
        <f>COUNTIF(APR!$S$5:$S$202,$B19)</f>
        <v>0</v>
      </c>
      <c r="G19" s="58">
        <f>COUNTIF(MAY!$S$5:$S$202,$B19)</f>
        <v>0</v>
      </c>
      <c r="H19" s="58">
        <f>COUNTIF(JUN!$S$5:$S$202,$B19)</f>
        <v>0</v>
      </c>
      <c r="I19" s="58">
        <f>COUNTIF(JUL!$S$5:$S$201,$B19)</f>
        <v>0</v>
      </c>
      <c r="J19" s="58">
        <f>COUNTIF(AUG!$S$5:$S$201,$B19)</f>
        <v>0</v>
      </c>
      <c r="K19" s="58">
        <f>COUNTIF(SEP!$S$5:$S$203,$B19)</f>
        <v>0</v>
      </c>
      <c r="L19" s="58">
        <f>COUNTIF(OCT!$S$5:$S$202,$B19)</f>
        <v>0</v>
      </c>
      <c r="M19" s="58">
        <f>COUNTIF(NOV!$Q$5:$Q$201,$B19)</f>
        <v>0</v>
      </c>
      <c r="N19" s="58">
        <f>COUNTIF(DEC!$Q$5:$Q$201,$B19)</f>
        <v>0</v>
      </c>
      <c r="O19" s="87">
        <f t="shared" si="0"/>
        <v>0</v>
      </c>
    </row>
    <row r="20" spans="1:15" ht="17.149999999999999" customHeight="1" x14ac:dyDescent="0.35">
      <c r="A20" s="461"/>
      <c r="B20" s="81" t="s">
        <v>46</v>
      </c>
      <c r="C20" s="58">
        <f>COUNTIF(JAN!$S$5:$S$200,$B20)</f>
        <v>0</v>
      </c>
      <c r="D20" s="58">
        <f>COUNTIF(FEB!$S$5:$S$201,$B20)</f>
        <v>0</v>
      </c>
      <c r="E20" s="58">
        <f>COUNTIF(MAR!$S$5:$S$202,$B20)</f>
        <v>0</v>
      </c>
      <c r="F20" s="58">
        <f>COUNTIF(APR!$S$5:$S$202,$B20)</f>
        <v>0</v>
      </c>
      <c r="G20" s="58">
        <f>COUNTIF(MAY!$S$5:$S$202,$B20)</f>
        <v>0</v>
      </c>
      <c r="H20" s="58">
        <f>COUNTIF(JUN!$S$5:$S$202,$B20)</f>
        <v>0</v>
      </c>
      <c r="I20" s="58">
        <f>COUNTIF(JUL!$S$5:$S$201,$B20)</f>
        <v>0</v>
      </c>
      <c r="J20" s="58">
        <f>COUNTIF(AUG!$S$5:$S$201,$B20)</f>
        <v>0</v>
      </c>
      <c r="K20" s="58">
        <f>COUNTIF(SEP!$S$5:$S$203,$B20)</f>
        <v>0</v>
      </c>
      <c r="L20" s="58">
        <f>COUNTIF(OCT!$S$5:$S$202,$B20)</f>
        <v>0</v>
      </c>
      <c r="M20" s="58">
        <f>COUNTIF(NOV!$Q$5:$Q$201,$B20)</f>
        <v>0</v>
      </c>
      <c r="N20" s="58">
        <f>COUNTIF(DEC!$Q$5:$Q$201,$B20)</f>
        <v>0</v>
      </c>
      <c r="O20" s="87">
        <f t="shared" si="0"/>
        <v>0</v>
      </c>
    </row>
    <row r="21" spans="1:15" ht="17.149999999999999" customHeight="1" x14ac:dyDescent="0.35">
      <c r="A21" s="461"/>
      <c r="B21" s="81" t="s">
        <v>49</v>
      </c>
      <c r="C21" s="58">
        <f>COUNTIF(JAN!$S$5:$S$200,$B21)</f>
        <v>0</v>
      </c>
      <c r="D21" s="58">
        <f>COUNTIF(FEB!$S$5:$S$201,$B21)</f>
        <v>0</v>
      </c>
      <c r="E21" s="58">
        <f>COUNTIF(MAR!$S$5:$S$202,$B21)</f>
        <v>0</v>
      </c>
      <c r="F21" s="58">
        <f>COUNTIF(APR!$S$5:$S$202,$B21)</f>
        <v>0</v>
      </c>
      <c r="G21" s="58">
        <f>COUNTIF(MAY!$S$5:$S$202,$B21)</f>
        <v>0</v>
      </c>
      <c r="H21" s="58">
        <f>COUNTIF(JUN!$S$5:$S$202,$B21)</f>
        <v>0</v>
      </c>
      <c r="I21" s="58">
        <f>COUNTIF(JUL!$S$5:$S$201,$B21)</f>
        <v>0</v>
      </c>
      <c r="J21" s="58">
        <f>COUNTIF(AUG!$S$5:$S$201,$B21)</f>
        <v>0</v>
      </c>
      <c r="K21" s="58">
        <f>COUNTIF(SEP!$S$5:$S$203,$B21)</f>
        <v>0</v>
      </c>
      <c r="L21" s="58">
        <f>COUNTIF(OCT!$S$5:$S$202,$B21)</f>
        <v>0</v>
      </c>
      <c r="M21" s="58">
        <f>COUNTIF(NOV!$R$5:$R$201,$B21)</f>
        <v>0</v>
      </c>
      <c r="N21" s="58">
        <f>COUNTIF(DEC!$R$5:$R$201,$B21)</f>
        <v>0</v>
      </c>
      <c r="O21" s="87">
        <f t="shared" si="0"/>
        <v>0</v>
      </c>
    </row>
    <row r="22" spans="1:15" ht="17.149999999999999" customHeight="1" x14ac:dyDescent="0.35">
      <c r="A22" s="462"/>
      <c r="B22" s="81" t="s">
        <v>52</v>
      </c>
      <c r="C22" s="58">
        <f>COUNTIF(JAN!$S$5:$S$200,$B22)</f>
        <v>0</v>
      </c>
      <c r="D22" s="58">
        <f>COUNTIF(FEB!$S$5:$S$201,$B22)</f>
        <v>0</v>
      </c>
      <c r="E22" s="58">
        <f>COUNTIF(MAR!$S$5:$S$202,$B22)</f>
        <v>0</v>
      </c>
      <c r="F22" s="58">
        <f>COUNTIF(APR!$S$5:$S$202,$B22)</f>
        <v>0</v>
      </c>
      <c r="G22" s="58">
        <f>COUNTIF(MAY!$S$5:$S$202,$B22)</f>
        <v>0</v>
      </c>
      <c r="H22" s="58">
        <f>COUNTIF(JUN!$S$5:$S$202,$B22)</f>
        <v>0</v>
      </c>
      <c r="I22" s="58">
        <f>COUNTIF(JUL!$S$5:$S$201,$B22)</f>
        <v>0</v>
      </c>
      <c r="J22" s="58">
        <f>COUNTIF(AUG!$S$5:$S$201,$B22)</f>
        <v>0</v>
      </c>
      <c r="K22" s="58">
        <f>COUNTIF(SEP!$S$5:$S$203,$B22)</f>
        <v>0</v>
      </c>
      <c r="L22" s="58">
        <f>COUNTIF(OCT!$S$5:$S$202,$B22)</f>
        <v>0</v>
      </c>
      <c r="M22" s="58">
        <f>COUNTIF(NOV!$R$5:$R$201,$B22)</f>
        <v>0</v>
      </c>
      <c r="N22" s="58">
        <f>COUNTIF(DEC!$R$5:$R$201,$B22)</f>
        <v>0</v>
      </c>
      <c r="O22" s="87">
        <f t="shared" si="0"/>
        <v>0</v>
      </c>
    </row>
    <row r="23" spans="1:15" ht="17.149999999999999" customHeight="1" x14ac:dyDescent="0.35">
      <c r="A23" s="460" t="s">
        <v>162</v>
      </c>
      <c r="B23" s="81" t="s">
        <v>163</v>
      </c>
      <c r="C23" s="58">
        <f>COUNTIF(JAN!$U$5:$U$200,$B23)</f>
        <v>11</v>
      </c>
      <c r="D23" s="58">
        <f>COUNTIF(FEB!$U$5:$U$201,$B23)</f>
        <v>20</v>
      </c>
      <c r="E23" s="58">
        <f>COUNTIF(MAR!$U$5:$U$202,$B23)</f>
        <v>19</v>
      </c>
      <c r="F23" s="58">
        <f>COUNTIF(APR!$U$5:$U$202,$B23)</f>
        <v>10</v>
      </c>
      <c r="G23" s="58">
        <f>COUNTIF(MAY!$U$5:$U$202,$B23)</f>
        <v>8</v>
      </c>
      <c r="H23" s="58">
        <f>COUNTIF(JUN!$U$5:$U$202,$B23)</f>
        <v>14</v>
      </c>
      <c r="I23" s="58">
        <f>COUNTIF(JUL!$U$5:$U$201,$B23)</f>
        <v>17</v>
      </c>
      <c r="J23" s="58">
        <f>COUNTIF(AUG!$U$5:$U$201,$B23)</f>
        <v>12</v>
      </c>
      <c r="K23" s="58">
        <f>COUNTIF(SEP!$U$5:$U$203,$B23)</f>
        <v>12</v>
      </c>
      <c r="L23" s="58">
        <f>COUNTIF(OCT!$U$5:$U$202,$B23)</f>
        <v>13</v>
      </c>
      <c r="M23" s="58">
        <v>6</v>
      </c>
      <c r="N23" s="58">
        <f>COUNTIF(DEC!$U$5:$U$202,$B23)</f>
        <v>9</v>
      </c>
      <c r="O23" s="87">
        <f t="shared" si="0"/>
        <v>151</v>
      </c>
    </row>
    <row r="24" spans="1:15" ht="17.149999999999999" customHeight="1" x14ac:dyDescent="0.35">
      <c r="A24" s="461"/>
      <c r="B24" s="74" t="s">
        <v>165</v>
      </c>
      <c r="C24" s="58">
        <f>COUNTIF(JAN!$U$5:$U$200,$B24)</f>
        <v>0</v>
      </c>
      <c r="D24" s="58">
        <f>COUNTIF(FEB!$U$5:$U$201,$B24)</f>
        <v>0</v>
      </c>
      <c r="E24" s="58">
        <f>COUNTIF(MAR!$U$5:$U$202,$B24)</f>
        <v>2</v>
      </c>
      <c r="F24" s="58">
        <f>COUNTIF(APR!$U$5:$U$202,$B24)</f>
        <v>0</v>
      </c>
      <c r="G24" s="58">
        <f>COUNTIF(MAY!$U$5:$U$202,$B24)</f>
        <v>0</v>
      </c>
      <c r="H24" s="58">
        <f>COUNTIF(JUN!$U$5:$U$202,$B24)</f>
        <v>0</v>
      </c>
      <c r="I24" s="58">
        <f>COUNTIF(JUL!$U$5:$U$201,$B24)</f>
        <v>0</v>
      </c>
      <c r="J24" s="58">
        <f>COUNTIF(AUG!$U$5:$U$201,$B24)</f>
        <v>0</v>
      </c>
      <c r="K24" s="58">
        <f>COUNTIF(SEP!$U$5:$U$203,$B24)</f>
        <v>1</v>
      </c>
      <c r="L24" s="58">
        <f>COUNTIF(OCT!$U$5:$U$202,$B24)</f>
        <v>0</v>
      </c>
      <c r="M24" s="58">
        <f>COUNTIF(NOV!$R$5:$R$201,$B24)</f>
        <v>0</v>
      </c>
      <c r="N24" s="58">
        <f>COUNTIF(DEC!$R$5:$R$201,$B24)</f>
        <v>0</v>
      </c>
      <c r="O24" s="87">
        <f t="shared" si="0"/>
        <v>3</v>
      </c>
    </row>
    <row r="25" spans="1:15" ht="17.149999999999999" customHeight="1" x14ac:dyDescent="0.35">
      <c r="A25" s="462"/>
      <c r="B25" s="74" t="s">
        <v>3643</v>
      </c>
      <c r="C25" s="58">
        <f>SUM(JAN!$AB$5:$AB$200,$B25)</f>
        <v>23</v>
      </c>
      <c r="D25" s="58">
        <f>SUM(FEB!$AB$5:$AB$200,$B25)</f>
        <v>42</v>
      </c>
      <c r="E25" s="58">
        <f>SUM(MAR!$AB$5:$AB$202,$B25)</f>
        <v>45</v>
      </c>
      <c r="F25" s="58">
        <f>SUM(APR!$AB$5:$AB$200,$B25)</f>
        <v>29</v>
      </c>
      <c r="G25" s="58">
        <f>SUM(MAY!$AB$5:$AB$200,$B25)</f>
        <v>14</v>
      </c>
      <c r="H25" s="58">
        <f>SUM(JUN!$AB$5:$AB$198,$B25)</f>
        <v>26</v>
      </c>
      <c r="I25" s="58">
        <f>SUM(JUL!$AB$5:$AB$200,$B25)</f>
        <v>42</v>
      </c>
      <c r="J25" s="58">
        <f>SUM(AUG!$AB$5:$AB$200,$B25)</f>
        <v>23</v>
      </c>
      <c r="K25" s="58">
        <f>SUM(SEP!$AB$5:$AB$201,$B25)</f>
        <v>16</v>
      </c>
      <c r="L25" s="58">
        <f>SUM(OCT!$AB$5:$AB$201,$B25)</f>
        <v>28</v>
      </c>
      <c r="M25" s="58">
        <v>12</v>
      </c>
      <c r="N25" s="58">
        <f>SUM(DEC!$AB$5:$AB$201,$B25)</f>
        <v>31</v>
      </c>
      <c r="O25" s="87">
        <f>SUM(C25:N25)</f>
        <v>331</v>
      </c>
    </row>
    <row r="26" spans="1:15" ht="17.149999999999999" customHeight="1" x14ac:dyDescent="0.35">
      <c r="A26" s="460" t="s">
        <v>91</v>
      </c>
      <c r="B26" s="81" t="s">
        <v>7</v>
      </c>
      <c r="C26" s="58">
        <f>COUNTIF(JAN!$I$5:$I$200,$B26)</f>
        <v>64</v>
      </c>
      <c r="D26" s="58">
        <f>COUNTIF(FEB!$I$5:$I$201,$B26)</f>
        <v>51</v>
      </c>
      <c r="E26" s="58">
        <f>COUNTIF(MAR!$I$5:$I$202,$B26)</f>
        <v>59</v>
      </c>
      <c r="F26" s="58">
        <f>COUNTIF(APR!$I$5:$I$202,$B26)</f>
        <v>45</v>
      </c>
      <c r="G26" s="58">
        <f>COUNTIF(MAY!$I$5:$I$202,$B26)</f>
        <v>35</v>
      </c>
      <c r="H26" s="58">
        <f>COUNTIF(JUN!$I$5:$I$202,$B26)</f>
        <v>36</v>
      </c>
      <c r="I26" s="58">
        <f>COUNTIF(JUL!$I$5:$I$201,$B26)</f>
        <v>21</v>
      </c>
      <c r="J26" s="58">
        <f>COUNTIF(AUG!$I$5:$I$201,$B26)</f>
        <v>35</v>
      </c>
      <c r="K26" s="58">
        <f>COUNTIF(SEP!$I$5:$I$203,$B26)</f>
        <v>27</v>
      </c>
      <c r="L26" s="58">
        <f>COUNTIF(OCT!$I$5:$I$202,$B26)</f>
        <v>29</v>
      </c>
      <c r="M26" s="58">
        <v>7</v>
      </c>
      <c r="N26" s="58">
        <f>COUNTIF(DEC!$I$5:$I$202,$B26)</f>
        <v>14</v>
      </c>
      <c r="O26" s="87">
        <f t="shared" si="0"/>
        <v>423</v>
      </c>
    </row>
    <row r="27" spans="1:15" s="117" customFormat="1" ht="17.149999999999999" customHeight="1" x14ac:dyDescent="0.35">
      <c r="A27" s="461"/>
      <c r="B27" s="85" t="s">
        <v>170</v>
      </c>
      <c r="C27" s="101">
        <f>COUNTIF(JAN!$I$5:$I$200,$B27)</f>
        <v>2</v>
      </c>
      <c r="D27" s="101">
        <f>COUNTIF(FEB!$I$5:$I$201,$B27)</f>
        <v>3</v>
      </c>
      <c r="E27" s="58">
        <f>COUNTIF(MAR!$I$5:$I$202,$B27)</f>
        <v>3</v>
      </c>
      <c r="F27" s="101">
        <f>COUNTIF(APR!$I$5:$I$202,$B27)</f>
        <v>0</v>
      </c>
      <c r="G27" s="101">
        <f>COUNTIF(MAY!$I$5:$I$202,$B27)</f>
        <v>0</v>
      </c>
      <c r="H27" s="101">
        <f>COUNTIF(JUN!$I$5:$I$202,$B27)</f>
        <v>0</v>
      </c>
      <c r="I27" s="101">
        <f>COUNTIF(JUL!$I$5:$I$201,$B27)</f>
        <v>1</v>
      </c>
      <c r="J27" s="101">
        <f>COUNTIF(AUG!$I$5:$I$201,$B27)</f>
        <v>0</v>
      </c>
      <c r="K27" s="101">
        <f>COUNTIF(SEP!$I$5:$I$203,$B27)</f>
        <v>1</v>
      </c>
      <c r="L27" s="101">
        <f>COUNTIF(OCT!$I$5:$I$202,$B27)</f>
        <v>0</v>
      </c>
      <c r="M27" s="58">
        <f>COUNTIF(NOV!$R$5:$R$201,$B27)</f>
        <v>0</v>
      </c>
      <c r="N27" s="58">
        <f>COUNTIF(DEC!$I$5:$I$202,$B27)</f>
        <v>0</v>
      </c>
      <c r="O27" s="118">
        <f t="shared" si="0"/>
        <v>10</v>
      </c>
    </row>
    <row r="28" spans="1:15" ht="17.149999999999999" customHeight="1" x14ac:dyDescent="0.35">
      <c r="A28" s="461"/>
      <c r="B28" s="85" t="s">
        <v>21</v>
      </c>
      <c r="C28" s="58">
        <f>COUNTIF(JAN!$I$5:$I$200,$B28)</f>
        <v>0</v>
      </c>
      <c r="D28" s="58">
        <f>COUNTIF(FEB!$I$5:$I$201,$B28)</f>
        <v>0</v>
      </c>
      <c r="E28" s="58">
        <f>COUNTIF(MAR!$I$5:$I$202,$B28)</f>
        <v>0</v>
      </c>
      <c r="F28" s="58">
        <f>COUNTIF(APR!$I$5:$I$202,$B28)</f>
        <v>0</v>
      </c>
      <c r="G28" s="58">
        <f>COUNTIF(MAY!$I$5:$I$202,$B28)</f>
        <v>0</v>
      </c>
      <c r="H28" s="58">
        <f>COUNTIF(JUN!$I$5:$I$202,$B28)</f>
        <v>0</v>
      </c>
      <c r="I28" s="58">
        <f>COUNTIF(JUL!$I$5:$I$201,$B28)</f>
        <v>0</v>
      </c>
      <c r="J28" s="58">
        <f>COUNTIF(AUG!$I$5:$I$201,$B28)</f>
        <v>0</v>
      </c>
      <c r="K28" s="58">
        <f>COUNTIF(SEP!$I$5:$I$203,$B28)</f>
        <v>0</v>
      </c>
      <c r="L28" s="58">
        <f>COUNTIF(OCT!$I$5:$I$202,$B28)</f>
        <v>0</v>
      </c>
      <c r="M28" s="58">
        <f>COUNTIF(NOV!$R$5:$R$201,$B28)</f>
        <v>0</v>
      </c>
      <c r="N28" s="58">
        <f>COUNTIF(DEC!$I$5:$I$202,$B28)</f>
        <v>0</v>
      </c>
      <c r="O28" s="87">
        <f t="shared" si="0"/>
        <v>0</v>
      </c>
    </row>
    <row r="29" spans="1:15" s="117" customFormat="1" ht="17.149999999999999" customHeight="1" x14ac:dyDescent="0.35">
      <c r="A29" s="461"/>
      <c r="B29" s="85" t="s">
        <v>173</v>
      </c>
      <c r="C29" s="101">
        <f>COUNTIF(JAN!$I$5:$I$200,$B29)</f>
        <v>11</v>
      </c>
      <c r="D29" s="101">
        <f>COUNTIF(FEB!$I$5:$I$201,$B29)</f>
        <v>10</v>
      </c>
      <c r="E29" s="58">
        <f>COUNTIF(MAR!$I$5:$I$202,$B29)</f>
        <v>8</v>
      </c>
      <c r="F29" s="101">
        <f>COUNTIF(APR!$I$5:$I$202,$B29)</f>
        <v>7</v>
      </c>
      <c r="G29" s="101">
        <f>COUNTIF(MAY!$I$5:$I$202,$B29)</f>
        <v>9</v>
      </c>
      <c r="H29" s="101">
        <f>COUNTIF(JUN!$I$5:$I$202,$B29)</f>
        <v>1</v>
      </c>
      <c r="I29" s="101">
        <f>COUNTIF(JUL!$I$5:$I$201,$B29)</f>
        <v>0</v>
      </c>
      <c r="J29" s="101">
        <f>COUNTIF(AUG!$I$5:$I$201,$B29)</f>
        <v>0</v>
      </c>
      <c r="K29" s="101">
        <f>COUNTIF(SEP!$I$5:$I$203,$B29)</f>
        <v>0</v>
      </c>
      <c r="L29" s="101">
        <f>COUNTIF(OCT!$I$5:$I$202,$B29)</f>
        <v>0</v>
      </c>
      <c r="M29" s="58">
        <f>COUNTIF(NOV!$R$5:$R$201,$B29)</f>
        <v>0</v>
      </c>
      <c r="N29" s="58">
        <f>COUNTIF(DEC!$I$5:$I$202,$B29)</f>
        <v>0</v>
      </c>
      <c r="O29" s="118">
        <f t="shared" si="0"/>
        <v>46</v>
      </c>
    </row>
    <row r="30" spans="1:15" s="117" customFormat="1" ht="17.149999999999999" customHeight="1" x14ac:dyDescent="0.35">
      <c r="A30" s="461"/>
      <c r="B30" s="85" t="s">
        <v>175</v>
      </c>
      <c r="C30" s="101">
        <f>COUNTIF(JAN!$I$5:$I$200,$B30)</f>
        <v>6</v>
      </c>
      <c r="D30" s="101">
        <f>COUNTIF(FEB!$I$5:$I$201,$B30)</f>
        <v>11</v>
      </c>
      <c r="E30" s="58">
        <f>COUNTIF(MAR!$I$5:$I$202,$B30)</f>
        <v>4</v>
      </c>
      <c r="F30" s="101">
        <f>COUNTIF(APR!$I$5:$I$202,$B30)</f>
        <v>2</v>
      </c>
      <c r="G30" s="101">
        <f>COUNTIF(MAY!$I$5:$I$202,$B30)</f>
        <v>11</v>
      </c>
      <c r="H30" s="101">
        <f>COUNTIF(JUN!$I$5:$I$202,$B30)</f>
        <v>25</v>
      </c>
      <c r="I30" s="101">
        <f>COUNTIF(JUL!$I$5:$I$201,$B30)</f>
        <v>9</v>
      </c>
      <c r="J30" s="101">
        <f>COUNTIF(AUG!$I$5:$I$201,$B30)</f>
        <v>10</v>
      </c>
      <c r="K30" s="101">
        <f>COUNTIF(SEP!$I$5:$I$203,$B30)</f>
        <v>19</v>
      </c>
      <c r="L30" s="101">
        <f>COUNTIF(OCT!$I$5:$I$202,$B30)</f>
        <v>10</v>
      </c>
      <c r="M30" s="58">
        <v>6</v>
      </c>
      <c r="N30" s="58">
        <f>COUNTIF(DEC!$I$5:$I$202,$B30)</f>
        <v>2</v>
      </c>
      <c r="O30" s="118">
        <f t="shared" si="0"/>
        <v>115</v>
      </c>
    </row>
    <row r="31" spans="1:15" s="117" customFormat="1" ht="17.149999999999999" customHeight="1" x14ac:dyDescent="0.35">
      <c r="A31" s="461"/>
      <c r="B31" s="85" t="s">
        <v>177</v>
      </c>
      <c r="C31" s="101">
        <f>COUNTIF(JAN!$I$5:$I$200,$B31)</f>
        <v>0</v>
      </c>
      <c r="D31" s="101">
        <f>COUNTIF(FEB!$I$5:$I$201,$B31)</f>
        <v>4</v>
      </c>
      <c r="E31" s="58">
        <f>COUNTIF(MAR!$I$5:$I$202,$B31)</f>
        <v>1</v>
      </c>
      <c r="F31" s="101">
        <f>COUNTIF(APR!$I$5:$I$202,$B31)</f>
        <v>0</v>
      </c>
      <c r="G31" s="101">
        <f>COUNTIF(MAY!$I$5:$I$202,$B31)</f>
        <v>1</v>
      </c>
      <c r="H31" s="101">
        <f>COUNTIF(JUN!$I$5:$I$202,$B31)</f>
        <v>0</v>
      </c>
      <c r="I31" s="101">
        <f>COUNTIF(JUL!$I$5:$I$201,$B31)</f>
        <v>0</v>
      </c>
      <c r="J31" s="101">
        <f>COUNTIF(AUG!$I$5:$I$201,$B31)</f>
        <v>0</v>
      </c>
      <c r="K31" s="101">
        <f>COUNTIF(SEP!$I$5:$I$203,$B31)</f>
        <v>0</v>
      </c>
      <c r="L31" s="101">
        <f>COUNTIF(OCT!$I$5:$I$202,$B31)</f>
        <v>0</v>
      </c>
      <c r="M31" s="58">
        <v>1</v>
      </c>
      <c r="N31" s="58">
        <f>COUNTIF(DEC!$I$5:$I$202,$B31)</f>
        <v>0</v>
      </c>
      <c r="O31" s="118">
        <f t="shared" si="0"/>
        <v>7</v>
      </c>
    </row>
    <row r="32" spans="1:15" s="117" customFormat="1" ht="17.149999999999999" customHeight="1" x14ac:dyDescent="0.35">
      <c r="A32" s="461"/>
      <c r="B32" s="85" t="s">
        <v>1797</v>
      </c>
      <c r="C32" s="101">
        <f>COUNTIF(JAN!$I$5:$I$200,$B32)</f>
        <v>0</v>
      </c>
      <c r="D32" s="101">
        <f>COUNTIF(FEB!$I$5:$I$201,$B32)</f>
        <v>0</v>
      </c>
      <c r="E32" s="58">
        <f>COUNTIF(MAR!$I$5:$I$202,$B32)</f>
        <v>0</v>
      </c>
      <c r="F32" s="101">
        <f>COUNTIF(APR!$I$5:$I$202,$B32)</f>
        <v>1</v>
      </c>
      <c r="G32" s="101">
        <f>COUNTIF(MAY!$I$5:$I$202,$B32)</f>
        <v>0</v>
      </c>
      <c r="H32" s="101">
        <f>COUNTIF(JUN!$I$5:$I$202,$B32)</f>
        <v>1</v>
      </c>
      <c r="I32" s="101">
        <f>COUNTIF(JUL!$I$5:$I$201,$B32)</f>
        <v>0</v>
      </c>
      <c r="J32" s="101">
        <f>COUNTIF(AUG!$I$5:$I$201,$B32)</f>
        <v>0</v>
      </c>
      <c r="K32" s="101">
        <f>COUNTIF(SEP!$I$5:$I$203,$B32)</f>
        <v>0</v>
      </c>
      <c r="L32" s="101">
        <f>COUNTIF(OCT!$I$5:$I$202,$B32)</f>
        <v>0</v>
      </c>
      <c r="M32" s="58">
        <f>COUNTIF(NOV!$R$5:$R$201,$B32)</f>
        <v>0</v>
      </c>
      <c r="N32" s="58">
        <f>COUNTIF(DEC!$I$5:$I$202,$B32)</f>
        <v>0</v>
      </c>
      <c r="O32" s="118">
        <f t="shared" si="0"/>
        <v>2</v>
      </c>
    </row>
    <row r="33" spans="1:15" s="117" customFormat="1" ht="17.149999999999999" customHeight="1" x14ac:dyDescent="0.35">
      <c r="A33" s="461"/>
      <c r="B33" s="85" t="s">
        <v>44</v>
      </c>
      <c r="C33" s="101">
        <f>COUNTIF(JAN!$I$5:$I$200,$B33)</f>
        <v>13</v>
      </c>
      <c r="D33" s="101">
        <f>COUNTIF(FEB!$I$5:$I$201,$B33)</f>
        <v>26</v>
      </c>
      <c r="E33" s="58">
        <f>COUNTIF(MAR!$I$5:$I$202,$B33)</f>
        <v>25</v>
      </c>
      <c r="F33" s="101">
        <f>COUNTIF(APR!$I$5:$I$202,$B33)</f>
        <v>10</v>
      </c>
      <c r="G33" s="101">
        <f>COUNTIF(MAY!$I$5:$I$202,$B33)</f>
        <v>12</v>
      </c>
      <c r="H33" s="101">
        <f>COUNTIF(JUN!$I$5:$I$202,$B33)</f>
        <v>12</v>
      </c>
      <c r="I33" s="101">
        <f>COUNTIF(JUL!$I$5:$I$201,$B33)</f>
        <v>5</v>
      </c>
      <c r="J33" s="101">
        <f>COUNTIF(AUG!$I$5:$I$201,$B33)</f>
        <v>17</v>
      </c>
      <c r="K33" s="101">
        <f>COUNTIF(SEP!$I$5:$I$203,$B33)</f>
        <v>13</v>
      </c>
      <c r="L33" s="101">
        <f>COUNTIF(OCT!$I$5:$I$202,$B33)</f>
        <v>11</v>
      </c>
      <c r="M33" s="58">
        <v>7</v>
      </c>
      <c r="N33" s="58">
        <f>COUNTIF(DEC!$I$5:$I$202,$B33)</f>
        <v>4</v>
      </c>
      <c r="O33" s="118">
        <f t="shared" si="0"/>
        <v>155</v>
      </c>
    </row>
    <row r="34" spans="1:15" s="117" customFormat="1" ht="17.149999999999999" customHeight="1" x14ac:dyDescent="0.35">
      <c r="A34" s="461"/>
      <c r="B34" s="85" t="s">
        <v>47</v>
      </c>
      <c r="C34" s="101">
        <f>COUNTIF(JAN!$I$5:$I$200,$B34)</f>
        <v>15</v>
      </c>
      <c r="D34" s="101">
        <f>COUNTIF(FEB!$I$5:$I$201,$B34)</f>
        <v>15</v>
      </c>
      <c r="E34" s="58">
        <f>COUNTIF(MAR!$I$5:$I$202,$B34)</f>
        <v>11</v>
      </c>
      <c r="F34" s="101">
        <f>COUNTIF(APR!$I$5:$I$202,$B34)</f>
        <v>11</v>
      </c>
      <c r="G34" s="101">
        <f>COUNTIF(MAY!$I$5:$I$202,$B34)</f>
        <v>5</v>
      </c>
      <c r="H34" s="101">
        <f>COUNTIF(JUN!$I$5:$I$202,$B34)</f>
        <v>5</v>
      </c>
      <c r="I34" s="101">
        <f>COUNTIF(JUL!$I$5:$I$201,$B34)</f>
        <v>6</v>
      </c>
      <c r="J34" s="101">
        <f>COUNTIF(AUG!$I$5:$I$201,$B34)</f>
        <v>13</v>
      </c>
      <c r="K34" s="101">
        <f>COUNTIF(SEP!$I$5:$I$203,$B34)</f>
        <v>7</v>
      </c>
      <c r="L34" s="101">
        <f>COUNTIF(OCT!$I$5:$I$202,$B34)</f>
        <v>8</v>
      </c>
      <c r="M34" s="58">
        <v>1</v>
      </c>
      <c r="N34" s="58">
        <f>COUNTIF(DEC!$I$5:$I$202,$B34)</f>
        <v>5</v>
      </c>
      <c r="O34" s="118">
        <f t="shared" si="0"/>
        <v>102</v>
      </c>
    </row>
    <row r="35" spans="1:15" s="117" customFormat="1" ht="17.149999999999999" customHeight="1" x14ac:dyDescent="0.35">
      <c r="A35" s="461"/>
      <c r="B35" s="85" t="s">
        <v>50</v>
      </c>
      <c r="C35" s="101">
        <f>COUNTIF(JAN!$I$5:$I$200,$B35)</f>
        <v>11</v>
      </c>
      <c r="D35" s="101">
        <f>COUNTIF(FEB!$I$5:$I$201,$B35)</f>
        <v>13</v>
      </c>
      <c r="E35" s="58">
        <f>COUNTIF(MAR!$I$5:$I$202,$B35)</f>
        <v>7</v>
      </c>
      <c r="F35" s="101">
        <f>COUNTIF(APR!$I$5:$I$202,$B35)</f>
        <v>11</v>
      </c>
      <c r="G35" s="101">
        <f>COUNTIF(MAY!$I$5:$I$202,$B35)</f>
        <v>6</v>
      </c>
      <c r="H35" s="101">
        <f>COUNTIF(JUN!$I$5:$I$202,$B35)</f>
        <v>6</v>
      </c>
      <c r="I35" s="101">
        <f>COUNTIF(JUL!$I$5:$I$201,$B35)</f>
        <v>14</v>
      </c>
      <c r="J35" s="101">
        <f>COUNTIF(AUG!$I$5:$I$201,$B35)</f>
        <v>12</v>
      </c>
      <c r="K35" s="101">
        <f>COUNTIF(SEP!$I$5:$I$203,$B35)</f>
        <v>3</v>
      </c>
      <c r="L35" s="101">
        <f>COUNTIF(OCT!$I$5:$I$202,$B35)</f>
        <v>6</v>
      </c>
      <c r="M35" s="58">
        <v>5</v>
      </c>
      <c r="N35" s="58">
        <f>COUNTIF(DEC!$I$5:$I$202,$B35)</f>
        <v>1</v>
      </c>
      <c r="O35" s="118">
        <f t="shared" si="0"/>
        <v>95</v>
      </c>
    </row>
    <row r="36" spans="1:15" s="117" customFormat="1" ht="17.149999999999999" customHeight="1" x14ac:dyDescent="0.35">
      <c r="A36" s="461"/>
      <c r="B36" s="85" t="s">
        <v>53</v>
      </c>
      <c r="C36" s="101">
        <f>COUNTIF(JAN!$I$5:$I$200,$B36)</f>
        <v>12</v>
      </c>
      <c r="D36" s="101">
        <f>COUNTIF(FEB!$I$5:$I$201,$B36)</f>
        <v>20</v>
      </c>
      <c r="E36" s="58">
        <f>COUNTIF(MAR!$I$5:$I$202,$B36)</f>
        <v>10</v>
      </c>
      <c r="F36" s="101">
        <f>COUNTIF(APR!$I$5:$I$202,$B36)</f>
        <v>13</v>
      </c>
      <c r="G36" s="101">
        <f>COUNTIF(MAY!$I$5:$I$202,$B36)</f>
        <v>10</v>
      </c>
      <c r="H36" s="101">
        <f>COUNTIF(JUN!$I$5:$I$202,$B36)</f>
        <v>11</v>
      </c>
      <c r="I36" s="101">
        <f>COUNTIF(JUL!$I$5:$I$201,$B36)</f>
        <v>10</v>
      </c>
      <c r="J36" s="101">
        <f>COUNTIF(AUG!$I$5:$I$201,$B36)</f>
        <v>13</v>
      </c>
      <c r="K36" s="101">
        <f>COUNTIF(SEP!$I$5:$I$203,$B36)</f>
        <v>12</v>
      </c>
      <c r="L36" s="101">
        <f>COUNTIF(OCT!$I$5:$I$202,$B36)</f>
        <v>21</v>
      </c>
      <c r="M36" s="58">
        <v>10</v>
      </c>
      <c r="N36" s="58">
        <f>COUNTIF(DEC!$I$5:$I$202,$B36)</f>
        <v>3</v>
      </c>
      <c r="O36" s="118">
        <f t="shared" si="0"/>
        <v>145</v>
      </c>
    </row>
    <row r="37" spans="1:15" s="117" customFormat="1" ht="17.149999999999999" customHeight="1" x14ac:dyDescent="0.35">
      <c r="A37" s="461"/>
      <c r="B37" s="85" t="s">
        <v>186</v>
      </c>
      <c r="C37" s="101">
        <f>COUNTIF(JAN!$I$5:$I$200,$B37)</f>
        <v>3</v>
      </c>
      <c r="D37" s="101">
        <f>COUNTIF(FEB!$I$5:$I$201,$B37)</f>
        <v>2</v>
      </c>
      <c r="E37" s="58">
        <f>COUNTIF(MAR!$I$5:$I$202,$B37)</f>
        <v>0</v>
      </c>
      <c r="F37" s="101">
        <f>COUNTIF(APR!$I$5:$I$202,$B37)</f>
        <v>0</v>
      </c>
      <c r="G37" s="101">
        <f>COUNTIF(MAY!$I$5:$I$202,$B37)</f>
        <v>2</v>
      </c>
      <c r="H37" s="101">
        <f>COUNTIF(JUN!$I$5:$I$202,$B37)</f>
        <v>3</v>
      </c>
      <c r="I37" s="101">
        <f>COUNTIF(JUL!$I$5:$I$201,$B37)</f>
        <v>1</v>
      </c>
      <c r="J37" s="101">
        <f>COUNTIF(AUG!$I$5:$I$201,$B37)</f>
        <v>0</v>
      </c>
      <c r="K37" s="101">
        <f>COUNTIF(SEP!$I$5:$I$203,$B37)</f>
        <v>0</v>
      </c>
      <c r="L37" s="101">
        <f>COUNTIF(OCT!$I$5:$I$202,$B37)</f>
        <v>0</v>
      </c>
      <c r="M37" s="58">
        <f>COUNTIF(NOV!$R$5:$R$201,$B37)</f>
        <v>0</v>
      </c>
      <c r="N37" s="58">
        <f>COUNTIF(DEC!$I$5:$I$202,$B37)</f>
        <v>0</v>
      </c>
      <c r="O37" s="118">
        <f>SUM(C37:N37)</f>
        <v>11</v>
      </c>
    </row>
    <row r="38" spans="1:15" s="117" customFormat="1" ht="17.149999999999999" customHeight="1" x14ac:dyDescent="0.35">
      <c r="A38" s="461"/>
      <c r="B38" s="85" t="s">
        <v>188</v>
      </c>
      <c r="C38" s="101">
        <f>COUNTIF(JAN!$I$5:$I$200,$B38)</f>
        <v>0</v>
      </c>
      <c r="D38" s="101">
        <f>COUNTIF(FEB!$I$5:$I$201,$B38)</f>
        <v>1</v>
      </c>
      <c r="E38" s="58">
        <f>COUNTIF(MAR!$I$5:$I$202,$B38)</f>
        <v>1</v>
      </c>
      <c r="F38" s="101">
        <f>COUNTIF(APR!$I$5:$I$202,$B38)</f>
        <v>0</v>
      </c>
      <c r="G38" s="101">
        <f>COUNTIF(MAY!$I$5:$I$202,$B38)</f>
        <v>4</v>
      </c>
      <c r="H38" s="101">
        <f>COUNTIF(JUN!$I$5:$I$202,$B38)</f>
        <v>3</v>
      </c>
      <c r="I38" s="101">
        <f>COUNTIF(JUL!$I$5:$I$201,$B38)</f>
        <v>2</v>
      </c>
      <c r="J38" s="101">
        <f>COUNTIF(AUG!$I$5:$I$201,$B38)</f>
        <v>1</v>
      </c>
      <c r="K38" s="101">
        <f>COUNTIF(SEP!$I$5:$I$203,$B38)</f>
        <v>0</v>
      </c>
      <c r="L38" s="101">
        <f>COUNTIF(OCT!$I$5:$I$202,$B38)</f>
        <v>0</v>
      </c>
      <c r="M38" s="58">
        <f>COUNTIF(NOV!$R$5:$R$201,$B38)</f>
        <v>0</v>
      </c>
      <c r="N38" s="58">
        <f>COUNTIF(DEC!$I$5:$I$202,$B38)</f>
        <v>0</v>
      </c>
      <c r="O38" s="118">
        <f>SUM(C38:N38)</f>
        <v>12</v>
      </c>
    </row>
    <row r="39" spans="1:15" s="117" customFormat="1" ht="17.149999999999999" customHeight="1" x14ac:dyDescent="0.35">
      <c r="A39" s="461"/>
      <c r="B39" s="85" t="s">
        <v>55</v>
      </c>
      <c r="C39" s="101">
        <f>COUNTIF(JAN!$I$5:$I$200,$B39)</f>
        <v>3</v>
      </c>
      <c r="D39" s="101">
        <f>COUNTIF(FEB!$I$5:$I$201,$B39)</f>
        <v>2</v>
      </c>
      <c r="E39" s="58">
        <f>COUNTIF(MAR!$I$5:$I$202,$B39)</f>
        <v>2</v>
      </c>
      <c r="F39" s="101">
        <f>COUNTIF(APR!$I$5:$I$202,$B39)</f>
        <v>0</v>
      </c>
      <c r="G39" s="101">
        <f>COUNTIF(MAY!$I$5:$I$202,$B39)</f>
        <v>1</v>
      </c>
      <c r="H39" s="101">
        <f>COUNTIF(JUN!$I$5:$I$202,$B39)</f>
        <v>1</v>
      </c>
      <c r="I39" s="101">
        <f>COUNTIF(JUL!$I$5:$I$201,$B39)</f>
        <v>4</v>
      </c>
      <c r="J39" s="101">
        <f>COUNTIF(AUG!$I$5:$I$201,$B39)</f>
        <v>3</v>
      </c>
      <c r="K39" s="101">
        <f>COUNTIF(SEP!$I$5:$I$203,$B39)</f>
        <v>3</v>
      </c>
      <c r="L39" s="101">
        <f>COUNTIF(OCT!$I$5:$I$202,$B39)</f>
        <v>4</v>
      </c>
      <c r="M39" s="58">
        <f>COUNTIF(NOV!$R$5:$R$201,$B39)</f>
        <v>0</v>
      </c>
      <c r="N39" s="58">
        <f>COUNTIF(DEC!$I$5:$I$202,$B39)</f>
        <v>2</v>
      </c>
      <c r="O39" s="118">
        <f t="shared" si="0"/>
        <v>25</v>
      </c>
    </row>
    <row r="40" spans="1:15" s="117" customFormat="1" ht="17.149999999999999" customHeight="1" x14ac:dyDescent="0.35">
      <c r="A40" s="462"/>
      <c r="B40" s="85" t="s">
        <v>57</v>
      </c>
      <c r="C40" s="101">
        <f>COUNTIF(JAN!$I$5:$I$200,$B40)</f>
        <v>1</v>
      </c>
      <c r="D40" s="101">
        <f>COUNTIF(FEB!$I$5:$I$201,$B40)</f>
        <v>0</v>
      </c>
      <c r="E40" s="58">
        <f>COUNTIF(MAR!$I$5:$I$202,$B40)</f>
        <v>0</v>
      </c>
      <c r="F40" s="101">
        <f>COUNTIF(APR!$I$5:$I$202,$B40)</f>
        <v>1</v>
      </c>
      <c r="G40" s="101">
        <f>COUNTIF(MAY!$I$5:$I$202,$B40)</f>
        <v>1</v>
      </c>
      <c r="H40" s="101">
        <f>COUNTIF(JUN!$I$5:$I$202,$B40)</f>
        <v>3</v>
      </c>
      <c r="I40" s="101">
        <f>COUNTIF(JUL!$I$5:$I$201,$B40)</f>
        <v>2</v>
      </c>
      <c r="J40" s="101">
        <f>COUNTIF(AUG!$I$5:$I$201,$B40)</f>
        <v>0</v>
      </c>
      <c r="K40" s="101">
        <f>COUNTIF(SEP!$I$5:$I$203,$B40)</f>
        <v>1</v>
      </c>
      <c r="L40" s="101">
        <f>COUNTIF(OCT!$I$5:$I$202,$B40)</f>
        <v>0</v>
      </c>
      <c r="M40" s="58">
        <f>COUNTIF(NOV!$R$5:$R$201,$B40)</f>
        <v>0</v>
      </c>
      <c r="N40" s="58">
        <f>COUNTIF(DEC!$I$5:$I$202,$B40)</f>
        <v>0</v>
      </c>
      <c r="O40" s="118">
        <f t="shared" si="0"/>
        <v>9</v>
      </c>
    </row>
    <row r="41" spans="1:15" ht="17.149999999999999" customHeight="1" x14ac:dyDescent="0.35">
      <c r="A41" s="464" t="s">
        <v>192</v>
      </c>
      <c r="B41" s="85" t="s">
        <v>193</v>
      </c>
      <c r="C41" s="58">
        <v>87</v>
      </c>
      <c r="D41" s="58">
        <f>COUNTIF(FEB!$L$5:$L$201,$B41)</f>
        <v>85</v>
      </c>
      <c r="E41" s="58">
        <f>COUNTIF(MAR!$L$5:$L$202,$B41)</f>
        <v>60</v>
      </c>
      <c r="F41" s="58">
        <f>COUNTIF(APR!$L$5:$L$202,$B41)</f>
        <v>40</v>
      </c>
      <c r="G41" s="58">
        <f>COUNTIF(MAY!$L$5:$L$202,$B41)</f>
        <v>46</v>
      </c>
      <c r="H41" s="58">
        <f>COUNTIF(JUN!$L$5:$L$202,$B41)</f>
        <v>61</v>
      </c>
      <c r="I41" s="58">
        <f>COUNTIF(JUL!$L$5:$L$201,$B41)</f>
        <v>42</v>
      </c>
      <c r="J41" s="58">
        <f>COUNTIF(AUG!$L$5:$L$201,$B41)</f>
        <v>71</v>
      </c>
      <c r="K41" s="58">
        <f>COUNTIF(SEP!$L$5:$L$203,$B41)</f>
        <v>42</v>
      </c>
      <c r="L41" s="58">
        <f>COUNTIF(OCT!$L$5:$L$202,$B41)</f>
        <v>61</v>
      </c>
      <c r="M41" s="58">
        <v>12</v>
      </c>
      <c r="N41" s="58">
        <f>COUNTIF(DEC!$L$5:$L$202,$B41)</f>
        <v>1</v>
      </c>
      <c r="O41" s="87">
        <f t="shared" si="0"/>
        <v>608</v>
      </c>
    </row>
    <row r="42" spans="1:15" ht="17.149999999999999" customHeight="1" x14ac:dyDescent="0.35">
      <c r="A42" s="464"/>
      <c r="B42" s="85" t="s">
        <v>195</v>
      </c>
      <c r="C42" s="58">
        <f>COUNTIF(JAN!$L$5:$L$200,$B42)</f>
        <v>50</v>
      </c>
      <c r="D42" s="58">
        <f>COUNTIF(FEB!$L$5:$L$201,$B42)</f>
        <v>71</v>
      </c>
      <c r="E42" s="58">
        <f>COUNTIF(MAR!$L$5:$L$202,$B42)</f>
        <v>69</v>
      </c>
      <c r="F42" s="58">
        <f>COUNTIF(APR!$L$5:$L$202,$B42)</f>
        <v>60</v>
      </c>
      <c r="G42" s="58">
        <f>COUNTIF(MAY!$L$5:$L$202,$B42)</f>
        <v>49</v>
      </c>
      <c r="H42" s="58">
        <f>COUNTIF(JUN!$L$5:$L$202,$B42)</f>
        <v>41</v>
      </c>
      <c r="I42" s="58">
        <f>COUNTIF(JUL!$L$5:$L$201,$B42)</f>
        <v>29</v>
      </c>
      <c r="J42" s="58">
        <f>COUNTIF(AUG!$L$5:$L$201,$B42)</f>
        <v>30</v>
      </c>
      <c r="K42" s="58">
        <f>COUNTIF(SEP!$L$5:$L$203,$B42)</f>
        <v>41</v>
      </c>
      <c r="L42" s="58">
        <f>COUNTIF(OCT!$L$5:$L$202,$B42)</f>
        <v>24</v>
      </c>
      <c r="M42" s="58">
        <v>25</v>
      </c>
      <c r="N42" s="58">
        <f>COUNTIF(DEC!$L$5:$L$202,$B42)</f>
        <v>28</v>
      </c>
      <c r="O42" s="87">
        <f t="shared" si="0"/>
        <v>517</v>
      </c>
    </row>
    <row r="43" spans="1:15" ht="17.149999999999999" customHeight="1" x14ac:dyDescent="0.35">
      <c r="A43" s="464"/>
      <c r="B43" s="81" t="s">
        <v>55</v>
      </c>
      <c r="C43" s="58">
        <f>COUNTIF(JAN!$L$5:$L$200,$B43)</f>
        <v>4</v>
      </c>
      <c r="D43" s="58">
        <f>COUNTIF(FEB!$L$5:$L$201,$B43)</f>
        <v>2</v>
      </c>
      <c r="E43" s="58">
        <f>COUNTIF(MAR!$L$5:$L$201,$B43)</f>
        <v>3</v>
      </c>
      <c r="F43" s="58">
        <f>COUNTIF(APR!$L$5:$L$202,$B43)</f>
        <v>1</v>
      </c>
      <c r="G43" s="58">
        <f>COUNTIF(MAY!$L$5:$L$202,$B43)</f>
        <v>2</v>
      </c>
      <c r="H43" s="58">
        <f>COUNTIF(JUN!$L$5:$L$202,$B43)</f>
        <v>5</v>
      </c>
      <c r="I43" s="58">
        <f>COUNTIF(JUL!$L$5:$L$201,$B43)</f>
        <v>4</v>
      </c>
      <c r="J43" s="58">
        <f>COUNTIF(AUG!$L$5:$L$201,$B43)</f>
        <v>3</v>
      </c>
      <c r="K43" s="58">
        <f>COUNTIF(SEP!$L$5:$L$203,$B43)</f>
        <v>3</v>
      </c>
      <c r="L43" s="58">
        <f>COUNTIF(OCT!$L$5:$L$202,$B43)</f>
        <v>4</v>
      </c>
      <c r="M43" s="58">
        <f>COUNTIF(NOV!$R$5:$R$201,$B43)</f>
        <v>0</v>
      </c>
      <c r="N43" s="58">
        <f>COUNTIF(DEC!$L$5:$L$202,$B43)</f>
        <v>2</v>
      </c>
      <c r="O43" s="87">
        <f t="shared" si="0"/>
        <v>33</v>
      </c>
    </row>
    <row r="44" spans="1:15" ht="17.149999999999999" customHeight="1" x14ac:dyDescent="0.35">
      <c r="A44" s="464" t="s">
        <v>197</v>
      </c>
      <c r="B44" s="81" t="s">
        <v>12</v>
      </c>
      <c r="C44" s="58">
        <f>COUNTIF(JAN!$W$5:$W$200,$B44)</f>
        <v>4</v>
      </c>
      <c r="D44" s="58">
        <f>COUNTIF(FEB!$W$5:$W$201,$B44)</f>
        <v>12</v>
      </c>
      <c r="E44" s="58">
        <f>COUNTIF(MAR!$W$5:$W$202,$B44)</f>
        <v>8</v>
      </c>
      <c r="F44" s="58">
        <f>COUNTIF(APR!$W$5:$W$202,$B44)</f>
        <v>4</v>
      </c>
      <c r="G44" s="58">
        <f>COUNTIF(MAY!$W$5:$W$202,$B44)</f>
        <v>6</v>
      </c>
      <c r="H44" s="58">
        <f>COUNTIF(JUN!$W$5:$W$202,$B44)</f>
        <v>1</v>
      </c>
      <c r="I44" s="58">
        <f>COUNTIF(JUL!$W$5:$W$201,$B44)</f>
        <v>3</v>
      </c>
      <c r="J44" s="58">
        <f>COUNTIF(AUG!$W$5:$W$201,$B44)</f>
        <v>6</v>
      </c>
      <c r="K44" s="58">
        <f>COUNTIF(SEP!$W$5:$W$203,$B44)</f>
        <v>2</v>
      </c>
      <c r="L44" s="58">
        <f>COUNTIF(OCT!$W$5:$W$202,$B44)</f>
        <v>5</v>
      </c>
      <c r="M44" s="58">
        <v>2</v>
      </c>
      <c r="N44" s="58">
        <f>COUNTIF(DEC!$W$5:$W$202,$B44)</f>
        <v>0</v>
      </c>
      <c r="O44" s="87">
        <f t="shared" si="0"/>
        <v>53</v>
      </c>
    </row>
    <row r="45" spans="1:15" ht="17.149999999999999" customHeight="1" x14ac:dyDescent="0.35">
      <c r="A45" s="464"/>
      <c r="B45" s="81" t="s">
        <v>19</v>
      </c>
      <c r="C45" s="58">
        <f>COUNTIF(JAN!$W$5:$W$200,$B45)</f>
        <v>0</v>
      </c>
      <c r="D45" s="58">
        <f>COUNTIF(FEB!$W$5:$W$201,$B45)</f>
        <v>0</v>
      </c>
      <c r="E45" s="58">
        <f>COUNTIF(MAR!$W$5:$W$202,$B45)</f>
        <v>0</v>
      </c>
      <c r="F45" s="58">
        <f>COUNTIF(APR!$W$5:$W$202,$B45)</f>
        <v>0</v>
      </c>
      <c r="G45" s="58">
        <f>COUNTIF(MAY!$W$5:$W$202,$B45)</f>
        <v>0</v>
      </c>
      <c r="H45" s="58">
        <f>COUNTIF(JUN!$W$5:$W$202,$B45)</f>
        <v>1</v>
      </c>
      <c r="I45" s="58">
        <f>COUNTIF(JUL!$W$5:$W$201,$B45)</f>
        <v>0</v>
      </c>
      <c r="J45" s="58">
        <f>COUNTIF(AUG!$W$5:$W$201,$B45)</f>
        <v>0</v>
      </c>
      <c r="K45" s="58">
        <f>COUNTIF(SEP!$W$5:$W$203,$B45)</f>
        <v>0</v>
      </c>
      <c r="L45" s="58">
        <f>COUNTIF(OCT!$W$5:$W$202,$B45)</f>
        <v>0</v>
      </c>
      <c r="M45" s="58">
        <f>COUNTIF(NOV!$R$5:$R$201,$B45)</f>
        <v>0</v>
      </c>
      <c r="N45" s="58">
        <f>COUNTIF(DEC!$W$5:$W$202,$B45)</f>
        <v>0</v>
      </c>
      <c r="O45" s="87">
        <f t="shared" si="0"/>
        <v>1</v>
      </c>
    </row>
    <row r="46" spans="1:15" ht="17.149999999999999" customHeight="1" x14ac:dyDescent="0.35">
      <c r="B46" s="81" t="s">
        <v>3644</v>
      </c>
      <c r="C46" s="58">
        <f>COUNTIF(JAN!$O$5:$O$200,"Thalassaemia")</f>
        <v>1</v>
      </c>
      <c r="D46" s="58">
        <f>COUNTIF(FEB!$O$5:$O$201,"Thalassaemia")</f>
        <v>4</v>
      </c>
      <c r="E46" s="58">
        <f>COUNTIF(MAR!$O$5:$O$203,"Thalassaemia")</f>
        <v>4</v>
      </c>
      <c r="F46" s="58">
        <f>COUNTIF(APR!$O$5:$O$201,"Thalassaemia")</f>
        <v>2</v>
      </c>
      <c r="G46" s="58">
        <f>COUNTIF(MAY!$O$5:$O$201,"Thalassaemia")</f>
        <v>3</v>
      </c>
      <c r="H46" s="58">
        <f>COUNTIF(JUN!$O$5:$O$199,"Thalassaemia")</f>
        <v>3</v>
      </c>
      <c r="I46" s="58">
        <f>COUNTIF(JUL!$O$5:$O$201,"Thalassaemia")</f>
        <v>2</v>
      </c>
      <c r="J46" s="58">
        <f>COUNTIF(AUG!$O$5:$O$201,"Thalassaemia")</f>
        <v>3</v>
      </c>
      <c r="K46" s="58">
        <f>COUNTIF(SEP!$O$5:$O$202,"Thalassaemia")</f>
        <v>1</v>
      </c>
      <c r="L46" s="58">
        <f>COUNTIF(OCT!$O$5:$O$202,"Thalassaemia")</f>
        <v>3</v>
      </c>
      <c r="M46" s="58">
        <f>COUNTIF(NOV!$O$5:$O$201,"Thalassaemia")</f>
        <v>1</v>
      </c>
      <c r="N46" s="58">
        <f>COUNTIF(DEC!$O$5:$O$201,"Thalassaemia with severe anaemia")</f>
        <v>1</v>
      </c>
      <c r="O46" s="433">
        <f>SUM(C46:N46)</f>
        <v>28</v>
      </c>
    </row>
    <row r="47" spans="1:15" ht="17.149999999999999" customHeight="1" x14ac:dyDescent="0.35">
      <c r="B47" s="81" t="s">
        <v>3645</v>
      </c>
      <c r="C47" s="58">
        <f>COUNTA(JAN!$T$5:$T$200)</f>
        <v>27</v>
      </c>
      <c r="D47" s="58">
        <f>COUNTA(FEB!$T$5:$T$201)</f>
        <v>31</v>
      </c>
      <c r="E47" s="58">
        <f>COUNTA(MAR!$T$5:$T$201)</f>
        <v>25</v>
      </c>
      <c r="F47" s="58">
        <f>COUNTA(APR!$T$5:$T$201)</f>
        <v>24</v>
      </c>
      <c r="G47" s="58">
        <f>COUNTA(MAY!$T$5:$T$201)</f>
        <v>20</v>
      </c>
      <c r="H47" s="58">
        <f>COUNTA(JUN!$T$5:$T$199)</f>
        <v>31</v>
      </c>
      <c r="I47" s="58">
        <f>COUNTA(JUL!$T$5:$T$201)</f>
        <v>16</v>
      </c>
      <c r="J47" s="58">
        <f>COUNTA(AUG!$T$5:$T$201)</f>
        <v>16</v>
      </c>
      <c r="K47" s="58">
        <f>COUNTA(SEP!$T$5:$T$202)</f>
        <v>30</v>
      </c>
      <c r="L47" s="58">
        <f>COUNTA(OCT!$T$5:$T$202)</f>
        <v>18</v>
      </c>
      <c r="M47" s="58">
        <v>7</v>
      </c>
      <c r="N47" s="58">
        <f>COUNTA(DEC!$T$5:$T$202)</f>
        <v>14</v>
      </c>
      <c r="O47" s="433">
        <f>SUM(C47:N47)</f>
        <v>259</v>
      </c>
    </row>
    <row r="48" spans="1:15" ht="17.149999999999999" customHeight="1" x14ac:dyDescent="0.35">
      <c r="A48" s="485" t="s">
        <v>207</v>
      </c>
      <c r="B48" s="422" t="s">
        <v>208</v>
      </c>
      <c r="C48" s="58">
        <f>COUNTIF(JAN!$P$5:$P$200,$B48)</f>
        <v>2</v>
      </c>
      <c r="D48" s="58">
        <f>COUNTIF(FEB!$P$5:$P$201,$B48)</f>
        <v>0</v>
      </c>
      <c r="E48" s="58">
        <f>COUNTIF(MAR!$P$5:$P$202,$B48)</f>
        <v>0</v>
      </c>
      <c r="F48" s="58">
        <f>COUNTIF(APR!$P$5:$P$202,$B48)</f>
        <v>0</v>
      </c>
      <c r="G48" s="58">
        <f>COUNTIF(MAY!$P$5:$P$202,$B48)</f>
        <v>0</v>
      </c>
      <c r="H48" s="58">
        <f>COUNTIF(JUN!$P$5:$P$202,$B48)</f>
        <v>0</v>
      </c>
      <c r="I48" s="58">
        <f>COUNTIF(JUL!$P$5:$P$201,$B48)</f>
        <v>0</v>
      </c>
      <c r="J48" s="58">
        <f>COUNTIF(AUG!$P$5:$P$201,$B48)</f>
        <v>0</v>
      </c>
      <c r="K48" s="58">
        <f>COUNTIF(SEP!$P$5:$P$203,$B48)</f>
        <v>0</v>
      </c>
      <c r="L48" s="58">
        <f>COUNTIF(OCT!$P$5:$P$202,$B48)</f>
        <v>1</v>
      </c>
      <c r="M48" s="58">
        <f>COUNTIF(NOV!$P$5:$P$201,$B48)</f>
        <v>1</v>
      </c>
      <c r="N48" s="58">
        <f>COUNTIF(DEC!$P$5:$P$201,$B48)</f>
        <v>1</v>
      </c>
      <c r="O48" s="87">
        <f>SUM(C48:N48)</f>
        <v>5</v>
      </c>
    </row>
    <row r="49" spans="1:15" ht="17.149999999999999" customHeight="1" x14ac:dyDescent="0.35">
      <c r="A49" s="486"/>
      <c r="B49" s="422" t="s">
        <v>209</v>
      </c>
      <c r="C49" s="58">
        <f>COUNTIF(JAN!$P$5:$P$200,$B49)</f>
        <v>1</v>
      </c>
      <c r="D49" s="58">
        <f>COUNTIF(FEB!$P$5:$P$201,$B49)</f>
        <v>0</v>
      </c>
      <c r="E49" s="58">
        <f>COUNTIF(MAR!$P$5:$P$202,$B49)</f>
        <v>0</v>
      </c>
      <c r="F49" s="58">
        <f>COUNTIF(APR!$P$5:$P$202,$B49)</f>
        <v>0</v>
      </c>
      <c r="G49" s="58">
        <f>COUNTIF(MAY!$P$5:$P$202,$B49)</f>
        <v>0</v>
      </c>
      <c r="H49" s="58">
        <f>COUNTIF(JUN!$P$5:$P$202,$B49)</f>
        <v>0</v>
      </c>
      <c r="I49" s="58">
        <f>COUNTIF(JUL!$P$5:$P$201,$B49)</f>
        <v>0</v>
      </c>
      <c r="J49" s="58">
        <f>COUNTIF(AUG!$P$5:$P$201,$B49)</f>
        <v>0</v>
      </c>
      <c r="K49" s="58">
        <f>COUNTIF(SEP!$P$5:$P$203,$B49)</f>
        <v>0</v>
      </c>
      <c r="L49" s="58">
        <f>COUNTIF(OCT!$P$5:$P$202,$B49)</f>
        <v>1</v>
      </c>
      <c r="M49" s="58">
        <f>COUNTIF(NOV!$P$5:$P$201,$B49)</f>
        <v>0</v>
      </c>
      <c r="N49" s="58">
        <f>COUNTIF(DEC!$P$5:$P$201,$B49)</f>
        <v>0</v>
      </c>
      <c r="O49" s="87">
        <f t="shared" ref="O49:O74" si="1">SUM(C49:N49)</f>
        <v>2</v>
      </c>
    </row>
    <row r="50" spans="1:15" ht="17.149999999999999" customHeight="1" x14ac:dyDescent="0.35">
      <c r="A50" s="486"/>
      <c r="B50" s="422" t="s">
        <v>210</v>
      </c>
      <c r="C50" s="58">
        <f>COUNTIF(JAN!$P$5:$P$200,$B50)</f>
        <v>6</v>
      </c>
      <c r="D50" s="58">
        <f>COUNTIF(FEB!$P$5:$P$201,$B50)</f>
        <v>0</v>
      </c>
      <c r="E50" s="58">
        <f>COUNTIF(MAR!$P$5:$P$202,$B50)</f>
        <v>0</v>
      </c>
      <c r="F50" s="58">
        <f>COUNTIF(APR!$P$5:$P$202,$B50)</f>
        <v>0</v>
      </c>
      <c r="G50" s="58">
        <f>COUNTIF(MAY!$P$5:$P$202,$B50)</f>
        <v>0</v>
      </c>
      <c r="H50" s="58">
        <f>COUNTIF(JUN!$P$5:$P$202,$B50)</f>
        <v>0</v>
      </c>
      <c r="I50" s="58">
        <f>COUNTIF(JUL!$P$5:$P$201,$B50)</f>
        <v>0</v>
      </c>
      <c r="J50" s="58">
        <f>COUNTIF(AUG!$P$5:$P$201,$B50)</f>
        <v>0</v>
      </c>
      <c r="K50" s="58">
        <f>COUNTIF(SEP!$P$5:$P$203,$B50)</f>
        <v>0</v>
      </c>
      <c r="L50" s="58">
        <f>COUNTIF(OCT!$P$5:$P$202,$B50)</f>
        <v>5</v>
      </c>
      <c r="M50" s="58">
        <f>COUNTIF(NOV!$P$5:$P$201,$B50)</f>
        <v>0</v>
      </c>
      <c r="N50" s="58">
        <f>COUNTIF(DEC!$P$5:$P$201,$B50)</f>
        <v>1</v>
      </c>
      <c r="O50" s="87">
        <f t="shared" si="1"/>
        <v>12</v>
      </c>
    </row>
    <row r="51" spans="1:15" ht="17.149999999999999" customHeight="1" x14ac:dyDescent="0.35">
      <c r="A51" s="486"/>
      <c r="B51" s="422" t="s">
        <v>211</v>
      </c>
      <c r="C51" s="58">
        <f>COUNTIF(JAN!$P$5:$P$200,$B51)</f>
        <v>7</v>
      </c>
      <c r="D51" s="58">
        <f>COUNTIF(FEB!$P$5:$P$201,$B51)</f>
        <v>0</v>
      </c>
      <c r="E51" s="58">
        <f>COUNTIF(MAR!$P$5:$P$202,$B51)</f>
        <v>0</v>
      </c>
      <c r="F51" s="58">
        <f>COUNTIF(APR!$P$5:$P$202,$B51)</f>
        <v>0</v>
      </c>
      <c r="G51" s="58">
        <f>COUNTIF(MAY!$P$5:$P$202,$B51)</f>
        <v>0</v>
      </c>
      <c r="H51" s="58">
        <f>COUNTIF(JUN!$P$5:$P$202,$B51)</f>
        <v>0</v>
      </c>
      <c r="I51" s="58">
        <f>COUNTIF(JUL!$P$5:$P$201,$B51)</f>
        <v>0</v>
      </c>
      <c r="J51" s="58">
        <f>COUNTIF(AUG!$P$5:$P$201,$B51)</f>
        <v>0</v>
      </c>
      <c r="K51" s="58">
        <f>COUNTIF(SEP!$P$5:$P$203,$B51)</f>
        <v>0</v>
      </c>
      <c r="L51" s="58">
        <f>COUNTIF(OCT!$P$5:$P$202,$B51)</f>
        <v>19</v>
      </c>
      <c r="M51" s="58">
        <f>COUNTIF(NOV!$P$5:$P$201,$B51)</f>
        <v>12</v>
      </c>
      <c r="N51" s="58">
        <f>COUNTIF(DEC!$P$5:$P$201,$B51)</f>
        <v>1</v>
      </c>
      <c r="O51" s="87">
        <f t="shared" si="1"/>
        <v>39</v>
      </c>
    </row>
    <row r="52" spans="1:15" ht="17.149999999999999" customHeight="1" x14ac:dyDescent="0.35">
      <c r="A52" s="486"/>
      <c r="B52" s="422" t="s">
        <v>212</v>
      </c>
      <c r="C52" s="58">
        <f>COUNTIF(JAN!$P$5:$P$200,$B52)</f>
        <v>3</v>
      </c>
      <c r="D52" s="58">
        <f>COUNTIF(FEB!$P$5:$P$201,$B52)</f>
        <v>0</v>
      </c>
      <c r="E52" s="58">
        <f>COUNTIF(MAR!$P$5:$P$202,$B52)</f>
        <v>0</v>
      </c>
      <c r="F52" s="58">
        <f>COUNTIF(APR!$P$5:$P$202,$B52)</f>
        <v>0</v>
      </c>
      <c r="G52" s="58">
        <f>COUNTIF(MAY!$P$5:$P$202,$B52)</f>
        <v>0</v>
      </c>
      <c r="H52" s="58">
        <f>COUNTIF(JUN!$P$5:$P$202,$B52)</f>
        <v>0</v>
      </c>
      <c r="I52" s="58">
        <f>COUNTIF(JUL!$P$5:$P$201,$B52)</f>
        <v>0</v>
      </c>
      <c r="J52" s="58">
        <f>COUNTIF(AUG!$P$5:$P$201,$B52)</f>
        <v>0</v>
      </c>
      <c r="K52" s="58">
        <f>COUNTIF(SEP!$P$5:$P$203,$B52)</f>
        <v>0</v>
      </c>
      <c r="L52" s="58">
        <f>COUNTIF(OCT!$P$5:$P$202,$B52)</f>
        <v>1</v>
      </c>
      <c r="M52" s="58">
        <f>COUNTIF(NOV!$P$5:$P$201,$B52)</f>
        <v>0</v>
      </c>
      <c r="N52" s="58">
        <f>COUNTIF(DEC!$P$5:$P$201,$B52)</f>
        <v>1</v>
      </c>
      <c r="O52" s="87">
        <f t="shared" si="1"/>
        <v>5</v>
      </c>
    </row>
    <row r="53" spans="1:15" ht="17.149999999999999" customHeight="1" x14ac:dyDescent="0.35">
      <c r="A53" s="486"/>
      <c r="B53" s="422" t="s">
        <v>213</v>
      </c>
      <c r="C53" s="58">
        <f>COUNTIF(JAN!$P$5:$P$200,$B53)</f>
        <v>2</v>
      </c>
      <c r="D53" s="58">
        <f>COUNTIF(FEB!$P$5:$P$201,$B53)</f>
        <v>0</v>
      </c>
      <c r="E53" s="58">
        <f>COUNTIF(MAR!$P$5:$P$202,$B53)</f>
        <v>0</v>
      </c>
      <c r="F53" s="58">
        <f>COUNTIF(APR!$P$5:$P$202,$B53)</f>
        <v>0</v>
      </c>
      <c r="G53" s="58">
        <f>COUNTIF(MAY!$P$5:$P$202,$B53)</f>
        <v>0</v>
      </c>
      <c r="H53" s="58">
        <f>COUNTIF(JUN!$P$5:$P$202,$B53)</f>
        <v>0</v>
      </c>
      <c r="I53" s="58">
        <f>COUNTIF(JUL!$P$5:$P$201,$B53)</f>
        <v>0</v>
      </c>
      <c r="J53" s="58">
        <f>COUNTIF(AUG!$P$5:$P$201,$B53)</f>
        <v>0</v>
      </c>
      <c r="K53" s="58">
        <f>COUNTIF(SEP!$P$5:$P$203,$B53)</f>
        <v>0</v>
      </c>
      <c r="L53" s="58">
        <f>COUNTIF(OCT!$P$5:$P$202,$B53)</f>
        <v>3</v>
      </c>
      <c r="M53" s="58">
        <f>COUNTIF(NOV!$P$5:$P$201,$B53)</f>
        <v>0</v>
      </c>
      <c r="N53" s="58">
        <f>COUNTIF(DEC!$P$5:$P$201,$B53)</f>
        <v>0</v>
      </c>
      <c r="O53" s="87">
        <f t="shared" si="1"/>
        <v>5</v>
      </c>
    </row>
    <row r="54" spans="1:15" ht="17.149999999999999" customHeight="1" x14ac:dyDescent="0.35">
      <c r="A54" s="486"/>
      <c r="B54" s="422" t="s">
        <v>214</v>
      </c>
      <c r="C54" s="58">
        <f>COUNTIF(JAN!$P$5:$P$200,$B54)</f>
        <v>3</v>
      </c>
      <c r="D54" s="58">
        <f>COUNTIF(FEB!$P$5:$P$201,$B54)</f>
        <v>0</v>
      </c>
      <c r="E54" s="58">
        <f>COUNTIF(MAR!$P$5:$P$202,$B54)</f>
        <v>0</v>
      </c>
      <c r="F54" s="58">
        <f>COUNTIF(APR!$P$5:$P$202,$B54)</f>
        <v>0</v>
      </c>
      <c r="G54" s="58">
        <f>COUNTIF(MAY!$P$5:$P$202,$B54)</f>
        <v>0</v>
      </c>
      <c r="H54" s="58">
        <f>COUNTIF(JUN!$P$5:$P$202,$B54)</f>
        <v>0</v>
      </c>
      <c r="I54" s="58">
        <f>COUNTIF(JUL!$P$5:$P$201,$B54)</f>
        <v>0</v>
      </c>
      <c r="J54" s="58">
        <f>COUNTIF(AUG!$P$5:$P$201,$B54)</f>
        <v>0</v>
      </c>
      <c r="K54" s="58">
        <f>COUNTIF(SEP!$P$5:$P$203,$B54)</f>
        <v>0</v>
      </c>
      <c r="L54" s="58">
        <f>COUNTIF(OCT!$P$5:$P$202,$B54)</f>
        <v>0</v>
      </c>
      <c r="M54" s="58">
        <f>COUNTIF(NOV!$P$5:$P$201,$B54)</f>
        <v>0</v>
      </c>
      <c r="N54" s="58">
        <f>COUNTIF(DEC!$P$5:$P$201,$B54)</f>
        <v>0</v>
      </c>
      <c r="O54" s="87">
        <f t="shared" si="1"/>
        <v>3</v>
      </c>
    </row>
    <row r="55" spans="1:15" ht="17.149999999999999" customHeight="1" x14ac:dyDescent="0.35">
      <c r="A55" s="486"/>
      <c r="B55" s="422" t="s">
        <v>215</v>
      </c>
      <c r="C55" s="58">
        <f>COUNTIF(JAN!$P$5:$P$200,$B55)</f>
        <v>7</v>
      </c>
      <c r="D55" s="58">
        <f>COUNTIF(FEB!$P$5:$P$201,$B55)</f>
        <v>0</v>
      </c>
      <c r="E55" s="58">
        <f>COUNTIF(MAR!$P$5:$P$202,$B55)</f>
        <v>0</v>
      </c>
      <c r="F55" s="58">
        <f>COUNTIF(APR!$P$5:$P$202,$B55)</f>
        <v>0</v>
      </c>
      <c r="G55" s="58">
        <f>COUNTIF(MAY!$P$5:$P$202,$B55)</f>
        <v>0</v>
      </c>
      <c r="H55" s="58">
        <f>COUNTIF(JUN!$P$5:$P$202,$B55)</f>
        <v>0</v>
      </c>
      <c r="I55" s="58">
        <f>COUNTIF(JUL!$P$5:$P$201,$B55)</f>
        <v>0</v>
      </c>
      <c r="J55" s="58">
        <f>COUNTIF(AUG!$P$5:$P$201,$B55)</f>
        <v>0</v>
      </c>
      <c r="K55" s="58">
        <f>COUNTIF(SEP!$P$5:$P$203,$B55)</f>
        <v>0</v>
      </c>
      <c r="L55" s="58">
        <f>COUNTIF(OCT!$P$5:$P$202,$B55)</f>
        <v>9</v>
      </c>
      <c r="M55" s="58">
        <f>COUNTIF(NOV!$P$5:$P$201,$B55)</f>
        <v>3</v>
      </c>
      <c r="N55" s="58">
        <f>COUNTIF(DEC!$P$5:$P$201,$B55)</f>
        <v>2</v>
      </c>
      <c r="O55" s="87">
        <f t="shared" si="1"/>
        <v>21</v>
      </c>
    </row>
    <row r="56" spans="1:15" ht="17.149999999999999" customHeight="1" x14ac:dyDescent="0.35">
      <c r="A56" s="486"/>
      <c r="B56" s="422" t="s">
        <v>216</v>
      </c>
      <c r="C56" s="58">
        <f>COUNTIF(JAN!$P$5:$P$200,$B56)</f>
        <v>0</v>
      </c>
      <c r="D56" s="58">
        <f>COUNTIF(FEB!$P$5:$P$201,$B56)</f>
        <v>0</v>
      </c>
      <c r="E56" s="58">
        <f>COUNTIF(MAR!$P$5:$P$202,$B56)</f>
        <v>0</v>
      </c>
      <c r="F56" s="58">
        <f>COUNTIF(APR!$P$5:$P$202,$B56)</f>
        <v>0</v>
      </c>
      <c r="G56" s="58">
        <f>COUNTIF(MAY!$P$5:$P$202,$B56)</f>
        <v>0</v>
      </c>
      <c r="H56" s="58">
        <f>COUNTIF(JUN!$P$5:$P$202,$B56)</f>
        <v>0</v>
      </c>
      <c r="I56" s="58">
        <f>COUNTIF(JUL!$P$5:$P$201,$B56)</f>
        <v>0</v>
      </c>
      <c r="J56" s="58">
        <f>COUNTIF(AUG!$P$5:$P$201,$B56)</f>
        <v>0</v>
      </c>
      <c r="K56" s="58">
        <f>COUNTIF(SEP!$P$5:$P$203,$B56)</f>
        <v>0</v>
      </c>
      <c r="L56" s="58">
        <f>COUNTIF(OCT!$P$5:$P$202,$B56)</f>
        <v>0</v>
      </c>
      <c r="M56" s="58">
        <f>COUNTIF(NOV!$P$5:$P$201,$B56)</f>
        <v>0</v>
      </c>
      <c r="N56" s="58">
        <f>COUNTIF(DEC!$P$5:$P$201,$B56)</f>
        <v>1</v>
      </c>
      <c r="O56" s="87">
        <f t="shared" si="1"/>
        <v>1</v>
      </c>
    </row>
    <row r="57" spans="1:15" ht="17.149999999999999" customHeight="1" x14ac:dyDescent="0.35">
      <c r="A57" s="486"/>
      <c r="B57" s="422" t="s">
        <v>217</v>
      </c>
      <c r="C57" s="58">
        <f>COUNTIF(JAN!$P$5:$P$200,$B57)</f>
        <v>0</v>
      </c>
      <c r="D57" s="58">
        <f>COUNTIF(FEB!$P$5:$P$201,$B57)</f>
        <v>0</v>
      </c>
      <c r="E57" s="58">
        <f>COUNTIF(MAR!$P$5:$P$202,$B57)</f>
        <v>0</v>
      </c>
      <c r="F57" s="58">
        <f>COUNTIF(APR!$P$5:$P$202,$B57)</f>
        <v>0</v>
      </c>
      <c r="G57" s="58">
        <f>COUNTIF(MAY!$P$5:$P$202,$B57)</f>
        <v>0</v>
      </c>
      <c r="H57" s="58">
        <f>COUNTIF(JUN!$P$5:$P$202,$B57)</f>
        <v>0</v>
      </c>
      <c r="I57" s="58">
        <f>COUNTIF(JUL!$P$5:$P$201,$B57)</f>
        <v>0</v>
      </c>
      <c r="J57" s="58">
        <f>COUNTIF(AUG!$P$5:$P$201,$B57)</f>
        <v>0</v>
      </c>
      <c r="K57" s="58">
        <f>COUNTIF(SEP!$P$5:$P$203,$B57)</f>
        <v>0</v>
      </c>
      <c r="L57" s="58">
        <f>COUNTIF(OCT!$P$5:$P$202,$B57)</f>
        <v>0</v>
      </c>
      <c r="M57" s="58">
        <f>COUNTIF(NOV!$P$5:$P$201,$B57)</f>
        <v>0</v>
      </c>
      <c r="N57" s="58">
        <f>COUNTIF(DEC!$P$5:$P$201,$B57)</f>
        <v>0</v>
      </c>
      <c r="O57" s="87">
        <f t="shared" si="1"/>
        <v>0</v>
      </c>
    </row>
    <row r="58" spans="1:15" ht="17.149999999999999" customHeight="1" x14ac:dyDescent="0.35">
      <c r="A58" s="486"/>
      <c r="B58" s="422" t="s">
        <v>218</v>
      </c>
      <c r="C58" s="58">
        <f>COUNTIF(JAN!$P$5:$P$200,$B58)</f>
        <v>9</v>
      </c>
      <c r="D58" s="58">
        <f>COUNTIF(FEB!$P$5:$P$201,$B58)</f>
        <v>0</v>
      </c>
      <c r="E58" s="58">
        <f>COUNTIF(MAR!$P$5:$P$202,$B58)</f>
        <v>0</v>
      </c>
      <c r="F58" s="58">
        <f>COUNTIF(APR!$P$5:$P$202,$B58)</f>
        <v>0</v>
      </c>
      <c r="G58" s="58">
        <f>COUNTIF(MAY!$P$5:$P$202,$B58)</f>
        <v>0</v>
      </c>
      <c r="H58" s="58">
        <f>COUNTIF(JUN!$P$5:$P$202,$B58)</f>
        <v>0</v>
      </c>
      <c r="I58" s="58">
        <f>COUNTIF(JUL!$P$5:$P$201,$B58)</f>
        <v>0</v>
      </c>
      <c r="J58" s="58">
        <f>COUNTIF(AUG!$P$5:$P$201,$B58)</f>
        <v>0</v>
      </c>
      <c r="K58" s="58">
        <f>COUNTIF(SEP!$P$5:$P$203,$B58)</f>
        <v>0</v>
      </c>
      <c r="L58" s="58">
        <f>COUNTIF(OCT!$P$5:$P$202,$B58)</f>
        <v>1</v>
      </c>
      <c r="M58" s="58">
        <f>COUNTIF(NOV!$P$5:$P$201,$B58)</f>
        <v>2</v>
      </c>
      <c r="N58" s="58">
        <f>COUNTIF(DEC!$P$5:$P$201,$B58)</f>
        <v>1</v>
      </c>
      <c r="O58" s="87">
        <f t="shared" si="1"/>
        <v>13</v>
      </c>
    </row>
    <row r="59" spans="1:15" ht="17.149999999999999" customHeight="1" x14ac:dyDescent="0.35">
      <c r="A59" s="486"/>
      <c r="B59" s="422" t="s">
        <v>219</v>
      </c>
      <c r="C59" s="58">
        <f>COUNTIF(JAN!$P$5:$P$200,$B59)</f>
        <v>19</v>
      </c>
      <c r="D59" s="58">
        <f>COUNTIF(FEB!$P$5:$P$201,$B59)</f>
        <v>0</v>
      </c>
      <c r="E59" s="58">
        <f>COUNTIF(MAR!$P$5:$P$202,$B59)</f>
        <v>0</v>
      </c>
      <c r="F59" s="58">
        <f>COUNTIF(APR!$P$5:$P$202,$B59)</f>
        <v>0</v>
      </c>
      <c r="G59" s="58">
        <f>COUNTIF(MAY!$P$5:$P$202,$B59)</f>
        <v>0</v>
      </c>
      <c r="H59" s="58">
        <f>COUNTIF(JUN!$P$5:$P$202,$B59)</f>
        <v>0</v>
      </c>
      <c r="I59" s="58">
        <f>COUNTIF(JUL!$P$5:$P$201,$B59)</f>
        <v>0</v>
      </c>
      <c r="J59" s="58">
        <f>COUNTIF(AUG!$P$5:$P$201,$B59)</f>
        <v>0</v>
      </c>
      <c r="K59" s="58">
        <f>COUNTIF(SEP!$P$5:$P$203,$B59)</f>
        <v>0</v>
      </c>
      <c r="L59" s="58">
        <f>COUNTIF(OCT!$P$5:$P$202,$B59)</f>
        <v>2</v>
      </c>
      <c r="M59" s="58">
        <f>COUNTIF(NOV!$P$5:$P$201,$B59)</f>
        <v>0</v>
      </c>
      <c r="N59" s="58">
        <f>COUNTIF(DEC!$P$5:$P$201,$B59)</f>
        <v>1</v>
      </c>
      <c r="O59" s="87">
        <f t="shared" si="1"/>
        <v>22</v>
      </c>
    </row>
    <row r="60" spans="1:15" ht="17.149999999999999" customHeight="1" x14ac:dyDescent="0.35">
      <c r="A60" s="486"/>
      <c r="B60" s="422" t="s">
        <v>220</v>
      </c>
      <c r="C60" s="58">
        <f>COUNTIF(JAN!$P$5:$P$200,$B60)</f>
        <v>9</v>
      </c>
      <c r="D60" s="58">
        <f>COUNTIF(FEB!$P$5:$P$201,$B60)</f>
        <v>0</v>
      </c>
      <c r="E60" s="58">
        <f>COUNTIF(MAR!$P$5:$P$202,$B60)</f>
        <v>0</v>
      </c>
      <c r="F60" s="58">
        <f>COUNTIF(APR!$P$5:$P$202,$B60)</f>
        <v>0</v>
      </c>
      <c r="G60" s="58">
        <f>COUNTIF(MAY!$P$5:$P$202,$B60)</f>
        <v>0</v>
      </c>
      <c r="H60" s="58">
        <f>COUNTIF(JUN!$P$5:$P$202,$B60)</f>
        <v>0</v>
      </c>
      <c r="I60" s="58">
        <f>COUNTIF(JUL!$P$5:$P$201,$B60)</f>
        <v>0</v>
      </c>
      <c r="J60" s="58">
        <f>COUNTIF(AUG!$P$5:$P$201,$B60)</f>
        <v>0</v>
      </c>
      <c r="K60" s="58">
        <f>COUNTIF(SEP!$P$5:$P$203,$B60)</f>
        <v>0</v>
      </c>
      <c r="L60" s="58">
        <f>COUNTIF(OCT!$P$5:$P$202,$B60)</f>
        <v>1</v>
      </c>
      <c r="M60" s="58">
        <f>COUNTIF(NOV!$P$5:$P$201,$B60)</f>
        <v>4</v>
      </c>
      <c r="N60" s="58">
        <f>COUNTIF(DEC!$P$5:$P$201,$B60)</f>
        <v>5</v>
      </c>
      <c r="O60" s="87">
        <f t="shared" si="1"/>
        <v>19</v>
      </c>
    </row>
    <row r="61" spans="1:15" ht="17.149999999999999" customHeight="1" x14ac:dyDescent="0.35">
      <c r="A61" s="486"/>
      <c r="B61" s="422" t="s">
        <v>221</v>
      </c>
      <c r="C61" s="58">
        <f>COUNTIF(JAN!$P$5:$P$200,$B61)</f>
        <v>0</v>
      </c>
      <c r="D61" s="58">
        <f>COUNTIF(FEB!$P$5:$P$201,$B61)</f>
        <v>0</v>
      </c>
      <c r="E61" s="58">
        <f>COUNTIF(MAR!$P$5:$P$202,$B61)</f>
        <v>0</v>
      </c>
      <c r="F61" s="58">
        <f>COUNTIF(APR!$P$5:$P$202,$B61)</f>
        <v>0</v>
      </c>
      <c r="G61" s="58">
        <f>COUNTIF(MAY!$P$5:$P$202,$B61)</f>
        <v>0</v>
      </c>
      <c r="H61" s="58">
        <f>COUNTIF(JUN!$P$5:$P$202,$B61)</f>
        <v>0</v>
      </c>
      <c r="I61" s="58">
        <f>COUNTIF(JUL!$P$5:$P$201,$B61)</f>
        <v>0</v>
      </c>
      <c r="J61" s="58">
        <f>COUNTIF(AUG!$P$5:$P$201,$B61)</f>
        <v>0</v>
      </c>
      <c r="K61" s="58">
        <f>COUNTIF(SEP!$P$5:$P$203,$B61)</f>
        <v>0</v>
      </c>
      <c r="L61" s="58">
        <f>COUNTIF(OCT!$P$5:$P$202,$B61)</f>
        <v>2</v>
      </c>
      <c r="M61" s="58">
        <f>COUNTIF(NOV!$P$5:$P$201,$B61)</f>
        <v>0</v>
      </c>
      <c r="N61" s="58">
        <f>COUNTIF(DEC!$P$5:$P$201,$B61)</f>
        <v>1</v>
      </c>
      <c r="O61" s="87">
        <f t="shared" si="1"/>
        <v>3</v>
      </c>
    </row>
    <row r="62" spans="1:15" ht="17.149999999999999" customHeight="1" x14ac:dyDescent="0.35">
      <c r="A62" s="486"/>
      <c r="B62" s="422" t="s">
        <v>222</v>
      </c>
      <c r="C62" s="58">
        <f>COUNTIF(JAN!$P$5:$P$200,$B62)</f>
        <v>1</v>
      </c>
      <c r="D62" s="58">
        <f>COUNTIF(FEB!$P$5:$P$201,$B62)</f>
        <v>0</v>
      </c>
      <c r="E62" s="58">
        <f>COUNTIF(MAR!$P$5:$P$202,$B62)</f>
        <v>0</v>
      </c>
      <c r="F62" s="58">
        <f>COUNTIF(APR!$P$5:$P$202,$B62)</f>
        <v>0</v>
      </c>
      <c r="G62" s="58">
        <f>COUNTIF(MAY!$P$5:$P$202,$B62)</f>
        <v>0</v>
      </c>
      <c r="H62" s="58">
        <f>COUNTIF(JUN!$P$5:$P$202,$B62)</f>
        <v>0</v>
      </c>
      <c r="I62" s="58">
        <f>COUNTIF(JUL!$P$5:$P$201,$B62)</f>
        <v>0</v>
      </c>
      <c r="J62" s="58">
        <f>COUNTIF(AUG!$P$5:$P$201,$B62)</f>
        <v>0</v>
      </c>
      <c r="K62" s="58">
        <f>COUNTIF(SEP!$P$5:$P$203,$B62)</f>
        <v>0</v>
      </c>
      <c r="L62" s="58">
        <f>COUNTIF(OCT!$P$5:$P$202,$B62)</f>
        <v>0</v>
      </c>
      <c r="M62" s="58">
        <f>COUNTIF(NOV!$P$5:$P$201,$B62)</f>
        <v>0</v>
      </c>
      <c r="N62" s="58">
        <f>COUNTIF(DEC!$P$5:$P$201,$B62)</f>
        <v>1</v>
      </c>
      <c r="O62" s="87">
        <f t="shared" si="1"/>
        <v>2</v>
      </c>
    </row>
    <row r="63" spans="1:15" ht="17.149999999999999" customHeight="1" x14ac:dyDescent="0.35">
      <c r="A63" s="486"/>
      <c r="B63" s="422" t="s">
        <v>223</v>
      </c>
      <c r="C63" s="58">
        <f>COUNTIF(JAN!$P$5:$P$200,$B63)</f>
        <v>1</v>
      </c>
      <c r="D63" s="58">
        <f>COUNTIF(FEB!$P$5:$P$201,$B63)</f>
        <v>0</v>
      </c>
      <c r="E63" s="58">
        <f>COUNTIF(MAR!$P$5:$P$202,$B63)</f>
        <v>0</v>
      </c>
      <c r="F63" s="58">
        <f>COUNTIF(APR!$P$5:$P$202,$B63)</f>
        <v>0</v>
      </c>
      <c r="G63" s="58">
        <f>COUNTIF(MAY!$P$5:$P$202,$B63)</f>
        <v>0</v>
      </c>
      <c r="H63" s="58">
        <f>COUNTIF(JUN!$P$5:$P$202,$B63)</f>
        <v>0</v>
      </c>
      <c r="I63" s="58">
        <f>COUNTIF(JUL!$P$5:$P$201,$B63)</f>
        <v>0</v>
      </c>
      <c r="J63" s="58">
        <f>COUNTIF(AUG!$P$5:$P$201,$B63)</f>
        <v>0</v>
      </c>
      <c r="K63" s="58">
        <f>COUNTIF(SEP!$P$5:$P$203,$B63)</f>
        <v>0</v>
      </c>
      <c r="L63" s="58">
        <f>COUNTIF(OCT!$P$5:$P$202,$B63)</f>
        <v>1</v>
      </c>
      <c r="M63" s="58">
        <f>COUNTIF(NOV!$P$5:$P$201,$B63)</f>
        <v>0</v>
      </c>
      <c r="N63" s="58">
        <f>COUNTIF(DEC!$P$5:$P$201,$B63)</f>
        <v>1</v>
      </c>
      <c r="O63" s="87">
        <f t="shared" si="1"/>
        <v>3</v>
      </c>
    </row>
    <row r="64" spans="1:15" ht="17.149999999999999" customHeight="1" x14ac:dyDescent="0.35">
      <c r="A64" s="486"/>
      <c r="B64" s="422" t="s">
        <v>224</v>
      </c>
      <c r="C64" s="58">
        <f>COUNTIF(JAN!$P$5:$P$200,$B64)</f>
        <v>1</v>
      </c>
      <c r="D64" s="58">
        <f>COUNTIF(FEB!$P$5:$P$201,$B64)</f>
        <v>0</v>
      </c>
      <c r="E64" s="58">
        <f>COUNTIF(MAR!$P$5:$P$202,$B64)</f>
        <v>0</v>
      </c>
      <c r="F64" s="58">
        <f>COUNTIF(APR!$P$5:$P$202,$B64)</f>
        <v>0</v>
      </c>
      <c r="G64" s="58">
        <f>COUNTIF(MAY!$P$5:$P$202,$B64)</f>
        <v>0</v>
      </c>
      <c r="H64" s="58">
        <f>COUNTIF(JUN!$P$5:$P$202,$B64)</f>
        <v>0</v>
      </c>
      <c r="I64" s="58">
        <f>COUNTIF(JUL!$P$5:$P$201,$B64)</f>
        <v>0</v>
      </c>
      <c r="J64" s="58">
        <f>COUNTIF(AUG!$P$5:$P$201,$B64)</f>
        <v>0</v>
      </c>
      <c r="K64" s="58">
        <f>COUNTIF(SEP!$P$5:$P$203,$B64)</f>
        <v>0</v>
      </c>
      <c r="L64" s="58">
        <f>COUNTIF(OCT!$P$5:$P$202,$B64)</f>
        <v>3</v>
      </c>
      <c r="M64" s="58">
        <f>COUNTIF(NOV!$P$5:$P$201,$B64)</f>
        <v>2</v>
      </c>
      <c r="N64" s="58">
        <f>COUNTIF(DEC!$P$5:$P$201,$B64)</f>
        <v>1</v>
      </c>
      <c r="O64" s="87">
        <f t="shared" si="1"/>
        <v>7</v>
      </c>
    </row>
    <row r="65" spans="1:15" ht="17.149999999999999" customHeight="1" x14ac:dyDescent="0.35">
      <c r="A65" s="486"/>
      <c r="B65" s="422" t="s">
        <v>225</v>
      </c>
      <c r="C65" s="58">
        <f>COUNTIF(JAN!$P$5:$P$200,$B65)</f>
        <v>0</v>
      </c>
      <c r="D65" s="58">
        <f>COUNTIF(FEB!$P$5:$P$201,$B65)</f>
        <v>0</v>
      </c>
      <c r="E65" s="58">
        <f>COUNTIF(MAR!$P$5:$P$202,$B65)</f>
        <v>0</v>
      </c>
      <c r="F65" s="58">
        <f>COUNTIF(APR!$P$5:$P$202,$B65)</f>
        <v>0</v>
      </c>
      <c r="G65" s="58">
        <f>COUNTIF(MAY!$P$5:$P$202,$B65)</f>
        <v>0</v>
      </c>
      <c r="H65" s="58">
        <f>COUNTIF(JUN!$P$5:$P$202,$B65)</f>
        <v>0</v>
      </c>
      <c r="I65" s="58">
        <f>COUNTIF(JUL!$P$5:$P$201,$B65)</f>
        <v>0</v>
      </c>
      <c r="J65" s="58">
        <f>COUNTIF(AUG!$P$5:$P$201,$B65)</f>
        <v>0</v>
      </c>
      <c r="K65" s="58">
        <f>COUNTIF(SEP!$P$5:$P$203,$B65)</f>
        <v>0</v>
      </c>
      <c r="L65" s="58">
        <f>COUNTIF(OCT!$P$5:$P$202,$B65)</f>
        <v>1</v>
      </c>
      <c r="M65" s="58">
        <f>COUNTIF(NOV!$P$5:$P$201,$B65)</f>
        <v>0</v>
      </c>
      <c r="N65" s="58">
        <f>COUNTIF(DEC!$P$5:$P$201,$B65)</f>
        <v>1</v>
      </c>
      <c r="O65" s="87">
        <f t="shared" si="1"/>
        <v>2</v>
      </c>
    </row>
    <row r="66" spans="1:15" ht="17.149999999999999" customHeight="1" x14ac:dyDescent="0.35">
      <c r="A66" s="486"/>
      <c r="B66" s="422" t="s">
        <v>226</v>
      </c>
      <c r="C66" s="58">
        <f>COUNTIF(JAN!$P$5:$P$200,$B66)</f>
        <v>0</v>
      </c>
      <c r="D66" s="58">
        <f>COUNTIF(FEB!$P$5:$P$201,$B66)</f>
        <v>0</v>
      </c>
      <c r="E66" s="58">
        <f>COUNTIF(MAR!$P$5:$P$202,$B66)</f>
        <v>0</v>
      </c>
      <c r="F66" s="58">
        <f>COUNTIF(APR!$P$5:$P$202,$B66)</f>
        <v>0</v>
      </c>
      <c r="G66" s="58">
        <f>COUNTIF(MAY!$P$5:$P$202,$B66)</f>
        <v>0</v>
      </c>
      <c r="H66" s="58">
        <f>COUNTIF(JUN!$P$5:$P$202,$B66)</f>
        <v>0</v>
      </c>
      <c r="I66" s="58">
        <f>COUNTIF(JUL!$P$5:$P$201,$B66)</f>
        <v>0</v>
      </c>
      <c r="J66" s="58">
        <f>COUNTIF(AUG!$P$5:$P$201,$B66)</f>
        <v>0</v>
      </c>
      <c r="K66" s="58">
        <f>COUNTIF(SEP!$P$5:$P$203,$B66)</f>
        <v>0</v>
      </c>
      <c r="L66" s="58">
        <f>COUNTIF(OCT!$P$5:$P$202,$B66)</f>
        <v>0</v>
      </c>
      <c r="M66" s="58">
        <f>COUNTIF(NOV!$P$5:$P$201,$B66)</f>
        <v>0</v>
      </c>
      <c r="N66" s="58">
        <f>COUNTIF(DEC!$P$5:$P$201,$B66)</f>
        <v>0</v>
      </c>
      <c r="O66" s="87">
        <f t="shared" si="1"/>
        <v>0</v>
      </c>
    </row>
    <row r="67" spans="1:15" ht="17.149999999999999" customHeight="1" x14ac:dyDescent="0.35">
      <c r="A67" s="486"/>
      <c r="B67" s="422" t="s">
        <v>227</v>
      </c>
      <c r="C67" s="58">
        <f>COUNTIF(JAN!$P$5:$P$200,$B67)</f>
        <v>0</v>
      </c>
      <c r="D67" s="58">
        <f>COUNTIF(FEB!$P$5:$P$201,$B67)</f>
        <v>0</v>
      </c>
      <c r="E67" s="58">
        <f>COUNTIF(MAR!$P$5:$P$202,$B67)</f>
        <v>0</v>
      </c>
      <c r="F67" s="58">
        <f>COUNTIF(APR!$P$5:$P$202,$B67)</f>
        <v>0</v>
      </c>
      <c r="G67" s="58">
        <f>COUNTIF(MAY!$P$5:$P$202,$B67)</f>
        <v>0</v>
      </c>
      <c r="H67" s="58">
        <f>COUNTIF(JUN!$P$5:$P$202,$B67)</f>
        <v>0</v>
      </c>
      <c r="I67" s="58">
        <f>COUNTIF(JUL!$P$5:$P$201,$B67)</f>
        <v>0</v>
      </c>
      <c r="J67" s="58">
        <f>COUNTIF(AUG!$P$5:$P$201,$B67)</f>
        <v>0</v>
      </c>
      <c r="K67" s="58">
        <f>COUNTIF(SEP!$P$5:$P$203,$B67)</f>
        <v>0</v>
      </c>
      <c r="L67" s="58">
        <f>COUNTIF(OCT!$P$5:$P$202,$B67)</f>
        <v>2</v>
      </c>
      <c r="M67" s="58">
        <f>COUNTIF(NOV!$P$5:$P$201,$B67)</f>
        <v>0</v>
      </c>
      <c r="N67" s="58">
        <f>COUNTIF(DEC!$P$5:$P$201,$B67)</f>
        <v>1</v>
      </c>
      <c r="O67" s="87">
        <f t="shared" si="1"/>
        <v>3</v>
      </c>
    </row>
    <row r="68" spans="1:15" ht="17.149999999999999" customHeight="1" x14ac:dyDescent="0.35">
      <c r="A68" s="486"/>
      <c r="B68" s="422" t="s">
        <v>228</v>
      </c>
      <c r="C68" s="58">
        <f>COUNTIF(JAN!$P$5:$P$200,$B68)</f>
        <v>4</v>
      </c>
      <c r="D68" s="58">
        <f>COUNTIF(FEB!$P$5:$P$201,$B68)</f>
        <v>0</v>
      </c>
      <c r="E68" s="58">
        <f>COUNTIF(MAR!$P$5:$P$202,$B68)</f>
        <v>0</v>
      </c>
      <c r="F68" s="58">
        <f>COUNTIF(APR!$P$5:$P$202,$B68)</f>
        <v>0</v>
      </c>
      <c r="G68" s="58">
        <f>COUNTIF(MAY!$P$5:$P$202,$B68)</f>
        <v>0</v>
      </c>
      <c r="H68" s="58">
        <f>COUNTIF(JUN!$P$5:$P$202,$B68)</f>
        <v>0</v>
      </c>
      <c r="I68" s="58">
        <f>COUNTIF(JUL!$P$5:$P$201,$B68)</f>
        <v>0</v>
      </c>
      <c r="J68" s="58">
        <f>COUNTIF(AUG!$P$5:$P$201,$B68)</f>
        <v>0</v>
      </c>
      <c r="K68" s="58">
        <f>COUNTIF(SEP!$P$5:$P$203,$B68)</f>
        <v>0</v>
      </c>
      <c r="L68" s="58">
        <f>COUNTIF(OCT!$P$5:$P$202,$B68)</f>
        <v>2</v>
      </c>
      <c r="M68" s="58">
        <f>COUNTIF(NOV!$P$5:$P$201,$B68)</f>
        <v>1</v>
      </c>
      <c r="N68" s="58">
        <f>COUNTIF(DEC!$P$5:$P$201,$B68)</f>
        <v>3</v>
      </c>
      <c r="O68" s="87">
        <f t="shared" si="1"/>
        <v>10</v>
      </c>
    </row>
    <row r="69" spans="1:15" ht="17.149999999999999" customHeight="1" x14ac:dyDescent="0.35">
      <c r="A69" s="486"/>
      <c r="B69" s="422" t="s">
        <v>229</v>
      </c>
      <c r="C69" s="58">
        <f>COUNTIF(JAN!$P$5:$P$200,$B69)</f>
        <v>0</v>
      </c>
      <c r="D69" s="58">
        <f>COUNTIF(FEB!$P$5:$P$201,$B69)</f>
        <v>0</v>
      </c>
      <c r="E69" s="58">
        <f>COUNTIF(MAR!$P$5:$P$202,$B69)</f>
        <v>0</v>
      </c>
      <c r="F69" s="58">
        <f>COUNTIF(APR!$P$5:$P$202,$B69)</f>
        <v>0</v>
      </c>
      <c r="G69" s="58">
        <f>COUNTIF(MAY!$P$5:$P$202,$B69)</f>
        <v>0</v>
      </c>
      <c r="H69" s="58">
        <f>COUNTIF(JUN!$P$5:$P$202,$B69)</f>
        <v>0</v>
      </c>
      <c r="I69" s="58">
        <f>COUNTIF(JUL!$P$5:$P$201,$B69)</f>
        <v>0</v>
      </c>
      <c r="J69" s="58">
        <f>COUNTIF(AUG!$P$5:$P$201,$B69)</f>
        <v>0</v>
      </c>
      <c r="K69" s="58">
        <f>COUNTIF(SEP!$P$5:$P$203,$B69)</f>
        <v>0</v>
      </c>
      <c r="L69" s="58">
        <f>COUNTIF(OCT!$P$5:$P$202,$B69)</f>
        <v>1</v>
      </c>
      <c r="M69" s="58">
        <f>COUNTIF(NOV!$P$5:$P$201,$B69)</f>
        <v>1</v>
      </c>
      <c r="N69" s="58">
        <f>COUNTIF(DEC!$P$5:$P$201,$B69)</f>
        <v>1</v>
      </c>
      <c r="O69" s="87">
        <f t="shared" si="1"/>
        <v>3</v>
      </c>
    </row>
    <row r="70" spans="1:15" ht="17.149999999999999" customHeight="1" x14ac:dyDescent="0.35">
      <c r="A70" s="486"/>
      <c r="B70" s="422" t="s">
        <v>230</v>
      </c>
      <c r="C70" s="58">
        <f>COUNTIF(JAN!$P$5:$P$200,$B70)</f>
        <v>0</v>
      </c>
      <c r="D70" s="58">
        <f>COUNTIF(FEB!$P$5:$P$201,$B70)</f>
        <v>0</v>
      </c>
      <c r="E70" s="58">
        <f>COUNTIF(MAR!$P$5:$P$202,$B70)</f>
        <v>0</v>
      </c>
      <c r="F70" s="58">
        <f>COUNTIF(APR!$P$5:$P$202,$B70)</f>
        <v>0</v>
      </c>
      <c r="G70" s="58">
        <f>COUNTIF(MAY!$P$5:$P$202,$B70)</f>
        <v>0</v>
      </c>
      <c r="H70" s="58">
        <f>COUNTIF(JUN!$P$5:$P$202,$B70)</f>
        <v>0</v>
      </c>
      <c r="I70" s="58">
        <f>COUNTIF(JUL!$P$5:$P$201,$B70)</f>
        <v>0</v>
      </c>
      <c r="J70" s="58">
        <f>COUNTIF(AUG!$P$5:$P$201,$B70)</f>
        <v>0</v>
      </c>
      <c r="K70" s="58">
        <f>COUNTIF(SEP!$P$5:$P$203,$B70)</f>
        <v>0</v>
      </c>
      <c r="L70" s="58">
        <f>COUNTIF(OCT!$P$5:$P$202,$B70)</f>
        <v>0</v>
      </c>
      <c r="M70" s="58">
        <f>COUNTIF(NOV!$P$5:$P$201,$B70)</f>
        <v>0</v>
      </c>
      <c r="N70" s="58">
        <f>COUNTIF(DEC!$P$5:$P$201,$B70)</f>
        <v>2</v>
      </c>
      <c r="O70" s="87">
        <f t="shared" si="1"/>
        <v>2</v>
      </c>
    </row>
    <row r="71" spans="1:15" ht="17.149999999999999" customHeight="1" x14ac:dyDescent="0.35">
      <c r="A71" s="486"/>
      <c r="B71" s="422" t="s">
        <v>231</v>
      </c>
      <c r="C71" s="58">
        <f>COUNTIF(JAN!$P$5:$P$200,$B71)</f>
        <v>7</v>
      </c>
      <c r="D71" s="58">
        <f>COUNTIF(FEB!$P$5:$P$201,$B71)</f>
        <v>0</v>
      </c>
      <c r="E71" s="58">
        <f>COUNTIF(MAR!$P$5:$P$202,$B71)</f>
        <v>0</v>
      </c>
      <c r="F71" s="58">
        <f>COUNTIF(APR!$P$5:$P$202,$B71)</f>
        <v>0</v>
      </c>
      <c r="G71" s="58">
        <f>COUNTIF(MAY!$P$5:$P$202,$B71)</f>
        <v>0</v>
      </c>
      <c r="H71" s="58">
        <f>COUNTIF(JUN!$P$5:$P$202,$B71)</f>
        <v>0</v>
      </c>
      <c r="I71" s="58">
        <f>COUNTIF(JUL!$P$5:$P$201,$B71)</f>
        <v>0</v>
      </c>
      <c r="J71" s="58">
        <f>COUNTIF(AUG!$P$5:$P$201,$B71)</f>
        <v>0</v>
      </c>
      <c r="K71" s="58">
        <f>COUNTIF(SEP!$P$5:$P$203,$B71)</f>
        <v>0</v>
      </c>
      <c r="L71" s="58">
        <f>COUNTIF(OCT!$P$5:$P$202,$B71)</f>
        <v>4</v>
      </c>
      <c r="M71" s="58">
        <f>COUNTIF(NOV!$P$5:$P$201,$B71)</f>
        <v>1</v>
      </c>
      <c r="N71" s="58">
        <f>COUNTIF(DEC!$P$5:$P$201,$B71)</f>
        <v>0</v>
      </c>
      <c r="O71" s="87">
        <f t="shared" si="1"/>
        <v>12</v>
      </c>
    </row>
    <row r="72" spans="1:15" ht="17.149999999999999" customHeight="1" x14ac:dyDescent="0.35">
      <c r="A72" s="486"/>
      <c r="B72" s="422" t="s">
        <v>232</v>
      </c>
      <c r="C72" s="58">
        <f>COUNTIF(JAN!$P$5:$P$200,$B72)</f>
        <v>2</v>
      </c>
      <c r="D72" s="58">
        <f>COUNTIF(FEB!$P$5:$P$201,$B72)</f>
        <v>0</v>
      </c>
      <c r="E72" s="58">
        <f>COUNTIF(MAR!$P$5:$P$202,$B72)</f>
        <v>0</v>
      </c>
      <c r="F72" s="58">
        <f>COUNTIF(APR!$P$5:$P$202,$B72)</f>
        <v>0</v>
      </c>
      <c r="G72" s="58">
        <f>COUNTIF(MAY!$P$5:$P$202,$B72)</f>
        <v>0</v>
      </c>
      <c r="H72" s="58">
        <f>COUNTIF(JUN!$P$5:$P$202,$B72)</f>
        <v>0</v>
      </c>
      <c r="I72" s="58">
        <f>COUNTIF(JUL!$P$5:$P$201,$B72)</f>
        <v>0</v>
      </c>
      <c r="J72" s="58">
        <f>COUNTIF(AUG!$P$5:$P$201,$B72)</f>
        <v>0</v>
      </c>
      <c r="K72" s="58">
        <f>COUNTIF(SEP!$P$5:$P$203,$B72)</f>
        <v>0</v>
      </c>
      <c r="L72" s="58">
        <f>COUNTIF(OCT!$P$5:$P$202,$B72)</f>
        <v>1</v>
      </c>
      <c r="M72" s="58">
        <f>COUNTIF(NOV!$P$5:$P$201,$B72)</f>
        <v>0</v>
      </c>
      <c r="N72" s="58">
        <f>COUNTIF(DEC!$P$5:$P$201,$B72)</f>
        <v>0</v>
      </c>
      <c r="O72" s="87">
        <f t="shared" si="1"/>
        <v>3</v>
      </c>
    </row>
    <row r="73" spans="1:15" ht="17.149999999999999" customHeight="1" x14ac:dyDescent="0.35">
      <c r="A73" s="486"/>
      <c r="B73" s="422" t="s">
        <v>233</v>
      </c>
      <c r="C73" s="58">
        <f>COUNTIF(JAN!$P$5:$P$200,$B73)</f>
        <v>1</v>
      </c>
      <c r="D73" s="58">
        <f>COUNTIF(FEB!$P$5:$P$201,$B73)</f>
        <v>0</v>
      </c>
      <c r="E73" s="58">
        <f>COUNTIF(MAR!$P$5:$P$202,$B73)</f>
        <v>0</v>
      </c>
      <c r="F73" s="58">
        <f>COUNTIF(APR!$P$5:$P$202,$B73)</f>
        <v>0</v>
      </c>
      <c r="G73" s="58">
        <f>COUNTIF(MAY!$P$5:$P$202,$B73)</f>
        <v>0</v>
      </c>
      <c r="H73" s="58">
        <f>COUNTIF(JUN!$P$5:$P$202,$B73)</f>
        <v>0</v>
      </c>
      <c r="I73" s="58">
        <f>COUNTIF(JUL!$P$5:$P$201,$B73)</f>
        <v>0</v>
      </c>
      <c r="J73" s="58">
        <f>COUNTIF(AUG!$P$5:$P$201,$B73)</f>
        <v>0</v>
      </c>
      <c r="K73" s="58">
        <f>COUNTIF(SEP!$P$5:$P$203,$B73)</f>
        <v>0</v>
      </c>
      <c r="L73" s="58">
        <f>COUNTIF(OCT!$P$5:$P$202,$B73)</f>
        <v>2</v>
      </c>
      <c r="M73" s="58">
        <f>COUNTIF(NOV!$P$5:$P$201,$B73)</f>
        <v>1</v>
      </c>
      <c r="N73" s="58">
        <f>COUNTIF(DEC!$P$5:$P$201,$B73)</f>
        <v>0</v>
      </c>
      <c r="O73" s="87">
        <f t="shared" si="1"/>
        <v>4</v>
      </c>
    </row>
    <row r="74" spans="1:15" ht="17.149999999999999" customHeight="1" x14ac:dyDescent="0.35">
      <c r="A74" s="487"/>
      <c r="B74" s="422" t="s">
        <v>234</v>
      </c>
      <c r="C74" s="58">
        <f>COUNTIF(JAN!$P$5:$P$200,$B74)</f>
        <v>32</v>
      </c>
      <c r="D74" s="58">
        <f>COUNTIF(FEB!$P$5:$P$201,$B74)</f>
        <v>0</v>
      </c>
      <c r="E74" s="58">
        <f>COUNTIF(MAR!$P$5:$P$202,$B74)</f>
        <v>0</v>
      </c>
      <c r="F74" s="58">
        <f>COUNTIF(APR!$P$5:$P$202,$B74)</f>
        <v>0</v>
      </c>
      <c r="G74" s="58">
        <f>COUNTIF(MAY!$P$5:$P$202,$B74)</f>
        <v>0</v>
      </c>
      <c r="H74" s="58">
        <f>COUNTIF(JUN!$P$5:$P$202,$B74)</f>
        <v>0</v>
      </c>
      <c r="I74" s="58">
        <f>COUNTIF(JUL!$P$5:$P$201,$B74)</f>
        <v>0</v>
      </c>
      <c r="J74" s="58">
        <f>COUNTIF(AUG!$P$5:$P$201,$B74)</f>
        <v>0</v>
      </c>
      <c r="K74" s="58">
        <f>COUNTIF(SEP!$P$5:$P$203,$B74)</f>
        <v>0</v>
      </c>
      <c r="L74" s="58">
        <f>COUNTIF(OCT!$P$5:$P$202,$B74)</f>
        <v>10</v>
      </c>
      <c r="M74" s="58">
        <f>COUNTIF(NOV!$P$5:$P$201,$B74)</f>
        <v>9</v>
      </c>
      <c r="N74" s="58">
        <f>COUNTIF(DEC!$P$5:$P$201,$B74)</f>
        <v>5</v>
      </c>
      <c r="O74" s="87">
        <f t="shared" si="1"/>
        <v>56</v>
      </c>
    </row>
  </sheetData>
  <mergeCells count="11">
    <mergeCell ref="A48:A74"/>
    <mergeCell ref="A2:B2"/>
    <mergeCell ref="A41:A43"/>
    <mergeCell ref="A44:A45"/>
    <mergeCell ref="A3:B3"/>
    <mergeCell ref="A4:A5"/>
    <mergeCell ref="A6:A7"/>
    <mergeCell ref="A8:A10"/>
    <mergeCell ref="A23:A25"/>
    <mergeCell ref="A11:A22"/>
    <mergeCell ref="A26:A40"/>
  </mergeCells>
  <pageMargins left="0.7" right="0.7" top="0.75" bottom="0.75" header="0.3" footer="0.3"/>
  <pageSetup paperSize="9" orientation="portrait" verticalDpi="200" r:id="rId1"/>
  <ignoredErrors>
    <ignoredError sqref="M21:N21"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34"/>
  <sheetViews>
    <sheetView workbookViewId="0">
      <pane xSplit="4" ySplit="2" topLeftCell="E44" activePane="bottomRight" state="frozen"/>
      <selection pane="topRight" activeCell="D1" sqref="D1"/>
      <selection pane="bottomLeft" activeCell="A3" sqref="A3"/>
      <selection pane="bottomRight" activeCell="C117" sqref="C117"/>
    </sheetView>
  </sheetViews>
  <sheetFormatPr defaultColWidth="9.1796875" defaultRowHeight="14.5" x14ac:dyDescent="0.35"/>
  <cols>
    <col min="1" max="1" width="17.453125" style="85" customWidth="1"/>
    <col min="2" max="2" width="30.7265625" style="90" customWidth="1"/>
    <col min="3" max="3" width="26.453125" style="81" customWidth="1"/>
    <col min="4" max="4" width="89" style="81" customWidth="1"/>
    <col min="5" max="16384" width="9.1796875" style="85"/>
  </cols>
  <sheetData>
    <row r="1" spans="1:4" ht="18.75" customHeight="1" x14ac:dyDescent="0.35">
      <c r="A1" s="449"/>
      <c r="B1" s="449"/>
      <c r="C1" s="449"/>
      <c r="D1" s="449"/>
    </row>
    <row r="2" spans="1:4" ht="18.75" customHeight="1" x14ac:dyDescent="0.35">
      <c r="A2" s="449"/>
      <c r="B2" s="449"/>
      <c r="C2" s="449"/>
      <c r="D2" s="449"/>
    </row>
    <row r="3" spans="1:4" x14ac:dyDescent="0.35">
      <c r="B3" s="413"/>
      <c r="C3" s="85"/>
      <c r="D3" s="85"/>
    </row>
    <row r="4" spans="1:4" x14ac:dyDescent="0.35">
      <c r="B4" s="413"/>
      <c r="C4" s="83" t="s">
        <v>59</v>
      </c>
      <c r="D4" s="84">
        <v>2023</v>
      </c>
    </row>
    <row r="5" spans="1:4" x14ac:dyDescent="0.35">
      <c r="A5" s="91" t="s">
        <v>60</v>
      </c>
      <c r="B5" s="414"/>
      <c r="C5" s="85"/>
      <c r="D5" s="85"/>
    </row>
    <row r="6" spans="1:4" x14ac:dyDescent="0.35">
      <c r="A6" s="91" t="s">
        <v>61</v>
      </c>
      <c r="B6" s="414"/>
      <c r="C6" s="85"/>
      <c r="D6" s="85"/>
    </row>
    <row r="7" spans="1:4" x14ac:dyDescent="0.35">
      <c r="A7" s="92" t="s">
        <v>62</v>
      </c>
      <c r="B7" s="96"/>
      <c r="C7" s="92"/>
      <c r="D7" s="85"/>
    </row>
    <row r="8" spans="1:4" x14ac:dyDescent="0.35">
      <c r="A8" s="92" t="s">
        <v>63</v>
      </c>
      <c r="B8" s="96"/>
      <c r="C8" s="92"/>
      <c r="D8" s="85"/>
    </row>
    <row r="9" spans="1:4" x14ac:dyDescent="0.35">
      <c r="A9" s="92" t="s">
        <v>64</v>
      </c>
      <c r="B9" s="96"/>
      <c r="C9" s="92"/>
      <c r="D9" s="85"/>
    </row>
    <row r="10" spans="1:4" x14ac:dyDescent="0.35">
      <c r="A10" s="92"/>
      <c r="B10" s="96"/>
      <c r="C10" s="92"/>
      <c r="D10" s="85"/>
    </row>
    <row r="11" spans="1:4" x14ac:dyDescent="0.35">
      <c r="A11" s="85" t="s">
        <v>65</v>
      </c>
      <c r="B11" s="413"/>
      <c r="C11" s="92"/>
      <c r="D11" s="85"/>
    </row>
    <row r="12" spans="1:4" x14ac:dyDescent="0.35">
      <c r="A12" s="93" t="s">
        <v>66</v>
      </c>
      <c r="B12" s="96"/>
      <c r="C12" s="92"/>
      <c r="D12" s="85"/>
    </row>
    <row r="13" spans="1:4" x14ac:dyDescent="0.35">
      <c r="A13" s="93" t="s">
        <v>67</v>
      </c>
      <c r="B13" s="413"/>
      <c r="C13" s="85"/>
      <c r="D13" s="85"/>
    </row>
    <row r="14" spans="1:4" x14ac:dyDescent="0.35">
      <c r="A14" s="93"/>
      <c r="B14" s="413"/>
      <c r="C14" s="85"/>
      <c r="D14" s="85"/>
    </row>
    <row r="15" spans="1:4" x14ac:dyDescent="0.35">
      <c r="A15" s="94" t="s">
        <v>68</v>
      </c>
      <c r="B15" s="415" t="s">
        <v>69</v>
      </c>
      <c r="C15" s="450" t="s">
        <v>70</v>
      </c>
      <c r="D15" s="450"/>
    </row>
    <row r="16" spans="1:4" ht="92.25" customHeight="1" x14ac:dyDescent="0.35">
      <c r="A16" s="95" t="s">
        <v>71</v>
      </c>
      <c r="B16" s="99" t="s">
        <v>72</v>
      </c>
      <c r="C16" s="451" t="s">
        <v>73</v>
      </c>
      <c r="D16" s="451"/>
    </row>
    <row r="17" spans="1:4" ht="31" customHeight="1" x14ac:dyDescent="0.35">
      <c r="A17" s="452" t="s">
        <v>74</v>
      </c>
      <c r="B17" s="99" t="s">
        <v>75</v>
      </c>
      <c r="C17" s="451" t="s">
        <v>76</v>
      </c>
      <c r="D17" s="451"/>
    </row>
    <row r="18" spans="1:4" ht="18" customHeight="1" x14ac:dyDescent="0.35">
      <c r="A18" s="452"/>
      <c r="B18" s="99" t="s">
        <v>77</v>
      </c>
      <c r="C18" s="453" t="s">
        <v>78</v>
      </c>
      <c r="D18" s="453"/>
    </row>
    <row r="19" spans="1:4" ht="31.5" customHeight="1" x14ac:dyDescent="0.35">
      <c r="A19" s="95" t="s">
        <v>79</v>
      </c>
      <c r="B19" s="99" t="s">
        <v>80</v>
      </c>
      <c r="C19" s="451" t="s">
        <v>81</v>
      </c>
      <c r="D19" s="451"/>
    </row>
    <row r="20" spans="1:4" ht="51" customHeight="1" x14ac:dyDescent="0.35">
      <c r="A20" s="95" t="s">
        <v>82</v>
      </c>
      <c r="B20" s="99" t="s">
        <v>83</v>
      </c>
      <c r="C20" s="451" t="s">
        <v>84</v>
      </c>
      <c r="D20" s="451"/>
    </row>
    <row r="21" spans="1:4" ht="26.25" customHeight="1" x14ac:dyDescent="0.35">
      <c r="A21" s="97" t="s">
        <v>85</v>
      </c>
      <c r="B21" s="99" t="s">
        <v>86</v>
      </c>
      <c r="C21" s="454" t="s">
        <v>87</v>
      </c>
      <c r="D21" s="454"/>
    </row>
    <row r="22" spans="1:4" ht="29.25" customHeight="1" x14ac:dyDescent="0.35">
      <c r="A22" s="97" t="s">
        <v>88</v>
      </c>
      <c r="B22" s="99" t="s">
        <v>89</v>
      </c>
      <c r="C22" s="451" t="s">
        <v>90</v>
      </c>
      <c r="D22" s="451"/>
    </row>
    <row r="23" spans="1:4" ht="18" customHeight="1" x14ac:dyDescent="0.35">
      <c r="A23" s="452" t="s">
        <v>91</v>
      </c>
      <c r="B23" s="455" t="s">
        <v>92</v>
      </c>
      <c r="C23" s="451" t="s">
        <v>93</v>
      </c>
      <c r="D23" s="451"/>
    </row>
    <row r="24" spans="1:4" ht="38.25" customHeight="1" x14ac:dyDescent="0.35">
      <c r="A24" s="452"/>
      <c r="B24" s="455"/>
      <c r="C24" s="456" t="s">
        <v>94</v>
      </c>
      <c r="D24" s="456"/>
    </row>
    <row r="25" spans="1:4" ht="38.25" customHeight="1" x14ac:dyDescent="0.35">
      <c r="A25" s="97" t="s">
        <v>95</v>
      </c>
      <c r="B25" s="99" t="s">
        <v>95</v>
      </c>
      <c r="C25" s="96" t="s">
        <v>96</v>
      </c>
      <c r="D25" s="98"/>
    </row>
    <row r="26" spans="1:4" ht="38.25" customHeight="1" x14ac:dyDescent="0.35">
      <c r="A26" s="97" t="s">
        <v>97</v>
      </c>
      <c r="B26" s="99" t="s">
        <v>97</v>
      </c>
      <c r="C26" s="96" t="s">
        <v>98</v>
      </c>
      <c r="D26" s="98"/>
    </row>
    <row r="27" spans="1:4" ht="38.25" customHeight="1" x14ac:dyDescent="0.35">
      <c r="A27" s="97" t="s">
        <v>99</v>
      </c>
      <c r="B27" s="99" t="s">
        <v>100</v>
      </c>
      <c r="C27" s="451" t="s">
        <v>101</v>
      </c>
      <c r="D27" s="451"/>
    </row>
    <row r="28" spans="1:4" ht="28.5" customHeight="1" x14ac:dyDescent="0.35">
      <c r="A28" s="97" t="s">
        <v>102</v>
      </c>
      <c r="B28" s="99" t="s">
        <v>103</v>
      </c>
      <c r="C28" s="451" t="s">
        <v>104</v>
      </c>
      <c r="D28" s="451"/>
    </row>
    <row r="29" spans="1:4" ht="31" customHeight="1" x14ac:dyDescent="0.35">
      <c r="A29" s="97" t="s">
        <v>105</v>
      </c>
      <c r="B29" s="99" t="s">
        <v>106</v>
      </c>
      <c r="C29" s="451" t="s">
        <v>107</v>
      </c>
      <c r="D29" s="451"/>
    </row>
    <row r="30" spans="1:4" ht="60.75" customHeight="1" x14ac:dyDescent="0.35">
      <c r="A30" s="97" t="s">
        <v>108</v>
      </c>
      <c r="B30" s="99" t="s">
        <v>109</v>
      </c>
      <c r="C30" s="451" t="s">
        <v>110</v>
      </c>
      <c r="D30" s="451"/>
    </row>
    <row r="31" spans="1:4" ht="28.5" customHeight="1" x14ac:dyDescent="0.35">
      <c r="A31" s="97" t="s">
        <v>111</v>
      </c>
      <c r="B31" s="99" t="s">
        <v>112</v>
      </c>
      <c r="C31" s="451" t="s">
        <v>113</v>
      </c>
      <c r="D31" s="451"/>
    </row>
    <row r="32" spans="1:4" ht="28.5" customHeight="1" x14ac:dyDescent="0.35">
      <c r="A32" s="97" t="s">
        <v>114</v>
      </c>
      <c r="B32" s="99" t="s">
        <v>115</v>
      </c>
      <c r="C32" s="96" t="s">
        <v>116</v>
      </c>
      <c r="D32" s="96"/>
    </row>
    <row r="33" spans="1:4" ht="28.5" customHeight="1" x14ac:dyDescent="0.35">
      <c r="A33" s="97" t="s">
        <v>117</v>
      </c>
      <c r="B33" s="99" t="s">
        <v>118</v>
      </c>
      <c r="C33" s="96" t="s">
        <v>119</v>
      </c>
      <c r="D33" s="96"/>
    </row>
    <row r="34" spans="1:4" ht="29.25" customHeight="1" x14ac:dyDescent="0.35">
      <c r="A34" s="97" t="s">
        <v>120</v>
      </c>
      <c r="B34" s="99" t="s">
        <v>121</v>
      </c>
      <c r="C34" s="451" t="s">
        <v>122</v>
      </c>
      <c r="D34" s="451"/>
    </row>
    <row r="35" spans="1:4" ht="27.75" customHeight="1" x14ac:dyDescent="0.35">
      <c r="A35" s="452" t="s">
        <v>123</v>
      </c>
      <c r="B35" s="99" t="s">
        <v>124</v>
      </c>
      <c r="C35" s="451" t="s">
        <v>125</v>
      </c>
      <c r="D35" s="451"/>
    </row>
    <row r="36" spans="1:4" ht="19.5" customHeight="1" x14ac:dyDescent="0.35">
      <c r="A36" s="452"/>
      <c r="B36" s="99" t="s">
        <v>126</v>
      </c>
      <c r="C36" s="451" t="s">
        <v>127</v>
      </c>
      <c r="D36" s="451"/>
    </row>
    <row r="37" spans="1:4" ht="18.75" customHeight="1" x14ac:dyDescent="0.35">
      <c r="A37" s="452"/>
      <c r="B37" s="99" t="s">
        <v>128</v>
      </c>
      <c r="C37" s="451" t="s">
        <v>129</v>
      </c>
      <c r="D37" s="451"/>
    </row>
    <row r="38" spans="1:4" ht="66" customHeight="1" x14ac:dyDescent="0.35">
      <c r="A38" s="97" t="s">
        <v>130</v>
      </c>
      <c r="B38" s="99" t="s">
        <v>131</v>
      </c>
      <c r="C38" s="451" t="s">
        <v>132</v>
      </c>
      <c r="D38" s="451"/>
    </row>
    <row r="39" spans="1:4" ht="66" customHeight="1" x14ac:dyDescent="0.35">
      <c r="A39" s="97" t="s">
        <v>133</v>
      </c>
      <c r="B39" s="99" t="s">
        <v>134</v>
      </c>
      <c r="C39" s="451" t="s">
        <v>135</v>
      </c>
      <c r="D39" s="451"/>
    </row>
    <row r="40" spans="1:4" ht="22.5" customHeight="1" x14ac:dyDescent="0.35">
      <c r="A40" s="97" t="s">
        <v>136</v>
      </c>
      <c r="B40" s="99" t="s">
        <v>137</v>
      </c>
      <c r="C40" s="451" t="s">
        <v>138</v>
      </c>
      <c r="D40" s="451"/>
    </row>
    <row r="41" spans="1:4" ht="31.5" customHeight="1" x14ac:dyDescent="0.35">
      <c r="A41" s="97" t="s">
        <v>139</v>
      </c>
      <c r="B41" s="99" t="s">
        <v>140</v>
      </c>
      <c r="C41" s="451" t="s">
        <v>141</v>
      </c>
      <c r="D41" s="451"/>
    </row>
    <row r="42" spans="1:4" ht="32.25" customHeight="1" x14ac:dyDescent="0.35">
      <c r="A42" s="97" t="s">
        <v>142</v>
      </c>
      <c r="B42" s="99" t="s">
        <v>143</v>
      </c>
      <c r="C42" s="451" t="s">
        <v>144</v>
      </c>
      <c r="D42" s="451"/>
    </row>
    <row r="43" spans="1:4" x14ac:dyDescent="0.35">
      <c r="A43" s="79"/>
      <c r="B43" s="416" t="s">
        <v>145</v>
      </c>
      <c r="C43" s="85"/>
      <c r="D43" s="85"/>
    </row>
    <row r="44" spans="1:4" x14ac:dyDescent="0.35">
      <c r="A44" s="457" t="s">
        <v>146</v>
      </c>
      <c r="B44" s="457"/>
      <c r="C44" s="458" t="s">
        <v>147</v>
      </c>
      <c r="D44" s="458"/>
    </row>
    <row r="45" spans="1:4" x14ac:dyDescent="0.35">
      <c r="A45" s="459" t="s">
        <v>148</v>
      </c>
      <c r="B45" s="459"/>
      <c r="C45" s="85" t="s">
        <v>149</v>
      </c>
      <c r="D45" s="85"/>
    </row>
    <row r="46" spans="1:4" x14ac:dyDescent="0.35">
      <c r="A46" s="465" t="s">
        <v>74</v>
      </c>
      <c r="B46" s="417" t="s">
        <v>150</v>
      </c>
      <c r="C46" s="85" t="s">
        <v>151</v>
      </c>
      <c r="D46" s="85"/>
    </row>
    <row r="47" spans="1:4" x14ac:dyDescent="0.35">
      <c r="A47" s="465"/>
      <c r="B47" s="418" t="s">
        <v>152</v>
      </c>
      <c r="C47" s="85" t="s">
        <v>153</v>
      </c>
      <c r="D47" s="85"/>
    </row>
    <row r="48" spans="1:4" x14ac:dyDescent="0.35">
      <c r="A48" s="464" t="s">
        <v>154</v>
      </c>
      <c r="B48" s="419" t="s">
        <v>9</v>
      </c>
      <c r="C48" s="85" t="s">
        <v>155</v>
      </c>
      <c r="D48" s="85"/>
    </row>
    <row r="49" spans="1:4" x14ac:dyDescent="0.35">
      <c r="A49" s="464"/>
      <c r="B49" s="419" t="s">
        <v>16</v>
      </c>
      <c r="C49" s="85" t="s">
        <v>156</v>
      </c>
      <c r="D49" s="85"/>
    </row>
    <row r="50" spans="1:4" x14ac:dyDescent="0.35">
      <c r="A50" s="464" t="s">
        <v>157</v>
      </c>
      <c r="B50" s="419" t="s">
        <v>10</v>
      </c>
      <c r="C50" s="85" t="s">
        <v>158</v>
      </c>
      <c r="D50" s="85"/>
    </row>
    <row r="51" spans="1:4" x14ac:dyDescent="0.35">
      <c r="A51" s="464"/>
      <c r="B51" s="419" t="s">
        <v>17</v>
      </c>
      <c r="C51" s="85" t="s">
        <v>159</v>
      </c>
      <c r="D51" s="85"/>
    </row>
    <row r="52" spans="1:4" x14ac:dyDescent="0.35">
      <c r="A52" s="464"/>
      <c r="B52" s="419" t="s">
        <v>23</v>
      </c>
      <c r="C52" s="85" t="s">
        <v>160</v>
      </c>
      <c r="D52" s="85"/>
    </row>
    <row r="53" spans="1:4" ht="29.15" customHeight="1" x14ac:dyDescent="0.35">
      <c r="A53" s="90" t="s">
        <v>161</v>
      </c>
      <c r="B53" s="419" t="s">
        <v>11</v>
      </c>
      <c r="C53" s="85"/>
      <c r="D53" s="85"/>
    </row>
    <row r="54" spans="1:4" x14ac:dyDescent="0.35">
      <c r="A54" s="90"/>
      <c r="B54" s="419" t="s">
        <v>18</v>
      </c>
      <c r="C54" s="85"/>
      <c r="D54" s="85"/>
    </row>
    <row r="55" spans="1:4" x14ac:dyDescent="0.35">
      <c r="A55" s="90"/>
      <c r="B55" s="419" t="s">
        <v>24</v>
      </c>
      <c r="C55" s="85"/>
      <c r="D55" s="85"/>
    </row>
    <row r="56" spans="1:4" x14ac:dyDescent="0.35">
      <c r="A56" s="90"/>
      <c r="B56" s="419" t="s">
        <v>28</v>
      </c>
      <c r="C56" s="85"/>
      <c r="D56" s="85"/>
    </row>
    <row r="57" spans="1:4" x14ac:dyDescent="0.35">
      <c r="A57" s="90"/>
      <c r="B57" s="419" t="s">
        <v>31</v>
      </c>
      <c r="C57" s="85"/>
      <c r="D57" s="85"/>
    </row>
    <row r="58" spans="1:4" x14ac:dyDescent="0.35">
      <c r="A58" s="90"/>
      <c r="B58" s="419" t="s">
        <v>34</v>
      </c>
      <c r="C58" s="85"/>
      <c r="D58" s="85"/>
    </row>
    <row r="59" spans="1:4" x14ac:dyDescent="0.35">
      <c r="A59" s="90"/>
      <c r="B59" s="419" t="s">
        <v>37</v>
      </c>
      <c r="C59" s="85"/>
      <c r="D59" s="85"/>
    </row>
    <row r="60" spans="1:4" x14ac:dyDescent="0.35">
      <c r="A60" s="90"/>
      <c r="B60" s="419" t="s">
        <v>40</v>
      </c>
      <c r="C60" s="85"/>
      <c r="D60" s="85"/>
    </row>
    <row r="61" spans="1:4" x14ac:dyDescent="0.35">
      <c r="A61" s="90"/>
      <c r="B61" s="419" t="s">
        <v>43</v>
      </c>
      <c r="C61" s="85"/>
      <c r="D61" s="85"/>
    </row>
    <row r="62" spans="1:4" x14ac:dyDescent="0.35">
      <c r="A62" s="90"/>
      <c r="B62" s="419" t="s">
        <v>46</v>
      </c>
      <c r="C62" s="85"/>
      <c r="D62" s="85"/>
    </row>
    <row r="63" spans="1:4" x14ac:dyDescent="0.35">
      <c r="A63" s="90"/>
      <c r="B63" s="419" t="s">
        <v>49</v>
      </c>
      <c r="C63" s="85"/>
      <c r="D63" s="85"/>
    </row>
    <row r="64" spans="1:4" x14ac:dyDescent="0.35">
      <c r="A64" s="90"/>
      <c r="B64" s="419" t="s">
        <v>52</v>
      </c>
      <c r="C64" s="85"/>
      <c r="D64" s="85"/>
    </row>
    <row r="65" spans="1:4" x14ac:dyDescent="0.35">
      <c r="A65" s="460" t="s">
        <v>162</v>
      </c>
      <c r="B65" s="417" t="s">
        <v>163</v>
      </c>
      <c r="C65" s="85" t="s">
        <v>164</v>
      </c>
      <c r="D65" s="85"/>
    </row>
    <row r="66" spans="1:4" x14ac:dyDescent="0.35">
      <c r="A66" s="461"/>
      <c r="B66" s="420" t="s">
        <v>165</v>
      </c>
      <c r="C66" s="85" t="s">
        <v>166</v>
      </c>
      <c r="D66" s="85"/>
    </row>
    <row r="67" spans="1:4" x14ac:dyDescent="0.35">
      <c r="A67" s="462"/>
      <c r="B67" s="420" t="s">
        <v>167</v>
      </c>
      <c r="C67" s="85" t="s">
        <v>168</v>
      </c>
      <c r="D67" s="85"/>
    </row>
    <row r="68" spans="1:4" x14ac:dyDescent="0.35">
      <c r="A68" s="90" t="s">
        <v>91</v>
      </c>
      <c r="B68" s="419" t="s">
        <v>7</v>
      </c>
      <c r="C68" s="85" t="s">
        <v>169</v>
      </c>
      <c r="D68" s="85"/>
    </row>
    <row r="69" spans="1:4" x14ac:dyDescent="0.35">
      <c r="A69" s="89"/>
      <c r="B69" s="419" t="s">
        <v>170</v>
      </c>
      <c r="C69" s="85" t="s">
        <v>171</v>
      </c>
      <c r="D69" s="85"/>
    </row>
    <row r="70" spans="1:4" x14ac:dyDescent="0.35">
      <c r="A70" s="89"/>
      <c r="B70" s="419" t="s">
        <v>21</v>
      </c>
      <c r="C70" s="85" t="s">
        <v>172</v>
      </c>
      <c r="D70" s="85"/>
    </row>
    <row r="71" spans="1:4" x14ac:dyDescent="0.35">
      <c r="A71" s="89"/>
      <c r="B71" s="419" t="s">
        <v>173</v>
      </c>
      <c r="C71" s="85" t="s">
        <v>174</v>
      </c>
      <c r="D71" s="85"/>
    </row>
    <row r="72" spans="1:4" x14ac:dyDescent="0.35">
      <c r="A72" s="89"/>
      <c r="B72" s="419" t="s">
        <v>175</v>
      </c>
      <c r="C72" s="85" t="s">
        <v>176</v>
      </c>
      <c r="D72" s="85"/>
    </row>
    <row r="73" spans="1:4" x14ac:dyDescent="0.35">
      <c r="A73" s="89"/>
      <c r="B73" s="419" t="s">
        <v>177</v>
      </c>
      <c r="C73" s="85" t="s">
        <v>178</v>
      </c>
      <c r="D73" s="85"/>
    </row>
    <row r="74" spans="1:4" x14ac:dyDescent="0.35">
      <c r="A74" s="89"/>
      <c r="B74" s="419" t="s">
        <v>35</v>
      </c>
      <c r="C74" s="85" t="s">
        <v>179</v>
      </c>
      <c r="D74" s="85"/>
    </row>
    <row r="75" spans="1:4" x14ac:dyDescent="0.35">
      <c r="A75" s="89"/>
      <c r="B75" s="419" t="s">
        <v>38</v>
      </c>
      <c r="C75" s="85" t="s">
        <v>180</v>
      </c>
      <c r="D75" s="85"/>
    </row>
    <row r="76" spans="1:4" x14ac:dyDescent="0.35">
      <c r="A76" s="89"/>
      <c r="B76" s="419" t="s">
        <v>41</v>
      </c>
      <c r="C76" s="85" t="s">
        <v>181</v>
      </c>
      <c r="D76" s="85"/>
    </row>
    <row r="77" spans="1:4" x14ac:dyDescent="0.35">
      <c r="A77" s="89"/>
      <c r="B77" s="419" t="s">
        <v>44</v>
      </c>
      <c r="C77" s="85" t="s">
        <v>182</v>
      </c>
      <c r="D77" s="85"/>
    </row>
    <row r="78" spans="1:4" x14ac:dyDescent="0.35">
      <c r="A78" s="89"/>
      <c r="B78" s="419" t="s">
        <v>47</v>
      </c>
      <c r="C78" s="85" t="s">
        <v>183</v>
      </c>
      <c r="D78" s="85"/>
    </row>
    <row r="79" spans="1:4" x14ac:dyDescent="0.35">
      <c r="A79" s="89"/>
      <c r="B79" s="419" t="s">
        <v>50</v>
      </c>
      <c r="C79" s="85" t="s">
        <v>184</v>
      </c>
      <c r="D79" s="85"/>
    </row>
    <row r="80" spans="1:4" x14ac:dyDescent="0.35">
      <c r="B80" s="419" t="s">
        <v>53</v>
      </c>
      <c r="C80" s="85" t="s">
        <v>185</v>
      </c>
      <c r="D80" s="85"/>
    </row>
    <row r="81" spans="1:4" x14ac:dyDescent="0.35">
      <c r="B81" s="419" t="s">
        <v>186</v>
      </c>
      <c r="C81" s="85" t="s">
        <v>187</v>
      </c>
      <c r="D81" s="85"/>
    </row>
    <row r="82" spans="1:4" x14ac:dyDescent="0.35">
      <c r="B82" s="419" t="s">
        <v>188</v>
      </c>
      <c r="C82" s="85" t="s">
        <v>189</v>
      </c>
      <c r="D82" s="85"/>
    </row>
    <row r="83" spans="1:4" x14ac:dyDescent="0.35">
      <c r="A83" s="90"/>
      <c r="B83" s="419" t="s">
        <v>55</v>
      </c>
      <c r="C83" s="85" t="s">
        <v>190</v>
      </c>
      <c r="D83" s="85"/>
    </row>
    <row r="84" spans="1:4" x14ac:dyDescent="0.35">
      <c r="A84" s="90"/>
      <c r="B84" s="419" t="s">
        <v>57</v>
      </c>
      <c r="C84" s="85" t="s">
        <v>191</v>
      </c>
      <c r="D84" s="85"/>
    </row>
    <row r="85" spans="1:4" ht="34.75" customHeight="1" x14ac:dyDescent="0.35">
      <c r="A85" s="464" t="s">
        <v>192</v>
      </c>
      <c r="B85" s="413" t="s">
        <v>193</v>
      </c>
      <c r="C85" s="451" t="s">
        <v>194</v>
      </c>
      <c r="D85" s="451"/>
    </row>
    <row r="86" spans="1:4" x14ac:dyDescent="0.35">
      <c r="A86" s="464"/>
      <c r="B86" s="417" t="s">
        <v>195</v>
      </c>
      <c r="C86" s="85" t="s">
        <v>196</v>
      </c>
      <c r="D86" s="85"/>
    </row>
    <row r="87" spans="1:4" x14ac:dyDescent="0.35">
      <c r="A87" s="464"/>
      <c r="B87" s="417" t="s">
        <v>55</v>
      </c>
      <c r="C87" s="85" t="s">
        <v>190</v>
      </c>
      <c r="D87" s="85"/>
    </row>
    <row r="88" spans="1:4" x14ac:dyDescent="0.35">
      <c r="A88" s="464" t="s">
        <v>197</v>
      </c>
      <c r="B88" s="419" t="s">
        <v>12</v>
      </c>
      <c r="C88" s="85"/>
      <c r="D88" s="85"/>
    </row>
    <row r="89" spans="1:4" x14ac:dyDescent="0.35">
      <c r="A89" s="460"/>
      <c r="B89" s="419" t="s">
        <v>19</v>
      </c>
      <c r="C89" s="85"/>
      <c r="D89" s="85"/>
    </row>
    <row r="90" spans="1:4" ht="14.5" customHeight="1" x14ac:dyDescent="0.35">
      <c r="A90" s="463" t="s">
        <v>198</v>
      </c>
      <c r="B90" s="421" t="s">
        <v>199</v>
      </c>
      <c r="C90" s="85" t="s">
        <v>200</v>
      </c>
      <c r="D90" s="85"/>
    </row>
    <row r="91" spans="1:4" ht="14.5" customHeight="1" x14ac:dyDescent="0.35">
      <c r="A91" s="463"/>
      <c r="B91" s="421" t="s">
        <v>201</v>
      </c>
      <c r="C91" s="85" t="s">
        <v>202</v>
      </c>
      <c r="D91" s="85"/>
    </row>
    <row r="92" spans="1:4" ht="14.5" customHeight="1" x14ac:dyDescent="0.35">
      <c r="A92" s="463"/>
      <c r="B92" s="421" t="s">
        <v>203</v>
      </c>
      <c r="C92" s="85" t="s">
        <v>204</v>
      </c>
      <c r="D92" s="85"/>
    </row>
    <row r="93" spans="1:4" ht="14.5" customHeight="1" x14ac:dyDescent="0.35">
      <c r="A93" s="463"/>
      <c r="B93" s="421" t="s">
        <v>205</v>
      </c>
      <c r="C93" s="85" t="s">
        <v>206</v>
      </c>
      <c r="D93" s="85"/>
    </row>
    <row r="94" spans="1:4" x14ac:dyDescent="0.35">
      <c r="A94" s="131" t="s">
        <v>207</v>
      </c>
      <c r="B94" s="422" t="s">
        <v>208</v>
      </c>
      <c r="C94" s="85"/>
      <c r="D94" s="85"/>
    </row>
    <row r="95" spans="1:4" x14ac:dyDescent="0.35">
      <c r="B95" s="422" t="s">
        <v>209</v>
      </c>
      <c r="C95" s="85"/>
      <c r="D95" s="85"/>
    </row>
    <row r="96" spans="1:4" ht="29" x14ac:dyDescent="0.35">
      <c r="B96" s="422" t="s">
        <v>210</v>
      </c>
      <c r="C96" s="85"/>
      <c r="D96" s="85"/>
    </row>
    <row r="97" spans="2:2" s="85" customFormat="1" x14ac:dyDescent="0.35">
      <c r="B97" s="422" t="s">
        <v>211</v>
      </c>
    </row>
    <row r="98" spans="2:2" s="85" customFormat="1" ht="29" x14ac:dyDescent="0.35">
      <c r="B98" s="422" t="s">
        <v>212</v>
      </c>
    </row>
    <row r="99" spans="2:2" s="85" customFormat="1" x14ac:dyDescent="0.35">
      <c r="B99" s="422" t="s">
        <v>213</v>
      </c>
    </row>
    <row r="100" spans="2:2" s="85" customFormat="1" x14ac:dyDescent="0.35">
      <c r="B100" s="422" t="s">
        <v>214</v>
      </c>
    </row>
    <row r="101" spans="2:2" s="85" customFormat="1" x14ac:dyDescent="0.35">
      <c r="B101" s="422" t="s">
        <v>215</v>
      </c>
    </row>
    <row r="102" spans="2:2" s="85" customFormat="1" x14ac:dyDescent="0.35">
      <c r="B102" s="422" t="s">
        <v>216</v>
      </c>
    </row>
    <row r="103" spans="2:2" s="85" customFormat="1" x14ac:dyDescent="0.35">
      <c r="B103" s="422" t="s">
        <v>217</v>
      </c>
    </row>
    <row r="104" spans="2:2" s="85" customFormat="1" x14ac:dyDescent="0.35">
      <c r="B104" s="422" t="s">
        <v>218</v>
      </c>
    </row>
    <row r="105" spans="2:2" s="85" customFormat="1" x14ac:dyDescent="0.35">
      <c r="B105" s="422" t="s">
        <v>219</v>
      </c>
    </row>
    <row r="106" spans="2:2" s="85" customFormat="1" x14ac:dyDescent="0.35">
      <c r="B106" s="422" t="s">
        <v>220</v>
      </c>
    </row>
    <row r="107" spans="2:2" s="85" customFormat="1" x14ac:dyDescent="0.35">
      <c r="B107" s="422" t="s">
        <v>221</v>
      </c>
    </row>
    <row r="108" spans="2:2" s="85" customFormat="1" x14ac:dyDescent="0.35">
      <c r="B108" s="422" t="s">
        <v>222</v>
      </c>
    </row>
    <row r="109" spans="2:2" s="85" customFormat="1" x14ac:dyDescent="0.35">
      <c r="B109" s="422" t="s">
        <v>223</v>
      </c>
    </row>
    <row r="110" spans="2:2" s="85" customFormat="1" x14ac:dyDescent="0.35">
      <c r="B110" s="422" t="s">
        <v>224</v>
      </c>
    </row>
    <row r="111" spans="2:2" s="85" customFormat="1" x14ac:dyDescent="0.35">
      <c r="B111" s="422" t="s">
        <v>225</v>
      </c>
    </row>
    <row r="112" spans="2:2" s="85" customFormat="1" x14ac:dyDescent="0.35">
      <c r="B112" s="422" t="s">
        <v>226</v>
      </c>
    </row>
    <row r="113" spans="2:2" s="85" customFormat="1" x14ac:dyDescent="0.35">
      <c r="B113" s="422" t="s">
        <v>227</v>
      </c>
    </row>
    <row r="114" spans="2:2" s="85" customFormat="1" x14ac:dyDescent="0.35">
      <c r="B114" s="422" t="s">
        <v>228</v>
      </c>
    </row>
    <row r="115" spans="2:2" s="85" customFormat="1" ht="29" x14ac:dyDescent="0.35">
      <c r="B115" s="422" t="s">
        <v>229</v>
      </c>
    </row>
    <row r="116" spans="2:2" s="85" customFormat="1" x14ac:dyDescent="0.35">
      <c r="B116" s="422" t="s">
        <v>230</v>
      </c>
    </row>
    <row r="117" spans="2:2" s="85" customFormat="1" x14ac:dyDescent="0.35">
      <c r="B117" s="422" t="s">
        <v>231</v>
      </c>
    </row>
    <row r="118" spans="2:2" s="85" customFormat="1" x14ac:dyDescent="0.35">
      <c r="B118" s="422" t="s">
        <v>232</v>
      </c>
    </row>
    <row r="119" spans="2:2" s="85" customFormat="1" x14ac:dyDescent="0.35">
      <c r="B119" s="422" t="s">
        <v>233</v>
      </c>
    </row>
    <row r="120" spans="2:2" s="85" customFormat="1" x14ac:dyDescent="0.35">
      <c r="B120" s="422" t="s">
        <v>234</v>
      </c>
    </row>
    <row r="121" spans="2:2" s="85" customFormat="1" x14ac:dyDescent="0.35">
      <c r="B121" s="413"/>
    </row>
    <row r="122" spans="2:2" s="85" customFormat="1" x14ac:dyDescent="0.35">
      <c r="B122" s="413"/>
    </row>
    <row r="123" spans="2:2" s="85" customFormat="1" x14ac:dyDescent="0.35">
      <c r="B123" s="413"/>
    </row>
    <row r="124" spans="2:2" s="85" customFormat="1" x14ac:dyDescent="0.35">
      <c r="B124" s="413"/>
    </row>
    <row r="125" spans="2:2" s="85" customFormat="1" x14ac:dyDescent="0.35">
      <c r="B125" s="413"/>
    </row>
    <row r="126" spans="2:2" s="85" customFormat="1" x14ac:dyDescent="0.35">
      <c r="B126" s="413"/>
    </row>
    <row r="127" spans="2:2" s="85" customFormat="1" x14ac:dyDescent="0.35">
      <c r="B127" s="413"/>
    </row>
    <row r="128" spans="2:2" s="85" customFormat="1" x14ac:dyDescent="0.35">
      <c r="B128" s="413"/>
    </row>
    <row r="129" spans="2:2" s="85" customFormat="1" x14ac:dyDescent="0.35">
      <c r="B129" s="413"/>
    </row>
    <row r="130" spans="2:2" s="85" customFormat="1" x14ac:dyDescent="0.35">
      <c r="B130" s="413"/>
    </row>
    <row r="131" spans="2:2" s="85" customFormat="1" x14ac:dyDescent="0.35">
      <c r="B131" s="413"/>
    </row>
    <row r="132" spans="2:2" s="85" customFormat="1" x14ac:dyDescent="0.35">
      <c r="B132" s="413"/>
    </row>
    <row r="133" spans="2:2" s="85" customFormat="1" x14ac:dyDescent="0.35">
      <c r="B133" s="413"/>
    </row>
    <row r="134" spans="2:2" s="85" customFormat="1" x14ac:dyDescent="0.35">
      <c r="B134" s="413"/>
    </row>
    <row r="135" spans="2:2" s="85" customFormat="1" x14ac:dyDescent="0.35">
      <c r="B135" s="413"/>
    </row>
    <row r="136" spans="2:2" s="85" customFormat="1" x14ac:dyDescent="0.35">
      <c r="B136" s="413"/>
    </row>
    <row r="137" spans="2:2" s="85" customFormat="1" x14ac:dyDescent="0.35">
      <c r="B137" s="413"/>
    </row>
    <row r="138" spans="2:2" s="85" customFormat="1" x14ac:dyDescent="0.35">
      <c r="B138" s="413"/>
    </row>
    <row r="139" spans="2:2" s="85" customFormat="1" x14ac:dyDescent="0.35">
      <c r="B139" s="413"/>
    </row>
    <row r="140" spans="2:2" s="85" customFormat="1" x14ac:dyDescent="0.35">
      <c r="B140" s="413"/>
    </row>
    <row r="141" spans="2:2" s="85" customFormat="1" x14ac:dyDescent="0.35">
      <c r="B141" s="413"/>
    </row>
    <row r="142" spans="2:2" s="85" customFormat="1" x14ac:dyDescent="0.35">
      <c r="B142" s="413"/>
    </row>
    <row r="143" spans="2:2" s="85" customFormat="1" x14ac:dyDescent="0.35">
      <c r="B143" s="413"/>
    </row>
    <row r="144" spans="2:2" s="85" customFormat="1" x14ac:dyDescent="0.35">
      <c r="B144" s="413"/>
    </row>
    <row r="145" spans="2:2" s="85" customFormat="1" x14ac:dyDescent="0.35">
      <c r="B145" s="413"/>
    </row>
    <row r="146" spans="2:2" s="85" customFormat="1" x14ac:dyDescent="0.35">
      <c r="B146" s="413"/>
    </row>
    <row r="147" spans="2:2" s="85" customFormat="1" x14ac:dyDescent="0.35">
      <c r="B147" s="413"/>
    </row>
    <row r="148" spans="2:2" s="85" customFormat="1" x14ac:dyDescent="0.35">
      <c r="B148" s="413"/>
    </row>
    <row r="149" spans="2:2" s="85" customFormat="1" x14ac:dyDescent="0.35">
      <c r="B149" s="413"/>
    </row>
    <row r="150" spans="2:2" s="85" customFormat="1" x14ac:dyDescent="0.35">
      <c r="B150" s="413"/>
    </row>
    <row r="151" spans="2:2" s="85" customFormat="1" x14ac:dyDescent="0.35">
      <c r="B151" s="413"/>
    </row>
    <row r="152" spans="2:2" s="85" customFormat="1" x14ac:dyDescent="0.35">
      <c r="B152" s="413"/>
    </row>
    <row r="153" spans="2:2" s="85" customFormat="1" x14ac:dyDescent="0.35">
      <c r="B153" s="413"/>
    </row>
    <row r="154" spans="2:2" s="85" customFormat="1" x14ac:dyDescent="0.35">
      <c r="B154" s="413"/>
    </row>
    <row r="155" spans="2:2" s="85" customFormat="1" x14ac:dyDescent="0.35">
      <c r="B155" s="413"/>
    </row>
    <row r="156" spans="2:2" s="85" customFormat="1" x14ac:dyDescent="0.35">
      <c r="B156" s="413"/>
    </row>
    <row r="157" spans="2:2" s="85" customFormat="1" x14ac:dyDescent="0.35">
      <c r="B157" s="413"/>
    </row>
    <row r="158" spans="2:2" s="85" customFormat="1" x14ac:dyDescent="0.35">
      <c r="B158" s="413"/>
    </row>
    <row r="159" spans="2:2" s="85" customFormat="1" x14ac:dyDescent="0.35">
      <c r="B159" s="413"/>
    </row>
    <row r="160" spans="2:2" s="85" customFormat="1" x14ac:dyDescent="0.35">
      <c r="B160" s="413"/>
    </row>
    <row r="161" spans="2:2" s="85" customFormat="1" x14ac:dyDescent="0.35">
      <c r="B161" s="413"/>
    </row>
    <row r="162" spans="2:2" s="85" customFormat="1" x14ac:dyDescent="0.35">
      <c r="B162" s="413"/>
    </row>
    <row r="163" spans="2:2" s="85" customFormat="1" x14ac:dyDescent="0.35">
      <c r="B163" s="413"/>
    </row>
    <row r="164" spans="2:2" s="85" customFormat="1" x14ac:dyDescent="0.35">
      <c r="B164" s="413"/>
    </row>
    <row r="165" spans="2:2" s="85" customFormat="1" x14ac:dyDescent="0.35">
      <c r="B165" s="413"/>
    </row>
    <row r="166" spans="2:2" s="85" customFormat="1" x14ac:dyDescent="0.35">
      <c r="B166" s="413"/>
    </row>
    <row r="167" spans="2:2" s="85" customFormat="1" x14ac:dyDescent="0.35">
      <c r="B167" s="413"/>
    </row>
    <row r="168" spans="2:2" s="85" customFormat="1" x14ac:dyDescent="0.35">
      <c r="B168" s="413"/>
    </row>
    <row r="169" spans="2:2" s="85" customFormat="1" x14ac:dyDescent="0.35">
      <c r="B169" s="413"/>
    </row>
    <row r="170" spans="2:2" s="85" customFormat="1" x14ac:dyDescent="0.35">
      <c r="B170" s="413"/>
    </row>
    <row r="171" spans="2:2" s="85" customFormat="1" x14ac:dyDescent="0.35">
      <c r="B171" s="413"/>
    </row>
    <row r="172" spans="2:2" s="85" customFormat="1" x14ac:dyDescent="0.35">
      <c r="B172" s="413"/>
    </row>
    <row r="173" spans="2:2" s="85" customFormat="1" x14ac:dyDescent="0.35">
      <c r="B173" s="413"/>
    </row>
    <row r="174" spans="2:2" s="85" customFormat="1" x14ac:dyDescent="0.35">
      <c r="B174" s="413"/>
    </row>
    <row r="175" spans="2:2" s="85" customFormat="1" x14ac:dyDescent="0.35">
      <c r="B175" s="413"/>
    </row>
    <row r="176" spans="2:2" s="85" customFormat="1" x14ac:dyDescent="0.35">
      <c r="B176" s="413"/>
    </row>
    <row r="177" spans="2:2" s="85" customFormat="1" x14ac:dyDescent="0.35">
      <c r="B177" s="413"/>
    </row>
    <row r="178" spans="2:2" s="85" customFormat="1" x14ac:dyDescent="0.35">
      <c r="B178" s="413"/>
    </row>
    <row r="179" spans="2:2" s="85" customFormat="1" x14ac:dyDescent="0.35">
      <c r="B179" s="413"/>
    </row>
    <row r="180" spans="2:2" s="85" customFormat="1" x14ac:dyDescent="0.35">
      <c r="B180" s="413"/>
    </row>
    <row r="181" spans="2:2" s="85" customFormat="1" x14ac:dyDescent="0.35">
      <c r="B181" s="413"/>
    </row>
    <row r="182" spans="2:2" s="85" customFormat="1" x14ac:dyDescent="0.35">
      <c r="B182" s="413"/>
    </row>
    <row r="183" spans="2:2" s="85" customFormat="1" x14ac:dyDescent="0.35">
      <c r="B183" s="413"/>
    </row>
    <row r="184" spans="2:2" s="85" customFormat="1" x14ac:dyDescent="0.35">
      <c r="B184" s="413"/>
    </row>
    <row r="185" spans="2:2" s="85" customFormat="1" x14ac:dyDescent="0.35">
      <c r="B185" s="413"/>
    </row>
    <row r="186" spans="2:2" s="85" customFormat="1" x14ac:dyDescent="0.35">
      <c r="B186" s="413"/>
    </row>
    <row r="187" spans="2:2" s="85" customFormat="1" x14ac:dyDescent="0.35">
      <c r="B187" s="413"/>
    </row>
    <row r="188" spans="2:2" s="85" customFormat="1" x14ac:dyDescent="0.35">
      <c r="B188" s="413"/>
    </row>
    <row r="189" spans="2:2" s="85" customFormat="1" x14ac:dyDescent="0.35">
      <c r="B189" s="413"/>
    </row>
    <row r="190" spans="2:2" s="85" customFormat="1" x14ac:dyDescent="0.35">
      <c r="B190" s="413"/>
    </row>
    <row r="191" spans="2:2" s="85" customFormat="1" x14ac:dyDescent="0.35">
      <c r="B191" s="413"/>
    </row>
    <row r="192" spans="2:2" s="85" customFormat="1" x14ac:dyDescent="0.35">
      <c r="B192" s="413"/>
    </row>
    <row r="193" spans="2:2" s="85" customFormat="1" x14ac:dyDescent="0.35">
      <c r="B193" s="413"/>
    </row>
    <row r="194" spans="2:2" s="85" customFormat="1" x14ac:dyDescent="0.35">
      <c r="B194" s="413"/>
    </row>
    <row r="195" spans="2:2" s="85" customFormat="1" x14ac:dyDescent="0.35">
      <c r="B195" s="413"/>
    </row>
    <row r="196" spans="2:2" s="85" customFormat="1" x14ac:dyDescent="0.35">
      <c r="B196" s="413"/>
    </row>
    <row r="197" spans="2:2" s="85" customFormat="1" x14ac:dyDescent="0.35">
      <c r="B197" s="413"/>
    </row>
    <row r="198" spans="2:2" s="85" customFormat="1" x14ac:dyDescent="0.35">
      <c r="B198" s="413"/>
    </row>
    <row r="199" spans="2:2" s="85" customFormat="1" x14ac:dyDescent="0.35">
      <c r="B199" s="413"/>
    </row>
    <row r="200" spans="2:2" s="85" customFormat="1" x14ac:dyDescent="0.35">
      <c r="B200" s="413"/>
    </row>
    <row r="201" spans="2:2" s="85" customFormat="1" x14ac:dyDescent="0.35">
      <c r="B201" s="413"/>
    </row>
    <row r="202" spans="2:2" s="85" customFormat="1" x14ac:dyDescent="0.35">
      <c r="B202" s="413"/>
    </row>
    <row r="203" spans="2:2" s="85" customFormat="1" x14ac:dyDescent="0.35">
      <c r="B203" s="413"/>
    </row>
    <row r="204" spans="2:2" s="85" customFormat="1" x14ac:dyDescent="0.35">
      <c r="B204" s="413"/>
    </row>
    <row r="205" spans="2:2" s="85" customFormat="1" x14ac:dyDescent="0.35">
      <c r="B205" s="413"/>
    </row>
    <row r="206" spans="2:2" s="85" customFormat="1" x14ac:dyDescent="0.35">
      <c r="B206" s="413"/>
    </row>
    <row r="207" spans="2:2" s="85" customFormat="1" x14ac:dyDescent="0.35">
      <c r="B207" s="413"/>
    </row>
    <row r="208" spans="2:2" s="85" customFormat="1" x14ac:dyDescent="0.35">
      <c r="B208" s="413"/>
    </row>
    <row r="209" spans="2:2" s="85" customFormat="1" x14ac:dyDescent="0.35">
      <c r="B209" s="413"/>
    </row>
    <row r="210" spans="2:2" s="85" customFormat="1" x14ac:dyDescent="0.35">
      <c r="B210" s="413"/>
    </row>
    <row r="211" spans="2:2" s="85" customFormat="1" x14ac:dyDescent="0.35">
      <c r="B211" s="413"/>
    </row>
    <row r="212" spans="2:2" s="85" customFormat="1" x14ac:dyDescent="0.35">
      <c r="B212" s="413"/>
    </row>
    <row r="213" spans="2:2" s="85" customFormat="1" x14ac:dyDescent="0.35">
      <c r="B213" s="413"/>
    </row>
    <row r="214" spans="2:2" s="85" customFormat="1" x14ac:dyDescent="0.35">
      <c r="B214" s="413"/>
    </row>
    <row r="215" spans="2:2" s="85" customFormat="1" x14ac:dyDescent="0.35">
      <c r="B215" s="413"/>
    </row>
    <row r="216" spans="2:2" s="85" customFormat="1" x14ac:dyDescent="0.35">
      <c r="B216" s="413"/>
    </row>
    <row r="217" spans="2:2" s="85" customFormat="1" x14ac:dyDescent="0.35">
      <c r="B217" s="413"/>
    </row>
    <row r="218" spans="2:2" s="85" customFormat="1" x14ac:dyDescent="0.35">
      <c r="B218" s="413"/>
    </row>
    <row r="219" spans="2:2" s="85" customFormat="1" x14ac:dyDescent="0.35">
      <c r="B219" s="413"/>
    </row>
    <row r="220" spans="2:2" s="85" customFormat="1" x14ac:dyDescent="0.35">
      <c r="B220" s="413"/>
    </row>
    <row r="221" spans="2:2" s="85" customFormat="1" x14ac:dyDescent="0.35">
      <c r="B221" s="413"/>
    </row>
    <row r="222" spans="2:2" s="85" customFormat="1" x14ac:dyDescent="0.35">
      <c r="B222" s="413"/>
    </row>
    <row r="223" spans="2:2" s="85" customFormat="1" x14ac:dyDescent="0.35">
      <c r="B223" s="413"/>
    </row>
    <row r="224" spans="2:2" s="85" customFormat="1" x14ac:dyDescent="0.35">
      <c r="B224" s="413"/>
    </row>
    <row r="225" spans="2:2" s="85" customFormat="1" x14ac:dyDescent="0.35">
      <c r="B225" s="413"/>
    </row>
    <row r="226" spans="2:2" s="85" customFormat="1" x14ac:dyDescent="0.35">
      <c r="B226" s="413"/>
    </row>
    <row r="227" spans="2:2" s="85" customFormat="1" x14ac:dyDescent="0.35">
      <c r="B227" s="413"/>
    </row>
    <row r="228" spans="2:2" s="85" customFormat="1" x14ac:dyDescent="0.35">
      <c r="B228" s="413"/>
    </row>
    <row r="229" spans="2:2" s="85" customFormat="1" x14ac:dyDescent="0.35">
      <c r="B229" s="413"/>
    </row>
    <row r="230" spans="2:2" s="85" customFormat="1" x14ac:dyDescent="0.35">
      <c r="B230" s="413"/>
    </row>
    <row r="231" spans="2:2" s="85" customFormat="1" x14ac:dyDescent="0.35">
      <c r="B231" s="413"/>
    </row>
    <row r="232" spans="2:2" s="85" customFormat="1" x14ac:dyDescent="0.35">
      <c r="B232" s="413"/>
    </row>
    <row r="233" spans="2:2" s="85" customFormat="1" x14ac:dyDescent="0.35">
      <c r="B233" s="413"/>
    </row>
    <row r="234" spans="2:2" s="85" customFormat="1" x14ac:dyDescent="0.35">
      <c r="B234" s="413"/>
    </row>
    <row r="235" spans="2:2" s="85" customFormat="1" x14ac:dyDescent="0.35">
      <c r="B235" s="413"/>
    </row>
    <row r="236" spans="2:2" s="85" customFormat="1" x14ac:dyDescent="0.35">
      <c r="B236" s="413"/>
    </row>
    <row r="237" spans="2:2" s="85" customFormat="1" x14ac:dyDescent="0.35">
      <c r="B237" s="413"/>
    </row>
    <row r="238" spans="2:2" s="85" customFormat="1" x14ac:dyDescent="0.35">
      <c r="B238" s="413"/>
    </row>
    <row r="239" spans="2:2" s="85" customFormat="1" x14ac:dyDescent="0.35">
      <c r="B239" s="413"/>
    </row>
    <row r="240" spans="2:2" s="85" customFormat="1" x14ac:dyDescent="0.35">
      <c r="B240" s="413"/>
    </row>
    <row r="241" spans="2:2" s="85" customFormat="1" x14ac:dyDescent="0.35">
      <c r="B241" s="413"/>
    </row>
    <row r="242" spans="2:2" s="85" customFormat="1" x14ac:dyDescent="0.35">
      <c r="B242" s="413"/>
    </row>
    <row r="243" spans="2:2" s="85" customFormat="1" x14ac:dyDescent="0.35">
      <c r="B243" s="413"/>
    </row>
    <row r="244" spans="2:2" s="85" customFormat="1" x14ac:dyDescent="0.35">
      <c r="B244" s="413"/>
    </row>
    <row r="245" spans="2:2" s="85" customFormat="1" x14ac:dyDescent="0.35">
      <c r="B245" s="413"/>
    </row>
    <row r="246" spans="2:2" s="85" customFormat="1" x14ac:dyDescent="0.35">
      <c r="B246" s="413"/>
    </row>
    <row r="247" spans="2:2" s="85" customFormat="1" x14ac:dyDescent="0.35">
      <c r="B247" s="413"/>
    </row>
    <row r="248" spans="2:2" s="85" customFormat="1" x14ac:dyDescent="0.35">
      <c r="B248" s="413"/>
    </row>
    <row r="249" spans="2:2" s="85" customFormat="1" x14ac:dyDescent="0.35">
      <c r="B249" s="413"/>
    </row>
    <row r="250" spans="2:2" s="85" customFormat="1" x14ac:dyDescent="0.35">
      <c r="B250" s="413"/>
    </row>
    <row r="251" spans="2:2" s="85" customFormat="1" x14ac:dyDescent="0.35">
      <c r="B251" s="413"/>
    </row>
    <row r="252" spans="2:2" s="85" customFormat="1" x14ac:dyDescent="0.35">
      <c r="B252" s="413"/>
    </row>
    <row r="253" spans="2:2" s="85" customFormat="1" x14ac:dyDescent="0.35">
      <c r="B253" s="413"/>
    </row>
    <row r="254" spans="2:2" s="85" customFormat="1" x14ac:dyDescent="0.35">
      <c r="B254" s="413"/>
    </row>
    <row r="255" spans="2:2" s="85" customFormat="1" x14ac:dyDescent="0.35">
      <c r="B255" s="413"/>
    </row>
    <row r="256" spans="2:2" s="85" customFormat="1" x14ac:dyDescent="0.35">
      <c r="B256" s="413"/>
    </row>
    <row r="257" spans="2:2" s="85" customFormat="1" x14ac:dyDescent="0.35">
      <c r="B257" s="413"/>
    </row>
    <row r="258" spans="2:2" s="85" customFormat="1" x14ac:dyDescent="0.35">
      <c r="B258" s="413"/>
    </row>
    <row r="259" spans="2:2" s="85" customFormat="1" x14ac:dyDescent="0.35">
      <c r="B259" s="413"/>
    </row>
    <row r="260" spans="2:2" s="85" customFormat="1" x14ac:dyDescent="0.35">
      <c r="B260" s="413"/>
    </row>
    <row r="261" spans="2:2" s="85" customFormat="1" x14ac:dyDescent="0.35">
      <c r="B261" s="413"/>
    </row>
    <row r="262" spans="2:2" s="85" customFormat="1" x14ac:dyDescent="0.35">
      <c r="B262" s="413"/>
    </row>
    <row r="263" spans="2:2" s="85" customFormat="1" x14ac:dyDescent="0.35">
      <c r="B263" s="413"/>
    </row>
    <row r="264" spans="2:2" s="85" customFormat="1" x14ac:dyDescent="0.35">
      <c r="B264" s="413"/>
    </row>
    <row r="265" spans="2:2" s="85" customFormat="1" x14ac:dyDescent="0.35">
      <c r="B265" s="413"/>
    </row>
    <row r="266" spans="2:2" s="85" customFormat="1" x14ac:dyDescent="0.35">
      <c r="B266" s="413"/>
    </row>
    <row r="267" spans="2:2" s="85" customFormat="1" x14ac:dyDescent="0.35">
      <c r="B267" s="413"/>
    </row>
    <row r="268" spans="2:2" s="85" customFormat="1" x14ac:dyDescent="0.35">
      <c r="B268" s="413"/>
    </row>
    <row r="269" spans="2:2" s="85" customFormat="1" x14ac:dyDescent="0.35">
      <c r="B269" s="413"/>
    </row>
    <row r="270" spans="2:2" s="85" customFormat="1" x14ac:dyDescent="0.35">
      <c r="B270" s="413"/>
    </row>
    <row r="271" spans="2:2" s="85" customFormat="1" x14ac:dyDescent="0.35">
      <c r="B271" s="413"/>
    </row>
    <row r="272" spans="2:2" s="85" customFormat="1" x14ac:dyDescent="0.35">
      <c r="B272" s="413"/>
    </row>
    <row r="273" spans="2:2" s="85" customFormat="1" x14ac:dyDescent="0.35">
      <c r="B273" s="413"/>
    </row>
    <row r="274" spans="2:2" s="85" customFormat="1" x14ac:dyDescent="0.35">
      <c r="B274" s="413"/>
    </row>
    <row r="275" spans="2:2" s="85" customFormat="1" x14ac:dyDescent="0.35">
      <c r="B275" s="413"/>
    </row>
    <row r="276" spans="2:2" s="85" customFormat="1" x14ac:dyDescent="0.35">
      <c r="B276" s="413"/>
    </row>
    <row r="277" spans="2:2" s="85" customFormat="1" x14ac:dyDescent="0.35">
      <c r="B277" s="413"/>
    </row>
    <row r="278" spans="2:2" s="85" customFormat="1" x14ac:dyDescent="0.35">
      <c r="B278" s="413"/>
    </row>
    <row r="279" spans="2:2" s="85" customFormat="1" x14ac:dyDescent="0.35">
      <c r="B279" s="413"/>
    </row>
    <row r="280" spans="2:2" s="85" customFormat="1" x14ac:dyDescent="0.35">
      <c r="B280" s="413"/>
    </row>
    <row r="281" spans="2:2" s="85" customFormat="1" x14ac:dyDescent="0.35">
      <c r="B281" s="413"/>
    </row>
    <row r="282" spans="2:2" s="85" customFormat="1" x14ac:dyDescent="0.35">
      <c r="B282" s="413"/>
    </row>
    <row r="283" spans="2:2" s="85" customFormat="1" x14ac:dyDescent="0.35">
      <c r="B283" s="413"/>
    </row>
    <row r="284" spans="2:2" s="85" customFormat="1" x14ac:dyDescent="0.35">
      <c r="B284" s="413"/>
    </row>
    <row r="285" spans="2:2" s="85" customFormat="1" x14ac:dyDescent="0.35">
      <c r="B285" s="413"/>
    </row>
    <row r="286" spans="2:2" s="85" customFormat="1" x14ac:dyDescent="0.35">
      <c r="B286" s="413"/>
    </row>
    <row r="287" spans="2:2" s="85" customFormat="1" x14ac:dyDescent="0.35">
      <c r="B287" s="413"/>
    </row>
    <row r="288" spans="2:2" s="85" customFormat="1" x14ac:dyDescent="0.35">
      <c r="B288" s="413"/>
    </row>
    <row r="289" spans="2:2" s="85" customFormat="1" x14ac:dyDescent="0.35">
      <c r="B289" s="413"/>
    </row>
    <row r="290" spans="2:2" s="85" customFormat="1" x14ac:dyDescent="0.35">
      <c r="B290" s="413"/>
    </row>
    <row r="291" spans="2:2" s="85" customFormat="1" x14ac:dyDescent="0.35">
      <c r="B291" s="413"/>
    </row>
    <row r="292" spans="2:2" s="85" customFormat="1" x14ac:dyDescent="0.35">
      <c r="B292" s="413"/>
    </row>
    <row r="293" spans="2:2" s="85" customFormat="1" x14ac:dyDescent="0.35">
      <c r="B293" s="413"/>
    </row>
    <row r="294" spans="2:2" s="85" customFormat="1" x14ac:dyDescent="0.35">
      <c r="B294" s="413"/>
    </row>
    <row r="295" spans="2:2" s="85" customFormat="1" x14ac:dyDescent="0.35">
      <c r="B295" s="413"/>
    </row>
    <row r="296" spans="2:2" s="85" customFormat="1" x14ac:dyDescent="0.35">
      <c r="B296" s="413"/>
    </row>
    <row r="297" spans="2:2" s="85" customFormat="1" x14ac:dyDescent="0.35">
      <c r="B297" s="413"/>
    </row>
    <row r="298" spans="2:2" s="85" customFormat="1" x14ac:dyDescent="0.35">
      <c r="B298" s="413"/>
    </row>
    <row r="299" spans="2:2" s="85" customFormat="1" x14ac:dyDescent="0.35">
      <c r="B299" s="413"/>
    </row>
    <row r="300" spans="2:2" s="85" customFormat="1" x14ac:dyDescent="0.35">
      <c r="B300" s="413"/>
    </row>
    <row r="301" spans="2:2" s="85" customFormat="1" x14ac:dyDescent="0.35">
      <c r="B301" s="413"/>
    </row>
    <row r="302" spans="2:2" s="85" customFormat="1" x14ac:dyDescent="0.35">
      <c r="B302" s="413"/>
    </row>
    <row r="303" spans="2:2" s="85" customFormat="1" x14ac:dyDescent="0.35">
      <c r="B303" s="413"/>
    </row>
    <row r="304" spans="2:2" s="85" customFormat="1" x14ac:dyDescent="0.35">
      <c r="B304" s="413"/>
    </row>
    <row r="305" spans="2:2" s="85" customFormat="1" x14ac:dyDescent="0.35">
      <c r="B305" s="413"/>
    </row>
    <row r="306" spans="2:2" s="85" customFormat="1" x14ac:dyDescent="0.35">
      <c r="B306" s="413"/>
    </row>
    <row r="307" spans="2:2" s="85" customFormat="1" x14ac:dyDescent="0.35">
      <c r="B307" s="413"/>
    </row>
    <row r="308" spans="2:2" s="85" customFormat="1" x14ac:dyDescent="0.35">
      <c r="B308" s="413"/>
    </row>
    <row r="309" spans="2:2" s="85" customFormat="1" x14ac:dyDescent="0.35">
      <c r="B309" s="413"/>
    </row>
    <row r="310" spans="2:2" s="85" customFormat="1" x14ac:dyDescent="0.35">
      <c r="B310" s="413"/>
    </row>
    <row r="311" spans="2:2" s="85" customFormat="1" x14ac:dyDescent="0.35">
      <c r="B311" s="413"/>
    </row>
    <row r="312" spans="2:2" s="85" customFormat="1" x14ac:dyDescent="0.35">
      <c r="B312" s="413"/>
    </row>
    <row r="313" spans="2:2" s="85" customFormat="1" x14ac:dyDescent="0.35">
      <c r="B313" s="413"/>
    </row>
    <row r="314" spans="2:2" s="85" customFormat="1" x14ac:dyDescent="0.35">
      <c r="B314" s="413"/>
    </row>
    <row r="315" spans="2:2" s="85" customFormat="1" x14ac:dyDescent="0.35">
      <c r="B315" s="413"/>
    </row>
    <row r="316" spans="2:2" s="85" customFormat="1" x14ac:dyDescent="0.35">
      <c r="B316" s="413"/>
    </row>
    <row r="317" spans="2:2" s="85" customFormat="1" x14ac:dyDescent="0.35">
      <c r="B317" s="413"/>
    </row>
    <row r="318" spans="2:2" s="85" customFormat="1" x14ac:dyDescent="0.35">
      <c r="B318" s="413"/>
    </row>
    <row r="319" spans="2:2" s="85" customFormat="1" x14ac:dyDescent="0.35">
      <c r="B319" s="413"/>
    </row>
    <row r="320" spans="2:2" s="85" customFormat="1" x14ac:dyDescent="0.35">
      <c r="B320" s="413"/>
    </row>
    <row r="321" spans="2:2" s="85" customFormat="1" x14ac:dyDescent="0.35">
      <c r="B321" s="413"/>
    </row>
    <row r="322" spans="2:2" s="85" customFormat="1" x14ac:dyDescent="0.35">
      <c r="B322" s="413"/>
    </row>
    <row r="323" spans="2:2" s="85" customFormat="1" x14ac:dyDescent="0.35">
      <c r="B323" s="413"/>
    </row>
    <row r="324" spans="2:2" s="85" customFormat="1" x14ac:dyDescent="0.35">
      <c r="B324" s="413"/>
    </row>
    <row r="325" spans="2:2" s="85" customFormat="1" x14ac:dyDescent="0.35">
      <c r="B325" s="413"/>
    </row>
    <row r="326" spans="2:2" s="85" customFormat="1" x14ac:dyDescent="0.35">
      <c r="B326" s="413"/>
    </row>
    <row r="327" spans="2:2" s="85" customFormat="1" x14ac:dyDescent="0.35">
      <c r="B327" s="413"/>
    </row>
    <row r="328" spans="2:2" s="85" customFormat="1" x14ac:dyDescent="0.35">
      <c r="B328" s="413"/>
    </row>
    <row r="329" spans="2:2" s="85" customFormat="1" x14ac:dyDescent="0.35">
      <c r="B329" s="413"/>
    </row>
    <row r="330" spans="2:2" s="85" customFormat="1" x14ac:dyDescent="0.35">
      <c r="B330" s="413"/>
    </row>
    <row r="331" spans="2:2" s="85" customFormat="1" x14ac:dyDescent="0.35">
      <c r="B331" s="413"/>
    </row>
    <row r="332" spans="2:2" s="85" customFormat="1" x14ac:dyDescent="0.35">
      <c r="B332" s="413"/>
    </row>
    <row r="333" spans="2:2" s="85" customFormat="1" x14ac:dyDescent="0.35">
      <c r="B333" s="413"/>
    </row>
    <row r="334" spans="2:2" s="85" customFormat="1" x14ac:dyDescent="0.35">
      <c r="B334" s="413"/>
    </row>
    <row r="335" spans="2:2" s="85" customFormat="1" x14ac:dyDescent="0.35">
      <c r="B335" s="413"/>
    </row>
    <row r="336" spans="2:2" s="85" customFormat="1" x14ac:dyDescent="0.35">
      <c r="B336" s="413"/>
    </row>
    <row r="337" spans="2:2" s="85" customFormat="1" x14ac:dyDescent="0.35">
      <c r="B337" s="413"/>
    </row>
    <row r="338" spans="2:2" s="85" customFormat="1" x14ac:dyDescent="0.35">
      <c r="B338" s="413"/>
    </row>
    <row r="339" spans="2:2" s="85" customFormat="1" x14ac:dyDescent="0.35">
      <c r="B339" s="413"/>
    </row>
    <row r="340" spans="2:2" s="85" customFormat="1" x14ac:dyDescent="0.35">
      <c r="B340" s="413"/>
    </row>
    <row r="341" spans="2:2" s="85" customFormat="1" x14ac:dyDescent="0.35">
      <c r="B341" s="413"/>
    </row>
    <row r="342" spans="2:2" s="85" customFormat="1" x14ac:dyDescent="0.35">
      <c r="B342" s="413"/>
    </row>
    <row r="343" spans="2:2" s="85" customFormat="1" x14ac:dyDescent="0.35">
      <c r="B343" s="413"/>
    </row>
    <row r="344" spans="2:2" s="85" customFormat="1" x14ac:dyDescent="0.35">
      <c r="B344" s="413"/>
    </row>
    <row r="345" spans="2:2" s="85" customFormat="1" x14ac:dyDescent="0.35">
      <c r="B345" s="413"/>
    </row>
    <row r="346" spans="2:2" s="85" customFormat="1" x14ac:dyDescent="0.35">
      <c r="B346" s="413"/>
    </row>
    <row r="347" spans="2:2" s="85" customFormat="1" x14ac:dyDescent="0.35">
      <c r="B347" s="413"/>
    </row>
    <row r="348" spans="2:2" s="85" customFormat="1" x14ac:dyDescent="0.35">
      <c r="B348" s="413"/>
    </row>
    <row r="349" spans="2:2" s="85" customFormat="1" x14ac:dyDescent="0.35">
      <c r="B349" s="413"/>
    </row>
    <row r="350" spans="2:2" s="85" customFormat="1" x14ac:dyDescent="0.35">
      <c r="B350" s="413"/>
    </row>
    <row r="351" spans="2:2" s="85" customFormat="1" x14ac:dyDescent="0.35">
      <c r="B351" s="413"/>
    </row>
    <row r="352" spans="2:2" s="85" customFormat="1" x14ac:dyDescent="0.35">
      <c r="B352" s="413"/>
    </row>
    <row r="353" spans="2:2" s="85" customFormat="1" x14ac:dyDescent="0.35">
      <c r="B353" s="413"/>
    </row>
    <row r="354" spans="2:2" s="85" customFormat="1" x14ac:dyDescent="0.35">
      <c r="B354" s="413"/>
    </row>
    <row r="355" spans="2:2" s="85" customFormat="1" x14ac:dyDescent="0.35">
      <c r="B355" s="413"/>
    </row>
    <row r="356" spans="2:2" s="85" customFormat="1" x14ac:dyDescent="0.35">
      <c r="B356" s="413"/>
    </row>
    <row r="357" spans="2:2" s="85" customFormat="1" x14ac:dyDescent="0.35">
      <c r="B357" s="413"/>
    </row>
    <row r="358" spans="2:2" s="85" customFormat="1" x14ac:dyDescent="0.35">
      <c r="B358" s="413"/>
    </row>
    <row r="359" spans="2:2" s="85" customFormat="1" x14ac:dyDescent="0.35">
      <c r="B359" s="413"/>
    </row>
    <row r="360" spans="2:2" s="85" customFormat="1" x14ac:dyDescent="0.35">
      <c r="B360" s="413"/>
    </row>
    <row r="361" spans="2:2" s="85" customFormat="1" x14ac:dyDescent="0.35">
      <c r="B361" s="413"/>
    </row>
    <row r="362" spans="2:2" s="85" customFormat="1" x14ac:dyDescent="0.35">
      <c r="B362" s="413"/>
    </row>
    <row r="363" spans="2:2" s="85" customFormat="1" x14ac:dyDescent="0.35">
      <c r="B363" s="413"/>
    </row>
    <row r="364" spans="2:2" s="85" customFormat="1" x14ac:dyDescent="0.35">
      <c r="B364" s="413"/>
    </row>
    <row r="365" spans="2:2" s="85" customFormat="1" x14ac:dyDescent="0.35">
      <c r="B365" s="413"/>
    </row>
    <row r="366" spans="2:2" s="85" customFormat="1" x14ac:dyDescent="0.35">
      <c r="B366" s="413"/>
    </row>
    <row r="367" spans="2:2" s="85" customFormat="1" x14ac:dyDescent="0.35">
      <c r="B367" s="413"/>
    </row>
    <row r="368" spans="2:2" s="85" customFormat="1" x14ac:dyDescent="0.35">
      <c r="B368" s="413"/>
    </row>
    <row r="369" spans="2:2" s="85" customFormat="1" x14ac:dyDescent="0.35">
      <c r="B369" s="413"/>
    </row>
    <row r="370" spans="2:2" s="85" customFormat="1" x14ac:dyDescent="0.35">
      <c r="B370" s="413"/>
    </row>
    <row r="371" spans="2:2" s="85" customFormat="1" x14ac:dyDescent="0.35">
      <c r="B371" s="413"/>
    </row>
    <row r="372" spans="2:2" s="85" customFormat="1" x14ac:dyDescent="0.35">
      <c r="B372" s="413"/>
    </row>
    <row r="373" spans="2:2" s="85" customFormat="1" x14ac:dyDescent="0.35">
      <c r="B373" s="413"/>
    </row>
    <row r="374" spans="2:2" s="85" customFormat="1" x14ac:dyDescent="0.35">
      <c r="B374" s="413"/>
    </row>
    <row r="375" spans="2:2" s="85" customFormat="1" x14ac:dyDescent="0.35">
      <c r="B375" s="413"/>
    </row>
    <row r="376" spans="2:2" s="85" customFormat="1" x14ac:dyDescent="0.35">
      <c r="B376" s="413"/>
    </row>
    <row r="377" spans="2:2" s="85" customFormat="1" x14ac:dyDescent="0.35">
      <c r="B377" s="413"/>
    </row>
    <row r="378" spans="2:2" s="85" customFormat="1" x14ac:dyDescent="0.35">
      <c r="B378" s="413"/>
    </row>
    <row r="379" spans="2:2" s="85" customFormat="1" x14ac:dyDescent="0.35">
      <c r="B379" s="413"/>
    </row>
    <row r="380" spans="2:2" s="85" customFormat="1" x14ac:dyDescent="0.35">
      <c r="B380" s="413"/>
    </row>
    <row r="381" spans="2:2" s="85" customFormat="1" x14ac:dyDescent="0.35">
      <c r="B381" s="413"/>
    </row>
    <row r="382" spans="2:2" s="85" customFormat="1" x14ac:dyDescent="0.35">
      <c r="B382" s="413"/>
    </row>
    <row r="383" spans="2:2" s="85" customFormat="1" x14ac:dyDescent="0.35">
      <c r="B383" s="413"/>
    </row>
    <row r="384" spans="2:2" s="85" customFormat="1" x14ac:dyDescent="0.35">
      <c r="B384" s="413"/>
    </row>
    <row r="385" spans="2:2" s="85" customFormat="1" x14ac:dyDescent="0.35">
      <c r="B385" s="413"/>
    </row>
    <row r="386" spans="2:2" s="85" customFormat="1" x14ac:dyDescent="0.35">
      <c r="B386" s="413"/>
    </row>
    <row r="387" spans="2:2" s="85" customFormat="1" x14ac:dyDescent="0.35">
      <c r="B387" s="413"/>
    </row>
    <row r="388" spans="2:2" s="85" customFormat="1" x14ac:dyDescent="0.35">
      <c r="B388" s="413"/>
    </row>
    <row r="389" spans="2:2" s="85" customFormat="1" x14ac:dyDescent="0.35">
      <c r="B389" s="413"/>
    </row>
    <row r="390" spans="2:2" s="85" customFormat="1" x14ac:dyDescent="0.35">
      <c r="B390" s="413"/>
    </row>
    <row r="391" spans="2:2" s="85" customFormat="1" x14ac:dyDescent="0.35">
      <c r="B391" s="413"/>
    </row>
    <row r="392" spans="2:2" s="85" customFormat="1" x14ac:dyDescent="0.35">
      <c r="B392" s="413"/>
    </row>
    <row r="393" spans="2:2" s="85" customFormat="1" x14ac:dyDescent="0.35">
      <c r="B393" s="413"/>
    </row>
    <row r="394" spans="2:2" s="85" customFormat="1" x14ac:dyDescent="0.35">
      <c r="B394" s="413"/>
    </row>
    <row r="395" spans="2:2" s="85" customFormat="1" x14ac:dyDescent="0.35">
      <c r="B395" s="413"/>
    </row>
    <row r="396" spans="2:2" s="85" customFormat="1" x14ac:dyDescent="0.35">
      <c r="B396" s="413"/>
    </row>
    <row r="397" spans="2:2" s="85" customFormat="1" x14ac:dyDescent="0.35">
      <c r="B397" s="413"/>
    </row>
    <row r="398" spans="2:2" s="85" customFormat="1" x14ac:dyDescent="0.35">
      <c r="B398" s="413"/>
    </row>
    <row r="399" spans="2:2" s="85" customFormat="1" x14ac:dyDescent="0.35">
      <c r="B399" s="413"/>
    </row>
    <row r="400" spans="2:2" s="85" customFormat="1" x14ac:dyDescent="0.35">
      <c r="B400" s="413"/>
    </row>
    <row r="401" spans="2:2" s="85" customFormat="1" x14ac:dyDescent="0.35">
      <c r="B401" s="413"/>
    </row>
    <row r="402" spans="2:2" s="85" customFormat="1" x14ac:dyDescent="0.35">
      <c r="B402" s="413"/>
    </row>
    <row r="403" spans="2:2" s="85" customFormat="1" x14ac:dyDescent="0.35">
      <c r="B403" s="413"/>
    </row>
    <row r="404" spans="2:2" s="85" customFormat="1" x14ac:dyDescent="0.35">
      <c r="B404" s="413"/>
    </row>
    <row r="405" spans="2:2" s="85" customFormat="1" x14ac:dyDescent="0.35">
      <c r="B405" s="413"/>
    </row>
    <row r="406" spans="2:2" s="85" customFormat="1" x14ac:dyDescent="0.35">
      <c r="B406" s="413"/>
    </row>
    <row r="407" spans="2:2" s="85" customFormat="1" x14ac:dyDescent="0.35">
      <c r="B407" s="413"/>
    </row>
    <row r="408" spans="2:2" s="85" customFormat="1" x14ac:dyDescent="0.35">
      <c r="B408" s="413"/>
    </row>
    <row r="409" spans="2:2" s="85" customFormat="1" x14ac:dyDescent="0.35">
      <c r="B409" s="413"/>
    </row>
    <row r="410" spans="2:2" s="85" customFormat="1" x14ac:dyDescent="0.35">
      <c r="B410" s="413"/>
    </row>
    <row r="411" spans="2:2" s="85" customFormat="1" x14ac:dyDescent="0.35">
      <c r="B411" s="413"/>
    </row>
    <row r="412" spans="2:2" s="85" customFormat="1" x14ac:dyDescent="0.35">
      <c r="B412" s="413"/>
    </row>
    <row r="413" spans="2:2" s="85" customFormat="1" x14ac:dyDescent="0.35">
      <c r="B413" s="413"/>
    </row>
    <row r="414" spans="2:2" s="85" customFormat="1" x14ac:dyDescent="0.35">
      <c r="B414" s="413"/>
    </row>
    <row r="415" spans="2:2" s="85" customFormat="1" x14ac:dyDescent="0.35">
      <c r="B415" s="413"/>
    </row>
    <row r="416" spans="2:2" s="85" customFormat="1" x14ac:dyDescent="0.35">
      <c r="B416" s="413"/>
    </row>
    <row r="417" spans="2:2" s="85" customFormat="1" x14ac:dyDescent="0.35">
      <c r="B417" s="413"/>
    </row>
    <row r="418" spans="2:2" s="85" customFormat="1" x14ac:dyDescent="0.35">
      <c r="B418" s="413"/>
    </row>
    <row r="419" spans="2:2" s="85" customFormat="1" x14ac:dyDescent="0.35">
      <c r="B419" s="413"/>
    </row>
    <row r="420" spans="2:2" s="85" customFormat="1" x14ac:dyDescent="0.35">
      <c r="B420" s="413"/>
    </row>
    <row r="421" spans="2:2" s="85" customFormat="1" x14ac:dyDescent="0.35">
      <c r="B421" s="413"/>
    </row>
    <row r="422" spans="2:2" s="85" customFormat="1" x14ac:dyDescent="0.35">
      <c r="B422" s="413"/>
    </row>
    <row r="423" spans="2:2" s="85" customFormat="1" x14ac:dyDescent="0.35">
      <c r="B423" s="413"/>
    </row>
    <row r="424" spans="2:2" s="85" customFormat="1" x14ac:dyDescent="0.35">
      <c r="B424" s="413"/>
    </row>
    <row r="425" spans="2:2" s="85" customFormat="1" x14ac:dyDescent="0.35">
      <c r="B425" s="413"/>
    </row>
    <row r="426" spans="2:2" s="85" customFormat="1" x14ac:dyDescent="0.35">
      <c r="B426" s="413"/>
    </row>
    <row r="427" spans="2:2" s="85" customFormat="1" x14ac:dyDescent="0.35">
      <c r="B427" s="413"/>
    </row>
    <row r="428" spans="2:2" s="85" customFormat="1" x14ac:dyDescent="0.35">
      <c r="B428" s="413"/>
    </row>
    <row r="429" spans="2:2" s="85" customFormat="1" x14ac:dyDescent="0.35">
      <c r="B429" s="413"/>
    </row>
    <row r="430" spans="2:2" s="85" customFormat="1" x14ac:dyDescent="0.35">
      <c r="B430" s="413"/>
    </row>
    <row r="431" spans="2:2" s="85" customFormat="1" x14ac:dyDescent="0.35">
      <c r="B431" s="413"/>
    </row>
    <row r="432" spans="2:2" s="85" customFormat="1" x14ac:dyDescent="0.35">
      <c r="B432" s="413"/>
    </row>
    <row r="433" spans="2:2" s="85" customFormat="1" x14ac:dyDescent="0.35">
      <c r="B433" s="413"/>
    </row>
    <row r="434" spans="2:2" s="85" customFormat="1" x14ac:dyDescent="0.35">
      <c r="B434" s="413"/>
    </row>
    <row r="435" spans="2:2" s="85" customFormat="1" x14ac:dyDescent="0.35">
      <c r="B435" s="413"/>
    </row>
    <row r="436" spans="2:2" s="85" customFormat="1" x14ac:dyDescent="0.35">
      <c r="B436" s="413"/>
    </row>
    <row r="437" spans="2:2" s="85" customFormat="1" x14ac:dyDescent="0.35">
      <c r="B437" s="413"/>
    </row>
    <row r="438" spans="2:2" s="85" customFormat="1" x14ac:dyDescent="0.35">
      <c r="B438" s="413"/>
    </row>
    <row r="439" spans="2:2" s="85" customFormat="1" x14ac:dyDescent="0.35">
      <c r="B439" s="413"/>
    </row>
    <row r="440" spans="2:2" s="85" customFormat="1" x14ac:dyDescent="0.35">
      <c r="B440" s="413"/>
    </row>
    <row r="441" spans="2:2" s="85" customFormat="1" x14ac:dyDescent="0.35">
      <c r="B441" s="413"/>
    </row>
    <row r="442" spans="2:2" s="85" customFormat="1" x14ac:dyDescent="0.35">
      <c r="B442" s="413"/>
    </row>
    <row r="443" spans="2:2" s="85" customFormat="1" x14ac:dyDescent="0.35">
      <c r="B443" s="413"/>
    </row>
    <row r="444" spans="2:2" s="85" customFormat="1" x14ac:dyDescent="0.35">
      <c r="B444" s="413"/>
    </row>
    <row r="445" spans="2:2" s="85" customFormat="1" x14ac:dyDescent="0.35">
      <c r="B445" s="413"/>
    </row>
    <row r="446" spans="2:2" s="85" customFormat="1" x14ac:dyDescent="0.35">
      <c r="B446" s="413"/>
    </row>
    <row r="447" spans="2:2" s="85" customFormat="1" x14ac:dyDescent="0.35">
      <c r="B447" s="413"/>
    </row>
    <row r="448" spans="2:2" s="85" customFormat="1" x14ac:dyDescent="0.35">
      <c r="B448" s="413"/>
    </row>
    <row r="449" spans="2:2" s="85" customFormat="1" x14ac:dyDescent="0.35">
      <c r="B449" s="413"/>
    </row>
    <row r="450" spans="2:2" s="85" customFormat="1" x14ac:dyDescent="0.35">
      <c r="B450" s="413"/>
    </row>
    <row r="451" spans="2:2" s="85" customFormat="1" x14ac:dyDescent="0.35">
      <c r="B451" s="413"/>
    </row>
    <row r="452" spans="2:2" s="85" customFormat="1" x14ac:dyDescent="0.35">
      <c r="B452" s="413"/>
    </row>
    <row r="453" spans="2:2" s="85" customFormat="1" x14ac:dyDescent="0.35">
      <c r="B453" s="413"/>
    </row>
    <row r="454" spans="2:2" s="85" customFormat="1" x14ac:dyDescent="0.35">
      <c r="B454" s="413"/>
    </row>
    <row r="455" spans="2:2" s="85" customFormat="1" x14ac:dyDescent="0.35">
      <c r="B455" s="413"/>
    </row>
    <row r="456" spans="2:2" s="85" customFormat="1" x14ac:dyDescent="0.35">
      <c r="B456" s="413"/>
    </row>
    <row r="457" spans="2:2" s="85" customFormat="1" x14ac:dyDescent="0.35">
      <c r="B457" s="413"/>
    </row>
    <row r="458" spans="2:2" s="85" customFormat="1" x14ac:dyDescent="0.35">
      <c r="B458" s="413"/>
    </row>
    <row r="459" spans="2:2" s="85" customFormat="1" x14ac:dyDescent="0.35">
      <c r="B459" s="413"/>
    </row>
    <row r="460" spans="2:2" s="85" customFormat="1" x14ac:dyDescent="0.35">
      <c r="B460" s="413"/>
    </row>
    <row r="461" spans="2:2" s="85" customFormat="1" x14ac:dyDescent="0.35">
      <c r="B461" s="413"/>
    </row>
    <row r="462" spans="2:2" s="85" customFormat="1" x14ac:dyDescent="0.35">
      <c r="B462" s="413"/>
    </row>
    <row r="463" spans="2:2" s="85" customFormat="1" x14ac:dyDescent="0.35">
      <c r="B463" s="413"/>
    </row>
    <row r="464" spans="2:2" s="85" customFormat="1" x14ac:dyDescent="0.35">
      <c r="B464" s="413"/>
    </row>
    <row r="465" spans="2:2" s="85" customFormat="1" x14ac:dyDescent="0.35">
      <c r="B465" s="413"/>
    </row>
    <row r="466" spans="2:2" s="85" customFormat="1" x14ac:dyDescent="0.35">
      <c r="B466" s="413"/>
    </row>
    <row r="467" spans="2:2" s="85" customFormat="1" x14ac:dyDescent="0.35">
      <c r="B467" s="413"/>
    </row>
    <row r="468" spans="2:2" s="85" customFormat="1" x14ac:dyDescent="0.35">
      <c r="B468" s="413"/>
    </row>
    <row r="469" spans="2:2" s="85" customFormat="1" x14ac:dyDescent="0.35">
      <c r="B469" s="413"/>
    </row>
    <row r="470" spans="2:2" s="85" customFormat="1" x14ac:dyDescent="0.35">
      <c r="B470" s="413"/>
    </row>
    <row r="471" spans="2:2" s="85" customFormat="1" x14ac:dyDescent="0.35">
      <c r="B471" s="413"/>
    </row>
    <row r="472" spans="2:2" s="85" customFormat="1" x14ac:dyDescent="0.35">
      <c r="B472" s="413"/>
    </row>
    <row r="473" spans="2:2" s="85" customFormat="1" x14ac:dyDescent="0.35">
      <c r="B473" s="413"/>
    </row>
    <row r="474" spans="2:2" s="85" customFormat="1" x14ac:dyDescent="0.35">
      <c r="B474" s="413"/>
    </row>
    <row r="475" spans="2:2" s="85" customFormat="1" x14ac:dyDescent="0.35">
      <c r="B475" s="413"/>
    </row>
    <row r="476" spans="2:2" s="85" customFormat="1" x14ac:dyDescent="0.35">
      <c r="B476" s="413"/>
    </row>
    <row r="477" spans="2:2" s="85" customFormat="1" x14ac:dyDescent="0.35">
      <c r="B477" s="413"/>
    </row>
    <row r="478" spans="2:2" s="85" customFormat="1" x14ac:dyDescent="0.35">
      <c r="B478" s="413"/>
    </row>
    <row r="479" spans="2:2" s="85" customFormat="1" x14ac:dyDescent="0.35">
      <c r="B479" s="413"/>
    </row>
    <row r="480" spans="2:2" s="85" customFormat="1" x14ac:dyDescent="0.35">
      <c r="B480" s="413"/>
    </row>
    <row r="481" spans="2:2" s="85" customFormat="1" x14ac:dyDescent="0.35">
      <c r="B481" s="413"/>
    </row>
    <row r="482" spans="2:2" s="85" customFormat="1" x14ac:dyDescent="0.35">
      <c r="B482" s="413"/>
    </row>
    <row r="483" spans="2:2" s="85" customFormat="1" x14ac:dyDescent="0.35">
      <c r="B483" s="413"/>
    </row>
    <row r="484" spans="2:2" s="85" customFormat="1" x14ac:dyDescent="0.35">
      <c r="B484" s="413"/>
    </row>
    <row r="485" spans="2:2" s="85" customFormat="1" x14ac:dyDescent="0.35">
      <c r="B485" s="413"/>
    </row>
    <row r="486" spans="2:2" s="85" customFormat="1" x14ac:dyDescent="0.35">
      <c r="B486" s="413"/>
    </row>
    <row r="487" spans="2:2" s="85" customFormat="1" x14ac:dyDescent="0.35">
      <c r="B487" s="413"/>
    </row>
    <row r="488" spans="2:2" s="85" customFormat="1" x14ac:dyDescent="0.35">
      <c r="B488" s="413"/>
    </row>
    <row r="489" spans="2:2" s="85" customFormat="1" x14ac:dyDescent="0.35">
      <c r="B489" s="413"/>
    </row>
    <row r="490" spans="2:2" s="85" customFormat="1" x14ac:dyDescent="0.35">
      <c r="B490" s="413"/>
    </row>
    <row r="491" spans="2:2" s="85" customFormat="1" x14ac:dyDescent="0.35">
      <c r="B491" s="413"/>
    </row>
    <row r="492" spans="2:2" s="85" customFormat="1" x14ac:dyDescent="0.35">
      <c r="B492" s="413"/>
    </row>
    <row r="493" spans="2:2" s="85" customFormat="1" x14ac:dyDescent="0.35">
      <c r="B493" s="413"/>
    </row>
    <row r="494" spans="2:2" s="85" customFormat="1" x14ac:dyDescent="0.35">
      <c r="B494" s="413"/>
    </row>
    <row r="495" spans="2:2" s="85" customFormat="1" x14ac:dyDescent="0.35">
      <c r="B495" s="413"/>
    </row>
    <row r="496" spans="2:2" s="85" customFormat="1" x14ac:dyDescent="0.35">
      <c r="B496" s="413"/>
    </row>
    <row r="497" spans="2:2" s="85" customFormat="1" x14ac:dyDescent="0.35">
      <c r="B497" s="413"/>
    </row>
    <row r="498" spans="2:2" s="85" customFormat="1" x14ac:dyDescent="0.35">
      <c r="B498" s="413"/>
    </row>
    <row r="499" spans="2:2" s="85" customFormat="1" x14ac:dyDescent="0.35">
      <c r="B499" s="413"/>
    </row>
    <row r="500" spans="2:2" s="85" customFormat="1" x14ac:dyDescent="0.35">
      <c r="B500" s="413"/>
    </row>
    <row r="501" spans="2:2" s="85" customFormat="1" x14ac:dyDescent="0.35">
      <c r="B501" s="413"/>
    </row>
    <row r="502" spans="2:2" s="85" customFormat="1" x14ac:dyDescent="0.35">
      <c r="B502" s="413"/>
    </row>
    <row r="503" spans="2:2" s="85" customFormat="1" x14ac:dyDescent="0.35">
      <c r="B503" s="413"/>
    </row>
    <row r="504" spans="2:2" s="85" customFormat="1" x14ac:dyDescent="0.35">
      <c r="B504" s="413"/>
    </row>
    <row r="505" spans="2:2" s="85" customFormat="1" x14ac:dyDescent="0.35">
      <c r="B505" s="413"/>
    </row>
    <row r="506" spans="2:2" s="85" customFormat="1" x14ac:dyDescent="0.35">
      <c r="B506" s="413"/>
    </row>
    <row r="507" spans="2:2" s="85" customFormat="1" x14ac:dyDescent="0.35">
      <c r="B507" s="413"/>
    </row>
    <row r="508" spans="2:2" s="85" customFormat="1" x14ac:dyDescent="0.35">
      <c r="B508" s="413"/>
    </row>
    <row r="509" spans="2:2" s="85" customFormat="1" x14ac:dyDescent="0.35">
      <c r="B509" s="413"/>
    </row>
    <row r="510" spans="2:2" s="85" customFormat="1" x14ac:dyDescent="0.35">
      <c r="B510" s="413"/>
    </row>
    <row r="511" spans="2:2" s="85" customFormat="1" x14ac:dyDescent="0.35">
      <c r="B511" s="413"/>
    </row>
    <row r="512" spans="2:2" s="85" customFormat="1" x14ac:dyDescent="0.35">
      <c r="B512" s="413"/>
    </row>
    <row r="513" spans="2:2" s="85" customFormat="1" x14ac:dyDescent="0.35">
      <c r="B513" s="413"/>
    </row>
    <row r="514" spans="2:2" s="85" customFormat="1" x14ac:dyDescent="0.35">
      <c r="B514" s="413"/>
    </row>
    <row r="515" spans="2:2" s="85" customFormat="1" x14ac:dyDescent="0.35">
      <c r="B515" s="413"/>
    </row>
    <row r="516" spans="2:2" s="85" customFormat="1" x14ac:dyDescent="0.35">
      <c r="B516" s="413"/>
    </row>
    <row r="517" spans="2:2" s="85" customFormat="1" x14ac:dyDescent="0.35">
      <c r="B517" s="413"/>
    </row>
    <row r="518" spans="2:2" s="85" customFormat="1" x14ac:dyDescent="0.35">
      <c r="B518" s="413"/>
    </row>
    <row r="519" spans="2:2" s="85" customFormat="1" x14ac:dyDescent="0.35">
      <c r="B519" s="413"/>
    </row>
    <row r="520" spans="2:2" s="85" customFormat="1" x14ac:dyDescent="0.35">
      <c r="B520" s="413"/>
    </row>
    <row r="521" spans="2:2" s="85" customFormat="1" x14ac:dyDescent="0.35">
      <c r="B521" s="413"/>
    </row>
    <row r="522" spans="2:2" s="85" customFormat="1" x14ac:dyDescent="0.35">
      <c r="B522" s="413"/>
    </row>
    <row r="523" spans="2:2" s="85" customFormat="1" x14ac:dyDescent="0.35">
      <c r="B523" s="413"/>
    </row>
    <row r="524" spans="2:2" s="85" customFormat="1" x14ac:dyDescent="0.35">
      <c r="B524" s="413"/>
    </row>
    <row r="525" spans="2:2" s="85" customFormat="1" x14ac:dyDescent="0.35">
      <c r="B525" s="413"/>
    </row>
    <row r="526" spans="2:2" s="85" customFormat="1" x14ac:dyDescent="0.35">
      <c r="B526" s="413"/>
    </row>
    <row r="527" spans="2:2" s="85" customFormat="1" x14ac:dyDescent="0.35">
      <c r="B527" s="413"/>
    </row>
    <row r="528" spans="2:2" s="85" customFormat="1" x14ac:dyDescent="0.35">
      <c r="B528" s="413"/>
    </row>
    <row r="529" spans="2:2" s="85" customFormat="1" x14ac:dyDescent="0.35">
      <c r="B529" s="413"/>
    </row>
    <row r="530" spans="2:2" s="85" customFormat="1" x14ac:dyDescent="0.35">
      <c r="B530" s="413"/>
    </row>
    <row r="531" spans="2:2" s="85" customFormat="1" x14ac:dyDescent="0.35">
      <c r="B531" s="413"/>
    </row>
    <row r="532" spans="2:2" s="85" customFormat="1" x14ac:dyDescent="0.35">
      <c r="B532" s="413"/>
    </row>
    <row r="533" spans="2:2" s="85" customFormat="1" x14ac:dyDescent="0.35">
      <c r="B533" s="413"/>
    </row>
    <row r="534" spans="2:2" s="85" customFormat="1" x14ac:dyDescent="0.35">
      <c r="B534" s="413"/>
    </row>
  </sheetData>
  <mergeCells count="40">
    <mergeCell ref="A90:A93"/>
    <mergeCell ref="A88:A89"/>
    <mergeCell ref="A46:A47"/>
    <mergeCell ref="A48:A49"/>
    <mergeCell ref="A50:A52"/>
    <mergeCell ref="A85:A87"/>
    <mergeCell ref="C85:D85"/>
    <mergeCell ref="C40:D40"/>
    <mergeCell ref="C41:D41"/>
    <mergeCell ref="C42:D42"/>
    <mergeCell ref="A44:B44"/>
    <mergeCell ref="C44:D44"/>
    <mergeCell ref="A45:B45"/>
    <mergeCell ref="A65:A67"/>
    <mergeCell ref="A35:A37"/>
    <mergeCell ref="C35:D35"/>
    <mergeCell ref="C36:D36"/>
    <mergeCell ref="C37:D37"/>
    <mergeCell ref="C38:D38"/>
    <mergeCell ref="C39:D39"/>
    <mergeCell ref="C27:D27"/>
    <mergeCell ref="C28:D28"/>
    <mergeCell ref="C29:D29"/>
    <mergeCell ref="C30:D30"/>
    <mergeCell ref="C31:D31"/>
    <mergeCell ref="C34:D34"/>
    <mergeCell ref="C19:D19"/>
    <mergeCell ref="C20:D20"/>
    <mergeCell ref="C21:D21"/>
    <mergeCell ref="C22:D22"/>
    <mergeCell ref="A23:A24"/>
    <mergeCell ref="B23:B24"/>
    <mergeCell ref="C23:D23"/>
    <mergeCell ref="C24:D24"/>
    <mergeCell ref="A1:D2"/>
    <mergeCell ref="C15:D15"/>
    <mergeCell ref="C16:D16"/>
    <mergeCell ref="A17:A18"/>
    <mergeCell ref="C17:D17"/>
    <mergeCell ref="C18:D18"/>
  </mergeCells>
  <dataValidations count="1">
    <dataValidation operator="greaterThan" allowBlank="1" showInputMessage="1" showErrorMessage="1" sqref="A23 A28:A29"/>
  </dataValidations>
  <hyperlinks>
    <hyperlink ref="A12" r:id="rId1" display="mailto:myanmar-meddataco@oca.msf.org"/>
    <hyperlink ref="A13" r:id="rId2"/>
  </hyperlinks>
  <pageMargins left="0.7" right="0.7" top="0.75" bottom="0.75" header="0.3" footer="0.3"/>
  <pageSetup paperSize="9" orientation="portrait"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02"/>
  <sheetViews>
    <sheetView workbookViewId="0">
      <pane xSplit="2" ySplit="4" topLeftCell="C105" activePane="bottomRight" state="frozen"/>
      <selection pane="topRight" activeCell="D11" sqref="D11"/>
      <selection pane="bottomLeft" activeCell="D11" sqref="D11"/>
      <selection pane="bottomRight" activeCell="L5" sqref="L5:L143"/>
    </sheetView>
  </sheetViews>
  <sheetFormatPr defaultColWidth="9.1796875" defaultRowHeight="15" customHeight="1" x14ac:dyDescent="0.35"/>
  <cols>
    <col min="1" max="1" width="8.1796875" customWidth="1"/>
    <col min="2" max="2" width="11.7265625" bestFit="1" customWidth="1"/>
    <col min="5" max="5" width="9.453125" customWidth="1"/>
    <col min="6" max="6" width="14" customWidth="1"/>
    <col min="7" max="7" width="10.7265625" customWidth="1"/>
    <col min="8" max="8" width="11.7265625" customWidth="1"/>
    <col min="9" max="9" width="7.7265625" customWidth="1"/>
    <col min="10" max="10" width="12.81640625" customWidth="1"/>
    <col min="11" max="11" width="16" customWidth="1"/>
    <col min="12" max="12" width="11.453125" style="2" customWidth="1"/>
    <col min="13" max="13" width="10" customWidth="1"/>
    <col min="14" max="14" width="10.7265625" customWidth="1"/>
    <col min="15" max="15" width="54" customWidth="1"/>
    <col min="16" max="16" width="28" style="209" customWidth="1"/>
    <col min="17" max="17" width="19" bestFit="1" customWidth="1"/>
    <col min="18" max="18" width="19.7265625" bestFit="1" customWidth="1"/>
    <col min="19" max="19" width="21.1796875" customWidth="1"/>
    <col min="20" max="20" width="41.453125" customWidth="1"/>
    <col min="21" max="21" width="18.7265625" customWidth="1"/>
    <col min="22" max="22" width="40.1796875" customWidth="1"/>
    <col min="23" max="23" width="23.26953125" customWidth="1"/>
    <col min="24" max="24" width="23.81640625" customWidth="1"/>
    <col min="25" max="25" width="10.7265625" customWidth="1"/>
    <col min="26" max="26" width="11.1796875" customWidth="1"/>
    <col min="27" max="27" width="71.54296875" bestFit="1" customWidth="1"/>
    <col min="28" max="28" width="17.453125" customWidth="1"/>
  </cols>
  <sheetData>
    <row r="1" spans="1:28" s="58" customFormat="1" ht="14.5" x14ac:dyDescent="0.35">
      <c r="A1" s="56"/>
      <c r="B1" s="466" t="s">
        <v>235</v>
      </c>
      <c r="C1" s="466"/>
      <c r="D1" s="466"/>
      <c r="E1" s="466"/>
      <c r="F1" s="466"/>
      <c r="G1" s="466"/>
      <c r="H1" s="466" t="s">
        <v>236</v>
      </c>
      <c r="I1" s="467"/>
      <c r="J1" s="466"/>
      <c r="K1" s="466"/>
      <c r="L1" s="467"/>
      <c r="M1" s="466"/>
      <c r="N1" s="466"/>
      <c r="O1" s="466" t="s">
        <v>237</v>
      </c>
      <c r="P1" s="466"/>
      <c r="Q1" s="466"/>
      <c r="R1" s="466"/>
      <c r="S1" s="466"/>
      <c r="T1" s="466"/>
      <c r="U1" s="466"/>
      <c r="V1" s="466"/>
      <c r="W1" s="57"/>
      <c r="X1" s="57"/>
      <c r="Y1" s="466" t="s">
        <v>238</v>
      </c>
      <c r="Z1" s="466"/>
      <c r="AA1" s="466"/>
      <c r="AB1" s="132"/>
    </row>
    <row r="2" spans="1:28" s="58" customFormat="1" ht="39" customHeight="1" x14ac:dyDescent="0.35">
      <c r="A2" s="59" t="s">
        <v>239</v>
      </c>
      <c r="B2" s="60" t="s">
        <v>71</v>
      </c>
      <c r="C2" s="468" t="s">
        <v>74</v>
      </c>
      <c r="D2" s="468"/>
      <c r="E2" s="60" t="s">
        <v>79</v>
      </c>
      <c r="F2" s="60" t="s">
        <v>82</v>
      </c>
      <c r="G2" s="61" t="s">
        <v>85</v>
      </c>
      <c r="H2" s="62" t="s">
        <v>88</v>
      </c>
      <c r="I2" s="103" t="s">
        <v>91</v>
      </c>
      <c r="J2" s="60" t="s">
        <v>95</v>
      </c>
      <c r="K2" s="60" t="s">
        <v>97</v>
      </c>
      <c r="L2" s="246" t="s">
        <v>99</v>
      </c>
      <c r="M2" s="62" t="s">
        <v>102</v>
      </c>
      <c r="N2" s="62" t="s">
        <v>105</v>
      </c>
      <c r="O2" s="60" t="s">
        <v>108</v>
      </c>
      <c r="P2" s="430" t="s">
        <v>207</v>
      </c>
      <c r="Q2" s="60" t="s">
        <v>111</v>
      </c>
      <c r="R2" s="62" t="s">
        <v>240</v>
      </c>
      <c r="S2" s="62" t="s">
        <v>241</v>
      </c>
      <c r="T2" s="62" t="s">
        <v>120</v>
      </c>
      <c r="U2" s="469" t="s">
        <v>123</v>
      </c>
      <c r="V2" s="469"/>
      <c r="W2" s="62" t="s">
        <v>130</v>
      </c>
      <c r="X2" s="62" t="s">
        <v>242</v>
      </c>
      <c r="Y2" s="103" t="s">
        <v>136</v>
      </c>
      <c r="Z2" s="62" t="s">
        <v>139</v>
      </c>
      <c r="AA2" s="62" t="s">
        <v>142</v>
      </c>
      <c r="AB2" s="124"/>
    </row>
    <row r="3" spans="1:28" s="58" customFormat="1" ht="31" customHeight="1" x14ac:dyDescent="0.35">
      <c r="A3" s="56"/>
      <c r="B3" s="63" t="s">
        <v>243</v>
      </c>
      <c r="C3" s="64" t="s">
        <v>244</v>
      </c>
      <c r="D3" s="64" t="s">
        <v>245</v>
      </c>
      <c r="E3" s="64" t="s">
        <v>246</v>
      </c>
      <c r="F3" s="65" t="s">
        <v>247</v>
      </c>
      <c r="G3" s="66" t="s">
        <v>248</v>
      </c>
      <c r="H3" s="67" t="s">
        <v>249</v>
      </c>
      <c r="I3" s="104" t="s">
        <v>250</v>
      </c>
      <c r="J3" s="68" t="s">
        <v>251</v>
      </c>
      <c r="K3" s="68" t="s">
        <v>251</v>
      </c>
      <c r="L3" s="110" t="s">
        <v>252</v>
      </c>
      <c r="M3" s="69" t="s">
        <v>253</v>
      </c>
      <c r="N3" s="69" t="s">
        <v>253</v>
      </c>
      <c r="O3" s="69" t="s">
        <v>248</v>
      </c>
      <c r="P3" s="431" t="s">
        <v>254</v>
      </c>
      <c r="Q3" s="68" t="s">
        <v>255</v>
      </c>
      <c r="R3" s="68" t="s">
        <v>256</v>
      </c>
      <c r="S3" s="68" t="s">
        <v>257</v>
      </c>
      <c r="T3" s="69" t="s">
        <v>248</v>
      </c>
      <c r="U3" s="68" t="s">
        <v>258</v>
      </c>
      <c r="V3" s="68" t="s">
        <v>259</v>
      </c>
      <c r="W3" s="68" t="s">
        <v>260</v>
      </c>
      <c r="X3" s="68"/>
      <c r="Y3" s="106" t="s">
        <v>261</v>
      </c>
      <c r="Z3" s="68" t="s">
        <v>262</v>
      </c>
      <c r="AA3" s="56"/>
      <c r="AB3" s="132" t="s">
        <v>263</v>
      </c>
    </row>
    <row r="4" spans="1:28" s="72" customFormat="1" ht="13" x14ac:dyDescent="0.35">
      <c r="A4" s="70" t="s">
        <v>264</v>
      </c>
      <c r="B4" s="70" t="s">
        <v>72</v>
      </c>
      <c r="C4" s="70" t="s">
        <v>75</v>
      </c>
      <c r="D4" s="70" t="s">
        <v>265</v>
      </c>
      <c r="E4" s="70" t="s">
        <v>80</v>
      </c>
      <c r="F4" s="70" t="s">
        <v>83</v>
      </c>
      <c r="G4" s="71" t="s">
        <v>86</v>
      </c>
      <c r="H4" s="70" t="s">
        <v>89</v>
      </c>
      <c r="I4" s="105" t="s">
        <v>92</v>
      </c>
      <c r="J4" s="70" t="s">
        <v>95</v>
      </c>
      <c r="K4" s="70" t="s">
        <v>97</v>
      </c>
      <c r="L4" s="111" t="s">
        <v>100</v>
      </c>
      <c r="M4" s="70" t="s">
        <v>103</v>
      </c>
      <c r="N4" s="70" t="s">
        <v>106</v>
      </c>
      <c r="O4" s="70" t="s">
        <v>109</v>
      </c>
      <c r="P4" s="432" t="s">
        <v>266</v>
      </c>
      <c r="Q4" s="70" t="s">
        <v>112</v>
      </c>
      <c r="R4" s="70" t="s">
        <v>267</v>
      </c>
      <c r="S4" s="70" t="s">
        <v>118</v>
      </c>
      <c r="T4" s="70" t="s">
        <v>121</v>
      </c>
      <c r="U4" s="70" t="s">
        <v>124</v>
      </c>
      <c r="V4" s="70" t="s">
        <v>126</v>
      </c>
      <c r="W4" s="70" t="s">
        <v>131</v>
      </c>
      <c r="X4" s="70" t="s">
        <v>134</v>
      </c>
      <c r="Y4" s="105" t="s">
        <v>137</v>
      </c>
      <c r="Z4" s="70" t="s">
        <v>140</v>
      </c>
      <c r="AA4" s="70" t="s">
        <v>143</v>
      </c>
      <c r="AB4" s="125" t="s">
        <v>268</v>
      </c>
    </row>
    <row r="5" spans="1:28" s="58" customFormat="1" ht="15.65" customHeight="1" x14ac:dyDescent="0.35">
      <c r="A5" s="200">
        <v>1</v>
      </c>
      <c r="B5" s="200" t="s">
        <v>269</v>
      </c>
      <c r="C5" s="201">
        <v>70</v>
      </c>
      <c r="D5" s="202" t="s">
        <v>13</v>
      </c>
      <c r="E5" s="203" t="s">
        <v>270</v>
      </c>
      <c r="F5" s="200" t="s">
        <v>271</v>
      </c>
      <c r="G5" s="204" t="s">
        <v>272</v>
      </c>
      <c r="H5" s="200" t="s">
        <v>205</v>
      </c>
      <c r="I5" s="204" t="s">
        <v>173</v>
      </c>
      <c r="J5" s="203" t="s">
        <v>273</v>
      </c>
      <c r="K5" s="203" t="s">
        <v>274</v>
      </c>
      <c r="L5" s="203" t="s">
        <v>195</v>
      </c>
      <c r="M5" s="205">
        <v>44927</v>
      </c>
      <c r="N5" s="205">
        <v>44927</v>
      </c>
      <c r="O5" s="92" t="s">
        <v>275</v>
      </c>
      <c r="P5" s="203" t="s">
        <v>214</v>
      </c>
      <c r="Q5" s="92" t="s">
        <v>9</v>
      </c>
      <c r="R5" s="92" t="s">
        <v>10</v>
      </c>
      <c r="S5" s="92"/>
      <c r="T5" s="92"/>
      <c r="U5" s="92"/>
      <c r="V5" s="146"/>
      <c r="W5" s="92"/>
      <c r="X5" s="147"/>
      <c r="Y5" s="148">
        <v>44934</v>
      </c>
      <c r="Z5" s="136" t="s">
        <v>276</v>
      </c>
      <c r="AA5" s="92" t="s">
        <v>277</v>
      </c>
    </row>
    <row r="6" spans="1:28" s="102" customFormat="1" ht="15.65" customHeight="1" x14ac:dyDescent="0.35">
      <c r="A6" s="200">
        <v>1</v>
      </c>
      <c r="B6" s="200" t="s">
        <v>278</v>
      </c>
      <c r="C6" s="201">
        <v>16</v>
      </c>
      <c r="D6" s="202" t="s">
        <v>13</v>
      </c>
      <c r="E6" s="206" t="s">
        <v>279</v>
      </c>
      <c r="F6" s="200" t="s">
        <v>271</v>
      </c>
      <c r="G6" s="207" t="s">
        <v>47</v>
      </c>
      <c r="H6" s="200" t="s">
        <v>280</v>
      </c>
      <c r="I6" s="207" t="s">
        <v>47</v>
      </c>
      <c r="J6" s="206" t="s">
        <v>273</v>
      </c>
      <c r="K6" s="206" t="s">
        <v>281</v>
      </c>
      <c r="L6" s="206" t="s">
        <v>195</v>
      </c>
      <c r="M6" s="205">
        <v>44927</v>
      </c>
      <c r="N6" s="205">
        <v>44927</v>
      </c>
      <c r="O6" s="92" t="s">
        <v>282</v>
      </c>
      <c r="P6" s="203" t="s">
        <v>234</v>
      </c>
      <c r="Q6" s="92" t="s">
        <v>9</v>
      </c>
      <c r="R6" s="92" t="s">
        <v>17</v>
      </c>
      <c r="S6" s="92"/>
      <c r="T6" s="92" t="s">
        <v>283</v>
      </c>
      <c r="U6" s="92"/>
      <c r="V6" s="146"/>
      <c r="W6" s="92"/>
      <c r="X6" s="147"/>
      <c r="Y6" s="148">
        <v>44935</v>
      </c>
      <c r="Z6" s="136" t="s">
        <v>276</v>
      </c>
      <c r="AA6" s="92" t="s">
        <v>284</v>
      </c>
    </row>
    <row r="7" spans="1:28" s="102" customFormat="1" ht="15.65" hidden="1" customHeight="1" x14ac:dyDescent="0.35">
      <c r="A7" s="200">
        <v>1</v>
      </c>
      <c r="B7" s="200" t="s">
        <v>285</v>
      </c>
      <c r="C7" s="201">
        <v>13</v>
      </c>
      <c r="D7" s="202" t="s">
        <v>13</v>
      </c>
      <c r="E7" s="206" t="s">
        <v>286</v>
      </c>
      <c r="F7" s="200" t="s">
        <v>271</v>
      </c>
      <c r="G7" s="207" t="s">
        <v>287</v>
      </c>
      <c r="H7" s="200" t="s">
        <v>280</v>
      </c>
      <c r="I7" s="207" t="s">
        <v>7</v>
      </c>
      <c r="J7" s="206" t="s">
        <v>288</v>
      </c>
      <c r="K7" s="206" t="s">
        <v>289</v>
      </c>
      <c r="L7" s="206" t="s">
        <v>290</v>
      </c>
      <c r="M7" s="205">
        <v>44928</v>
      </c>
      <c r="N7" s="205">
        <v>44929</v>
      </c>
      <c r="O7" s="92" t="s">
        <v>291</v>
      </c>
      <c r="P7" s="203"/>
      <c r="Q7" s="92" t="s">
        <v>16</v>
      </c>
      <c r="R7" s="92"/>
      <c r="S7" s="92" t="s">
        <v>34</v>
      </c>
      <c r="T7" s="92"/>
      <c r="U7" s="92"/>
      <c r="V7" s="146"/>
      <c r="W7" s="92"/>
      <c r="X7" s="147"/>
      <c r="Y7" s="148">
        <v>44930</v>
      </c>
      <c r="Z7" s="136" t="s">
        <v>276</v>
      </c>
      <c r="AA7" s="92" t="s">
        <v>292</v>
      </c>
    </row>
    <row r="8" spans="1:28" s="79" customFormat="1" ht="15.65" hidden="1" customHeight="1" x14ac:dyDescent="0.35">
      <c r="A8" s="200">
        <v>1</v>
      </c>
      <c r="B8" s="200" t="s">
        <v>293</v>
      </c>
      <c r="C8" s="201">
        <v>50</v>
      </c>
      <c r="D8" s="202" t="s">
        <v>13</v>
      </c>
      <c r="E8" s="203" t="s">
        <v>286</v>
      </c>
      <c r="F8" s="200" t="s">
        <v>271</v>
      </c>
      <c r="G8" s="204" t="s">
        <v>294</v>
      </c>
      <c r="H8" s="200" t="s">
        <v>280</v>
      </c>
      <c r="I8" s="204" t="s">
        <v>7</v>
      </c>
      <c r="J8" s="203" t="s">
        <v>295</v>
      </c>
      <c r="K8" s="203" t="s">
        <v>289</v>
      </c>
      <c r="L8" s="206" t="s">
        <v>290</v>
      </c>
      <c r="M8" s="205">
        <v>44928</v>
      </c>
      <c r="N8" s="205">
        <v>44928</v>
      </c>
      <c r="O8" s="92" t="s">
        <v>18</v>
      </c>
      <c r="P8" s="203"/>
      <c r="Q8" s="92" t="s">
        <v>16</v>
      </c>
      <c r="R8" s="92"/>
      <c r="S8" s="92" t="s">
        <v>18</v>
      </c>
      <c r="T8" s="92"/>
      <c r="U8" s="92"/>
      <c r="V8" s="146"/>
      <c r="W8" s="92"/>
      <c r="X8" s="147"/>
      <c r="Y8" s="148">
        <v>44928</v>
      </c>
      <c r="Z8" s="136" t="s">
        <v>276</v>
      </c>
      <c r="AA8" s="92" t="s">
        <v>296</v>
      </c>
    </row>
    <row r="9" spans="1:28" s="102" customFormat="1" ht="15.65" hidden="1" customHeight="1" x14ac:dyDescent="0.35">
      <c r="A9" s="200">
        <v>1</v>
      </c>
      <c r="B9" s="200" t="s">
        <v>297</v>
      </c>
      <c r="C9" s="208">
        <v>16</v>
      </c>
      <c r="D9" s="202" t="s">
        <v>13</v>
      </c>
      <c r="E9" s="203" t="s">
        <v>279</v>
      </c>
      <c r="F9" s="200" t="s">
        <v>271</v>
      </c>
      <c r="G9" s="203" t="s">
        <v>298</v>
      </c>
      <c r="H9" s="200" t="s">
        <v>280</v>
      </c>
      <c r="I9" s="203" t="s">
        <v>7</v>
      </c>
      <c r="J9" s="203" t="s">
        <v>288</v>
      </c>
      <c r="K9" s="203" t="s">
        <v>289</v>
      </c>
      <c r="L9" s="206" t="s">
        <v>290</v>
      </c>
      <c r="M9" s="205">
        <v>44928</v>
      </c>
      <c r="N9" s="205">
        <v>44928</v>
      </c>
      <c r="O9" s="92" t="s">
        <v>18</v>
      </c>
      <c r="P9" s="203"/>
      <c r="Q9" s="92" t="s">
        <v>16</v>
      </c>
      <c r="R9" s="92"/>
      <c r="S9" s="92" t="s">
        <v>18</v>
      </c>
      <c r="T9" s="92"/>
      <c r="U9" s="92"/>
      <c r="V9" s="146"/>
      <c r="W9" s="92"/>
      <c r="X9" s="147"/>
      <c r="Y9" s="148">
        <v>44928</v>
      </c>
      <c r="Z9" s="136" t="s">
        <v>276</v>
      </c>
      <c r="AA9" s="92" t="s">
        <v>299</v>
      </c>
    </row>
    <row r="10" spans="1:28" s="79" customFormat="1" ht="15.65" hidden="1" customHeight="1" x14ac:dyDescent="0.35">
      <c r="A10" s="200">
        <v>1</v>
      </c>
      <c r="B10" s="200" t="s">
        <v>300</v>
      </c>
      <c r="C10" s="208">
        <v>23</v>
      </c>
      <c r="D10" s="202" t="s">
        <v>13</v>
      </c>
      <c r="E10" s="203" t="s">
        <v>286</v>
      </c>
      <c r="F10" s="200" t="s">
        <v>271</v>
      </c>
      <c r="G10" s="203" t="s">
        <v>7</v>
      </c>
      <c r="H10" s="200" t="s">
        <v>280</v>
      </c>
      <c r="I10" s="203" t="s">
        <v>7</v>
      </c>
      <c r="J10" s="203" t="s">
        <v>301</v>
      </c>
      <c r="K10" s="203" t="s">
        <v>289</v>
      </c>
      <c r="L10" s="206" t="s">
        <v>290</v>
      </c>
      <c r="M10" s="205">
        <v>44928</v>
      </c>
      <c r="N10" s="205">
        <v>44928</v>
      </c>
      <c r="O10" s="92" t="s">
        <v>18</v>
      </c>
      <c r="P10" s="203"/>
      <c r="Q10" s="92" t="s">
        <v>16</v>
      </c>
      <c r="R10" s="92"/>
      <c r="S10" s="92" t="s">
        <v>18</v>
      </c>
      <c r="T10" s="92"/>
      <c r="U10" s="92"/>
      <c r="V10" s="146"/>
      <c r="W10" s="92"/>
      <c r="X10" s="147"/>
      <c r="Y10" s="148">
        <v>44928</v>
      </c>
      <c r="Z10" s="136" t="s">
        <v>276</v>
      </c>
      <c r="AA10" s="92" t="s">
        <v>302</v>
      </c>
    </row>
    <row r="11" spans="1:28" s="79" customFormat="1" ht="15.65" hidden="1" customHeight="1" x14ac:dyDescent="0.35">
      <c r="A11" s="200">
        <v>1</v>
      </c>
      <c r="B11" s="200" t="s">
        <v>303</v>
      </c>
      <c r="C11" s="208">
        <v>45</v>
      </c>
      <c r="D11" s="202" t="s">
        <v>13</v>
      </c>
      <c r="E11" s="203" t="s">
        <v>279</v>
      </c>
      <c r="F11" s="200" t="s">
        <v>271</v>
      </c>
      <c r="G11" s="203" t="s">
        <v>287</v>
      </c>
      <c r="H11" s="200" t="s">
        <v>280</v>
      </c>
      <c r="I11" s="203" t="s">
        <v>7</v>
      </c>
      <c r="J11" s="203" t="s">
        <v>295</v>
      </c>
      <c r="K11" s="203" t="s">
        <v>289</v>
      </c>
      <c r="L11" s="206" t="s">
        <v>290</v>
      </c>
      <c r="M11" s="205">
        <v>44928</v>
      </c>
      <c r="N11" s="205">
        <v>44928</v>
      </c>
      <c r="O11" s="92" t="s">
        <v>18</v>
      </c>
      <c r="P11" s="203"/>
      <c r="Q11" s="92" t="s">
        <v>16</v>
      </c>
      <c r="R11" s="92"/>
      <c r="S11" s="92" t="s">
        <v>18</v>
      </c>
      <c r="T11" s="92"/>
      <c r="U11" s="92"/>
      <c r="V11" s="146"/>
      <c r="W11" s="92"/>
      <c r="X11" s="147"/>
      <c r="Y11" s="148">
        <v>44928</v>
      </c>
      <c r="Z11" s="136" t="s">
        <v>276</v>
      </c>
      <c r="AA11" s="92" t="s">
        <v>304</v>
      </c>
    </row>
    <row r="12" spans="1:28" s="79" customFormat="1" ht="15.65" hidden="1" customHeight="1" x14ac:dyDescent="0.35">
      <c r="A12" s="200">
        <v>1</v>
      </c>
      <c r="B12" s="200" t="s">
        <v>305</v>
      </c>
      <c r="C12" s="201">
        <v>35</v>
      </c>
      <c r="D12" s="202" t="s">
        <v>13</v>
      </c>
      <c r="E12" s="203" t="s">
        <v>279</v>
      </c>
      <c r="F12" s="200" t="s">
        <v>271</v>
      </c>
      <c r="G12" s="203" t="s">
        <v>7</v>
      </c>
      <c r="H12" s="200" t="s">
        <v>280</v>
      </c>
      <c r="I12" s="203" t="s">
        <v>7</v>
      </c>
      <c r="J12" s="203" t="s">
        <v>301</v>
      </c>
      <c r="K12" s="203" t="s">
        <v>289</v>
      </c>
      <c r="L12" s="206" t="s">
        <v>290</v>
      </c>
      <c r="M12" s="205">
        <v>44928</v>
      </c>
      <c r="N12" s="205">
        <v>44928</v>
      </c>
      <c r="O12" s="92" t="s">
        <v>18</v>
      </c>
      <c r="P12" s="203"/>
      <c r="Q12" s="92" t="s">
        <v>16</v>
      </c>
      <c r="R12" s="92"/>
      <c r="S12" s="92" t="s">
        <v>18</v>
      </c>
      <c r="T12" s="92"/>
      <c r="U12" s="92"/>
      <c r="V12" s="146"/>
      <c r="W12" s="92"/>
      <c r="X12" s="147"/>
      <c r="Y12" s="148">
        <v>44928</v>
      </c>
      <c r="Z12" s="136" t="s">
        <v>276</v>
      </c>
      <c r="AA12" s="92" t="s">
        <v>296</v>
      </c>
    </row>
    <row r="13" spans="1:28" s="79" customFormat="1" ht="15.65" hidden="1" customHeight="1" x14ac:dyDescent="0.35">
      <c r="A13" s="200">
        <v>1</v>
      </c>
      <c r="B13" s="200" t="s">
        <v>306</v>
      </c>
      <c r="C13" s="201">
        <v>6</v>
      </c>
      <c r="D13" s="202" t="s">
        <v>13</v>
      </c>
      <c r="E13" s="203" t="s">
        <v>279</v>
      </c>
      <c r="F13" s="200" t="s">
        <v>271</v>
      </c>
      <c r="G13" s="203" t="s">
        <v>307</v>
      </c>
      <c r="H13" s="200" t="s">
        <v>280</v>
      </c>
      <c r="I13" s="203" t="s">
        <v>57</v>
      </c>
      <c r="J13" s="203" t="s">
        <v>308</v>
      </c>
      <c r="K13" s="203" t="s">
        <v>308</v>
      </c>
      <c r="L13" s="203" t="s">
        <v>55</v>
      </c>
      <c r="M13" s="205">
        <v>44927</v>
      </c>
      <c r="N13" s="205">
        <v>44927</v>
      </c>
      <c r="O13" s="92" t="s">
        <v>309</v>
      </c>
      <c r="P13" s="203" t="s">
        <v>234</v>
      </c>
      <c r="Q13" s="92" t="s">
        <v>9</v>
      </c>
      <c r="R13" s="92" t="s">
        <v>10</v>
      </c>
      <c r="S13" s="92"/>
      <c r="T13" s="92"/>
      <c r="U13" s="92"/>
      <c r="V13" s="146"/>
      <c r="W13" s="92"/>
      <c r="X13" s="147"/>
      <c r="Y13" s="148">
        <v>44935</v>
      </c>
      <c r="Z13" s="136" t="s">
        <v>276</v>
      </c>
      <c r="AA13" s="92" t="s">
        <v>310</v>
      </c>
    </row>
    <row r="14" spans="1:28" s="79" customFormat="1" ht="15.5" hidden="1" x14ac:dyDescent="0.35">
      <c r="A14" s="200">
        <v>1</v>
      </c>
      <c r="B14" s="200" t="s">
        <v>311</v>
      </c>
      <c r="C14" s="208">
        <v>65</v>
      </c>
      <c r="D14" s="202" t="s">
        <v>13</v>
      </c>
      <c r="E14" s="203" t="s">
        <v>279</v>
      </c>
      <c r="F14" s="200" t="s">
        <v>312</v>
      </c>
      <c r="G14" s="203" t="s">
        <v>170</v>
      </c>
      <c r="H14" s="200" t="s">
        <v>201</v>
      </c>
      <c r="I14" s="203" t="s">
        <v>170</v>
      </c>
      <c r="J14" s="203" t="s">
        <v>295</v>
      </c>
      <c r="K14" s="203" t="s">
        <v>313</v>
      </c>
      <c r="L14" s="203" t="s">
        <v>193</v>
      </c>
      <c r="M14" s="205">
        <v>44928</v>
      </c>
      <c r="N14" s="205">
        <v>44928</v>
      </c>
      <c r="O14" s="92" t="s">
        <v>314</v>
      </c>
      <c r="P14" s="203" t="s">
        <v>234</v>
      </c>
      <c r="Q14" s="92" t="s">
        <v>9</v>
      </c>
      <c r="R14" s="92" t="s">
        <v>10</v>
      </c>
      <c r="S14" s="92"/>
      <c r="T14" s="92"/>
      <c r="U14" s="92"/>
      <c r="V14" s="146"/>
      <c r="W14" s="92"/>
      <c r="X14" s="147"/>
      <c r="Y14" s="148">
        <v>44936</v>
      </c>
      <c r="Z14" s="136" t="s">
        <v>276</v>
      </c>
      <c r="AA14" s="92" t="s">
        <v>315</v>
      </c>
    </row>
    <row r="15" spans="1:28" s="102" customFormat="1" ht="15.65" hidden="1" customHeight="1" x14ac:dyDescent="0.35">
      <c r="A15" s="200">
        <v>1</v>
      </c>
      <c r="B15" s="200" t="s">
        <v>316</v>
      </c>
      <c r="C15" s="208">
        <v>26</v>
      </c>
      <c r="D15" s="202" t="s">
        <v>13</v>
      </c>
      <c r="E15" s="203" t="s">
        <v>286</v>
      </c>
      <c r="F15" s="200" t="s">
        <v>271</v>
      </c>
      <c r="G15" s="203" t="s">
        <v>53</v>
      </c>
      <c r="H15" s="200" t="s">
        <v>280</v>
      </c>
      <c r="I15" s="203" t="s">
        <v>53</v>
      </c>
      <c r="J15" s="203" t="s">
        <v>301</v>
      </c>
      <c r="K15" s="203" t="s">
        <v>317</v>
      </c>
      <c r="L15" s="203" t="s">
        <v>193</v>
      </c>
      <c r="M15" s="205">
        <v>44928</v>
      </c>
      <c r="N15" s="205">
        <v>44928</v>
      </c>
      <c r="O15" s="92" t="s">
        <v>318</v>
      </c>
      <c r="P15" s="203" t="s">
        <v>231</v>
      </c>
      <c r="Q15" s="92" t="s">
        <v>9</v>
      </c>
      <c r="R15" s="92" t="s">
        <v>23</v>
      </c>
      <c r="S15" s="92"/>
      <c r="T15" s="92" t="s">
        <v>319</v>
      </c>
      <c r="U15" s="92"/>
      <c r="V15" s="146"/>
      <c r="W15" s="92"/>
      <c r="X15" s="147"/>
      <c r="Y15" s="148">
        <v>44933</v>
      </c>
      <c r="Z15" s="136" t="s">
        <v>276</v>
      </c>
      <c r="AA15" s="92" t="s">
        <v>320</v>
      </c>
    </row>
    <row r="16" spans="1:28" s="79" customFormat="1" ht="15.5" x14ac:dyDescent="0.35">
      <c r="A16" s="200">
        <v>1</v>
      </c>
      <c r="B16" s="200" t="s">
        <v>321</v>
      </c>
      <c r="C16" s="201">
        <v>70</v>
      </c>
      <c r="D16" s="202" t="s">
        <v>13</v>
      </c>
      <c r="E16" s="203" t="s">
        <v>286</v>
      </c>
      <c r="F16" s="200" t="s">
        <v>271</v>
      </c>
      <c r="G16" s="203" t="s">
        <v>322</v>
      </c>
      <c r="H16" s="200" t="s">
        <v>205</v>
      </c>
      <c r="I16" s="204" t="s">
        <v>173</v>
      </c>
      <c r="J16" s="203" t="s">
        <v>295</v>
      </c>
      <c r="K16" s="203" t="s">
        <v>323</v>
      </c>
      <c r="L16" s="203" t="s">
        <v>195</v>
      </c>
      <c r="M16" s="205">
        <v>44928</v>
      </c>
      <c r="N16" s="205">
        <v>44928</v>
      </c>
      <c r="O16" s="92" t="s">
        <v>324</v>
      </c>
      <c r="P16" s="203" t="s">
        <v>210</v>
      </c>
      <c r="Q16" s="92" t="s">
        <v>9</v>
      </c>
      <c r="R16" s="92" t="s">
        <v>10</v>
      </c>
      <c r="S16" s="92"/>
      <c r="T16" s="92"/>
      <c r="U16" s="92"/>
      <c r="V16" s="146"/>
      <c r="W16" s="92"/>
      <c r="X16" s="147"/>
      <c r="Y16" s="148">
        <v>44956</v>
      </c>
      <c r="Z16" s="136" t="s">
        <v>276</v>
      </c>
      <c r="AA16" s="92" t="s">
        <v>325</v>
      </c>
    </row>
    <row r="17" spans="1:28" s="79" customFormat="1" ht="15.65" hidden="1" customHeight="1" x14ac:dyDescent="0.35">
      <c r="A17" s="200">
        <v>1</v>
      </c>
      <c r="B17" s="200" t="s">
        <v>326</v>
      </c>
      <c r="C17" s="201">
        <v>11</v>
      </c>
      <c r="D17" s="202" t="s">
        <v>13</v>
      </c>
      <c r="E17" s="203" t="s">
        <v>286</v>
      </c>
      <c r="F17" s="200" t="s">
        <v>312</v>
      </c>
      <c r="G17" s="209" t="s">
        <v>44</v>
      </c>
      <c r="H17" s="200" t="s">
        <v>280</v>
      </c>
      <c r="I17" s="209" t="s">
        <v>44</v>
      </c>
      <c r="J17" s="209" t="s">
        <v>327</v>
      </c>
      <c r="K17" s="209" t="s">
        <v>328</v>
      </c>
      <c r="L17" s="209" t="s">
        <v>193</v>
      </c>
      <c r="M17" s="205">
        <v>44929</v>
      </c>
      <c r="N17" s="205">
        <v>44929</v>
      </c>
      <c r="O17" s="92" t="s">
        <v>329</v>
      </c>
      <c r="P17" s="203"/>
      <c r="Q17" s="92" t="s">
        <v>16</v>
      </c>
      <c r="R17" s="92"/>
      <c r="S17" s="92" t="s">
        <v>28</v>
      </c>
      <c r="T17" s="92"/>
      <c r="U17" s="92"/>
      <c r="V17" s="146"/>
      <c r="W17" s="92"/>
      <c r="X17" s="147"/>
      <c r="Y17" s="148">
        <v>44929</v>
      </c>
      <c r="Z17" s="136" t="s">
        <v>276</v>
      </c>
      <c r="AA17" s="92" t="s">
        <v>330</v>
      </c>
    </row>
    <row r="18" spans="1:28" s="79" customFormat="1" ht="15.65" hidden="1" customHeight="1" x14ac:dyDescent="0.35">
      <c r="A18" s="200">
        <v>1</v>
      </c>
      <c r="B18" s="200" t="s">
        <v>331</v>
      </c>
      <c r="C18" s="201">
        <v>45</v>
      </c>
      <c r="D18" s="202" t="s">
        <v>13</v>
      </c>
      <c r="E18" s="209" t="s">
        <v>279</v>
      </c>
      <c r="F18" s="200" t="s">
        <v>271</v>
      </c>
      <c r="G18" s="209" t="s">
        <v>332</v>
      </c>
      <c r="H18" s="200" t="s">
        <v>280</v>
      </c>
      <c r="I18" s="209" t="s">
        <v>7</v>
      </c>
      <c r="J18" s="209" t="s">
        <v>333</v>
      </c>
      <c r="K18" s="209" t="s">
        <v>289</v>
      </c>
      <c r="L18" s="209" t="s">
        <v>193</v>
      </c>
      <c r="M18" s="205">
        <v>44929</v>
      </c>
      <c r="N18" s="205">
        <v>44929</v>
      </c>
      <c r="O18" s="92" t="s">
        <v>334</v>
      </c>
      <c r="P18" s="203"/>
      <c r="Q18" s="92" t="s">
        <v>16</v>
      </c>
      <c r="R18" s="92"/>
      <c r="S18" s="92" t="s">
        <v>11</v>
      </c>
      <c r="T18" s="92"/>
      <c r="U18" s="92"/>
      <c r="V18" s="146"/>
      <c r="W18" s="92"/>
      <c r="X18" s="147"/>
      <c r="Y18" s="148">
        <v>44929</v>
      </c>
      <c r="Z18" s="136" t="s">
        <v>276</v>
      </c>
      <c r="AA18" s="92" t="s">
        <v>334</v>
      </c>
    </row>
    <row r="19" spans="1:28" s="79" customFormat="1" ht="15.65" hidden="1" customHeight="1" x14ac:dyDescent="0.35">
      <c r="A19" s="200">
        <v>1</v>
      </c>
      <c r="B19" s="200" t="s">
        <v>335</v>
      </c>
      <c r="C19" s="208">
        <v>35</v>
      </c>
      <c r="D19" s="202" t="s">
        <v>13</v>
      </c>
      <c r="E19" s="209" t="s">
        <v>279</v>
      </c>
      <c r="F19" s="200" t="s">
        <v>271</v>
      </c>
      <c r="G19" s="209" t="s">
        <v>336</v>
      </c>
      <c r="H19" s="200" t="s">
        <v>280</v>
      </c>
      <c r="I19" s="209" t="s">
        <v>7</v>
      </c>
      <c r="J19" s="209" t="s">
        <v>295</v>
      </c>
      <c r="K19" s="209" t="s">
        <v>289</v>
      </c>
      <c r="L19" s="209" t="s">
        <v>193</v>
      </c>
      <c r="M19" s="205">
        <v>44929</v>
      </c>
      <c r="N19" s="205">
        <v>44929</v>
      </c>
      <c r="O19" s="92" t="s">
        <v>334</v>
      </c>
      <c r="P19" s="203"/>
      <c r="Q19" s="92" t="s">
        <v>16</v>
      </c>
      <c r="R19" s="92"/>
      <c r="S19" s="92" t="s">
        <v>11</v>
      </c>
      <c r="T19" s="92"/>
      <c r="U19" s="92"/>
      <c r="V19" s="146"/>
      <c r="W19" s="92"/>
      <c r="X19" s="147"/>
      <c r="Y19" s="148">
        <v>44929</v>
      </c>
      <c r="Z19" s="136" t="s">
        <v>276</v>
      </c>
      <c r="AA19" s="92" t="s">
        <v>334</v>
      </c>
    </row>
    <row r="20" spans="1:28" s="79" customFormat="1" ht="15.65" customHeight="1" x14ac:dyDescent="0.35">
      <c r="A20" s="200">
        <v>1</v>
      </c>
      <c r="B20" s="200" t="s">
        <v>337</v>
      </c>
      <c r="C20" s="201">
        <v>20</v>
      </c>
      <c r="D20" s="202" t="s">
        <v>13</v>
      </c>
      <c r="E20" s="209" t="s">
        <v>286</v>
      </c>
      <c r="F20" s="200" t="s">
        <v>271</v>
      </c>
      <c r="G20" s="209" t="s">
        <v>7</v>
      </c>
      <c r="H20" s="200" t="s">
        <v>280</v>
      </c>
      <c r="I20" s="209" t="s">
        <v>7</v>
      </c>
      <c r="J20" s="209" t="s">
        <v>338</v>
      </c>
      <c r="K20" s="209" t="s">
        <v>339</v>
      </c>
      <c r="L20" s="209" t="s">
        <v>195</v>
      </c>
      <c r="M20" s="205">
        <v>44930</v>
      </c>
      <c r="N20" s="205">
        <v>44930</v>
      </c>
      <c r="O20" s="92" t="s">
        <v>340</v>
      </c>
      <c r="P20" s="203" t="s">
        <v>228</v>
      </c>
      <c r="Q20" s="92" t="s">
        <v>9</v>
      </c>
      <c r="R20" s="92" t="s">
        <v>23</v>
      </c>
      <c r="S20" s="92"/>
      <c r="T20" s="92" t="s">
        <v>341</v>
      </c>
      <c r="U20" s="92"/>
      <c r="V20" s="146"/>
      <c r="W20" s="92"/>
      <c r="X20" s="147"/>
      <c r="Y20" s="148">
        <v>44931</v>
      </c>
      <c r="Z20" s="136" t="s">
        <v>276</v>
      </c>
      <c r="AA20" s="92" t="s">
        <v>342</v>
      </c>
    </row>
    <row r="21" spans="1:28" s="79" customFormat="1" ht="15.65" customHeight="1" x14ac:dyDescent="0.35">
      <c r="A21" s="200">
        <v>1</v>
      </c>
      <c r="B21" s="200" t="s">
        <v>343</v>
      </c>
      <c r="C21" s="201">
        <v>21</v>
      </c>
      <c r="D21" s="202" t="s">
        <v>13</v>
      </c>
      <c r="E21" s="209" t="s">
        <v>286</v>
      </c>
      <c r="F21" s="200" t="s">
        <v>271</v>
      </c>
      <c r="G21" s="209" t="s">
        <v>53</v>
      </c>
      <c r="H21" s="200" t="s">
        <v>280</v>
      </c>
      <c r="I21" s="209" t="s">
        <v>53</v>
      </c>
      <c r="J21" s="209" t="s">
        <v>338</v>
      </c>
      <c r="K21" s="209" t="s">
        <v>344</v>
      </c>
      <c r="L21" s="209" t="s">
        <v>195</v>
      </c>
      <c r="M21" s="205">
        <v>44930</v>
      </c>
      <c r="N21" s="205">
        <v>44930</v>
      </c>
      <c r="O21" s="92" t="s">
        <v>345</v>
      </c>
      <c r="P21" s="203" t="s">
        <v>228</v>
      </c>
      <c r="Q21" s="92" t="s">
        <v>9</v>
      </c>
      <c r="R21" s="92" t="s">
        <v>23</v>
      </c>
      <c r="S21" s="92"/>
      <c r="T21" s="92" t="s">
        <v>341</v>
      </c>
      <c r="U21" s="92"/>
      <c r="V21" s="146"/>
      <c r="W21" s="92"/>
      <c r="X21" s="147"/>
      <c r="Y21" s="148">
        <v>44932</v>
      </c>
      <c r="Z21" s="136" t="s">
        <v>276</v>
      </c>
      <c r="AA21" s="92" t="s">
        <v>346</v>
      </c>
    </row>
    <row r="22" spans="1:28" s="79" customFormat="1" ht="15.65" hidden="1" customHeight="1" x14ac:dyDescent="0.35">
      <c r="A22" s="200">
        <v>1</v>
      </c>
      <c r="B22" s="200" t="s">
        <v>347</v>
      </c>
      <c r="C22" s="208">
        <v>75</v>
      </c>
      <c r="D22" s="202" t="s">
        <v>13</v>
      </c>
      <c r="E22" s="209" t="s">
        <v>279</v>
      </c>
      <c r="F22" s="200" t="s">
        <v>271</v>
      </c>
      <c r="G22" s="209" t="s">
        <v>332</v>
      </c>
      <c r="H22" s="200" t="s">
        <v>280</v>
      </c>
      <c r="I22" s="209" t="s">
        <v>7</v>
      </c>
      <c r="J22" s="209" t="s">
        <v>348</v>
      </c>
      <c r="K22" s="209" t="s">
        <v>289</v>
      </c>
      <c r="L22" s="209" t="s">
        <v>193</v>
      </c>
      <c r="M22" s="205">
        <v>44931</v>
      </c>
      <c r="N22" s="205">
        <v>44931</v>
      </c>
      <c r="O22" s="92" t="s">
        <v>349</v>
      </c>
      <c r="P22" s="203" t="s">
        <v>210</v>
      </c>
      <c r="Q22" s="92" t="s">
        <v>9</v>
      </c>
      <c r="R22" s="92" t="s">
        <v>10</v>
      </c>
      <c r="S22" s="92"/>
      <c r="T22" s="92"/>
      <c r="U22" s="92"/>
      <c r="V22" s="146"/>
      <c r="W22" s="92"/>
      <c r="X22" s="147"/>
      <c r="Y22" s="148">
        <v>44944</v>
      </c>
      <c r="Z22" s="136" t="s">
        <v>276</v>
      </c>
      <c r="AA22" s="92" t="s">
        <v>350</v>
      </c>
    </row>
    <row r="23" spans="1:28" s="79" customFormat="1" ht="15.65" hidden="1" customHeight="1" x14ac:dyDescent="0.35">
      <c r="A23" s="200">
        <v>1</v>
      </c>
      <c r="B23" s="200" t="s">
        <v>351</v>
      </c>
      <c r="C23" s="201">
        <v>50</v>
      </c>
      <c r="D23" s="202" t="s">
        <v>13</v>
      </c>
      <c r="E23" s="209" t="s">
        <v>286</v>
      </c>
      <c r="F23" s="200" t="s">
        <v>271</v>
      </c>
      <c r="G23" s="209" t="s">
        <v>7</v>
      </c>
      <c r="H23" s="200" t="s">
        <v>280</v>
      </c>
      <c r="I23" s="209" t="s">
        <v>7</v>
      </c>
      <c r="J23" s="209" t="s">
        <v>273</v>
      </c>
      <c r="K23" s="209" t="s">
        <v>289</v>
      </c>
      <c r="L23" s="209" t="s">
        <v>193</v>
      </c>
      <c r="M23" s="205">
        <v>44931</v>
      </c>
      <c r="N23" s="205">
        <v>44931</v>
      </c>
      <c r="O23" s="92" t="s">
        <v>24</v>
      </c>
      <c r="P23" s="203"/>
      <c r="Q23" s="92" t="s">
        <v>16</v>
      </c>
      <c r="R23" s="92"/>
      <c r="S23" s="92" t="s">
        <v>24</v>
      </c>
      <c r="T23" s="92"/>
      <c r="U23" s="92"/>
      <c r="V23" s="146"/>
      <c r="W23" s="92"/>
      <c r="X23" s="147"/>
      <c r="Y23" s="148">
        <v>44931</v>
      </c>
      <c r="Z23" s="136" t="s">
        <v>276</v>
      </c>
      <c r="AA23" s="92" t="s">
        <v>352</v>
      </c>
    </row>
    <row r="24" spans="1:28" s="79" customFormat="1" ht="15.65" hidden="1" customHeight="1" x14ac:dyDescent="0.35">
      <c r="A24" s="200">
        <v>1</v>
      </c>
      <c r="B24" s="200" t="s">
        <v>353</v>
      </c>
      <c r="C24" s="201">
        <v>30</v>
      </c>
      <c r="D24" s="202" t="s">
        <v>13</v>
      </c>
      <c r="E24" s="209" t="s">
        <v>279</v>
      </c>
      <c r="F24" s="200" t="s">
        <v>271</v>
      </c>
      <c r="G24" s="209" t="s">
        <v>354</v>
      </c>
      <c r="H24" s="200" t="s">
        <v>280</v>
      </c>
      <c r="I24" s="209" t="s">
        <v>7</v>
      </c>
      <c r="J24" s="209" t="s">
        <v>288</v>
      </c>
      <c r="K24" s="209" t="s">
        <v>289</v>
      </c>
      <c r="L24" s="209" t="s">
        <v>193</v>
      </c>
      <c r="M24" s="205">
        <v>44931</v>
      </c>
      <c r="N24" s="205">
        <v>44931</v>
      </c>
      <c r="O24" s="92" t="s">
        <v>24</v>
      </c>
      <c r="P24" s="203"/>
      <c r="Q24" s="92" t="s">
        <v>16</v>
      </c>
      <c r="R24" s="92"/>
      <c r="S24" s="92" t="s">
        <v>24</v>
      </c>
      <c r="T24" s="92"/>
      <c r="U24" s="92"/>
      <c r="V24" s="146"/>
      <c r="W24" s="92"/>
      <c r="X24" s="147"/>
      <c r="Y24" s="148">
        <v>44931</v>
      </c>
      <c r="Z24" s="136" t="s">
        <v>276</v>
      </c>
      <c r="AA24" s="92" t="s">
        <v>355</v>
      </c>
    </row>
    <row r="25" spans="1:28" s="79" customFormat="1" ht="15.65" hidden="1" customHeight="1" x14ac:dyDescent="0.35">
      <c r="A25" s="200">
        <v>1</v>
      </c>
      <c r="B25" s="200" t="s">
        <v>356</v>
      </c>
      <c r="C25" s="201">
        <v>45</v>
      </c>
      <c r="D25" s="202" t="s">
        <v>13</v>
      </c>
      <c r="E25" s="209" t="s">
        <v>279</v>
      </c>
      <c r="F25" s="200" t="s">
        <v>271</v>
      </c>
      <c r="G25" s="209" t="s">
        <v>47</v>
      </c>
      <c r="H25" s="200" t="s">
        <v>280</v>
      </c>
      <c r="I25" s="209" t="s">
        <v>7</v>
      </c>
      <c r="J25" s="209" t="s">
        <v>357</v>
      </c>
      <c r="K25" s="209" t="s">
        <v>358</v>
      </c>
      <c r="L25" s="209" t="s">
        <v>193</v>
      </c>
      <c r="M25" s="205">
        <v>44931</v>
      </c>
      <c r="N25" s="205">
        <v>44931</v>
      </c>
      <c r="O25" s="92" t="s">
        <v>37</v>
      </c>
      <c r="P25" s="203"/>
      <c r="Q25" s="92" t="s">
        <v>16</v>
      </c>
      <c r="R25" s="92"/>
      <c r="S25" s="92" t="s">
        <v>37</v>
      </c>
      <c r="T25" s="92"/>
      <c r="U25" s="92"/>
      <c r="V25" s="146"/>
      <c r="W25" s="92"/>
      <c r="X25" s="147"/>
      <c r="Y25" s="148">
        <v>44936</v>
      </c>
      <c r="Z25" s="136" t="s">
        <v>276</v>
      </c>
      <c r="AA25" s="92" t="s">
        <v>359</v>
      </c>
    </row>
    <row r="26" spans="1:28" s="79" customFormat="1" ht="15.65" hidden="1" customHeight="1" x14ac:dyDescent="0.35">
      <c r="A26" s="200">
        <v>1</v>
      </c>
      <c r="B26" s="200" t="s">
        <v>360</v>
      </c>
      <c r="C26" s="208">
        <v>65</v>
      </c>
      <c r="D26" s="202" t="s">
        <v>13</v>
      </c>
      <c r="E26" s="209" t="s">
        <v>279</v>
      </c>
      <c r="F26" s="200" t="s">
        <v>271</v>
      </c>
      <c r="G26" s="209" t="s">
        <v>53</v>
      </c>
      <c r="H26" s="200" t="s">
        <v>280</v>
      </c>
      <c r="I26" s="209" t="s">
        <v>53</v>
      </c>
      <c r="J26" s="209" t="s">
        <v>273</v>
      </c>
      <c r="K26" s="209" t="s">
        <v>361</v>
      </c>
      <c r="L26" s="209" t="s">
        <v>193</v>
      </c>
      <c r="M26" s="205">
        <v>44931</v>
      </c>
      <c r="N26" s="205">
        <v>44931</v>
      </c>
      <c r="O26" s="92" t="s">
        <v>362</v>
      </c>
      <c r="P26" s="203" t="s">
        <v>234</v>
      </c>
      <c r="Q26" s="92" t="s">
        <v>9</v>
      </c>
      <c r="R26" s="92" t="s">
        <v>17</v>
      </c>
      <c r="S26" s="92"/>
      <c r="T26" s="92"/>
      <c r="U26" s="92"/>
      <c r="V26" s="146"/>
      <c r="W26" s="92"/>
      <c r="X26" s="147"/>
      <c r="Y26" s="148">
        <v>44933</v>
      </c>
      <c r="Z26" s="136" t="s">
        <v>276</v>
      </c>
      <c r="AA26" s="92" t="s">
        <v>363</v>
      </c>
    </row>
    <row r="27" spans="1:28" s="79" customFormat="1" ht="15.65" customHeight="1" x14ac:dyDescent="0.35">
      <c r="A27" s="200">
        <v>1</v>
      </c>
      <c r="B27" s="200" t="s">
        <v>364</v>
      </c>
      <c r="C27" s="201">
        <v>3</v>
      </c>
      <c r="D27" s="202" t="s">
        <v>13</v>
      </c>
      <c r="E27" s="209" t="s">
        <v>286</v>
      </c>
      <c r="F27" s="200" t="s">
        <v>271</v>
      </c>
      <c r="G27" s="209" t="s">
        <v>47</v>
      </c>
      <c r="H27" s="200" t="s">
        <v>280</v>
      </c>
      <c r="I27" s="209" t="s">
        <v>47</v>
      </c>
      <c r="J27" s="209" t="s">
        <v>301</v>
      </c>
      <c r="K27" s="209" t="s">
        <v>365</v>
      </c>
      <c r="L27" s="209" t="s">
        <v>195</v>
      </c>
      <c r="M27" s="205">
        <v>44931</v>
      </c>
      <c r="N27" s="205">
        <v>44931</v>
      </c>
      <c r="O27" s="92" t="s">
        <v>366</v>
      </c>
      <c r="P27" s="203" t="s">
        <v>234</v>
      </c>
      <c r="Q27" s="92" t="s">
        <v>9</v>
      </c>
      <c r="R27" s="92" t="s">
        <v>10</v>
      </c>
      <c r="S27" s="92"/>
      <c r="T27" s="92"/>
      <c r="U27" s="92"/>
      <c r="V27" s="146"/>
      <c r="W27" s="92"/>
      <c r="X27" s="147"/>
      <c r="Y27" s="148">
        <v>44937</v>
      </c>
      <c r="Z27" s="136" t="s">
        <v>276</v>
      </c>
      <c r="AA27" s="92" t="s">
        <v>367</v>
      </c>
    </row>
    <row r="28" spans="1:28" s="79" customFormat="1" ht="15.5" hidden="1" x14ac:dyDescent="0.35">
      <c r="A28" s="200">
        <v>1</v>
      </c>
      <c r="B28" s="200" t="s">
        <v>368</v>
      </c>
      <c r="C28" s="201">
        <v>65</v>
      </c>
      <c r="D28" s="202" t="s">
        <v>13</v>
      </c>
      <c r="E28" s="209" t="s">
        <v>279</v>
      </c>
      <c r="F28" s="200" t="s">
        <v>271</v>
      </c>
      <c r="G28" s="209" t="s">
        <v>369</v>
      </c>
      <c r="H28" s="200" t="s">
        <v>205</v>
      </c>
      <c r="I28" s="209" t="s">
        <v>175</v>
      </c>
      <c r="J28" s="209" t="s">
        <v>295</v>
      </c>
      <c r="K28" s="209" t="s">
        <v>370</v>
      </c>
      <c r="L28" s="209" t="s">
        <v>193</v>
      </c>
      <c r="M28" s="205">
        <v>44931</v>
      </c>
      <c r="N28" s="205">
        <v>44931</v>
      </c>
      <c r="O28" s="92" t="s">
        <v>371</v>
      </c>
      <c r="P28" s="203" t="s">
        <v>234</v>
      </c>
      <c r="Q28" s="92" t="s">
        <v>9</v>
      </c>
      <c r="R28" s="92" t="s">
        <v>17</v>
      </c>
      <c r="S28" s="92"/>
      <c r="T28" s="92"/>
      <c r="U28" s="92"/>
      <c r="V28" s="146"/>
      <c r="W28" s="92"/>
      <c r="X28" s="147" t="s">
        <v>372</v>
      </c>
      <c r="Y28" s="148">
        <v>44942</v>
      </c>
      <c r="Z28" s="136" t="s">
        <v>276</v>
      </c>
      <c r="AA28" s="92" t="s">
        <v>373</v>
      </c>
    </row>
    <row r="29" spans="1:28" s="79" customFormat="1" ht="15.65" hidden="1" customHeight="1" x14ac:dyDescent="0.35">
      <c r="A29" s="200">
        <v>1</v>
      </c>
      <c r="B29" s="200" t="s">
        <v>374</v>
      </c>
      <c r="C29" s="208">
        <v>40</v>
      </c>
      <c r="D29" s="202" t="s">
        <v>13</v>
      </c>
      <c r="E29" s="209" t="s">
        <v>286</v>
      </c>
      <c r="F29" s="200" t="s">
        <v>271</v>
      </c>
      <c r="G29" s="209" t="s">
        <v>332</v>
      </c>
      <c r="H29" s="200" t="s">
        <v>280</v>
      </c>
      <c r="I29" s="209" t="s">
        <v>7</v>
      </c>
      <c r="J29" s="209" t="s">
        <v>375</v>
      </c>
      <c r="K29" s="209" t="s">
        <v>289</v>
      </c>
      <c r="L29" s="209" t="s">
        <v>193</v>
      </c>
      <c r="M29" s="205">
        <v>44932</v>
      </c>
      <c r="N29" s="205">
        <v>44932</v>
      </c>
      <c r="O29" s="92" t="s">
        <v>376</v>
      </c>
      <c r="P29" s="203" t="s">
        <v>234</v>
      </c>
      <c r="Q29" s="92" t="s">
        <v>9</v>
      </c>
      <c r="R29" s="92" t="s">
        <v>17</v>
      </c>
      <c r="S29" s="92"/>
      <c r="T29" s="92"/>
      <c r="U29" s="92"/>
      <c r="V29" s="146"/>
      <c r="W29" s="92"/>
      <c r="X29" s="147"/>
      <c r="Y29" s="148">
        <v>44932</v>
      </c>
      <c r="Z29" s="136" t="s">
        <v>276</v>
      </c>
      <c r="AA29" s="92" t="s">
        <v>377</v>
      </c>
    </row>
    <row r="30" spans="1:28" s="79" customFormat="1" ht="15.65" hidden="1" customHeight="1" x14ac:dyDescent="0.35">
      <c r="A30" s="200">
        <v>1</v>
      </c>
      <c r="B30" s="200" t="s">
        <v>378</v>
      </c>
      <c r="C30" s="201">
        <v>35</v>
      </c>
      <c r="D30" s="202" t="s">
        <v>13</v>
      </c>
      <c r="E30" s="209" t="s">
        <v>279</v>
      </c>
      <c r="F30" s="200" t="s">
        <v>271</v>
      </c>
      <c r="G30" s="209" t="s">
        <v>336</v>
      </c>
      <c r="H30" s="200" t="s">
        <v>280</v>
      </c>
      <c r="I30" s="209" t="s">
        <v>7</v>
      </c>
      <c r="J30" s="209" t="s">
        <v>295</v>
      </c>
      <c r="K30" s="209" t="s">
        <v>289</v>
      </c>
      <c r="L30" s="209" t="s">
        <v>193</v>
      </c>
      <c r="M30" s="205">
        <v>44932</v>
      </c>
      <c r="N30" s="205">
        <v>44932</v>
      </c>
      <c r="O30" s="92" t="s">
        <v>334</v>
      </c>
      <c r="P30" s="203"/>
      <c r="Q30" s="92" t="s">
        <v>16</v>
      </c>
      <c r="R30" s="92"/>
      <c r="S30" s="92" t="s">
        <v>11</v>
      </c>
      <c r="T30" s="92"/>
      <c r="U30" s="92"/>
      <c r="V30" s="146"/>
      <c r="W30" s="92"/>
      <c r="X30" s="147"/>
      <c r="Y30" s="148">
        <v>44932</v>
      </c>
      <c r="Z30" s="136" t="s">
        <v>276</v>
      </c>
      <c r="AA30" s="92" t="s">
        <v>334</v>
      </c>
    </row>
    <row r="31" spans="1:28" s="79" customFormat="1" ht="15.65" customHeight="1" x14ac:dyDescent="0.35">
      <c r="A31" s="200">
        <v>1</v>
      </c>
      <c r="B31" s="200" t="s">
        <v>379</v>
      </c>
      <c r="C31" s="201">
        <v>27</v>
      </c>
      <c r="D31" s="202" t="s">
        <v>13</v>
      </c>
      <c r="E31" s="209" t="s">
        <v>286</v>
      </c>
      <c r="F31" s="200" t="s">
        <v>271</v>
      </c>
      <c r="G31" s="209" t="s">
        <v>47</v>
      </c>
      <c r="H31" s="200" t="s">
        <v>280</v>
      </c>
      <c r="I31" s="209" t="s">
        <v>47</v>
      </c>
      <c r="J31" s="209" t="s">
        <v>357</v>
      </c>
      <c r="K31" s="209" t="s">
        <v>380</v>
      </c>
      <c r="L31" s="209" t="s">
        <v>195</v>
      </c>
      <c r="M31" s="205">
        <v>44932</v>
      </c>
      <c r="N31" s="205">
        <v>44932</v>
      </c>
      <c r="O31" s="92" t="s">
        <v>381</v>
      </c>
      <c r="P31" s="203" t="s">
        <v>234</v>
      </c>
      <c r="Q31" s="92" t="s">
        <v>9</v>
      </c>
      <c r="R31" s="92" t="s">
        <v>17</v>
      </c>
      <c r="S31" s="92"/>
      <c r="T31" s="92"/>
      <c r="U31" s="92"/>
      <c r="V31" s="146"/>
      <c r="W31" s="92"/>
      <c r="X31" s="147"/>
      <c r="Y31" s="148">
        <v>44935</v>
      </c>
      <c r="Z31" s="136" t="s">
        <v>276</v>
      </c>
      <c r="AA31" s="92" t="s">
        <v>382</v>
      </c>
    </row>
    <row r="32" spans="1:28" s="79" customFormat="1" ht="15.65" hidden="1" customHeight="1" x14ac:dyDescent="0.35">
      <c r="A32" s="200">
        <v>1</v>
      </c>
      <c r="B32" s="200" t="s">
        <v>383</v>
      </c>
      <c r="C32" s="201">
        <v>8</v>
      </c>
      <c r="D32" s="202" t="s">
        <v>13</v>
      </c>
      <c r="E32" s="209" t="s">
        <v>286</v>
      </c>
      <c r="F32" s="200" t="s">
        <v>271</v>
      </c>
      <c r="G32" s="209" t="s">
        <v>384</v>
      </c>
      <c r="H32" s="200" t="s">
        <v>280</v>
      </c>
      <c r="I32" s="209" t="s">
        <v>7</v>
      </c>
      <c r="J32" s="209" t="s">
        <v>385</v>
      </c>
      <c r="K32" s="209" t="s">
        <v>339</v>
      </c>
      <c r="L32" s="209" t="s">
        <v>193</v>
      </c>
      <c r="M32" s="205">
        <v>44932</v>
      </c>
      <c r="N32" s="205">
        <v>44932</v>
      </c>
      <c r="O32" s="92" t="s">
        <v>386</v>
      </c>
      <c r="P32" s="203" t="s">
        <v>234</v>
      </c>
      <c r="Q32" s="92" t="s">
        <v>9</v>
      </c>
      <c r="R32" s="92" t="s">
        <v>10</v>
      </c>
      <c r="S32" s="92"/>
      <c r="T32" s="92"/>
      <c r="U32" s="92" t="s">
        <v>163</v>
      </c>
      <c r="V32" s="146" t="s">
        <v>387</v>
      </c>
      <c r="W32" s="92"/>
      <c r="X32" s="147"/>
      <c r="Y32" s="148">
        <v>44937</v>
      </c>
      <c r="Z32" s="136" t="s">
        <v>276</v>
      </c>
      <c r="AA32" s="92" t="s">
        <v>388</v>
      </c>
      <c r="AB32" s="79">
        <v>2</v>
      </c>
    </row>
    <row r="33" spans="1:28" s="79" customFormat="1" ht="15.65" hidden="1" customHeight="1" x14ac:dyDescent="0.35">
      <c r="A33" s="200">
        <v>1</v>
      </c>
      <c r="B33" s="200" t="s">
        <v>389</v>
      </c>
      <c r="C33" s="208">
        <v>1</v>
      </c>
      <c r="D33" s="202" t="s">
        <v>13</v>
      </c>
      <c r="E33" s="209" t="s">
        <v>286</v>
      </c>
      <c r="F33" s="200" t="s">
        <v>271</v>
      </c>
      <c r="G33" s="209" t="s">
        <v>384</v>
      </c>
      <c r="H33" s="200" t="s">
        <v>280</v>
      </c>
      <c r="I33" s="209" t="s">
        <v>7</v>
      </c>
      <c r="J33" s="209" t="s">
        <v>385</v>
      </c>
      <c r="K33" s="209" t="s">
        <v>339</v>
      </c>
      <c r="L33" s="209" t="s">
        <v>193</v>
      </c>
      <c r="M33" s="205">
        <v>44932</v>
      </c>
      <c r="N33" s="205">
        <v>44932</v>
      </c>
      <c r="O33" s="92" t="s">
        <v>390</v>
      </c>
      <c r="P33" s="203" t="s">
        <v>215</v>
      </c>
      <c r="Q33" s="92" t="s">
        <v>9</v>
      </c>
      <c r="R33" s="92" t="s">
        <v>10</v>
      </c>
      <c r="S33" s="92"/>
      <c r="T33" s="92"/>
      <c r="U33" s="92" t="s">
        <v>163</v>
      </c>
      <c r="V33" s="146" t="s">
        <v>391</v>
      </c>
      <c r="W33" s="92"/>
      <c r="X33" s="147"/>
      <c r="Y33" s="148">
        <v>44936</v>
      </c>
      <c r="Z33" s="136" t="s">
        <v>276</v>
      </c>
      <c r="AA33" s="92" t="s">
        <v>392</v>
      </c>
      <c r="AB33" s="79">
        <v>1</v>
      </c>
    </row>
    <row r="34" spans="1:28" s="79" customFormat="1" ht="15.65" customHeight="1" x14ac:dyDescent="0.35">
      <c r="A34" s="200">
        <v>1</v>
      </c>
      <c r="B34" s="200" t="s">
        <v>393</v>
      </c>
      <c r="C34" s="208">
        <v>38</v>
      </c>
      <c r="D34" s="202" t="s">
        <v>13</v>
      </c>
      <c r="E34" s="209" t="s">
        <v>286</v>
      </c>
      <c r="F34" s="200" t="s">
        <v>271</v>
      </c>
      <c r="G34" s="209" t="s">
        <v>47</v>
      </c>
      <c r="H34" s="200" t="s">
        <v>280</v>
      </c>
      <c r="I34" s="209" t="s">
        <v>47</v>
      </c>
      <c r="J34" s="209" t="s">
        <v>273</v>
      </c>
      <c r="K34" s="209" t="s">
        <v>365</v>
      </c>
      <c r="L34" s="209" t="s">
        <v>195</v>
      </c>
      <c r="M34" s="205">
        <v>44932</v>
      </c>
      <c r="N34" s="205">
        <v>44932</v>
      </c>
      <c r="O34" s="92" t="s">
        <v>394</v>
      </c>
      <c r="P34" s="203" t="s">
        <v>213</v>
      </c>
      <c r="Q34" s="92" t="s">
        <v>9</v>
      </c>
      <c r="R34" s="92" t="s">
        <v>10</v>
      </c>
      <c r="S34" s="92"/>
      <c r="T34" s="92"/>
      <c r="U34" s="92"/>
      <c r="V34" s="146"/>
      <c r="W34" s="92"/>
      <c r="X34" s="147"/>
      <c r="Y34" s="148">
        <v>44937</v>
      </c>
      <c r="Z34" s="136" t="s">
        <v>276</v>
      </c>
      <c r="AA34" s="92" t="s">
        <v>395</v>
      </c>
    </row>
    <row r="35" spans="1:28" s="79" customFormat="1" ht="15.65" hidden="1" customHeight="1" x14ac:dyDescent="0.35">
      <c r="A35" s="200">
        <v>1</v>
      </c>
      <c r="B35" s="200" t="s">
        <v>396</v>
      </c>
      <c r="C35" s="201">
        <v>30</v>
      </c>
      <c r="D35" s="202" t="s">
        <v>13</v>
      </c>
      <c r="E35" s="209" t="s">
        <v>279</v>
      </c>
      <c r="F35" s="200" t="s">
        <v>271</v>
      </c>
      <c r="G35" s="209" t="s">
        <v>332</v>
      </c>
      <c r="H35" s="200" t="s">
        <v>280</v>
      </c>
      <c r="I35" s="209" t="s">
        <v>7</v>
      </c>
      <c r="J35" s="209" t="s">
        <v>385</v>
      </c>
      <c r="K35" s="209" t="s">
        <v>339</v>
      </c>
      <c r="L35" s="209" t="s">
        <v>193</v>
      </c>
      <c r="M35" s="205">
        <v>44932</v>
      </c>
      <c r="N35" s="205">
        <v>44932</v>
      </c>
      <c r="O35" s="92" t="s">
        <v>397</v>
      </c>
      <c r="P35" s="203" t="s">
        <v>234</v>
      </c>
      <c r="Q35" s="92" t="s">
        <v>9</v>
      </c>
      <c r="R35" s="92" t="s">
        <v>10</v>
      </c>
      <c r="S35" s="92"/>
      <c r="T35" s="92"/>
      <c r="U35" s="92"/>
      <c r="V35" s="146"/>
      <c r="W35" s="92"/>
      <c r="X35" s="147"/>
      <c r="Y35" s="148">
        <v>44941</v>
      </c>
      <c r="Z35" s="136" t="s">
        <v>276</v>
      </c>
      <c r="AA35" s="92" t="s">
        <v>398</v>
      </c>
    </row>
    <row r="36" spans="1:28" s="79" customFormat="1" ht="15.65" customHeight="1" x14ac:dyDescent="0.35">
      <c r="A36" s="200">
        <v>1</v>
      </c>
      <c r="B36" s="200" t="s">
        <v>399</v>
      </c>
      <c r="C36" s="201">
        <v>1.1000000000000001</v>
      </c>
      <c r="D36" s="202" t="s">
        <v>13</v>
      </c>
      <c r="E36" s="209" t="s">
        <v>279</v>
      </c>
      <c r="F36" s="200" t="s">
        <v>271</v>
      </c>
      <c r="G36" s="209" t="s">
        <v>53</v>
      </c>
      <c r="H36" s="200" t="s">
        <v>280</v>
      </c>
      <c r="I36" s="209" t="s">
        <v>53</v>
      </c>
      <c r="J36" s="209" t="s">
        <v>301</v>
      </c>
      <c r="K36" s="209" t="s">
        <v>400</v>
      </c>
      <c r="L36" s="209" t="s">
        <v>195</v>
      </c>
      <c r="M36" s="205">
        <v>44933</v>
      </c>
      <c r="N36" s="205">
        <v>44933</v>
      </c>
      <c r="O36" s="92" t="s">
        <v>401</v>
      </c>
      <c r="P36" s="203" t="s">
        <v>219</v>
      </c>
      <c r="Q36" s="92" t="s">
        <v>9</v>
      </c>
      <c r="R36" s="92" t="s">
        <v>17</v>
      </c>
      <c r="S36" s="92"/>
      <c r="T36" s="92"/>
      <c r="U36" s="92"/>
      <c r="V36" s="146"/>
      <c r="W36" s="92"/>
      <c r="X36" s="147"/>
      <c r="Y36" s="148">
        <v>44937</v>
      </c>
      <c r="Z36" s="136" t="s">
        <v>276</v>
      </c>
      <c r="AA36" s="92" t="s">
        <v>402</v>
      </c>
    </row>
    <row r="37" spans="1:28" s="79" customFormat="1" ht="15.65" customHeight="1" x14ac:dyDescent="0.35">
      <c r="A37" s="200">
        <v>1</v>
      </c>
      <c r="B37" s="200" t="s">
        <v>403</v>
      </c>
      <c r="C37" s="208">
        <v>23</v>
      </c>
      <c r="D37" s="202" t="s">
        <v>13</v>
      </c>
      <c r="E37" s="209" t="s">
        <v>286</v>
      </c>
      <c r="F37" s="200" t="s">
        <v>312</v>
      </c>
      <c r="G37" s="209" t="s">
        <v>186</v>
      </c>
      <c r="H37" s="200" t="s">
        <v>404</v>
      </c>
      <c r="I37" s="209" t="s">
        <v>186</v>
      </c>
      <c r="J37" s="209" t="s">
        <v>295</v>
      </c>
      <c r="K37" s="209" t="s">
        <v>405</v>
      </c>
      <c r="L37" s="209" t="s">
        <v>195</v>
      </c>
      <c r="M37" s="205">
        <v>44933</v>
      </c>
      <c r="N37" s="205">
        <v>44933</v>
      </c>
      <c r="O37" s="92" t="s">
        <v>345</v>
      </c>
      <c r="P37" s="203" t="s">
        <v>228</v>
      </c>
      <c r="Q37" s="92" t="s">
        <v>9</v>
      </c>
      <c r="R37" s="92" t="s">
        <v>23</v>
      </c>
      <c r="S37" s="92"/>
      <c r="T37" s="92" t="s">
        <v>341</v>
      </c>
      <c r="U37" s="92"/>
      <c r="V37" s="146"/>
      <c r="W37" s="92"/>
      <c r="X37" s="147"/>
      <c r="Y37" s="148">
        <v>44935</v>
      </c>
      <c r="Z37" s="136" t="s">
        <v>276</v>
      </c>
      <c r="AA37" s="92" t="s">
        <v>346</v>
      </c>
    </row>
    <row r="38" spans="1:28" s="79" customFormat="1" ht="15.65" customHeight="1" x14ac:dyDescent="0.35">
      <c r="A38" s="211">
        <v>2</v>
      </c>
      <c r="B38" s="200" t="s">
        <v>406</v>
      </c>
      <c r="C38" s="208">
        <v>50</v>
      </c>
      <c r="D38" s="202" t="s">
        <v>13</v>
      </c>
      <c r="E38" s="209" t="s">
        <v>279</v>
      </c>
      <c r="F38" s="200" t="s">
        <v>271</v>
      </c>
      <c r="G38" s="209" t="s">
        <v>287</v>
      </c>
      <c r="H38" s="200" t="s">
        <v>280</v>
      </c>
      <c r="I38" s="209" t="s">
        <v>7</v>
      </c>
      <c r="J38" s="209" t="s">
        <v>357</v>
      </c>
      <c r="K38" s="209" t="s">
        <v>339</v>
      </c>
      <c r="L38" s="209" t="s">
        <v>195</v>
      </c>
      <c r="M38" s="205">
        <v>44934</v>
      </c>
      <c r="N38" s="205">
        <v>44934</v>
      </c>
      <c r="O38" s="92" t="s">
        <v>407</v>
      </c>
      <c r="P38" s="203" t="s">
        <v>234</v>
      </c>
      <c r="Q38" s="92" t="s">
        <v>9</v>
      </c>
      <c r="R38" s="92" t="s">
        <v>17</v>
      </c>
      <c r="S38" s="92"/>
      <c r="T38" s="92"/>
      <c r="U38" s="92"/>
      <c r="V38" s="146"/>
      <c r="W38" s="92"/>
      <c r="X38" s="147"/>
      <c r="Y38" s="148">
        <v>44937</v>
      </c>
      <c r="Z38" s="136" t="s">
        <v>276</v>
      </c>
      <c r="AA38" s="92" t="s">
        <v>407</v>
      </c>
    </row>
    <row r="39" spans="1:28" s="79" customFormat="1" ht="15.65" hidden="1" customHeight="1" x14ac:dyDescent="0.35">
      <c r="A39" s="211">
        <v>2</v>
      </c>
      <c r="B39" s="200" t="s">
        <v>408</v>
      </c>
      <c r="C39" s="208">
        <v>65</v>
      </c>
      <c r="D39" s="202" t="s">
        <v>13</v>
      </c>
      <c r="E39" s="209" t="s">
        <v>279</v>
      </c>
      <c r="F39" s="200" t="s">
        <v>271</v>
      </c>
      <c r="G39" s="209" t="s">
        <v>409</v>
      </c>
      <c r="H39" s="200" t="s">
        <v>280</v>
      </c>
      <c r="I39" s="209" t="s">
        <v>7</v>
      </c>
      <c r="J39" s="209" t="s">
        <v>385</v>
      </c>
      <c r="K39" s="209" t="s">
        <v>339</v>
      </c>
      <c r="L39" s="209" t="s">
        <v>193</v>
      </c>
      <c r="M39" s="205">
        <v>44935</v>
      </c>
      <c r="N39" s="205">
        <v>44935</v>
      </c>
      <c r="O39" s="92" t="s">
        <v>410</v>
      </c>
      <c r="P39" s="203" t="s">
        <v>219</v>
      </c>
      <c r="Q39" s="92" t="s">
        <v>16</v>
      </c>
      <c r="R39" s="92"/>
      <c r="S39" s="92" t="s">
        <v>34</v>
      </c>
      <c r="T39" s="92"/>
      <c r="U39" s="92"/>
      <c r="V39" s="146"/>
      <c r="W39" s="92"/>
      <c r="X39" s="147"/>
      <c r="Y39" s="148">
        <v>44935</v>
      </c>
      <c r="Z39" s="136" t="s">
        <v>276</v>
      </c>
      <c r="AA39" s="92" t="s">
        <v>411</v>
      </c>
    </row>
    <row r="40" spans="1:28" s="79" customFormat="1" ht="15.65" hidden="1" customHeight="1" x14ac:dyDescent="0.35">
      <c r="A40" s="211">
        <v>2</v>
      </c>
      <c r="B40" s="200" t="s">
        <v>412</v>
      </c>
      <c r="C40" s="208">
        <v>7</v>
      </c>
      <c r="D40" s="202" t="s">
        <v>20</v>
      </c>
      <c r="E40" s="209" t="s">
        <v>279</v>
      </c>
      <c r="F40" s="200" t="s">
        <v>271</v>
      </c>
      <c r="G40" s="209" t="s">
        <v>44</v>
      </c>
      <c r="H40" s="200" t="s">
        <v>280</v>
      </c>
      <c r="I40" s="209" t="s">
        <v>44</v>
      </c>
      <c r="J40" s="209" t="s">
        <v>375</v>
      </c>
      <c r="K40" s="209" t="s">
        <v>413</v>
      </c>
      <c r="L40" s="209" t="s">
        <v>193</v>
      </c>
      <c r="M40" s="205">
        <v>44935</v>
      </c>
      <c r="N40" s="205">
        <v>44935</v>
      </c>
      <c r="O40" s="92" t="s">
        <v>414</v>
      </c>
      <c r="P40" s="203" t="s">
        <v>208</v>
      </c>
      <c r="Q40" s="92" t="s">
        <v>9</v>
      </c>
      <c r="R40" s="92" t="s">
        <v>10</v>
      </c>
      <c r="S40" s="92"/>
      <c r="T40" s="92"/>
      <c r="U40" s="92"/>
      <c r="V40" s="146"/>
      <c r="W40" s="92"/>
      <c r="X40" s="147"/>
      <c r="Y40" s="148">
        <v>44939</v>
      </c>
      <c r="Z40" s="136" t="s">
        <v>276</v>
      </c>
      <c r="AA40" s="92" t="s">
        <v>415</v>
      </c>
    </row>
    <row r="41" spans="1:28" s="79" customFormat="1" ht="15.65" customHeight="1" x14ac:dyDescent="0.35">
      <c r="A41" s="211">
        <v>2</v>
      </c>
      <c r="B41" s="200" t="s">
        <v>416</v>
      </c>
      <c r="C41" s="208">
        <v>8</v>
      </c>
      <c r="D41" s="202" t="s">
        <v>13</v>
      </c>
      <c r="E41" s="209" t="s">
        <v>286</v>
      </c>
      <c r="F41" s="200" t="s">
        <v>271</v>
      </c>
      <c r="G41" s="209" t="s">
        <v>50</v>
      </c>
      <c r="H41" s="200" t="s">
        <v>280</v>
      </c>
      <c r="I41" s="209" t="s">
        <v>50</v>
      </c>
      <c r="J41" s="209" t="s">
        <v>385</v>
      </c>
      <c r="K41" s="209" t="s">
        <v>417</v>
      </c>
      <c r="L41" s="209" t="s">
        <v>195</v>
      </c>
      <c r="M41" s="205">
        <v>44935</v>
      </c>
      <c r="N41" s="205">
        <v>44935</v>
      </c>
      <c r="O41" s="92" t="s">
        <v>418</v>
      </c>
      <c r="P41" s="203" t="s">
        <v>219</v>
      </c>
      <c r="Q41" s="92" t="s">
        <v>9</v>
      </c>
      <c r="R41" s="92" t="s">
        <v>17</v>
      </c>
      <c r="S41" s="92"/>
      <c r="T41" s="92"/>
      <c r="U41" s="92"/>
      <c r="V41" s="146"/>
      <c r="W41" s="92"/>
      <c r="X41" s="147"/>
      <c r="Y41" s="148">
        <v>44943</v>
      </c>
      <c r="Z41" s="136" t="s">
        <v>276</v>
      </c>
      <c r="AA41" s="92" t="s">
        <v>419</v>
      </c>
    </row>
    <row r="42" spans="1:28" s="79" customFormat="1" ht="15.65" hidden="1" customHeight="1" x14ac:dyDescent="0.35">
      <c r="A42" s="211">
        <v>2</v>
      </c>
      <c r="B42" s="200" t="s">
        <v>420</v>
      </c>
      <c r="C42" s="208">
        <v>2.6</v>
      </c>
      <c r="D42" s="202" t="s">
        <v>13</v>
      </c>
      <c r="E42" s="209" t="s">
        <v>279</v>
      </c>
      <c r="F42" s="200" t="s">
        <v>271</v>
      </c>
      <c r="G42" s="209" t="s">
        <v>332</v>
      </c>
      <c r="H42" s="200" t="s">
        <v>280</v>
      </c>
      <c r="I42" s="209" t="s">
        <v>7</v>
      </c>
      <c r="J42" s="209" t="s">
        <v>385</v>
      </c>
      <c r="K42" s="209" t="s">
        <v>339</v>
      </c>
      <c r="L42" s="209" t="s">
        <v>193</v>
      </c>
      <c r="M42" s="205">
        <v>44935</v>
      </c>
      <c r="N42" s="205">
        <v>44935</v>
      </c>
      <c r="O42" s="92" t="s">
        <v>291</v>
      </c>
      <c r="P42" s="203"/>
      <c r="Q42" s="92" t="s">
        <v>16</v>
      </c>
      <c r="R42" s="92"/>
      <c r="S42" s="92" t="s">
        <v>34</v>
      </c>
      <c r="T42" s="92"/>
      <c r="U42" s="92"/>
      <c r="V42" s="146"/>
      <c r="W42" s="92"/>
      <c r="X42" s="147"/>
      <c r="Y42" s="148">
        <v>44935</v>
      </c>
      <c r="Z42" s="136" t="s">
        <v>276</v>
      </c>
      <c r="AA42" s="92" t="s">
        <v>421</v>
      </c>
    </row>
    <row r="43" spans="1:28" s="79" customFormat="1" ht="15.65" hidden="1" customHeight="1" x14ac:dyDescent="0.35">
      <c r="A43" s="211">
        <v>2</v>
      </c>
      <c r="B43" s="200" t="s">
        <v>422</v>
      </c>
      <c r="C43" s="201">
        <v>8</v>
      </c>
      <c r="D43" s="202" t="s">
        <v>13</v>
      </c>
      <c r="E43" s="209" t="s">
        <v>286</v>
      </c>
      <c r="F43" s="200" t="s">
        <v>271</v>
      </c>
      <c r="G43" s="209" t="s">
        <v>47</v>
      </c>
      <c r="H43" s="200" t="s">
        <v>280</v>
      </c>
      <c r="I43" s="209" t="s">
        <v>47</v>
      </c>
      <c r="J43" s="209" t="s">
        <v>295</v>
      </c>
      <c r="K43" s="209" t="s">
        <v>423</v>
      </c>
      <c r="L43" s="209" t="s">
        <v>193</v>
      </c>
      <c r="M43" s="205">
        <v>44935</v>
      </c>
      <c r="N43" s="205">
        <v>44935</v>
      </c>
      <c r="O43" s="92" t="s">
        <v>291</v>
      </c>
      <c r="P43" s="203"/>
      <c r="Q43" s="92" t="s">
        <v>16</v>
      </c>
      <c r="R43" s="92"/>
      <c r="S43" s="92" t="s">
        <v>34</v>
      </c>
      <c r="T43" s="92"/>
      <c r="U43" s="92"/>
      <c r="V43" s="146"/>
      <c r="W43" s="92"/>
      <c r="X43" s="147"/>
      <c r="Y43" s="148">
        <v>44935</v>
      </c>
      <c r="Z43" s="136" t="s">
        <v>276</v>
      </c>
      <c r="AA43" s="92" t="s">
        <v>424</v>
      </c>
    </row>
    <row r="44" spans="1:28" s="80" customFormat="1" ht="15.65" hidden="1" customHeight="1" x14ac:dyDescent="0.35">
      <c r="A44" s="216">
        <v>2</v>
      </c>
      <c r="B44" s="200" t="s">
        <v>425</v>
      </c>
      <c r="C44" s="201">
        <v>25</v>
      </c>
      <c r="D44" s="202" t="s">
        <v>13</v>
      </c>
      <c r="E44" s="209" t="s">
        <v>286</v>
      </c>
      <c r="F44" s="200" t="s">
        <v>271</v>
      </c>
      <c r="G44" s="209" t="s">
        <v>384</v>
      </c>
      <c r="H44" s="200" t="s">
        <v>280</v>
      </c>
      <c r="I44" s="209" t="s">
        <v>7</v>
      </c>
      <c r="J44" s="209" t="s">
        <v>327</v>
      </c>
      <c r="K44" s="209" t="s">
        <v>339</v>
      </c>
      <c r="L44" s="209" t="s">
        <v>193</v>
      </c>
      <c r="M44" s="205">
        <v>44935</v>
      </c>
      <c r="N44" s="205">
        <v>44935</v>
      </c>
      <c r="O44" s="92" t="s">
        <v>24</v>
      </c>
      <c r="P44" s="203"/>
      <c r="Q44" s="92" t="s">
        <v>16</v>
      </c>
      <c r="R44" s="92"/>
      <c r="S44" s="92" t="s">
        <v>24</v>
      </c>
      <c r="T44" s="92"/>
      <c r="U44" s="92"/>
      <c r="V44" s="146"/>
      <c r="W44" s="92"/>
      <c r="X44" s="147"/>
      <c r="Y44" s="148">
        <v>44935</v>
      </c>
      <c r="Z44" s="136" t="s">
        <v>276</v>
      </c>
      <c r="AA44" s="92" t="s">
        <v>426</v>
      </c>
    </row>
    <row r="45" spans="1:28" s="79" customFormat="1" ht="15.65" customHeight="1" x14ac:dyDescent="0.35">
      <c r="A45" s="211">
        <v>2</v>
      </c>
      <c r="B45" s="217" t="s">
        <v>427</v>
      </c>
      <c r="C45" s="218">
        <v>1</v>
      </c>
      <c r="D45" s="219" t="s">
        <v>25</v>
      </c>
      <c r="E45" s="220" t="s">
        <v>279</v>
      </c>
      <c r="F45" s="217" t="s">
        <v>271</v>
      </c>
      <c r="G45" s="220" t="s">
        <v>272</v>
      </c>
      <c r="H45" s="217" t="s">
        <v>205</v>
      </c>
      <c r="I45" s="204" t="s">
        <v>173</v>
      </c>
      <c r="J45" s="220" t="s">
        <v>295</v>
      </c>
      <c r="K45" s="220" t="s">
        <v>428</v>
      </c>
      <c r="L45" s="220" t="s">
        <v>195</v>
      </c>
      <c r="M45" s="221">
        <v>44936</v>
      </c>
      <c r="N45" s="221">
        <v>44936</v>
      </c>
      <c r="O45" s="139" t="s">
        <v>429</v>
      </c>
      <c r="P45" s="203" t="s">
        <v>233</v>
      </c>
      <c r="Q45" s="139" t="s">
        <v>9</v>
      </c>
      <c r="R45" s="139" t="s">
        <v>10</v>
      </c>
      <c r="S45" s="139"/>
      <c r="T45" s="139"/>
      <c r="U45" s="139"/>
      <c r="V45" s="141"/>
      <c r="W45" s="139"/>
      <c r="X45" s="142"/>
      <c r="Y45" s="143">
        <v>44936</v>
      </c>
      <c r="Z45" s="137" t="s">
        <v>430</v>
      </c>
      <c r="AA45" s="139" t="s">
        <v>431</v>
      </c>
    </row>
    <row r="46" spans="1:28" s="79" customFormat="1" ht="15.65" hidden="1" customHeight="1" x14ac:dyDescent="0.35">
      <c r="A46" s="211">
        <v>2</v>
      </c>
      <c r="B46" s="200" t="s">
        <v>432</v>
      </c>
      <c r="C46" s="201">
        <v>2</v>
      </c>
      <c r="D46" s="202" t="s">
        <v>13</v>
      </c>
      <c r="E46" s="209" t="s">
        <v>279</v>
      </c>
      <c r="F46" s="200" t="s">
        <v>271</v>
      </c>
      <c r="G46" s="209" t="s">
        <v>53</v>
      </c>
      <c r="H46" s="200" t="s">
        <v>280</v>
      </c>
      <c r="I46" s="209" t="s">
        <v>53</v>
      </c>
      <c r="J46" s="209" t="s">
        <v>433</v>
      </c>
      <c r="K46" s="209" t="s">
        <v>400</v>
      </c>
      <c r="L46" s="209" t="s">
        <v>193</v>
      </c>
      <c r="M46" s="205">
        <v>44936</v>
      </c>
      <c r="N46" s="205">
        <v>44936</v>
      </c>
      <c r="O46" s="92" t="s">
        <v>434</v>
      </c>
      <c r="P46" s="203" t="s">
        <v>211</v>
      </c>
      <c r="Q46" s="92" t="s">
        <v>9</v>
      </c>
      <c r="R46" s="92" t="s">
        <v>10</v>
      </c>
      <c r="S46" s="92"/>
      <c r="T46" s="92"/>
      <c r="U46" s="92"/>
      <c r="V46" s="146"/>
      <c r="W46" s="92"/>
      <c r="X46" s="147"/>
      <c r="Y46" s="148">
        <v>44939</v>
      </c>
      <c r="Z46" s="136" t="s">
        <v>276</v>
      </c>
      <c r="AA46" s="92" t="s">
        <v>215</v>
      </c>
    </row>
    <row r="47" spans="1:28" s="79" customFormat="1" ht="15.65" customHeight="1" x14ac:dyDescent="0.35">
      <c r="A47" s="211">
        <v>2</v>
      </c>
      <c r="B47" s="200" t="s">
        <v>435</v>
      </c>
      <c r="C47" s="201">
        <v>13</v>
      </c>
      <c r="D47" s="202" t="s">
        <v>13</v>
      </c>
      <c r="E47" s="209" t="s">
        <v>279</v>
      </c>
      <c r="F47" s="200" t="s">
        <v>271</v>
      </c>
      <c r="G47" s="209" t="s">
        <v>436</v>
      </c>
      <c r="H47" s="200" t="s">
        <v>280</v>
      </c>
      <c r="I47" s="209" t="s">
        <v>7</v>
      </c>
      <c r="J47" s="209" t="s">
        <v>433</v>
      </c>
      <c r="K47" s="209" t="s">
        <v>339</v>
      </c>
      <c r="L47" s="209" t="s">
        <v>195</v>
      </c>
      <c r="M47" s="205">
        <v>44936</v>
      </c>
      <c r="N47" s="205">
        <v>44936</v>
      </c>
      <c r="O47" s="92" t="s">
        <v>418</v>
      </c>
      <c r="P47" s="203" t="s">
        <v>219</v>
      </c>
      <c r="Q47" s="92" t="s">
        <v>9</v>
      </c>
      <c r="R47" s="92" t="s">
        <v>17</v>
      </c>
      <c r="S47" s="92"/>
      <c r="T47" s="92"/>
      <c r="U47" s="92"/>
      <c r="V47" s="146"/>
      <c r="W47" s="92"/>
      <c r="X47" s="147"/>
      <c r="Y47" s="148">
        <v>44939</v>
      </c>
      <c r="Z47" s="136" t="s">
        <v>276</v>
      </c>
      <c r="AA47" s="92" t="s">
        <v>402</v>
      </c>
    </row>
    <row r="48" spans="1:28" s="79" customFormat="1" ht="15.65" customHeight="1" x14ac:dyDescent="0.35">
      <c r="A48" s="211">
        <v>2</v>
      </c>
      <c r="B48" s="200" t="s">
        <v>437</v>
      </c>
      <c r="C48" s="201">
        <v>23</v>
      </c>
      <c r="D48" s="202" t="s">
        <v>13</v>
      </c>
      <c r="E48" s="209" t="s">
        <v>286</v>
      </c>
      <c r="F48" s="200" t="s">
        <v>271</v>
      </c>
      <c r="G48" s="209" t="s">
        <v>175</v>
      </c>
      <c r="H48" s="200" t="s">
        <v>205</v>
      </c>
      <c r="I48" s="209" t="s">
        <v>175</v>
      </c>
      <c r="J48" s="209" t="s">
        <v>295</v>
      </c>
      <c r="K48" s="209"/>
      <c r="L48" s="209" t="s">
        <v>195</v>
      </c>
      <c r="M48" s="205">
        <v>44936</v>
      </c>
      <c r="N48" s="205">
        <v>44936</v>
      </c>
      <c r="O48" s="92" t="s">
        <v>438</v>
      </c>
      <c r="P48" s="203" t="s">
        <v>231</v>
      </c>
      <c r="Q48" s="92" t="s">
        <v>9</v>
      </c>
      <c r="R48" s="92" t="s">
        <v>23</v>
      </c>
      <c r="S48" s="92"/>
      <c r="T48" s="92" t="s">
        <v>319</v>
      </c>
      <c r="U48" s="92"/>
      <c r="V48" s="146"/>
      <c r="W48" s="92"/>
      <c r="X48" s="147"/>
      <c r="Y48" s="148">
        <v>44937</v>
      </c>
      <c r="Z48" s="136" t="s">
        <v>276</v>
      </c>
      <c r="AA48" s="92" t="s">
        <v>439</v>
      </c>
    </row>
    <row r="49" spans="1:28" s="79" customFormat="1" ht="15.65" customHeight="1" x14ac:dyDescent="0.35">
      <c r="A49" s="211">
        <v>2</v>
      </c>
      <c r="B49" s="200" t="s">
        <v>440</v>
      </c>
      <c r="C49" s="201">
        <v>1.4</v>
      </c>
      <c r="D49" s="202" t="s">
        <v>13</v>
      </c>
      <c r="E49" s="209" t="s">
        <v>286</v>
      </c>
      <c r="F49" s="200" t="s">
        <v>271</v>
      </c>
      <c r="G49" s="209" t="s">
        <v>53</v>
      </c>
      <c r="H49" s="200" t="s">
        <v>280</v>
      </c>
      <c r="I49" s="209" t="s">
        <v>53</v>
      </c>
      <c r="J49" s="209" t="s">
        <v>301</v>
      </c>
      <c r="K49" s="209" t="s">
        <v>441</v>
      </c>
      <c r="L49" s="209" t="s">
        <v>195</v>
      </c>
      <c r="M49" s="205">
        <v>44937</v>
      </c>
      <c r="N49" s="205">
        <v>44937</v>
      </c>
      <c r="O49" s="92" t="s">
        <v>434</v>
      </c>
      <c r="P49" s="203" t="s">
        <v>211</v>
      </c>
      <c r="Q49" s="92" t="s">
        <v>9</v>
      </c>
      <c r="R49" s="92" t="s">
        <v>10</v>
      </c>
      <c r="S49" s="92"/>
      <c r="T49" s="92"/>
      <c r="U49" s="92"/>
      <c r="V49" s="146"/>
      <c r="W49" s="92"/>
      <c r="X49" s="147"/>
      <c r="Y49" s="148">
        <v>44940</v>
      </c>
      <c r="Z49" s="136" t="s">
        <v>276</v>
      </c>
      <c r="AA49" s="92" t="s">
        <v>434</v>
      </c>
      <c r="AB49" s="79">
        <v>6</v>
      </c>
    </row>
    <row r="50" spans="1:28" s="79" customFormat="1" ht="15.65" customHeight="1" x14ac:dyDescent="0.35">
      <c r="A50" s="211">
        <v>2</v>
      </c>
      <c r="B50" s="200" t="s">
        <v>442</v>
      </c>
      <c r="C50" s="201">
        <v>30</v>
      </c>
      <c r="D50" s="202" t="s">
        <v>13</v>
      </c>
      <c r="E50" s="209" t="s">
        <v>286</v>
      </c>
      <c r="F50" s="200" t="s">
        <v>271</v>
      </c>
      <c r="G50" s="209" t="s">
        <v>332</v>
      </c>
      <c r="H50" s="200" t="s">
        <v>280</v>
      </c>
      <c r="I50" s="209" t="s">
        <v>7</v>
      </c>
      <c r="J50" s="209" t="s">
        <v>301</v>
      </c>
      <c r="K50" s="209" t="s">
        <v>339</v>
      </c>
      <c r="L50" s="209" t="s">
        <v>195</v>
      </c>
      <c r="M50" s="205">
        <v>44937</v>
      </c>
      <c r="N50" s="205">
        <v>44937</v>
      </c>
      <c r="O50" s="92" t="s">
        <v>443</v>
      </c>
      <c r="P50" s="203" t="s">
        <v>215</v>
      </c>
      <c r="Q50" s="92" t="s">
        <v>9</v>
      </c>
      <c r="R50" s="92" t="s">
        <v>23</v>
      </c>
      <c r="S50" s="92"/>
      <c r="T50" s="92" t="s">
        <v>319</v>
      </c>
      <c r="U50" s="92" t="s">
        <v>163</v>
      </c>
      <c r="V50" s="146" t="s">
        <v>444</v>
      </c>
      <c r="W50" s="92"/>
      <c r="X50" s="147"/>
      <c r="Y50" s="148">
        <v>44952</v>
      </c>
      <c r="Z50" s="136" t="s">
        <v>276</v>
      </c>
      <c r="AA50" s="92" t="s">
        <v>445</v>
      </c>
    </row>
    <row r="51" spans="1:28" s="100" customFormat="1" ht="15.65" hidden="1" customHeight="1" x14ac:dyDescent="0.35">
      <c r="A51" s="214">
        <v>2</v>
      </c>
      <c r="B51" s="200" t="s">
        <v>446</v>
      </c>
      <c r="C51" s="201">
        <v>64</v>
      </c>
      <c r="D51" s="202" t="s">
        <v>13</v>
      </c>
      <c r="E51" s="209" t="s">
        <v>286</v>
      </c>
      <c r="F51" s="200" t="s">
        <v>312</v>
      </c>
      <c r="G51" s="209" t="s">
        <v>369</v>
      </c>
      <c r="H51" s="200" t="s">
        <v>205</v>
      </c>
      <c r="I51" s="204" t="s">
        <v>173</v>
      </c>
      <c r="J51" s="209" t="s">
        <v>295</v>
      </c>
      <c r="K51" s="209" t="s">
        <v>370</v>
      </c>
      <c r="L51" s="209" t="s">
        <v>193</v>
      </c>
      <c r="M51" s="205">
        <v>44937</v>
      </c>
      <c r="N51" s="205">
        <v>44937</v>
      </c>
      <c r="O51" s="92" t="s">
        <v>447</v>
      </c>
      <c r="P51" s="203" t="s">
        <v>218</v>
      </c>
      <c r="Q51" s="92" t="s">
        <v>9</v>
      </c>
      <c r="R51" s="92" t="s">
        <v>17</v>
      </c>
      <c r="S51" s="92"/>
      <c r="T51" s="92" t="s">
        <v>448</v>
      </c>
      <c r="U51" s="92"/>
      <c r="V51" s="146"/>
      <c r="W51" s="92"/>
      <c r="X51" s="147"/>
      <c r="Y51" s="148">
        <v>44952</v>
      </c>
      <c r="Z51" s="136" t="s">
        <v>276</v>
      </c>
      <c r="AA51" s="92" t="s">
        <v>449</v>
      </c>
    </row>
    <row r="52" spans="1:28" s="100" customFormat="1" ht="15.65" hidden="1" customHeight="1" x14ac:dyDescent="0.35">
      <c r="A52" s="214">
        <v>2</v>
      </c>
      <c r="B52" s="213" t="s">
        <v>450</v>
      </c>
      <c r="C52" s="214">
        <v>7</v>
      </c>
      <c r="D52" s="208" t="s">
        <v>13</v>
      </c>
      <c r="E52" s="215" t="s">
        <v>279</v>
      </c>
      <c r="F52" s="213" t="s">
        <v>271</v>
      </c>
      <c r="G52" s="215" t="s">
        <v>451</v>
      </c>
      <c r="H52" s="213" t="s">
        <v>205</v>
      </c>
      <c r="I52" s="204" t="s">
        <v>173</v>
      </c>
      <c r="J52" s="215" t="s">
        <v>295</v>
      </c>
      <c r="K52" s="215" t="s">
        <v>370</v>
      </c>
      <c r="L52" s="215" t="s">
        <v>193</v>
      </c>
      <c r="M52" s="205">
        <v>44937</v>
      </c>
      <c r="N52" s="205">
        <v>44937</v>
      </c>
      <c r="O52" s="92" t="s">
        <v>452</v>
      </c>
      <c r="P52" s="203" t="s">
        <v>218</v>
      </c>
      <c r="Q52" s="92" t="s">
        <v>9</v>
      </c>
      <c r="R52" s="92" t="s">
        <v>17</v>
      </c>
      <c r="S52" s="92"/>
      <c r="T52" s="92"/>
      <c r="U52" s="92"/>
      <c r="V52" s="146"/>
      <c r="W52" s="92"/>
      <c r="X52" s="147"/>
      <c r="Y52" s="148">
        <v>44942</v>
      </c>
      <c r="Z52" s="136" t="s">
        <v>276</v>
      </c>
      <c r="AA52" s="92" t="s">
        <v>453</v>
      </c>
    </row>
    <row r="53" spans="1:28" s="100" customFormat="1" ht="15.65" customHeight="1" x14ac:dyDescent="0.35">
      <c r="A53" s="214">
        <v>2</v>
      </c>
      <c r="B53" s="213" t="s">
        <v>454</v>
      </c>
      <c r="C53" s="214">
        <v>89</v>
      </c>
      <c r="D53" s="208" t="s">
        <v>13</v>
      </c>
      <c r="E53" s="215" t="s">
        <v>279</v>
      </c>
      <c r="F53" s="213" t="s">
        <v>271</v>
      </c>
      <c r="G53" s="215" t="s">
        <v>50</v>
      </c>
      <c r="H53" s="213" t="s">
        <v>280</v>
      </c>
      <c r="I53" s="215" t="s">
        <v>50</v>
      </c>
      <c r="J53" s="215" t="s">
        <v>433</v>
      </c>
      <c r="K53" s="215" t="s">
        <v>455</v>
      </c>
      <c r="L53" s="215" t="s">
        <v>195</v>
      </c>
      <c r="M53" s="205">
        <v>44937</v>
      </c>
      <c r="N53" s="205">
        <v>44937</v>
      </c>
      <c r="O53" s="92" t="s">
        <v>456</v>
      </c>
      <c r="P53" s="203" t="s">
        <v>234</v>
      </c>
      <c r="Q53" s="92" t="s">
        <v>9</v>
      </c>
      <c r="R53" s="92" t="s">
        <v>10</v>
      </c>
      <c r="S53" s="92"/>
      <c r="T53" s="92"/>
      <c r="U53" s="92"/>
      <c r="V53" s="146"/>
      <c r="W53" s="92"/>
      <c r="X53" s="147"/>
      <c r="Y53" s="148">
        <v>44943</v>
      </c>
      <c r="Z53" s="136" t="s">
        <v>276</v>
      </c>
      <c r="AA53" s="92" t="s">
        <v>457</v>
      </c>
    </row>
    <row r="54" spans="1:28" s="100" customFormat="1" ht="15.65" customHeight="1" x14ac:dyDescent="0.35">
      <c r="A54" s="214">
        <v>2</v>
      </c>
      <c r="B54" s="213" t="s">
        <v>458</v>
      </c>
      <c r="C54" s="214">
        <v>25</v>
      </c>
      <c r="D54" s="208" t="s">
        <v>13</v>
      </c>
      <c r="E54" s="215" t="s">
        <v>279</v>
      </c>
      <c r="F54" s="213" t="s">
        <v>271</v>
      </c>
      <c r="G54" s="215" t="s">
        <v>47</v>
      </c>
      <c r="H54" s="213" t="s">
        <v>280</v>
      </c>
      <c r="I54" s="215" t="s">
        <v>47</v>
      </c>
      <c r="J54" s="215" t="s">
        <v>357</v>
      </c>
      <c r="K54" s="215" t="s">
        <v>358</v>
      </c>
      <c r="L54" s="215" t="s">
        <v>195</v>
      </c>
      <c r="M54" s="205">
        <v>44937</v>
      </c>
      <c r="N54" s="205">
        <v>44937</v>
      </c>
      <c r="O54" s="92" t="s">
        <v>459</v>
      </c>
      <c r="P54" s="203" t="s">
        <v>219</v>
      </c>
      <c r="Q54" s="92" t="s">
        <v>9</v>
      </c>
      <c r="R54" s="92" t="s">
        <v>17</v>
      </c>
      <c r="S54" s="92"/>
      <c r="T54" s="92"/>
      <c r="U54" s="92"/>
      <c r="V54" s="146"/>
      <c r="W54" s="92"/>
      <c r="X54" s="147"/>
      <c r="Y54" s="148">
        <v>44939</v>
      </c>
      <c r="Z54" s="136" t="s">
        <v>276</v>
      </c>
      <c r="AA54" s="92" t="s">
        <v>460</v>
      </c>
    </row>
    <row r="55" spans="1:28" s="100" customFormat="1" ht="15.65" customHeight="1" x14ac:dyDescent="0.35">
      <c r="A55" s="214">
        <v>2</v>
      </c>
      <c r="B55" s="213" t="s">
        <v>461</v>
      </c>
      <c r="C55" s="214">
        <v>20</v>
      </c>
      <c r="D55" s="208" t="s">
        <v>13</v>
      </c>
      <c r="E55" s="215" t="s">
        <v>279</v>
      </c>
      <c r="F55" s="213" t="s">
        <v>271</v>
      </c>
      <c r="G55" s="215" t="s">
        <v>47</v>
      </c>
      <c r="H55" s="213" t="s">
        <v>280</v>
      </c>
      <c r="I55" s="215" t="s">
        <v>47</v>
      </c>
      <c r="J55" s="215" t="s">
        <v>385</v>
      </c>
      <c r="K55" s="215" t="s">
        <v>358</v>
      </c>
      <c r="L55" s="215" t="s">
        <v>195</v>
      </c>
      <c r="M55" s="205">
        <v>44937</v>
      </c>
      <c r="N55" s="205">
        <v>44937</v>
      </c>
      <c r="O55" s="92" t="s">
        <v>462</v>
      </c>
      <c r="P55" s="203" t="s">
        <v>219</v>
      </c>
      <c r="Q55" s="92" t="s">
        <v>9</v>
      </c>
      <c r="R55" s="92" t="s">
        <v>17</v>
      </c>
      <c r="S55" s="92"/>
      <c r="T55" s="92"/>
      <c r="U55" s="92"/>
      <c r="V55" s="146"/>
      <c r="W55" s="92"/>
      <c r="X55" s="147"/>
      <c r="Y55" s="148">
        <v>44940</v>
      </c>
      <c r="Z55" s="136" t="s">
        <v>276</v>
      </c>
      <c r="AA55" s="92" t="s">
        <v>463</v>
      </c>
    </row>
    <row r="56" spans="1:28" s="100" customFormat="1" ht="15.65" customHeight="1" x14ac:dyDescent="0.35">
      <c r="A56" s="214">
        <v>2</v>
      </c>
      <c r="B56" s="213" t="s">
        <v>464</v>
      </c>
      <c r="C56" s="214">
        <v>56</v>
      </c>
      <c r="D56" s="208" t="s">
        <v>13</v>
      </c>
      <c r="E56" s="215" t="s">
        <v>279</v>
      </c>
      <c r="F56" s="213" t="s">
        <v>271</v>
      </c>
      <c r="G56" s="215" t="s">
        <v>47</v>
      </c>
      <c r="H56" s="213" t="s">
        <v>280</v>
      </c>
      <c r="I56" s="215" t="s">
        <v>47</v>
      </c>
      <c r="J56" s="215" t="s">
        <v>357</v>
      </c>
      <c r="K56" s="215" t="s">
        <v>358</v>
      </c>
      <c r="L56" s="215" t="s">
        <v>195</v>
      </c>
      <c r="M56" s="205">
        <v>44937</v>
      </c>
      <c r="N56" s="205">
        <v>44937</v>
      </c>
      <c r="O56" s="92" t="s">
        <v>462</v>
      </c>
      <c r="P56" s="203" t="s">
        <v>219</v>
      </c>
      <c r="Q56" s="92" t="s">
        <v>9</v>
      </c>
      <c r="R56" s="92" t="s">
        <v>17</v>
      </c>
      <c r="S56" s="92"/>
      <c r="T56" s="92"/>
      <c r="U56" s="92"/>
      <c r="V56" s="146"/>
      <c r="W56" s="92"/>
      <c r="X56" s="147"/>
      <c r="Y56" s="148">
        <v>44939</v>
      </c>
      <c r="Z56" s="136" t="s">
        <v>276</v>
      </c>
      <c r="AA56" s="92" t="s">
        <v>463</v>
      </c>
    </row>
    <row r="57" spans="1:28" s="100" customFormat="1" ht="15.65" customHeight="1" x14ac:dyDescent="0.35">
      <c r="A57" s="214">
        <v>2</v>
      </c>
      <c r="B57" s="213" t="s">
        <v>465</v>
      </c>
      <c r="C57" s="214">
        <v>20</v>
      </c>
      <c r="D57" s="208" t="s">
        <v>13</v>
      </c>
      <c r="E57" s="215" t="s">
        <v>286</v>
      </c>
      <c r="F57" s="213" t="s">
        <v>271</v>
      </c>
      <c r="G57" s="215" t="s">
        <v>47</v>
      </c>
      <c r="H57" s="213" t="s">
        <v>280</v>
      </c>
      <c r="I57" s="215" t="s">
        <v>47</v>
      </c>
      <c r="J57" s="215" t="s">
        <v>385</v>
      </c>
      <c r="K57" s="215" t="s">
        <v>358</v>
      </c>
      <c r="L57" s="215" t="s">
        <v>195</v>
      </c>
      <c r="M57" s="205">
        <v>44937</v>
      </c>
      <c r="N57" s="205">
        <v>44937</v>
      </c>
      <c r="O57" s="92" t="s">
        <v>462</v>
      </c>
      <c r="P57" s="203" t="s">
        <v>219</v>
      </c>
      <c r="Q57" s="92" t="s">
        <v>9</v>
      </c>
      <c r="R57" s="92" t="s">
        <v>17</v>
      </c>
      <c r="S57" s="92"/>
      <c r="T57" s="92"/>
      <c r="U57" s="92"/>
      <c r="V57" s="146"/>
      <c r="W57" s="92"/>
      <c r="X57" s="147"/>
      <c r="Y57" s="148">
        <v>44939</v>
      </c>
      <c r="Z57" s="136" t="s">
        <v>276</v>
      </c>
      <c r="AA57" s="92" t="s">
        <v>463</v>
      </c>
    </row>
    <row r="58" spans="1:28" s="100" customFormat="1" ht="15.65" hidden="1" customHeight="1" x14ac:dyDescent="0.35">
      <c r="A58" s="214">
        <v>2</v>
      </c>
      <c r="B58" s="213" t="s">
        <v>466</v>
      </c>
      <c r="C58" s="214">
        <v>80</v>
      </c>
      <c r="D58" s="208" t="s">
        <v>13</v>
      </c>
      <c r="E58" s="215" t="s">
        <v>279</v>
      </c>
      <c r="F58" s="213" t="s">
        <v>271</v>
      </c>
      <c r="G58" s="215" t="s">
        <v>332</v>
      </c>
      <c r="H58" s="213" t="s">
        <v>280</v>
      </c>
      <c r="I58" s="215" t="s">
        <v>7</v>
      </c>
      <c r="J58" s="215" t="s">
        <v>288</v>
      </c>
      <c r="K58" s="215" t="s">
        <v>339</v>
      </c>
      <c r="L58" s="215" t="s">
        <v>193</v>
      </c>
      <c r="M58" s="205">
        <v>44938</v>
      </c>
      <c r="N58" s="205">
        <v>44938</v>
      </c>
      <c r="O58" s="92" t="s">
        <v>11</v>
      </c>
      <c r="P58" s="203"/>
      <c r="Q58" s="92" t="s">
        <v>16</v>
      </c>
      <c r="R58" s="92"/>
      <c r="S58" s="92" t="s">
        <v>11</v>
      </c>
      <c r="T58" s="92"/>
      <c r="U58" s="92"/>
      <c r="V58" s="146"/>
      <c r="W58" s="92"/>
      <c r="X58" s="147"/>
      <c r="Y58" s="148">
        <v>44938</v>
      </c>
      <c r="Z58" s="136" t="s">
        <v>276</v>
      </c>
      <c r="AA58" s="92" t="s">
        <v>11</v>
      </c>
    </row>
    <row r="59" spans="1:28" s="100" customFormat="1" ht="15.65" hidden="1" customHeight="1" x14ac:dyDescent="0.35">
      <c r="A59" s="214">
        <v>2</v>
      </c>
      <c r="B59" s="213" t="s">
        <v>467</v>
      </c>
      <c r="C59" s="214">
        <v>60</v>
      </c>
      <c r="D59" s="208" t="s">
        <v>13</v>
      </c>
      <c r="E59" s="215" t="s">
        <v>279</v>
      </c>
      <c r="F59" s="213" t="s">
        <v>271</v>
      </c>
      <c r="G59" s="215" t="s">
        <v>7</v>
      </c>
      <c r="H59" s="213" t="s">
        <v>280</v>
      </c>
      <c r="I59" s="215" t="s">
        <v>7</v>
      </c>
      <c r="J59" s="215" t="s">
        <v>338</v>
      </c>
      <c r="K59" s="215" t="s">
        <v>339</v>
      </c>
      <c r="L59" s="215" t="s">
        <v>193</v>
      </c>
      <c r="M59" s="205">
        <v>44938</v>
      </c>
      <c r="N59" s="205">
        <v>44938</v>
      </c>
      <c r="O59" s="92" t="s">
        <v>11</v>
      </c>
      <c r="P59" s="203"/>
      <c r="Q59" s="92" t="s">
        <v>16</v>
      </c>
      <c r="R59" s="92"/>
      <c r="S59" s="92" t="s">
        <v>11</v>
      </c>
      <c r="T59" s="92"/>
      <c r="U59" s="92"/>
      <c r="V59" s="146"/>
      <c r="W59" s="92"/>
      <c r="X59" s="147"/>
      <c r="Y59" s="148">
        <v>44938</v>
      </c>
      <c r="Z59" s="136" t="s">
        <v>276</v>
      </c>
      <c r="AA59" s="92" t="s">
        <v>11</v>
      </c>
    </row>
    <row r="60" spans="1:28" s="100" customFormat="1" ht="15.65" hidden="1" customHeight="1" x14ac:dyDescent="0.35">
      <c r="A60" s="214">
        <v>2</v>
      </c>
      <c r="B60" s="213" t="s">
        <v>468</v>
      </c>
      <c r="C60" s="214">
        <v>53</v>
      </c>
      <c r="D60" s="208" t="s">
        <v>13</v>
      </c>
      <c r="E60" s="215" t="s">
        <v>286</v>
      </c>
      <c r="F60" s="213" t="s">
        <v>271</v>
      </c>
      <c r="G60" s="215" t="s">
        <v>332</v>
      </c>
      <c r="H60" s="213" t="s">
        <v>280</v>
      </c>
      <c r="I60" s="215" t="s">
        <v>7</v>
      </c>
      <c r="J60" s="215" t="s">
        <v>385</v>
      </c>
      <c r="K60" s="215" t="s">
        <v>339</v>
      </c>
      <c r="L60" s="215" t="s">
        <v>193</v>
      </c>
      <c r="M60" s="205">
        <v>44938</v>
      </c>
      <c r="N60" s="205">
        <v>44938</v>
      </c>
      <c r="O60" s="92" t="s">
        <v>11</v>
      </c>
      <c r="P60" s="203"/>
      <c r="Q60" s="92" t="s">
        <v>16</v>
      </c>
      <c r="R60" s="92"/>
      <c r="S60" s="92" t="s">
        <v>11</v>
      </c>
      <c r="T60" s="92"/>
      <c r="U60" s="92"/>
      <c r="V60" s="146"/>
      <c r="W60" s="92"/>
      <c r="X60" s="147"/>
      <c r="Y60" s="148">
        <v>44938</v>
      </c>
      <c r="Z60" s="136" t="s">
        <v>276</v>
      </c>
      <c r="AA60" s="92" t="s">
        <v>469</v>
      </c>
    </row>
    <row r="61" spans="1:28" s="100" customFormat="1" ht="15.65" hidden="1" customHeight="1" x14ac:dyDescent="0.35">
      <c r="A61" s="214">
        <v>2</v>
      </c>
      <c r="B61" s="213" t="s">
        <v>470</v>
      </c>
      <c r="C61" s="214">
        <v>32</v>
      </c>
      <c r="D61" s="208" t="s">
        <v>13</v>
      </c>
      <c r="E61" s="215" t="s">
        <v>286</v>
      </c>
      <c r="F61" s="213" t="s">
        <v>271</v>
      </c>
      <c r="G61" s="215" t="s">
        <v>7</v>
      </c>
      <c r="H61" s="213" t="s">
        <v>280</v>
      </c>
      <c r="I61" s="215" t="s">
        <v>7</v>
      </c>
      <c r="J61" s="215" t="s">
        <v>333</v>
      </c>
      <c r="K61" s="215" t="s">
        <v>339</v>
      </c>
      <c r="L61" s="215" t="s">
        <v>193</v>
      </c>
      <c r="M61" s="205">
        <v>44938</v>
      </c>
      <c r="N61" s="205">
        <v>44938</v>
      </c>
      <c r="O61" s="92" t="s">
        <v>471</v>
      </c>
      <c r="P61" s="203" t="s">
        <v>219</v>
      </c>
      <c r="Q61" s="92" t="s">
        <v>16</v>
      </c>
      <c r="R61" s="92"/>
      <c r="S61" s="92" t="s">
        <v>24</v>
      </c>
      <c r="T61" s="92"/>
      <c r="U61" s="92"/>
      <c r="V61" s="146"/>
      <c r="W61" s="92"/>
      <c r="X61" s="147"/>
      <c r="Y61" s="148">
        <v>44938</v>
      </c>
      <c r="Z61" s="136" t="s">
        <v>276</v>
      </c>
      <c r="AA61" s="92" t="s">
        <v>472</v>
      </c>
    </row>
    <row r="62" spans="1:28" s="100" customFormat="1" ht="15.65" hidden="1" customHeight="1" x14ac:dyDescent="0.35">
      <c r="A62" s="214">
        <v>2</v>
      </c>
      <c r="B62" s="213" t="s">
        <v>473</v>
      </c>
      <c r="C62" s="214">
        <v>65</v>
      </c>
      <c r="D62" s="208" t="s">
        <v>13</v>
      </c>
      <c r="E62" s="215" t="s">
        <v>279</v>
      </c>
      <c r="F62" s="213" t="s">
        <v>271</v>
      </c>
      <c r="G62" s="215" t="s">
        <v>294</v>
      </c>
      <c r="H62" s="213" t="s">
        <v>280</v>
      </c>
      <c r="I62" s="215" t="s">
        <v>7</v>
      </c>
      <c r="J62" s="222" t="s">
        <v>288</v>
      </c>
      <c r="K62" s="215" t="s">
        <v>339</v>
      </c>
      <c r="L62" s="215" t="s">
        <v>193</v>
      </c>
      <c r="M62" s="205">
        <v>44938</v>
      </c>
      <c r="N62" s="205">
        <v>44938</v>
      </c>
      <c r="O62" s="92" t="s">
        <v>474</v>
      </c>
      <c r="P62" s="203"/>
      <c r="Q62" s="92" t="s">
        <v>16</v>
      </c>
      <c r="R62" s="92"/>
      <c r="S62" s="92" t="s">
        <v>18</v>
      </c>
      <c r="T62" s="92"/>
      <c r="U62" s="92"/>
      <c r="V62" s="146"/>
      <c r="W62" s="92"/>
      <c r="X62" s="147"/>
      <c r="Y62" s="148">
        <v>44938</v>
      </c>
      <c r="Z62" s="136" t="s">
        <v>276</v>
      </c>
      <c r="AA62" s="92" t="s">
        <v>475</v>
      </c>
    </row>
    <row r="63" spans="1:28" s="79" customFormat="1" ht="15.65" customHeight="1" x14ac:dyDescent="0.35">
      <c r="A63" s="211">
        <v>2</v>
      </c>
      <c r="B63" s="213" t="s">
        <v>476</v>
      </c>
      <c r="C63" s="214">
        <v>20</v>
      </c>
      <c r="D63" s="208" t="s">
        <v>13</v>
      </c>
      <c r="E63" s="215" t="s">
        <v>286</v>
      </c>
      <c r="F63" s="213" t="s">
        <v>271</v>
      </c>
      <c r="G63" s="215" t="s">
        <v>384</v>
      </c>
      <c r="H63" s="213" t="s">
        <v>280</v>
      </c>
      <c r="I63" s="215" t="s">
        <v>7</v>
      </c>
      <c r="J63" s="215" t="s">
        <v>385</v>
      </c>
      <c r="K63" s="215" t="s">
        <v>339</v>
      </c>
      <c r="L63" s="215" t="s">
        <v>195</v>
      </c>
      <c r="M63" s="205">
        <v>44938</v>
      </c>
      <c r="N63" s="205">
        <v>44938</v>
      </c>
      <c r="O63" s="92" t="s">
        <v>477</v>
      </c>
      <c r="P63" s="203" t="s">
        <v>228</v>
      </c>
      <c r="Q63" s="92" t="s">
        <v>9</v>
      </c>
      <c r="R63" s="92" t="s">
        <v>23</v>
      </c>
      <c r="S63" s="92"/>
      <c r="T63" s="92" t="s">
        <v>478</v>
      </c>
      <c r="U63" s="92"/>
      <c r="V63" s="146"/>
      <c r="W63" s="92"/>
      <c r="X63" s="147"/>
      <c r="Y63" s="148">
        <v>44941</v>
      </c>
      <c r="Z63" s="136" t="s">
        <v>276</v>
      </c>
      <c r="AA63" s="92" t="s">
        <v>479</v>
      </c>
    </row>
    <row r="64" spans="1:28" s="79" customFormat="1" ht="15.5" hidden="1" x14ac:dyDescent="0.35">
      <c r="A64" s="211">
        <v>2</v>
      </c>
      <c r="B64" s="200" t="s">
        <v>480</v>
      </c>
      <c r="C64" s="211">
        <v>5.6</v>
      </c>
      <c r="D64" s="202" t="s">
        <v>13</v>
      </c>
      <c r="E64" s="209" t="s">
        <v>279</v>
      </c>
      <c r="F64" s="200" t="s">
        <v>271</v>
      </c>
      <c r="G64" s="209" t="s">
        <v>53</v>
      </c>
      <c r="H64" s="200" t="s">
        <v>280</v>
      </c>
      <c r="I64" s="209" t="s">
        <v>53</v>
      </c>
      <c r="J64" s="209" t="s">
        <v>327</v>
      </c>
      <c r="K64" s="209" t="s">
        <v>481</v>
      </c>
      <c r="L64" s="209" t="s">
        <v>193</v>
      </c>
      <c r="M64" s="205">
        <v>44938</v>
      </c>
      <c r="N64" s="205">
        <v>44938</v>
      </c>
      <c r="O64" s="92" t="s">
        <v>482</v>
      </c>
      <c r="P64" s="203" t="s">
        <v>220</v>
      </c>
      <c r="Q64" s="92" t="s">
        <v>9</v>
      </c>
      <c r="R64" s="92" t="s">
        <v>17</v>
      </c>
      <c r="S64" s="92"/>
      <c r="T64" s="92" t="s">
        <v>483</v>
      </c>
      <c r="U64" s="92"/>
      <c r="V64" s="146"/>
      <c r="W64" s="92"/>
      <c r="X64" s="147"/>
      <c r="Y64" s="148">
        <v>44942</v>
      </c>
      <c r="Z64" s="136" t="s">
        <v>276</v>
      </c>
      <c r="AA64" s="92" t="s">
        <v>484</v>
      </c>
    </row>
    <row r="65" spans="1:28" s="79" customFormat="1" ht="15.65" hidden="1" customHeight="1" x14ac:dyDescent="0.35">
      <c r="A65" s="211">
        <v>2</v>
      </c>
      <c r="B65" s="200" t="s">
        <v>485</v>
      </c>
      <c r="C65" s="211">
        <v>35</v>
      </c>
      <c r="D65" s="202" t="s">
        <v>13</v>
      </c>
      <c r="E65" s="209" t="s">
        <v>279</v>
      </c>
      <c r="F65" s="200" t="s">
        <v>271</v>
      </c>
      <c r="G65" s="209" t="s">
        <v>369</v>
      </c>
      <c r="H65" s="200" t="s">
        <v>205</v>
      </c>
      <c r="I65" s="204" t="s">
        <v>173</v>
      </c>
      <c r="J65" s="209" t="s">
        <v>295</v>
      </c>
      <c r="K65" s="209" t="s">
        <v>274</v>
      </c>
      <c r="L65" s="209" t="s">
        <v>193</v>
      </c>
      <c r="M65" s="205">
        <v>44938</v>
      </c>
      <c r="N65" s="205">
        <v>44938</v>
      </c>
      <c r="O65" s="92" t="s">
        <v>486</v>
      </c>
      <c r="P65" s="203" t="s">
        <v>218</v>
      </c>
      <c r="Q65" s="92" t="s">
        <v>9</v>
      </c>
      <c r="R65" s="92" t="s">
        <v>17</v>
      </c>
      <c r="S65" s="92"/>
      <c r="T65" s="92"/>
      <c r="U65" s="92"/>
      <c r="V65" s="146"/>
      <c r="W65" s="92"/>
      <c r="X65" s="147"/>
      <c r="Y65" s="148">
        <v>44958</v>
      </c>
      <c r="Z65" s="136" t="s">
        <v>276</v>
      </c>
      <c r="AA65" s="92" t="s">
        <v>487</v>
      </c>
      <c r="AB65" s="79">
        <v>2</v>
      </c>
    </row>
    <row r="66" spans="1:28" s="79" customFormat="1" ht="15.65" customHeight="1" x14ac:dyDescent="0.35">
      <c r="A66" s="211">
        <v>2</v>
      </c>
      <c r="B66" s="200" t="s">
        <v>488</v>
      </c>
      <c r="C66" s="211">
        <v>28</v>
      </c>
      <c r="D66" s="202" t="s">
        <v>13</v>
      </c>
      <c r="E66" s="209" t="s">
        <v>286</v>
      </c>
      <c r="F66" s="200" t="s">
        <v>271</v>
      </c>
      <c r="G66" s="209" t="s">
        <v>47</v>
      </c>
      <c r="H66" s="200" t="s">
        <v>280</v>
      </c>
      <c r="I66" s="209" t="s">
        <v>47</v>
      </c>
      <c r="J66" s="209" t="s">
        <v>385</v>
      </c>
      <c r="K66" s="209" t="s">
        <v>281</v>
      </c>
      <c r="L66" s="209" t="s">
        <v>195</v>
      </c>
      <c r="M66" s="205">
        <v>44938</v>
      </c>
      <c r="N66" s="205">
        <v>44938</v>
      </c>
      <c r="O66" s="92" t="s">
        <v>489</v>
      </c>
      <c r="P66" s="203" t="s">
        <v>231</v>
      </c>
      <c r="Q66" s="92" t="s">
        <v>9</v>
      </c>
      <c r="R66" s="92" t="s">
        <v>23</v>
      </c>
      <c r="S66" s="92"/>
      <c r="T66" s="92" t="s">
        <v>319</v>
      </c>
      <c r="U66" s="92" t="s">
        <v>163</v>
      </c>
      <c r="V66" s="146" t="s">
        <v>490</v>
      </c>
      <c r="W66" s="92"/>
      <c r="X66" s="147"/>
      <c r="Y66" s="148">
        <v>44946</v>
      </c>
      <c r="Z66" s="136" t="s">
        <v>276</v>
      </c>
      <c r="AA66" s="92" t="s">
        <v>491</v>
      </c>
    </row>
    <row r="67" spans="1:28" s="79" customFormat="1" ht="15.65" customHeight="1" x14ac:dyDescent="0.35">
      <c r="A67" s="211">
        <v>2</v>
      </c>
      <c r="B67" s="200" t="s">
        <v>492</v>
      </c>
      <c r="C67" s="211">
        <v>18</v>
      </c>
      <c r="D67" s="202" t="s">
        <v>13</v>
      </c>
      <c r="E67" s="209" t="s">
        <v>286</v>
      </c>
      <c r="F67" s="200" t="s">
        <v>271</v>
      </c>
      <c r="G67" s="209" t="s">
        <v>298</v>
      </c>
      <c r="H67" s="200" t="s">
        <v>280</v>
      </c>
      <c r="I67" s="209" t="s">
        <v>7</v>
      </c>
      <c r="J67" s="209" t="s">
        <v>385</v>
      </c>
      <c r="K67" s="209" t="s">
        <v>339</v>
      </c>
      <c r="L67" s="209" t="s">
        <v>195</v>
      </c>
      <c r="M67" s="205">
        <v>44938</v>
      </c>
      <c r="N67" s="205">
        <v>44938</v>
      </c>
      <c r="O67" s="92" t="s">
        <v>493</v>
      </c>
      <c r="P67" s="203"/>
      <c r="Q67" s="92" t="s">
        <v>9</v>
      </c>
      <c r="R67" s="92" t="s">
        <v>23</v>
      </c>
      <c r="S67" s="92"/>
      <c r="T67" s="92" t="s">
        <v>478</v>
      </c>
      <c r="U67" s="92"/>
      <c r="V67" s="146"/>
      <c r="W67" s="92"/>
      <c r="X67" s="147"/>
      <c r="Y67" s="148">
        <v>44949</v>
      </c>
      <c r="Z67" s="136" t="s">
        <v>276</v>
      </c>
      <c r="AA67" s="92" t="s">
        <v>494</v>
      </c>
    </row>
    <row r="68" spans="1:28" s="79" customFormat="1" ht="15.65" customHeight="1" x14ac:dyDescent="0.35">
      <c r="A68" s="211">
        <v>2</v>
      </c>
      <c r="B68" s="200" t="s">
        <v>495</v>
      </c>
      <c r="C68" s="211">
        <v>13</v>
      </c>
      <c r="D68" s="202" t="s">
        <v>13</v>
      </c>
      <c r="E68" s="209" t="s">
        <v>279</v>
      </c>
      <c r="F68" s="200" t="s">
        <v>271</v>
      </c>
      <c r="G68" s="209" t="s">
        <v>53</v>
      </c>
      <c r="H68" s="200" t="s">
        <v>280</v>
      </c>
      <c r="I68" s="209" t="s">
        <v>53</v>
      </c>
      <c r="J68" s="209" t="s">
        <v>357</v>
      </c>
      <c r="K68" s="209" t="s">
        <v>361</v>
      </c>
      <c r="L68" s="209" t="s">
        <v>195</v>
      </c>
      <c r="M68" s="205">
        <v>44939</v>
      </c>
      <c r="N68" s="205">
        <v>44939</v>
      </c>
      <c r="O68" s="92" t="s">
        <v>496</v>
      </c>
      <c r="P68" s="203" t="s">
        <v>219</v>
      </c>
      <c r="Q68" s="92" t="s">
        <v>9</v>
      </c>
      <c r="R68" s="92" t="s">
        <v>17</v>
      </c>
      <c r="S68" s="92"/>
      <c r="T68" s="92"/>
      <c r="U68" s="92"/>
      <c r="V68" s="146"/>
      <c r="W68" s="92"/>
      <c r="X68" s="147"/>
      <c r="Y68" s="148">
        <v>44941</v>
      </c>
      <c r="Z68" s="136" t="s">
        <v>276</v>
      </c>
      <c r="AA68" s="92" t="s">
        <v>497</v>
      </c>
    </row>
    <row r="69" spans="1:28" s="79" customFormat="1" ht="15.65" customHeight="1" x14ac:dyDescent="0.35">
      <c r="A69" s="211">
        <v>2</v>
      </c>
      <c r="B69" s="200" t="s">
        <v>498</v>
      </c>
      <c r="C69" s="211">
        <v>25</v>
      </c>
      <c r="D69" s="202" t="s">
        <v>13</v>
      </c>
      <c r="E69" s="209" t="s">
        <v>279</v>
      </c>
      <c r="F69" s="200" t="s">
        <v>271</v>
      </c>
      <c r="G69" s="209" t="s">
        <v>50</v>
      </c>
      <c r="H69" s="200" t="s">
        <v>280</v>
      </c>
      <c r="I69" s="209" t="s">
        <v>50</v>
      </c>
      <c r="J69" s="209" t="s">
        <v>357</v>
      </c>
      <c r="K69" s="209" t="s">
        <v>499</v>
      </c>
      <c r="L69" s="209" t="s">
        <v>195</v>
      </c>
      <c r="M69" s="205">
        <v>44939</v>
      </c>
      <c r="N69" s="205">
        <v>44939</v>
      </c>
      <c r="O69" s="92" t="s">
        <v>500</v>
      </c>
      <c r="P69" s="203" t="s">
        <v>220</v>
      </c>
      <c r="Q69" s="92" t="s">
        <v>9</v>
      </c>
      <c r="R69" s="92" t="s">
        <v>17</v>
      </c>
      <c r="S69" s="92"/>
      <c r="T69" s="92" t="s">
        <v>501</v>
      </c>
      <c r="U69" s="92"/>
      <c r="V69" s="146"/>
      <c r="W69" s="92"/>
      <c r="X69" s="147"/>
      <c r="Y69" s="148">
        <v>44948</v>
      </c>
      <c r="Z69" s="136" t="s">
        <v>276</v>
      </c>
      <c r="AA69" s="92" t="s">
        <v>502</v>
      </c>
    </row>
    <row r="70" spans="1:28" s="80" customFormat="1" ht="15.5" hidden="1" x14ac:dyDescent="0.35">
      <c r="A70" s="211">
        <v>2</v>
      </c>
      <c r="B70" s="200" t="s">
        <v>503</v>
      </c>
      <c r="C70" s="211">
        <v>27</v>
      </c>
      <c r="D70" s="202" t="s">
        <v>13</v>
      </c>
      <c r="E70" s="209" t="s">
        <v>286</v>
      </c>
      <c r="F70" s="200" t="s">
        <v>312</v>
      </c>
      <c r="G70" s="209" t="s">
        <v>50</v>
      </c>
      <c r="H70" s="200" t="s">
        <v>280</v>
      </c>
      <c r="I70" s="209" t="s">
        <v>50</v>
      </c>
      <c r="J70" s="209" t="s">
        <v>333</v>
      </c>
      <c r="K70" s="209" t="s">
        <v>504</v>
      </c>
      <c r="L70" s="209" t="s">
        <v>193</v>
      </c>
      <c r="M70" s="205">
        <v>44939</v>
      </c>
      <c r="N70" s="205">
        <v>44939</v>
      </c>
      <c r="O70" s="92" t="s">
        <v>505</v>
      </c>
      <c r="P70" s="203" t="s">
        <v>234</v>
      </c>
      <c r="Q70" s="92" t="s">
        <v>16</v>
      </c>
      <c r="R70" s="92"/>
      <c r="S70" s="92" t="s">
        <v>40</v>
      </c>
      <c r="T70" s="92"/>
      <c r="U70" s="92"/>
      <c r="V70" s="146"/>
      <c r="W70" s="92"/>
      <c r="X70" s="147"/>
      <c r="Y70" s="148">
        <v>44942</v>
      </c>
      <c r="Z70" s="136" t="s">
        <v>276</v>
      </c>
      <c r="AA70" s="92" t="s">
        <v>506</v>
      </c>
    </row>
    <row r="71" spans="1:28" s="100" customFormat="1" ht="15.65" hidden="1" customHeight="1" x14ac:dyDescent="0.35">
      <c r="A71" s="216">
        <v>2</v>
      </c>
      <c r="B71" s="217" t="s">
        <v>507</v>
      </c>
      <c r="C71" s="216">
        <v>49</v>
      </c>
      <c r="D71" s="219" t="s">
        <v>13</v>
      </c>
      <c r="E71" s="220" t="s">
        <v>279</v>
      </c>
      <c r="F71" s="217" t="s">
        <v>271</v>
      </c>
      <c r="G71" s="220" t="s">
        <v>55</v>
      </c>
      <c r="H71" s="217" t="s">
        <v>205</v>
      </c>
      <c r="I71" s="220" t="s">
        <v>55</v>
      </c>
      <c r="J71" s="220" t="s">
        <v>55</v>
      </c>
      <c r="K71" s="220" t="s">
        <v>55</v>
      </c>
      <c r="L71" s="220" t="s">
        <v>55</v>
      </c>
      <c r="M71" s="221">
        <v>44939</v>
      </c>
      <c r="N71" s="221">
        <v>44939</v>
      </c>
      <c r="O71" s="139" t="s">
        <v>508</v>
      </c>
      <c r="P71" s="203" t="s">
        <v>212</v>
      </c>
      <c r="Q71" s="139" t="s">
        <v>9</v>
      </c>
      <c r="R71" s="139" t="s">
        <v>10</v>
      </c>
      <c r="S71" s="139"/>
      <c r="T71" s="139"/>
      <c r="U71" s="139"/>
      <c r="V71" s="141"/>
      <c r="W71" s="139"/>
      <c r="X71" s="142"/>
      <c r="Y71" s="143">
        <v>44939</v>
      </c>
      <c r="Z71" s="137" t="s">
        <v>430</v>
      </c>
      <c r="AA71" s="139" t="s">
        <v>509</v>
      </c>
    </row>
    <row r="72" spans="1:28" s="100" customFormat="1" ht="15.65" hidden="1" customHeight="1" x14ac:dyDescent="0.35">
      <c r="A72" s="214">
        <v>2</v>
      </c>
      <c r="B72" s="213" t="s">
        <v>510</v>
      </c>
      <c r="C72" s="214">
        <v>72</v>
      </c>
      <c r="D72" s="208" t="s">
        <v>13</v>
      </c>
      <c r="E72" s="215" t="s">
        <v>279</v>
      </c>
      <c r="F72" s="213" t="s">
        <v>312</v>
      </c>
      <c r="G72" s="215" t="s">
        <v>170</v>
      </c>
      <c r="H72" s="213" t="s">
        <v>201</v>
      </c>
      <c r="I72" s="215" t="s">
        <v>170</v>
      </c>
      <c r="J72" s="215" t="s">
        <v>295</v>
      </c>
      <c r="K72" s="215" t="s">
        <v>313</v>
      </c>
      <c r="L72" s="215" t="s">
        <v>193</v>
      </c>
      <c r="M72" s="205">
        <v>44939</v>
      </c>
      <c r="N72" s="205">
        <v>44939</v>
      </c>
      <c r="O72" s="92" t="s">
        <v>511</v>
      </c>
      <c r="P72" s="203" t="s">
        <v>212</v>
      </c>
      <c r="Q72" s="92" t="s">
        <v>9</v>
      </c>
      <c r="R72" s="92" t="s">
        <v>10</v>
      </c>
      <c r="S72" s="92"/>
      <c r="T72" s="92"/>
      <c r="U72" s="92"/>
      <c r="V72" s="146"/>
      <c r="W72" s="92"/>
      <c r="X72" s="147"/>
      <c r="Y72" s="148">
        <v>44942</v>
      </c>
      <c r="Z72" s="136" t="s">
        <v>276</v>
      </c>
      <c r="AA72" s="92" t="s">
        <v>512</v>
      </c>
    </row>
    <row r="73" spans="1:28" s="100" customFormat="1" ht="15.65" hidden="1" customHeight="1" x14ac:dyDescent="0.35">
      <c r="A73" s="214">
        <v>2</v>
      </c>
      <c r="B73" s="213" t="s">
        <v>513</v>
      </c>
      <c r="C73" s="214">
        <v>52</v>
      </c>
      <c r="D73" s="208" t="s">
        <v>13</v>
      </c>
      <c r="E73" s="215" t="s">
        <v>286</v>
      </c>
      <c r="F73" s="213" t="s">
        <v>271</v>
      </c>
      <c r="G73" s="215" t="s">
        <v>287</v>
      </c>
      <c r="H73" s="213" t="s">
        <v>280</v>
      </c>
      <c r="I73" s="215" t="s">
        <v>7</v>
      </c>
      <c r="J73" s="215" t="s">
        <v>333</v>
      </c>
      <c r="K73" s="215" t="s">
        <v>339</v>
      </c>
      <c r="L73" s="215" t="s">
        <v>193</v>
      </c>
      <c r="M73" s="205">
        <v>44939</v>
      </c>
      <c r="N73" s="205">
        <v>44939</v>
      </c>
      <c r="O73" s="92" t="s">
        <v>514</v>
      </c>
      <c r="P73" s="203" t="s">
        <v>220</v>
      </c>
      <c r="Q73" s="92" t="s">
        <v>9</v>
      </c>
      <c r="R73" s="92" t="s">
        <v>17</v>
      </c>
      <c r="S73" s="92"/>
      <c r="T73" s="92"/>
      <c r="U73" s="92"/>
      <c r="V73" s="146"/>
      <c r="W73" s="92"/>
      <c r="X73" s="147"/>
      <c r="Y73" s="148">
        <v>44940</v>
      </c>
      <c r="Z73" s="136" t="s">
        <v>276</v>
      </c>
      <c r="AA73" s="92" t="s">
        <v>515</v>
      </c>
      <c r="AB73" s="100">
        <v>2</v>
      </c>
    </row>
    <row r="74" spans="1:28" s="100" customFormat="1" ht="15.65" hidden="1" customHeight="1" x14ac:dyDescent="0.35">
      <c r="A74" s="214">
        <v>2</v>
      </c>
      <c r="B74" s="213" t="s">
        <v>516</v>
      </c>
      <c r="C74" s="214">
        <v>30</v>
      </c>
      <c r="D74" s="208" t="s">
        <v>13</v>
      </c>
      <c r="E74" s="215" t="s">
        <v>286</v>
      </c>
      <c r="F74" s="213" t="s">
        <v>271</v>
      </c>
      <c r="G74" s="215" t="s">
        <v>298</v>
      </c>
      <c r="H74" s="213" t="s">
        <v>280</v>
      </c>
      <c r="I74" s="215" t="s">
        <v>7</v>
      </c>
      <c r="J74" s="215" t="s">
        <v>327</v>
      </c>
      <c r="K74" s="215" t="s">
        <v>339</v>
      </c>
      <c r="L74" s="215" t="s">
        <v>193</v>
      </c>
      <c r="M74" s="205">
        <v>44939</v>
      </c>
      <c r="N74" s="205">
        <v>44939</v>
      </c>
      <c r="O74" s="92" t="s">
        <v>517</v>
      </c>
      <c r="P74" s="203" t="s">
        <v>231</v>
      </c>
      <c r="Q74" s="92" t="s">
        <v>9</v>
      </c>
      <c r="R74" s="92" t="s">
        <v>23</v>
      </c>
      <c r="S74" s="92"/>
      <c r="T74" s="92" t="s">
        <v>319</v>
      </c>
      <c r="U74" s="92" t="s">
        <v>163</v>
      </c>
      <c r="V74" s="146" t="s">
        <v>518</v>
      </c>
      <c r="W74" s="92"/>
      <c r="X74" s="147"/>
      <c r="Y74" s="148">
        <v>44942</v>
      </c>
      <c r="Z74" s="136" t="s">
        <v>276</v>
      </c>
      <c r="AA74" s="92" t="s">
        <v>438</v>
      </c>
      <c r="AB74" s="100">
        <v>1</v>
      </c>
    </row>
    <row r="75" spans="1:28" s="100" customFormat="1" ht="15.5" hidden="1" x14ac:dyDescent="0.35">
      <c r="A75" s="214">
        <v>2</v>
      </c>
      <c r="B75" s="213" t="s">
        <v>519</v>
      </c>
      <c r="C75" s="214">
        <v>14</v>
      </c>
      <c r="D75" s="208" t="s">
        <v>13</v>
      </c>
      <c r="E75" s="215" t="s">
        <v>279</v>
      </c>
      <c r="F75" s="213" t="s">
        <v>271</v>
      </c>
      <c r="G75" s="215" t="s">
        <v>384</v>
      </c>
      <c r="H75" s="213" t="s">
        <v>280</v>
      </c>
      <c r="I75" s="215" t="s">
        <v>7</v>
      </c>
      <c r="J75" s="215" t="s">
        <v>333</v>
      </c>
      <c r="K75" s="215" t="s">
        <v>339</v>
      </c>
      <c r="L75" s="215" t="s">
        <v>193</v>
      </c>
      <c r="M75" s="205">
        <v>44939</v>
      </c>
      <c r="N75" s="205">
        <v>44939</v>
      </c>
      <c r="O75" s="92" t="s">
        <v>520</v>
      </c>
      <c r="P75" s="203" t="s">
        <v>215</v>
      </c>
      <c r="Q75" s="92" t="s">
        <v>9</v>
      </c>
      <c r="R75" s="92" t="s">
        <v>10</v>
      </c>
      <c r="S75" s="92"/>
      <c r="T75" s="92"/>
      <c r="U75" s="92" t="s">
        <v>163</v>
      </c>
      <c r="V75" s="146" t="s">
        <v>521</v>
      </c>
      <c r="W75" s="92"/>
      <c r="X75" s="147"/>
      <c r="Y75" s="148">
        <v>44949</v>
      </c>
      <c r="Z75" s="136" t="s">
        <v>276</v>
      </c>
      <c r="AA75" s="92" t="s">
        <v>520</v>
      </c>
    </row>
    <row r="76" spans="1:28" s="100" customFormat="1" ht="15.65" hidden="1" customHeight="1" x14ac:dyDescent="0.35">
      <c r="A76" s="214">
        <v>3</v>
      </c>
      <c r="B76" s="213" t="s">
        <v>522</v>
      </c>
      <c r="C76" s="214">
        <v>9</v>
      </c>
      <c r="D76" s="208" t="s">
        <v>20</v>
      </c>
      <c r="E76" s="215" t="s">
        <v>286</v>
      </c>
      <c r="F76" s="213" t="s">
        <v>271</v>
      </c>
      <c r="G76" s="215" t="s">
        <v>173</v>
      </c>
      <c r="H76" s="213" t="s">
        <v>205</v>
      </c>
      <c r="I76" s="204" t="s">
        <v>173</v>
      </c>
      <c r="J76" s="215" t="s">
        <v>433</v>
      </c>
      <c r="K76" s="215" t="s">
        <v>323</v>
      </c>
      <c r="L76" s="215" t="s">
        <v>193</v>
      </c>
      <c r="M76" s="205">
        <v>44940</v>
      </c>
      <c r="N76" s="205">
        <v>44940</v>
      </c>
      <c r="O76" s="92" t="s">
        <v>523</v>
      </c>
      <c r="P76" s="203" t="s">
        <v>218</v>
      </c>
      <c r="Q76" s="92" t="s">
        <v>9</v>
      </c>
      <c r="R76" s="92" t="s">
        <v>10</v>
      </c>
      <c r="S76" s="92"/>
      <c r="T76" s="92"/>
      <c r="U76" s="92"/>
      <c r="V76" s="146"/>
      <c r="W76" s="92"/>
      <c r="X76" s="147"/>
      <c r="Y76" s="148">
        <v>44984</v>
      </c>
      <c r="Z76" s="136" t="s">
        <v>276</v>
      </c>
      <c r="AA76" s="92" t="s">
        <v>524</v>
      </c>
    </row>
    <row r="77" spans="1:28" s="100" customFormat="1" ht="15.65" hidden="1" customHeight="1" x14ac:dyDescent="0.35">
      <c r="A77" s="214">
        <v>3</v>
      </c>
      <c r="B77" s="213" t="s">
        <v>525</v>
      </c>
      <c r="C77" s="214">
        <v>25</v>
      </c>
      <c r="D77" s="208" t="s">
        <v>13</v>
      </c>
      <c r="E77" s="215" t="s">
        <v>286</v>
      </c>
      <c r="F77" s="213" t="s">
        <v>271</v>
      </c>
      <c r="G77" s="215" t="s">
        <v>47</v>
      </c>
      <c r="H77" s="213" t="s">
        <v>280</v>
      </c>
      <c r="I77" s="215" t="s">
        <v>47</v>
      </c>
      <c r="J77" s="215" t="s">
        <v>333</v>
      </c>
      <c r="K77" s="215" t="s">
        <v>339</v>
      </c>
      <c r="L77" s="215" t="s">
        <v>193</v>
      </c>
      <c r="M77" s="205">
        <v>44942</v>
      </c>
      <c r="N77" s="205">
        <v>44942</v>
      </c>
      <c r="O77" s="92" t="s">
        <v>526</v>
      </c>
      <c r="P77" s="203" t="s">
        <v>234</v>
      </c>
      <c r="Q77" s="92" t="s">
        <v>9</v>
      </c>
      <c r="R77" s="92" t="s">
        <v>17</v>
      </c>
      <c r="S77" s="92"/>
      <c r="T77" s="92"/>
      <c r="U77" s="92"/>
      <c r="V77" s="146"/>
      <c r="W77" s="92"/>
      <c r="X77" s="147"/>
      <c r="Y77" s="148">
        <v>44942</v>
      </c>
      <c r="Z77" s="136" t="s">
        <v>276</v>
      </c>
      <c r="AA77" s="92" t="s">
        <v>527</v>
      </c>
    </row>
    <row r="78" spans="1:28" s="100" customFormat="1" ht="15.65" hidden="1" customHeight="1" x14ac:dyDescent="0.35">
      <c r="A78" s="214">
        <v>3</v>
      </c>
      <c r="B78" s="213" t="s">
        <v>528</v>
      </c>
      <c r="C78" s="214">
        <v>4</v>
      </c>
      <c r="D78" s="208" t="s">
        <v>13</v>
      </c>
      <c r="E78" s="215" t="s">
        <v>286</v>
      </c>
      <c r="F78" s="213" t="s">
        <v>271</v>
      </c>
      <c r="G78" s="215" t="s">
        <v>436</v>
      </c>
      <c r="H78" s="213" t="s">
        <v>280</v>
      </c>
      <c r="I78" s="215" t="s">
        <v>7</v>
      </c>
      <c r="J78" s="215" t="s">
        <v>273</v>
      </c>
      <c r="K78" s="215" t="s">
        <v>339</v>
      </c>
      <c r="L78" s="215" t="s">
        <v>193</v>
      </c>
      <c r="M78" s="205">
        <v>44942</v>
      </c>
      <c r="N78" s="205">
        <v>44942</v>
      </c>
      <c r="O78" s="92" t="s">
        <v>529</v>
      </c>
      <c r="P78" s="203" t="s">
        <v>234</v>
      </c>
      <c r="Q78" s="92" t="s">
        <v>9</v>
      </c>
      <c r="R78" s="92" t="s">
        <v>17</v>
      </c>
      <c r="S78" s="92"/>
      <c r="T78" s="92"/>
      <c r="U78" s="92"/>
      <c r="V78" s="146"/>
      <c r="W78" s="92"/>
      <c r="X78" s="147"/>
      <c r="Y78" s="148">
        <v>44942</v>
      </c>
      <c r="Z78" s="136" t="s">
        <v>276</v>
      </c>
      <c r="AA78" s="92" t="s">
        <v>530</v>
      </c>
    </row>
    <row r="79" spans="1:28" s="100" customFormat="1" ht="15.65" hidden="1" customHeight="1" x14ac:dyDescent="0.35">
      <c r="A79" s="214">
        <v>3</v>
      </c>
      <c r="B79" s="213" t="s">
        <v>531</v>
      </c>
      <c r="C79" s="214">
        <v>35</v>
      </c>
      <c r="D79" s="208" t="s">
        <v>13</v>
      </c>
      <c r="E79" s="215" t="s">
        <v>286</v>
      </c>
      <c r="F79" s="213" t="s">
        <v>271</v>
      </c>
      <c r="G79" s="215" t="s">
        <v>50</v>
      </c>
      <c r="H79" s="213" t="s">
        <v>280</v>
      </c>
      <c r="I79" s="215" t="s">
        <v>50</v>
      </c>
      <c r="J79" s="215" t="s">
        <v>333</v>
      </c>
      <c r="K79" s="215" t="s">
        <v>339</v>
      </c>
      <c r="L79" s="215" t="s">
        <v>193</v>
      </c>
      <c r="M79" s="205">
        <v>44942</v>
      </c>
      <c r="N79" s="205">
        <v>44942</v>
      </c>
      <c r="O79" s="92" t="s">
        <v>532</v>
      </c>
      <c r="P79" s="203" t="s">
        <v>234</v>
      </c>
      <c r="Q79" s="92" t="s">
        <v>9</v>
      </c>
      <c r="R79" s="92" t="s">
        <v>17</v>
      </c>
      <c r="S79" s="92"/>
      <c r="T79" s="92"/>
      <c r="U79" s="92"/>
      <c r="V79" s="146"/>
      <c r="W79" s="92"/>
      <c r="X79" s="147"/>
      <c r="Y79" s="148">
        <v>44942</v>
      </c>
      <c r="Z79" s="136" t="s">
        <v>276</v>
      </c>
      <c r="AA79" s="92" t="s">
        <v>533</v>
      </c>
    </row>
    <row r="80" spans="1:28" s="79" customFormat="1" ht="15.65" hidden="1" customHeight="1" x14ac:dyDescent="0.35">
      <c r="A80" s="211">
        <v>3</v>
      </c>
      <c r="B80" s="213" t="s">
        <v>534</v>
      </c>
      <c r="C80" s="214">
        <v>25</v>
      </c>
      <c r="D80" s="208" t="s">
        <v>13</v>
      </c>
      <c r="E80" s="215" t="s">
        <v>286</v>
      </c>
      <c r="F80" s="213" t="s">
        <v>271</v>
      </c>
      <c r="G80" s="215" t="s">
        <v>7</v>
      </c>
      <c r="H80" s="213" t="s">
        <v>280</v>
      </c>
      <c r="I80" s="215" t="s">
        <v>7</v>
      </c>
      <c r="J80" s="215" t="s">
        <v>327</v>
      </c>
      <c r="K80" s="215" t="s">
        <v>339</v>
      </c>
      <c r="L80" s="215" t="s">
        <v>193</v>
      </c>
      <c r="M80" s="205">
        <v>44942</v>
      </c>
      <c r="N80" s="205">
        <v>44942</v>
      </c>
      <c r="O80" s="92" t="s">
        <v>535</v>
      </c>
      <c r="P80" s="203" t="s">
        <v>234</v>
      </c>
      <c r="Q80" s="92" t="s">
        <v>9</v>
      </c>
      <c r="R80" s="92" t="s">
        <v>17</v>
      </c>
      <c r="S80" s="92"/>
      <c r="T80" s="92"/>
      <c r="U80" s="92"/>
      <c r="V80" s="146"/>
      <c r="W80" s="92"/>
      <c r="X80" s="147"/>
      <c r="Y80" s="148">
        <v>44942</v>
      </c>
      <c r="Z80" s="136" t="s">
        <v>276</v>
      </c>
      <c r="AA80" s="92" t="s">
        <v>536</v>
      </c>
    </row>
    <row r="81" spans="1:28" s="79" customFormat="1" ht="15.65" hidden="1" customHeight="1" x14ac:dyDescent="0.35">
      <c r="A81" s="211">
        <v>3</v>
      </c>
      <c r="B81" s="200" t="s">
        <v>537</v>
      </c>
      <c r="C81" s="211">
        <v>41</v>
      </c>
      <c r="D81" s="202" t="s">
        <v>13</v>
      </c>
      <c r="E81" s="209" t="s">
        <v>286</v>
      </c>
      <c r="F81" s="200" t="s">
        <v>312</v>
      </c>
      <c r="G81" s="209" t="s">
        <v>186</v>
      </c>
      <c r="H81" s="200" t="s">
        <v>201</v>
      </c>
      <c r="I81" s="209" t="s">
        <v>186</v>
      </c>
      <c r="J81" s="209" t="s">
        <v>295</v>
      </c>
      <c r="K81" s="209" t="s">
        <v>405</v>
      </c>
      <c r="L81" s="209" t="s">
        <v>193</v>
      </c>
      <c r="M81" s="205">
        <v>44942</v>
      </c>
      <c r="N81" s="205">
        <v>44942</v>
      </c>
      <c r="O81" s="92" t="s">
        <v>538</v>
      </c>
      <c r="P81" s="203" t="s">
        <v>232</v>
      </c>
      <c r="Q81" s="92" t="s">
        <v>9</v>
      </c>
      <c r="R81" s="92" t="s">
        <v>23</v>
      </c>
      <c r="S81" s="92"/>
      <c r="T81" s="92" t="s">
        <v>539</v>
      </c>
      <c r="U81" s="92"/>
      <c r="V81" s="146"/>
      <c r="W81" s="92"/>
      <c r="X81" s="147"/>
      <c r="Y81" s="148">
        <v>44943</v>
      </c>
      <c r="Z81" s="136" t="s">
        <v>276</v>
      </c>
      <c r="AA81" s="92" t="s">
        <v>540</v>
      </c>
    </row>
    <row r="82" spans="1:28" s="79" customFormat="1" ht="15.65" hidden="1" customHeight="1" x14ac:dyDescent="0.35">
      <c r="A82" s="211">
        <v>3</v>
      </c>
      <c r="B82" s="200" t="s">
        <v>541</v>
      </c>
      <c r="C82" s="211">
        <v>60</v>
      </c>
      <c r="D82" s="202" t="s">
        <v>13</v>
      </c>
      <c r="E82" s="209" t="s">
        <v>286</v>
      </c>
      <c r="F82" s="200" t="s">
        <v>271</v>
      </c>
      <c r="G82" s="209" t="s">
        <v>44</v>
      </c>
      <c r="H82" s="200" t="s">
        <v>280</v>
      </c>
      <c r="I82" s="209" t="s">
        <v>44</v>
      </c>
      <c r="J82" s="209" t="s">
        <v>357</v>
      </c>
      <c r="K82" s="209" t="s">
        <v>542</v>
      </c>
      <c r="L82" s="209" t="s">
        <v>193</v>
      </c>
      <c r="M82" s="205">
        <v>44942</v>
      </c>
      <c r="N82" s="205">
        <v>44942</v>
      </c>
      <c r="O82" s="92" t="s">
        <v>543</v>
      </c>
      <c r="P82" s="203" t="s">
        <v>220</v>
      </c>
      <c r="Q82" s="92" t="s">
        <v>9</v>
      </c>
      <c r="R82" s="92" t="s">
        <v>17</v>
      </c>
      <c r="S82" s="92"/>
      <c r="T82" s="92"/>
      <c r="U82" s="92"/>
      <c r="V82" s="146"/>
      <c r="W82" s="92"/>
      <c r="X82" s="147"/>
      <c r="Y82" s="148">
        <v>44946</v>
      </c>
      <c r="Z82" s="136" t="s">
        <v>276</v>
      </c>
      <c r="AA82" s="92" t="s">
        <v>535</v>
      </c>
    </row>
    <row r="83" spans="1:28" s="79" customFormat="1" ht="15.65" customHeight="1" x14ac:dyDescent="0.35">
      <c r="A83" s="211">
        <v>3</v>
      </c>
      <c r="B83" s="200" t="s">
        <v>544</v>
      </c>
      <c r="C83" s="211">
        <v>64</v>
      </c>
      <c r="D83" s="202" t="s">
        <v>13</v>
      </c>
      <c r="E83" s="209" t="s">
        <v>279</v>
      </c>
      <c r="F83" s="200" t="s">
        <v>271</v>
      </c>
      <c r="G83" s="209" t="s">
        <v>50</v>
      </c>
      <c r="H83" s="200" t="s">
        <v>280</v>
      </c>
      <c r="I83" s="209" t="s">
        <v>50</v>
      </c>
      <c r="J83" s="209" t="s">
        <v>338</v>
      </c>
      <c r="K83" s="209" t="s">
        <v>545</v>
      </c>
      <c r="L83" s="209" t="s">
        <v>195</v>
      </c>
      <c r="M83" s="205">
        <v>44937</v>
      </c>
      <c r="N83" s="205">
        <v>44937</v>
      </c>
      <c r="O83" s="92" t="s">
        <v>546</v>
      </c>
      <c r="P83" s="203" t="s">
        <v>234</v>
      </c>
      <c r="Q83" s="92" t="s">
        <v>9</v>
      </c>
      <c r="R83" s="92" t="s">
        <v>10</v>
      </c>
      <c r="S83" s="92"/>
      <c r="T83" s="92" t="s">
        <v>547</v>
      </c>
      <c r="U83" s="92"/>
      <c r="V83" s="146"/>
      <c r="W83" s="92"/>
      <c r="X83" s="147"/>
      <c r="Y83" s="148">
        <v>44949</v>
      </c>
      <c r="Z83" s="136" t="s">
        <v>276</v>
      </c>
      <c r="AA83" s="92" t="s">
        <v>548</v>
      </c>
    </row>
    <row r="84" spans="1:28" s="79" customFormat="1" ht="15.65" hidden="1" customHeight="1" x14ac:dyDescent="0.35">
      <c r="A84" s="211">
        <v>3</v>
      </c>
      <c r="B84" s="200" t="s">
        <v>549</v>
      </c>
      <c r="C84" s="211">
        <v>18</v>
      </c>
      <c r="D84" s="202" t="s">
        <v>13</v>
      </c>
      <c r="E84" s="209" t="s">
        <v>286</v>
      </c>
      <c r="F84" s="200" t="s">
        <v>271</v>
      </c>
      <c r="G84" s="209" t="s">
        <v>44</v>
      </c>
      <c r="H84" s="200" t="s">
        <v>280</v>
      </c>
      <c r="I84" s="209" t="s">
        <v>44</v>
      </c>
      <c r="J84" s="209" t="s">
        <v>301</v>
      </c>
      <c r="K84" s="209" t="s">
        <v>550</v>
      </c>
      <c r="L84" s="210" t="s">
        <v>193</v>
      </c>
      <c r="M84" s="205">
        <v>44938</v>
      </c>
      <c r="N84" s="205">
        <v>44938</v>
      </c>
      <c r="O84" s="92" t="s">
        <v>438</v>
      </c>
      <c r="P84" s="203" t="s">
        <v>231</v>
      </c>
      <c r="Q84" s="92" t="s">
        <v>9</v>
      </c>
      <c r="R84" s="92" t="s">
        <v>23</v>
      </c>
      <c r="S84" s="92"/>
      <c r="T84" s="92"/>
      <c r="U84" s="92"/>
      <c r="V84" s="146"/>
      <c r="W84" s="92" t="s">
        <v>12</v>
      </c>
      <c r="X84" s="147" t="s">
        <v>551</v>
      </c>
      <c r="Y84" s="148"/>
      <c r="Z84" s="136"/>
      <c r="AA84" s="92" t="s">
        <v>12</v>
      </c>
    </row>
    <row r="85" spans="1:28" s="79" customFormat="1" ht="15.65" hidden="1" customHeight="1" x14ac:dyDescent="0.35">
      <c r="A85" s="211">
        <v>3</v>
      </c>
      <c r="B85" s="200" t="s">
        <v>552</v>
      </c>
      <c r="C85" s="211">
        <v>13</v>
      </c>
      <c r="D85" s="202" t="s">
        <v>13</v>
      </c>
      <c r="E85" s="209" t="s">
        <v>286</v>
      </c>
      <c r="F85" s="200" t="s">
        <v>271</v>
      </c>
      <c r="G85" s="209" t="s">
        <v>44</v>
      </c>
      <c r="H85" s="200" t="s">
        <v>280</v>
      </c>
      <c r="I85" s="209" t="s">
        <v>44</v>
      </c>
      <c r="J85" s="209" t="s">
        <v>357</v>
      </c>
      <c r="K85" s="209" t="s">
        <v>413</v>
      </c>
      <c r="L85" s="209" t="s">
        <v>193</v>
      </c>
      <c r="M85" s="205">
        <v>44943</v>
      </c>
      <c r="N85" s="205">
        <v>44943</v>
      </c>
      <c r="O85" s="92" t="s">
        <v>553</v>
      </c>
      <c r="P85" s="203" t="s">
        <v>234</v>
      </c>
      <c r="Q85" s="92" t="s">
        <v>9</v>
      </c>
      <c r="R85" s="92" t="s">
        <v>10</v>
      </c>
      <c r="S85" s="92"/>
      <c r="T85" s="92"/>
      <c r="U85" s="92"/>
      <c r="V85" s="146"/>
      <c r="W85" s="92"/>
      <c r="X85" s="147"/>
      <c r="Y85" s="148">
        <v>44955</v>
      </c>
      <c r="Z85" s="136" t="s">
        <v>276</v>
      </c>
      <c r="AA85" s="92" t="s">
        <v>554</v>
      </c>
    </row>
    <row r="86" spans="1:28" s="79" customFormat="1" ht="15.65" hidden="1" customHeight="1" x14ac:dyDescent="0.35">
      <c r="A86" s="211">
        <v>3</v>
      </c>
      <c r="B86" s="200" t="s">
        <v>555</v>
      </c>
      <c r="C86" s="211">
        <v>18</v>
      </c>
      <c r="D86" s="202" t="s">
        <v>13</v>
      </c>
      <c r="E86" s="209" t="s">
        <v>286</v>
      </c>
      <c r="F86" s="200" t="s">
        <v>271</v>
      </c>
      <c r="G86" s="209" t="s">
        <v>44</v>
      </c>
      <c r="H86" s="200" t="s">
        <v>280</v>
      </c>
      <c r="I86" s="209" t="s">
        <v>44</v>
      </c>
      <c r="J86" s="209" t="s">
        <v>385</v>
      </c>
      <c r="K86" s="209" t="s">
        <v>550</v>
      </c>
      <c r="L86" s="209" t="s">
        <v>193</v>
      </c>
      <c r="M86" s="205">
        <v>44943</v>
      </c>
      <c r="N86" s="205">
        <v>44943</v>
      </c>
      <c r="O86" s="92" t="s">
        <v>556</v>
      </c>
      <c r="P86" s="203" t="s">
        <v>231</v>
      </c>
      <c r="Q86" s="92" t="s">
        <v>9</v>
      </c>
      <c r="R86" s="92" t="s">
        <v>23</v>
      </c>
      <c r="S86" s="92"/>
      <c r="T86" s="92"/>
      <c r="U86" s="92"/>
      <c r="V86" s="146"/>
      <c r="W86" s="92"/>
      <c r="X86" s="147"/>
      <c r="Y86" s="148">
        <v>44945</v>
      </c>
      <c r="Z86" s="136" t="s">
        <v>276</v>
      </c>
      <c r="AA86" s="92" t="s">
        <v>557</v>
      </c>
    </row>
    <row r="87" spans="1:28" s="100" customFormat="1" ht="15.65" customHeight="1" x14ac:dyDescent="0.35">
      <c r="A87" s="214">
        <v>3</v>
      </c>
      <c r="B87" s="200" t="s">
        <v>558</v>
      </c>
      <c r="C87" s="211">
        <v>2</v>
      </c>
      <c r="D87" s="202" t="s">
        <v>13</v>
      </c>
      <c r="E87" s="209" t="s">
        <v>279</v>
      </c>
      <c r="F87" s="200" t="s">
        <v>271</v>
      </c>
      <c r="G87" s="209" t="s">
        <v>384</v>
      </c>
      <c r="H87" s="200" t="s">
        <v>280</v>
      </c>
      <c r="I87" s="209" t="s">
        <v>7</v>
      </c>
      <c r="J87" s="209" t="s">
        <v>357</v>
      </c>
      <c r="K87" s="209" t="s">
        <v>339</v>
      </c>
      <c r="L87" s="209" t="s">
        <v>195</v>
      </c>
      <c r="M87" s="205">
        <v>44943</v>
      </c>
      <c r="N87" s="205">
        <v>44943</v>
      </c>
      <c r="O87" s="92" t="s">
        <v>559</v>
      </c>
      <c r="P87" s="203" t="s">
        <v>234</v>
      </c>
      <c r="Q87" s="92" t="s">
        <v>9</v>
      </c>
      <c r="R87" s="92" t="s">
        <v>17</v>
      </c>
      <c r="S87" s="92"/>
      <c r="T87" s="92"/>
      <c r="U87" s="92"/>
      <c r="V87" s="146"/>
      <c r="W87" s="92"/>
      <c r="X87" s="147"/>
      <c r="Y87" s="148">
        <v>44948</v>
      </c>
      <c r="Z87" s="136" t="s">
        <v>276</v>
      </c>
      <c r="AA87" s="92" t="s">
        <v>559</v>
      </c>
    </row>
    <row r="88" spans="1:28" s="100" customFormat="1" ht="15.65" hidden="1" customHeight="1" x14ac:dyDescent="0.35">
      <c r="A88" s="214">
        <v>3</v>
      </c>
      <c r="B88" s="213" t="s">
        <v>560</v>
      </c>
      <c r="C88" s="214">
        <v>2.6</v>
      </c>
      <c r="D88" s="208" t="s">
        <v>13</v>
      </c>
      <c r="E88" s="215" t="s">
        <v>279</v>
      </c>
      <c r="F88" s="213" t="s">
        <v>271</v>
      </c>
      <c r="G88" s="215" t="s">
        <v>44</v>
      </c>
      <c r="H88" s="213" t="s">
        <v>280</v>
      </c>
      <c r="I88" s="215" t="s">
        <v>44</v>
      </c>
      <c r="J88" s="215" t="s">
        <v>357</v>
      </c>
      <c r="K88" s="215" t="s">
        <v>561</v>
      </c>
      <c r="L88" s="215" t="s">
        <v>193</v>
      </c>
      <c r="M88" s="205">
        <v>44944</v>
      </c>
      <c r="N88" s="205">
        <v>44944</v>
      </c>
      <c r="O88" s="92" t="s">
        <v>562</v>
      </c>
      <c r="P88" s="203" t="s">
        <v>211</v>
      </c>
      <c r="Q88" s="92" t="s">
        <v>9</v>
      </c>
      <c r="R88" s="92" t="s">
        <v>10</v>
      </c>
      <c r="S88" s="92"/>
      <c r="T88" s="92"/>
      <c r="U88" s="92"/>
      <c r="V88" s="146"/>
      <c r="W88" s="92"/>
      <c r="X88" s="147"/>
      <c r="Y88" s="148">
        <v>44950</v>
      </c>
      <c r="Z88" s="136" t="s">
        <v>276</v>
      </c>
      <c r="AA88" s="92" t="s">
        <v>434</v>
      </c>
    </row>
    <row r="89" spans="1:28" s="100" customFormat="1" ht="15.5" hidden="1" x14ac:dyDescent="0.35">
      <c r="A89" s="214">
        <v>3</v>
      </c>
      <c r="B89" s="213" t="s">
        <v>563</v>
      </c>
      <c r="C89" s="214">
        <v>12</v>
      </c>
      <c r="D89" s="208" t="s">
        <v>13</v>
      </c>
      <c r="E89" s="215" t="s">
        <v>279</v>
      </c>
      <c r="F89" s="213" t="s">
        <v>271</v>
      </c>
      <c r="G89" s="215" t="s">
        <v>53</v>
      </c>
      <c r="H89" s="213" t="s">
        <v>280</v>
      </c>
      <c r="I89" s="215" t="s">
        <v>53</v>
      </c>
      <c r="J89" s="215" t="s">
        <v>333</v>
      </c>
      <c r="K89" s="215" t="s">
        <v>564</v>
      </c>
      <c r="L89" s="215" t="s">
        <v>193</v>
      </c>
      <c r="M89" s="205">
        <v>44944</v>
      </c>
      <c r="N89" s="205">
        <v>44944</v>
      </c>
      <c r="O89" s="92" t="s">
        <v>565</v>
      </c>
      <c r="P89" s="203" t="s">
        <v>219</v>
      </c>
      <c r="Q89" s="92" t="s">
        <v>9</v>
      </c>
      <c r="R89" s="92" t="s">
        <v>17</v>
      </c>
      <c r="S89" s="92"/>
      <c r="T89" s="92" t="s">
        <v>566</v>
      </c>
      <c r="U89" s="92"/>
      <c r="V89" s="146"/>
      <c r="W89" s="92"/>
      <c r="X89" s="147"/>
      <c r="Y89" s="148">
        <v>44954</v>
      </c>
      <c r="Z89" s="136" t="s">
        <v>276</v>
      </c>
      <c r="AA89" s="92" t="s">
        <v>565</v>
      </c>
      <c r="AB89" s="100">
        <v>2</v>
      </c>
    </row>
    <row r="90" spans="1:28" s="180" customFormat="1" ht="15.65" hidden="1" customHeight="1" x14ac:dyDescent="0.35">
      <c r="A90" s="223">
        <v>3</v>
      </c>
      <c r="B90" s="213" t="s">
        <v>567</v>
      </c>
      <c r="C90" s="214">
        <v>5</v>
      </c>
      <c r="D90" s="208" t="s">
        <v>13</v>
      </c>
      <c r="E90" s="215" t="s">
        <v>286</v>
      </c>
      <c r="F90" s="213" t="s">
        <v>271</v>
      </c>
      <c r="G90" s="215" t="s">
        <v>568</v>
      </c>
      <c r="H90" s="213" t="s">
        <v>205</v>
      </c>
      <c r="I90" s="215" t="s">
        <v>175</v>
      </c>
      <c r="J90" s="215" t="s">
        <v>295</v>
      </c>
      <c r="K90" s="215" t="s">
        <v>370</v>
      </c>
      <c r="L90" s="215" t="s">
        <v>193</v>
      </c>
      <c r="M90" s="205">
        <v>44944</v>
      </c>
      <c r="N90" s="205">
        <v>44944</v>
      </c>
      <c r="O90" s="92" t="s">
        <v>569</v>
      </c>
      <c r="P90" s="203" t="s">
        <v>215</v>
      </c>
      <c r="Q90" s="92" t="s">
        <v>9</v>
      </c>
      <c r="R90" s="92" t="s">
        <v>10</v>
      </c>
      <c r="S90" s="92"/>
      <c r="T90" s="92"/>
      <c r="U90" s="92" t="s">
        <v>163</v>
      </c>
      <c r="V90" s="146" t="s">
        <v>570</v>
      </c>
      <c r="W90" s="92"/>
      <c r="X90" s="147"/>
      <c r="Y90" s="148">
        <v>44949</v>
      </c>
      <c r="Z90" s="136" t="s">
        <v>276</v>
      </c>
      <c r="AA90" s="92" t="s">
        <v>520</v>
      </c>
    </row>
    <row r="91" spans="1:28" s="100" customFormat="1" ht="15.65" hidden="1" customHeight="1" x14ac:dyDescent="0.35">
      <c r="A91" s="214">
        <v>3</v>
      </c>
      <c r="B91" s="224" t="s">
        <v>571</v>
      </c>
      <c r="C91" s="223">
        <v>25</v>
      </c>
      <c r="D91" s="225" t="s">
        <v>13</v>
      </c>
      <c r="E91" s="226" t="s">
        <v>286</v>
      </c>
      <c r="F91" s="224" t="s">
        <v>271</v>
      </c>
      <c r="G91" s="226" t="s">
        <v>47</v>
      </c>
      <c r="H91" s="224" t="s">
        <v>280</v>
      </c>
      <c r="I91" s="226" t="s">
        <v>47</v>
      </c>
      <c r="J91" s="226" t="s">
        <v>333</v>
      </c>
      <c r="K91" s="226" t="s">
        <v>413</v>
      </c>
      <c r="L91" s="226" t="s">
        <v>193</v>
      </c>
      <c r="M91" s="221">
        <v>44944</v>
      </c>
      <c r="N91" s="221">
        <v>44944</v>
      </c>
      <c r="O91" s="139" t="s">
        <v>572</v>
      </c>
      <c r="P91" s="203" t="s">
        <v>234</v>
      </c>
      <c r="Q91" s="139" t="s">
        <v>9</v>
      </c>
      <c r="R91" s="139" t="s">
        <v>10</v>
      </c>
      <c r="S91" s="139"/>
      <c r="T91" s="139"/>
      <c r="U91" s="139"/>
      <c r="V91" s="141"/>
      <c r="W91" s="139"/>
      <c r="X91" s="142"/>
      <c r="Y91" s="143">
        <v>44945</v>
      </c>
      <c r="Z91" s="137" t="s">
        <v>430</v>
      </c>
      <c r="AA91" s="139" t="s">
        <v>573</v>
      </c>
    </row>
    <row r="92" spans="1:28" s="100" customFormat="1" ht="15.65" customHeight="1" x14ac:dyDescent="0.35">
      <c r="A92" s="214">
        <v>3</v>
      </c>
      <c r="B92" s="213" t="s">
        <v>574</v>
      </c>
      <c r="C92" s="214">
        <v>60</v>
      </c>
      <c r="D92" s="208" t="s">
        <v>13</v>
      </c>
      <c r="E92" s="215" t="s">
        <v>286</v>
      </c>
      <c r="F92" s="213" t="s">
        <v>271</v>
      </c>
      <c r="G92" s="215" t="s">
        <v>287</v>
      </c>
      <c r="H92" s="213" t="s">
        <v>280</v>
      </c>
      <c r="I92" s="215" t="s">
        <v>7</v>
      </c>
      <c r="J92" s="215" t="s">
        <v>333</v>
      </c>
      <c r="K92" s="215" t="s">
        <v>339</v>
      </c>
      <c r="L92" s="215" t="s">
        <v>195</v>
      </c>
      <c r="M92" s="205">
        <v>44945</v>
      </c>
      <c r="N92" s="205">
        <v>44945</v>
      </c>
      <c r="O92" s="92" t="s">
        <v>575</v>
      </c>
      <c r="P92" s="203" t="s">
        <v>219</v>
      </c>
      <c r="Q92" s="92" t="s">
        <v>9</v>
      </c>
      <c r="R92" s="92" t="s">
        <v>17</v>
      </c>
      <c r="S92" s="92"/>
      <c r="T92" s="92"/>
      <c r="U92" s="92"/>
      <c r="V92" s="146"/>
      <c r="W92" s="92"/>
      <c r="X92" s="147" t="s">
        <v>576</v>
      </c>
      <c r="Y92" s="148">
        <v>44945</v>
      </c>
      <c r="Z92" s="136" t="s">
        <v>276</v>
      </c>
      <c r="AA92" s="236" t="s">
        <v>577</v>
      </c>
    </row>
    <row r="93" spans="1:28" s="100" customFormat="1" ht="15.65" customHeight="1" x14ac:dyDescent="0.35">
      <c r="A93" s="214">
        <v>3</v>
      </c>
      <c r="B93" s="213" t="s">
        <v>578</v>
      </c>
      <c r="C93" s="214">
        <v>47</v>
      </c>
      <c r="D93" s="208" t="s">
        <v>13</v>
      </c>
      <c r="E93" s="215" t="s">
        <v>50</v>
      </c>
      <c r="F93" s="213" t="s">
        <v>271</v>
      </c>
      <c r="G93" s="215" t="s">
        <v>50</v>
      </c>
      <c r="H93" s="213" t="s">
        <v>280</v>
      </c>
      <c r="I93" s="215" t="s">
        <v>50</v>
      </c>
      <c r="J93" s="215" t="s">
        <v>301</v>
      </c>
      <c r="K93" s="215" t="s">
        <v>579</v>
      </c>
      <c r="L93" s="215" t="s">
        <v>195</v>
      </c>
      <c r="M93" s="205">
        <v>44937</v>
      </c>
      <c r="N93" s="205">
        <v>44937</v>
      </c>
      <c r="O93" s="92" t="s">
        <v>580</v>
      </c>
      <c r="P93" s="203" t="s">
        <v>220</v>
      </c>
      <c r="Q93" s="92" t="s">
        <v>9</v>
      </c>
      <c r="R93" s="92" t="s">
        <v>17</v>
      </c>
      <c r="S93" s="92"/>
      <c r="T93" s="92"/>
      <c r="U93" s="92"/>
      <c r="V93" s="146"/>
      <c r="W93" s="92"/>
      <c r="X93" s="147"/>
      <c r="Y93" s="148">
        <v>44940</v>
      </c>
      <c r="Z93" s="136" t="s">
        <v>276</v>
      </c>
      <c r="AA93" s="92" t="s">
        <v>581</v>
      </c>
    </row>
    <row r="94" spans="1:28" s="100" customFormat="1" ht="15.65" customHeight="1" x14ac:dyDescent="0.35">
      <c r="A94" s="214">
        <v>3</v>
      </c>
      <c r="B94" s="213" t="s">
        <v>582</v>
      </c>
      <c r="C94" s="214">
        <v>58</v>
      </c>
      <c r="D94" s="208" t="s">
        <v>13</v>
      </c>
      <c r="E94" s="215" t="s">
        <v>279</v>
      </c>
      <c r="F94" s="213" t="s">
        <v>271</v>
      </c>
      <c r="G94" s="215" t="s">
        <v>583</v>
      </c>
      <c r="H94" s="213" t="s">
        <v>280</v>
      </c>
      <c r="I94" s="215" t="s">
        <v>7</v>
      </c>
      <c r="J94" s="215" t="s">
        <v>385</v>
      </c>
      <c r="K94" s="215" t="s">
        <v>339</v>
      </c>
      <c r="L94" s="215" t="s">
        <v>195</v>
      </c>
      <c r="M94" s="205">
        <v>44945</v>
      </c>
      <c r="N94" s="205">
        <v>44945</v>
      </c>
      <c r="O94" s="92" t="s">
        <v>584</v>
      </c>
      <c r="P94" s="203" t="s">
        <v>210</v>
      </c>
      <c r="Q94" s="92" t="s">
        <v>9</v>
      </c>
      <c r="R94" s="92" t="s">
        <v>17</v>
      </c>
      <c r="S94" s="92"/>
      <c r="T94" s="92"/>
      <c r="U94" s="92"/>
      <c r="V94" s="146"/>
      <c r="W94" s="92"/>
      <c r="X94" s="147"/>
      <c r="Y94" s="227"/>
      <c r="Z94" s="136" t="s">
        <v>276</v>
      </c>
      <c r="AA94" s="92" t="s">
        <v>585</v>
      </c>
    </row>
    <row r="95" spans="1:28" s="100" customFormat="1" ht="15.65" hidden="1" customHeight="1" x14ac:dyDescent="0.35">
      <c r="A95" s="214">
        <v>3</v>
      </c>
      <c r="B95" s="213" t="s">
        <v>586</v>
      </c>
      <c r="C95" s="214">
        <v>36</v>
      </c>
      <c r="D95" s="208" t="s">
        <v>13</v>
      </c>
      <c r="E95" s="215" t="s">
        <v>286</v>
      </c>
      <c r="F95" s="213" t="s">
        <v>271</v>
      </c>
      <c r="G95" s="215" t="s">
        <v>44</v>
      </c>
      <c r="H95" s="213" t="s">
        <v>280</v>
      </c>
      <c r="I95" s="215" t="s">
        <v>44</v>
      </c>
      <c r="J95" s="215" t="s">
        <v>333</v>
      </c>
      <c r="K95" s="215" t="s">
        <v>550</v>
      </c>
      <c r="L95" s="212" t="s">
        <v>193</v>
      </c>
      <c r="M95" s="205">
        <v>44943</v>
      </c>
      <c r="N95" s="205">
        <v>44943</v>
      </c>
      <c r="O95" s="92" t="s">
        <v>587</v>
      </c>
      <c r="P95" s="203" t="s">
        <v>220</v>
      </c>
      <c r="Q95" s="92" t="s">
        <v>9</v>
      </c>
      <c r="R95" s="92" t="s">
        <v>17</v>
      </c>
      <c r="S95" s="92"/>
      <c r="T95" s="92"/>
      <c r="U95" s="92"/>
      <c r="V95" s="146"/>
      <c r="W95" s="92" t="s">
        <v>12</v>
      </c>
      <c r="X95" s="147" t="s">
        <v>588</v>
      </c>
      <c r="Y95" s="148"/>
      <c r="Z95" s="136"/>
      <c r="AA95" s="92" t="s">
        <v>12</v>
      </c>
    </row>
    <row r="96" spans="1:28" s="79" customFormat="1" ht="15.65" customHeight="1" x14ac:dyDescent="0.35">
      <c r="A96" s="211">
        <v>3</v>
      </c>
      <c r="B96" s="213" t="s">
        <v>589</v>
      </c>
      <c r="C96" s="214">
        <v>2.6</v>
      </c>
      <c r="D96" s="208" t="s">
        <v>13</v>
      </c>
      <c r="E96" s="215" t="s">
        <v>286</v>
      </c>
      <c r="F96" s="213" t="s">
        <v>271</v>
      </c>
      <c r="G96" s="215" t="s">
        <v>50</v>
      </c>
      <c r="H96" s="213" t="s">
        <v>280</v>
      </c>
      <c r="I96" s="215" t="s">
        <v>50</v>
      </c>
      <c r="J96" s="215" t="s">
        <v>385</v>
      </c>
      <c r="K96" s="215" t="s">
        <v>499</v>
      </c>
      <c r="L96" s="215" t="s">
        <v>195</v>
      </c>
      <c r="M96" s="205">
        <v>44943</v>
      </c>
      <c r="N96" s="205">
        <v>44945</v>
      </c>
      <c r="O96" s="92" t="s">
        <v>590</v>
      </c>
      <c r="P96" s="203" t="s">
        <v>208</v>
      </c>
      <c r="Q96" s="92" t="s">
        <v>9</v>
      </c>
      <c r="R96" s="92" t="s">
        <v>10</v>
      </c>
      <c r="S96" s="92"/>
      <c r="T96" s="92"/>
      <c r="U96" s="92"/>
      <c r="V96" s="146"/>
      <c r="W96" s="92"/>
      <c r="X96" s="147"/>
      <c r="Y96" s="148">
        <v>44953</v>
      </c>
      <c r="Z96" s="136" t="s">
        <v>276</v>
      </c>
      <c r="AA96" s="92" t="s">
        <v>591</v>
      </c>
    </row>
    <row r="97" spans="1:28" s="100" customFormat="1" ht="15.65" hidden="1" customHeight="1" x14ac:dyDescent="0.35">
      <c r="A97" s="214">
        <v>3</v>
      </c>
      <c r="B97" s="200" t="s">
        <v>592</v>
      </c>
      <c r="C97" s="211">
        <v>4</v>
      </c>
      <c r="D97" s="202" t="s">
        <v>13</v>
      </c>
      <c r="E97" s="209" t="s">
        <v>286</v>
      </c>
      <c r="F97" s="200" t="s">
        <v>271</v>
      </c>
      <c r="G97" s="209" t="s">
        <v>47</v>
      </c>
      <c r="H97" s="200" t="s">
        <v>280</v>
      </c>
      <c r="I97" s="209" t="s">
        <v>47</v>
      </c>
      <c r="J97" s="209" t="s">
        <v>338</v>
      </c>
      <c r="K97" s="209" t="s">
        <v>413</v>
      </c>
      <c r="L97" s="210" t="s">
        <v>193</v>
      </c>
      <c r="M97" s="205">
        <v>44944</v>
      </c>
      <c r="N97" s="205">
        <v>44944</v>
      </c>
      <c r="O97" s="92" t="s">
        <v>593</v>
      </c>
      <c r="P97" s="203" t="s">
        <v>214</v>
      </c>
      <c r="Q97" s="92" t="s">
        <v>9</v>
      </c>
      <c r="R97" s="92" t="s">
        <v>10</v>
      </c>
      <c r="S97" s="92"/>
      <c r="T97" s="92"/>
      <c r="U97" s="92"/>
      <c r="V97" s="146"/>
      <c r="W97" s="92" t="s">
        <v>12</v>
      </c>
      <c r="X97" s="147" t="s">
        <v>594</v>
      </c>
      <c r="Y97" s="148"/>
      <c r="Z97" s="136"/>
      <c r="AA97" s="92" t="s">
        <v>12</v>
      </c>
    </row>
    <row r="98" spans="1:28" s="79" customFormat="1" ht="15.65" hidden="1" customHeight="1" x14ac:dyDescent="0.35">
      <c r="A98" s="211">
        <v>3</v>
      </c>
      <c r="B98" s="213" t="s">
        <v>595</v>
      </c>
      <c r="C98" s="214">
        <v>29</v>
      </c>
      <c r="D98" s="208" t="s">
        <v>25</v>
      </c>
      <c r="E98" s="215" t="s">
        <v>286</v>
      </c>
      <c r="F98" s="213" t="s">
        <v>271</v>
      </c>
      <c r="G98" s="215" t="s">
        <v>336</v>
      </c>
      <c r="H98" s="213" t="s">
        <v>280</v>
      </c>
      <c r="I98" s="215" t="s">
        <v>7</v>
      </c>
      <c r="J98" s="215" t="s">
        <v>273</v>
      </c>
      <c r="K98" s="215" t="s">
        <v>339</v>
      </c>
      <c r="L98" s="215" t="s">
        <v>193</v>
      </c>
      <c r="M98" s="205">
        <v>44946</v>
      </c>
      <c r="N98" s="205">
        <v>44946</v>
      </c>
      <c r="O98" s="92" t="s">
        <v>596</v>
      </c>
      <c r="P98" s="203" t="s">
        <v>234</v>
      </c>
      <c r="Q98" s="92" t="s">
        <v>9</v>
      </c>
      <c r="R98" s="92" t="s">
        <v>17</v>
      </c>
      <c r="S98" s="92"/>
      <c r="T98" s="92"/>
      <c r="U98" s="92"/>
      <c r="V98" s="146"/>
      <c r="W98" s="92"/>
      <c r="X98" s="147" t="s">
        <v>597</v>
      </c>
      <c r="Y98" s="148">
        <v>44949</v>
      </c>
      <c r="Z98" s="136" t="s">
        <v>276</v>
      </c>
      <c r="AA98" s="92" t="s">
        <v>598</v>
      </c>
    </row>
    <row r="99" spans="1:28" s="79" customFormat="1" ht="15.65" hidden="1" customHeight="1" x14ac:dyDescent="0.35">
      <c r="A99" s="211">
        <v>3</v>
      </c>
      <c r="B99" s="200" t="s">
        <v>599</v>
      </c>
      <c r="C99" s="211">
        <v>19</v>
      </c>
      <c r="D99" s="202" t="s">
        <v>25</v>
      </c>
      <c r="E99" s="209" t="s">
        <v>279</v>
      </c>
      <c r="F99" s="200" t="s">
        <v>271</v>
      </c>
      <c r="G99" s="209" t="s">
        <v>287</v>
      </c>
      <c r="H99" s="200" t="s">
        <v>280</v>
      </c>
      <c r="I99" s="209" t="s">
        <v>7</v>
      </c>
      <c r="J99" s="209" t="s">
        <v>327</v>
      </c>
      <c r="K99" s="209" t="s">
        <v>339</v>
      </c>
      <c r="L99" s="209" t="s">
        <v>193</v>
      </c>
      <c r="M99" s="205">
        <v>44946</v>
      </c>
      <c r="N99" s="205">
        <v>44946</v>
      </c>
      <c r="O99" s="92" t="s">
        <v>600</v>
      </c>
      <c r="P99" s="203" t="s">
        <v>219</v>
      </c>
      <c r="Q99" s="92" t="s">
        <v>9</v>
      </c>
      <c r="R99" s="92" t="s">
        <v>17</v>
      </c>
      <c r="S99" s="92"/>
      <c r="T99" s="92"/>
      <c r="U99" s="92"/>
      <c r="V99" s="146"/>
      <c r="W99" s="92"/>
      <c r="X99" s="147"/>
      <c r="Y99" s="148">
        <v>44953</v>
      </c>
      <c r="Z99" s="136" t="s">
        <v>276</v>
      </c>
      <c r="AA99" s="92" t="s">
        <v>601</v>
      </c>
    </row>
    <row r="100" spans="1:28" s="79" customFormat="1" ht="15.65" hidden="1" customHeight="1" x14ac:dyDescent="0.35">
      <c r="A100" s="211">
        <v>3</v>
      </c>
      <c r="B100" s="200" t="s">
        <v>602</v>
      </c>
      <c r="C100" s="211">
        <v>63</v>
      </c>
      <c r="D100" s="202" t="s">
        <v>13</v>
      </c>
      <c r="E100" s="209" t="s">
        <v>286</v>
      </c>
      <c r="F100" s="200" t="s">
        <v>312</v>
      </c>
      <c r="G100" s="209" t="s">
        <v>603</v>
      </c>
      <c r="H100" s="200" t="s">
        <v>280</v>
      </c>
      <c r="I100" s="209" t="s">
        <v>7</v>
      </c>
      <c r="J100" s="209" t="s">
        <v>433</v>
      </c>
      <c r="K100" s="209" t="s">
        <v>339</v>
      </c>
      <c r="L100" s="209" t="s">
        <v>193</v>
      </c>
      <c r="M100" s="205">
        <v>44946</v>
      </c>
      <c r="N100" s="205">
        <v>44946</v>
      </c>
      <c r="O100" s="92" t="s">
        <v>324</v>
      </c>
      <c r="P100" s="203" t="s">
        <v>210</v>
      </c>
      <c r="Q100" s="92" t="s">
        <v>9</v>
      </c>
      <c r="R100" s="92" t="s">
        <v>10</v>
      </c>
      <c r="S100" s="92"/>
      <c r="T100" s="92"/>
      <c r="U100" s="92"/>
      <c r="V100" s="146"/>
      <c r="W100" s="92"/>
      <c r="X100" s="147"/>
      <c r="Y100" s="148">
        <v>44955</v>
      </c>
      <c r="Z100" s="136" t="s">
        <v>276</v>
      </c>
      <c r="AA100" s="92" t="s">
        <v>604</v>
      </c>
    </row>
    <row r="101" spans="1:28" s="80" customFormat="1" ht="15.65" hidden="1" customHeight="1" x14ac:dyDescent="0.35">
      <c r="A101" s="216">
        <v>3</v>
      </c>
      <c r="B101" s="200" t="s">
        <v>605</v>
      </c>
      <c r="C101" s="211">
        <v>75</v>
      </c>
      <c r="D101" s="202" t="s">
        <v>13</v>
      </c>
      <c r="E101" s="209" t="s">
        <v>279</v>
      </c>
      <c r="F101" s="200" t="s">
        <v>271</v>
      </c>
      <c r="G101" s="209" t="s">
        <v>336</v>
      </c>
      <c r="H101" s="200" t="s">
        <v>280</v>
      </c>
      <c r="I101" s="209" t="s">
        <v>7</v>
      </c>
      <c r="J101" s="209" t="s">
        <v>327</v>
      </c>
      <c r="K101" s="209" t="s">
        <v>339</v>
      </c>
      <c r="L101" s="209" t="s">
        <v>193</v>
      </c>
      <c r="M101" s="205">
        <v>44946</v>
      </c>
      <c r="N101" s="205">
        <v>44946</v>
      </c>
      <c r="O101" s="92" t="s">
        <v>606</v>
      </c>
      <c r="P101" s="203" t="s">
        <v>212</v>
      </c>
      <c r="Q101" s="92" t="s">
        <v>9</v>
      </c>
      <c r="R101" s="92" t="s">
        <v>17</v>
      </c>
      <c r="S101" s="92"/>
      <c r="T101" s="92"/>
      <c r="U101" s="92"/>
      <c r="V101" s="146"/>
      <c r="W101" s="92"/>
      <c r="X101" s="147" t="s">
        <v>576</v>
      </c>
      <c r="Y101" s="148">
        <v>44954</v>
      </c>
      <c r="Z101" s="136" t="s">
        <v>276</v>
      </c>
      <c r="AA101" s="92" t="s">
        <v>607</v>
      </c>
    </row>
    <row r="102" spans="1:28" s="79" customFormat="1" ht="15.65" hidden="1" customHeight="1" x14ac:dyDescent="0.35">
      <c r="A102" s="211">
        <v>3</v>
      </c>
      <c r="B102" s="217" t="s">
        <v>608</v>
      </c>
      <c r="C102" s="216">
        <v>3</v>
      </c>
      <c r="D102" s="219" t="s">
        <v>13</v>
      </c>
      <c r="E102" s="220" t="s">
        <v>279</v>
      </c>
      <c r="F102" s="217" t="s">
        <v>271</v>
      </c>
      <c r="G102" s="220" t="s">
        <v>609</v>
      </c>
      <c r="H102" s="217" t="s">
        <v>280</v>
      </c>
      <c r="I102" s="220" t="s">
        <v>7</v>
      </c>
      <c r="J102" s="220" t="s">
        <v>327</v>
      </c>
      <c r="K102" s="220" t="s">
        <v>339</v>
      </c>
      <c r="L102" s="220" t="s">
        <v>193</v>
      </c>
      <c r="M102" s="221">
        <v>44946</v>
      </c>
      <c r="N102" s="221">
        <v>44946</v>
      </c>
      <c r="O102" s="139" t="s">
        <v>562</v>
      </c>
      <c r="P102" s="203" t="s">
        <v>211</v>
      </c>
      <c r="Q102" s="139" t="s">
        <v>9</v>
      </c>
      <c r="R102" s="139" t="s">
        <v>10</v>
      </c>
      <c r="S102" s="139"/>
      <c r="T102" s="139"/>
      <c r="U102" s="139"/>
      <c r="V102" s="141"/>
      <c r="W102" s="139"/>
      <c r="X102" s="142"/>
      <c r="Y102" s="140">
        <v>44949</v>
      </c>
      <c r="Z102" s="137" t="s">
        <v>430</v>
      </c>
      <c r="AA102" s="139" t="s">
        <v>610</v>
      </c>
    </row>
    <row r="103" spans="1:28" s="79" customFormat="1" ht="15.65" hidden="1" customHeight="1" x14ac:dyDescent="0.35">
      <c r="A103" s="211">
        <v>3</v>
      </c>
      <c r="B103" s="200" t="s">
        <v>611</v>
      </c>
      <c r="C103" s="211">
        <v>60</v>
      </c>
      <c r="D103" s="202" t="s">
        <v>13</v>
      </c>
      <c r="E103" s="209" t="s">
        <v>286</v>
      </c>
      <c r="F103" s="200" t="s">
        <v>271</v>
      </c>
      <c r="G103" s="209" t="s">
        <v>44</v>
      </c>
      <c r="H103" s="200" t="s">
        <v>280</v>
      </c>
      <c r="I103" s="209" t="s">
        <v>44</v>
      </c>
      <c r="J103" s="209" t="s">
        <v>612</v>
      </c>
      <c r="K103" s="209" t="s">
        <v>339</v>
      </c>
      <c r="L103" s="209" t="s">
        <v>193</v>
      </c>
      <c r="M103" s="205">
        <v>44946</v>
      </c>
      <c r="N103" s="205">
        <v>44946</v>
      </c>
      <c r="O103" s="92" t="s">
        <v>613</v>
      </c>
      <c r="P103" s="203" t="s">
        <v>213</v>
      </c>
      <c r="Q103" s="92" t="s">
        <v>9</v>
      </c>
      <c r="R103" s="92" t="s">
        <v>10</v>
      </c>
      <c r="S103" s="92"/>
      <c r="T103" s="92"/>
      <c r="U103" s="92"/>
      <c r="V103" s="146"/>
      <c r="W103" s="92"/>
      <c r="X103" s="147"/>
      <c r="Y103" s="145">
        <v>44954</v>
      </c>
      <c r="Z103" s="136" t="s">
        <v>276</v>
      </c>
      <c r="AA103" s="92" t="s">
        <v>614</v>
      </c>
    </row>
    <row r="104" spans="1:28" s="79" customFormat="1" ht="15.65" customHeight="1" x14ac:dyDescent="0.35">
      <c r="A104" s="211">
        <v>3</v>
      </c>
      <c r="B104" s="200" t="s">
        <v>615</v>
      </c>
      <c r="C104" s="211">
        <v>23</v>
      </c>
      <c r="D104" s="202" t="s">
        <v>13</v>
      </c>
      <c r="E104" s="209" t="s">
        <v>286</v>
      </c>
      <c r="F104" s="200" t="s">
        <v>271</v>
      </c>
      <c r="G104" s="209" t="s">
        <v>298</v>
      </c>
      <c r="H104" s="200" t="s">
        <v>280</v>
      </c>
      <c r="I104" s="209" t="s">
        <v>7</v>
      </c>
      <c r="J104" s="209" t="s">
        <v>301</v>
      </c>
      <c r="K104" s="209" t="s">
        <v>339</v>
      </c>
      <c r="L104" s="209" t="s">
        <v>195</v>
      </c>
      <c r="M104" s="205">
        <v>44947</v>
      </c>
      <c r="N104" s="205">
        <v>44947</v>
      </c>
      <c r="O104" s="92" t="s">
        <v>616</v>
      </c>
      <c r="P104" s="203" t="s">
        <v>223</v>
      </c>
      <c r="Q104" s="92" t="s">
        <v>9</v>
      </c>
      <c r="R104" s="92" t="s">
        <v>23</v>
      </c>
      <c r="S104" s="92"/>
      <c r="T104" s="92" t="s">
        <v>341</v>
      </c>
      <c r="U104" s="92"/>
      <c r="V104" s="146"/>
      <c r="W104" s="92"/>
      <c r="X104" s="147"/>
      <c r="Y104" s="145">
        <v>44949</v>
      </c>
      <c r="Z104" s="136" t="s">
        <v>276</v>
      </c>
      <c r="AA104" s="92" t="s">
        <v>617</v>
      </c>
    </row>
    <row r="105" spans="1:28" s="100" customFormat="1" ht="15.65" customHeight="1" x14ac:dyDescent="0.35">
      <c r="A105" s="211">
        <v>4</v>
      </c>
      <c r="B105" s="200" t="s">
        <v>618</v>
      </c>
      <c r="C105" s="211">
        <v>35</v>
      </c>
      <c r="D105" s="202" t="s">
        <v>13</v>
      </c>
      <c r="E105" s="209" t="s">
        <v>286</v>
      </c>
      <c r="F105" s="200" t="s">
        <v>271</v>
      </c>
      <c r="G105" s="209" t="s">
        <v>7</v>
      </c>
      <c r="H105" s="200" t="s">
        <v>280</v>
      </c>
      <c r="I105" s="209" t="s">
        <v>7</v>
      </c>
      <c r="J105" s="209" t="s">
        <v>301</v>
      </c>
      <c r="K105" s="209" t="s">
        <v>339</v>
      </c>
      <c r="L105" s="209" t="s">
        <v>195</v>
      </c>
      <c r="M105" s="205">
        <v>44947</v>
      </c>
      <c r="N105" s="205">
        <v>44947</v>
      </c>
      <c r="O105" s="92" t="s">
        <v>619</v>
      </c>
      <c r="P105" s="203" t="s">
        <v>219</v>
      </c>
      <c r="Q105" s="92" t="s">
        <v>9</v>
      </c>
      <c r="R105" s="92" t="s">
        <v>17</v>
      </c>
      <c r="S105" s="92"/>
      <c r="T105" s="92" t="s">
        <v>620</v>
      </c>
      <c r="U105" s="92"/>
      <c r="V105" s="146"/>
      <c r="W105" s="92"/>
      <c r="X105" s="147"/>
      <c r="Y105" s="148">
        <v>44947</v>
      </c>
      <c r="Z105" s="136" t="s">
        <v>276</v>
      </c>
      <c r="AA105" s="92" t="s">
        <v>621</v>
      </c>
    </row>
    <row r="106" spans="1:28" s="79" customFormat="1" ht="15.65" customHeight="1" x14ac:dyDescent="0.35">
      <c r="A106" s="211">
        <v>4</v>
      </c>
      <c r="B106" s="200" t="s">
        <v>622</v>
      </c>
      <c r="C106" s="211">
        <v>23</v>
      </c>
      <c r="D106" s="202" t="s">
        <v>13</v>
      </c>
      <c r="E106" s="209" t="s">
        <v>286</v>
      </c>
      <c r="F106" s="200" t="s">
        <v>271</v>
      </c>
      <c r="G106" s="209" t="s">
        <v>7</v>
      </c>
      <c r="H106" s="200" t="s">
        <v>280</v>
      </c>
      <c r="I106" s="209" t="s">
        <v>7</v>
      </c>
      <c r="J106" s="209" t="s">
        <v>338</v>
      </c>
      <c r="K106" s="209" t="s">
        <v>339</v>
      </c>
      <c r="L106" s="209" t="s">
        <v>195</v>
      </c>
      <c r="M106" s="205">
        <v>44948</v>
      </c>
      <c r="N106" s="205">
        <v>44948</v>
      </c>
      <c r="O106" s="92" t="s">
        <v>623</v>
      </c>
      <c r="P106" s="203" t="s">
        <v>219</v>
      </c>
      <c r="Q106" s="92" t="s">
        <v>9</v>
      </c>
      <c r="R106" s="92" t="s">
        <v>17</v>
      </c>
      <c r="S106" s="92"/>
      <c r="T106" s="92" t="s">
        <v>448</v>
      </c>
      <c r="U106" s="92"/>
      <c r="V106" s="146"/>
      <c r="W106" s="92"/>
      <c r="X106" s="147"/>
      <c r="Y106" s="148">
        <v>44950</v>
      </c>
      <c r="Z106" s="136" t="s">
        <v>276</v>
      </c>
      <c r="AA106" s="92" t="s">
        <v>624</v>
      </c>
    </row>
    <row r="107" spans="1:28" s="79" customFormat="1" ht="15.5" x14ac:dyDescent="0.35">
      <c r="A107" s="211">
        <v>4</v>
      </c>
      <c r="B107" s="200" t="s">
        <v>625</v>
      </c>
      <c r="C107" s="211">
        <v>24</v>
      </c>
      <c r="D107" s="202" t="s">
        <v>13</v>
      </c>
      <c r="E107" s="209" t="s">
        <v>286</v>
      </c>
      <c r="F107" s="200" t="s">
        <v>312</v>
      </c>
      <c r="G107" s="209" t="s">
        <v>44</v>
      </c>
      <c r="H107" s="200" t="s">
        <v>280</v>
      </c>
      <c r="I107" s="209" t="s">
        <v>44</v>
      </c>
      <c r="J107" s="209" t="s">
        <v>338</v>
      </c>
      <c r="K107" s="209" t="s">
        <v>564</v>
      </c>
      <c r="L107" s="209" t="s">
        <v>195</v>
      </c>
      <c r="M107" s="205">
        <v>44948</v>
      </c>
      <c r="N107" s="205">
        <v>44948</v>
      </c>
      <c r="O107" s="74" t="s">
        <v>626</v>
      </c>
      <c r="P107" s="203" t="s">
        <v>224</v>
      </c>
      <c r="Q107" s="92" t="s">
        <v>9</v>
      </c>
      <c r="R107" s="74" t="s">
        <v>23</v>
      </c>
      <c r="S107" s="74"/>
      <c r="T107" s="74" t="s">
        <v>478</v>
      </c>
      <c r="U107" s="74"/>
      <c r="V107" s="77"/>
      <c r="W107" s="74"/>
      <c r="X107" s="78"/>
      <c r="Y107" s="107"/>
      <c r="Z107" s="58" t="s">
        <v>276</v>
      </c>
      <c r="AA107" s="74"/>
    </row>
    <row r="108" spans="1:28" s="79" customFormat="1" ht="15.65" customHeight="1" x14ac:dyDescent="0.35">
      <c r="A108" s="211">
        <v>4</v>
      </c>
      <c r="B108" s="200" t="s">
        <v>627</v>
      </c>
      <c r="C108" s="211">
        <v>6</v>
      </c>
      <c r="D108" s="202" t="s">
        <v>13</v>
      </c>
      <c r="E108" s="209" t="s">
        <v>279</v>
      </c>
      <c r="F108" s="200" t="s">
        <v>271</v>
      </c>
      <c r="G108" s="209" t="s">
        <v>628</v>
      </c>
      <c r="H108" s="200" t="s">
        <v>205</v>
      </c>
      <c r="I108" s="209" t="s">
        <v>175</v>
      </c>
      <c r="J108" s="209" t="s">
        <v>295</v>
      </c>
      <c r="K108" s="209" t="s">
        <v>274</v>
      </c>
      <c r="L108" s="209" t="s">
        <v>195</v>
      </c>
      <c r="M108" s="205">
        <v>44947</v>
      </c>
      <c r="N108" s="205">
        <v>44947</v>
      </c>
      <c r="O108" s="74" t="s">
        <v>629</v>
      </c>
      <c r="P108" s="203" t="s">
        <v>210</v>
      </c>
      <c r="Q108" s="92" t="s">
        <v>9</v>
      </c>
      <c r="R108" s="74" t="s">
        <v>10</v>
      </c>
      <c r="S108" s="74"/>
      <c r="U108" s="74"/>
      <c r="V108" s="77"/>
      <c r="W108" s="74"/>
      <c r="X108" s="78"/>
      <c r="Y108" s="107">
        <v>44953</v>
      </c>
      <c r="Z108" s="58" t="s">
        <v>276</v>
      </c>
      <c r="AA108" s="74" t="s">
        <v>629</v>
      </c>
    </row>
    <row r="109" spans="1:28" s="79" customFormat="1" ht="15.65" hidden="1" customHeight="1" x14ac:dyDescent="0.35">
      <c r="A109" s="211">
        <v>4</v>
      </c>
      <c r="B109" s="200" t="s">
        <v>630</v>
      </c>
      <c r="C109" s="211">
        <v>65</v>
      </c>
      <c r="D109" s="202" t="s">
        <v>13</v>
      </c>
      <c r="E109" s="209" t="s">
        <v>286</v>
      </c>
      <c r="F109" s="200" t="s">
        <v>271</v>
      </c>
      <c r="G109" s="209" t="s">
        <v>7</v>
      </c>
      <c r="H109" s="200" t="s">
        <v>280</v>
      </c>
      <c r="I109" s="209" t="s">
        <v>7</v>
      </c>
      <c r="J109" s="209" t="s">
        <v>338</v>
      </c>
      <c r="K109" s="209" t="s">
        <v>339</v>
      </c>
      <c r="L109" s="209" t="s">
        <v>193</v>
      </c>
      <c r="M109" s="205">
        <v>44949</v>
      </c>
      <c r="N109" s="205">
        <v>44949</v>
      </c>
      <c r="O109" s="74" t="s">
        <v>631</v>
      </c>
      <c r="P109" s="203" t="s">
        <v>234</v>
      </c>
      <c r="Q109" s="92" t="s">
        <v>16</v>
      </c>
      <c r="R109" s="74"/>
      <c r="S109" s="74" t="s">
        <v>34</v>
      </c>
      <c r="T109" s="74"/>
      <c r="U109" s="74"/>
      <c r="V109" s="77"/>
      <c r="W109" s="74"/>
      <c r="X109" s="78"/>
      <c r="Y109" s="107">
        <v>44949</v>
      </c>
      <c r="Z109" s="58" t="s">
        <v>276</v>
      </c>
      <c r="AA109" s="74" t="s">
        <v>631</v>
      </c>
    </row>
    <row r="110" spans="1:28" s="79" customFormat="1" ht="15.65" hidden="1" customHeight="1" x14ac:dyDescent="0.35">
      <c r="A110" s="211">
        <v>4</v>
      </c>
      <c r="B110" s="200" t="s">
        <v>632</v>
      </c>
      <c r="C110" s="211">
        <v>1.5</v>
      </c>
      <c r="D110" s="202" t="s">
        <v>13</v>
      </c>
      <c r="E110" s="209" t="s">
        <v>286</v>
      </c>
      <c r="F110" s="200" t="s">
        <v>271</v>
      </c>
      <c r="G110" s="209" t="s">
        <v>53</v>
      </c>
      <c r="H110" s="200" t="s">
        <v>280</v>
      </c>
      <c r="I110" s="209" t="s">
        <v>53</v>
      </c>
      <c r="J110" s="209" t="s">
        <v>333</v>
      </c>
      <c r="K110" s="209" t="s">
        <v>400</v>
      </c>
      <c r="L110" s="209" t="s">
        <v>193</v>
      </c>
      <c r="M110" s="205">
        <v>44949</v>
      </c>
      <c r="N110" s="205">
        <v>44949</v>
      </c>
      <c r="O110" s="74" t="s">
        <v>434</v>
      </c>
      <c r="P110" s="203" t="s">
        <v>211</v>
      </c>
      <c r="Q110" s="92" t="s">
        <v>9</v>
      </c>
      <c r="R110" s="74" t="s">
        <v>10</v>
      </c>
      <c r="S110" s="74"/>
      <c r="T110" s="74"/>
      <c r="U110" s="74"/>
      <c r="V110" s="77"/>
      <c r="W110" s="74"/>
      <c r="X110" s="78"/>
      <c r="Y110" s="107">
        <v>44949</v>
      </c>
      <c r="Z110" s="58" t="s">
        <v>276</v>
      </c>
      <c r="AA110" s="74" t="s">
        <v>434</v>
      </c>
    </row>
    <row r="111" spans="1:28" s="79" customFormat="1" ht="15.65" hidden="1" customHeight="1" x14ac:dyDescent="0.35">
      <c r="A111" s="211">
        <v>4</v>
      </c>
      <c r="B111" s="200" t="s">
        <v>633</v>
      </c>
      <c r="C111" s="211">
        <v>68</v>
      </c>
      <c r="D111" s="202" t="s">
        <v>13</v>
      </c>
      <c r="E111" s="209" t="s">
        <v>279</v>
      </c>
      <c r="F111" s="200" t="s">
        <v>271</v>
      </c>
      <c r="G111" s="209" t="s">
        <v>409</v>
      </c>
      <c r="H111" s="200" t="s">
        <v>280</v>
      </c>
      <c r="I111" s="209" t="s">
        <v>7</v>
      </c>
      <c r="J111" s="209" t="s">
        <v>273</v>
      </c>
      <c r="K111" s="209" t="s">
        <v>339</v>
      </c>
      <c r="L111" s="209" t="s">
        <v>193</v>
      </c>
      <c r="M111" s="205">
        <v>44949</v>
      </c>
      <c r="N111" s="205">
        <v>44949</v>
      </c>
      <c r="O111" s="74" t="s">
        <v>634</v>
      </c>
      <c r="P111" s="203" t="s">
        <v>219</v>
      </c>
      <c r="Q111" s="92" t="s">
        <v>16</v>
      </c>
      <c r="R111" s="74"/>
      <c r="S111" s="74" t="s">
        <v>34</v>
      </c>
      <c r="T111" s="74"/>
      <c r="U111" s="74"/>
      <c r="V111" s="77"/>
      <c r="W111" s="74"/>
      <c r="X111" s="78"/>
      <c r="Y111" s="107">
        <v>44949</v>
      </c>
      <c r="Z111" s="58" t="s">
        <v>276</v>
      </c>
      <c r="AA111" s="74" t="s">
        <v>634</v>
      </c>
    </row>
    <row r="112" spans="1:28" s="79" customFormat="1" ht="15.5" hidden="1" x14ac:dyDescent="0.35">
      <c r="A112" s="211">
        <v>4</v>
      </c>
      <c r="B112" s="200" t="s">
        <v>635</v>
      </c>
      <c r="C112" s="211">
        <v>11</v>
      </c>
      <c r="D112" s="202" t="s">
        <v>13</v>
      </c>
      <c r="E112" s="209" t="s">
        <v>286</v>
      </c>
      <c r="F112" s="200" t="s">
        <v>271</v>
      </c>
      <c r="G112" s="209" t="s">
        <v>298</v>
      </c>
      <c r="H112" s="200" t="s">
        <v>280</v>
      </c>
      <c r="I112" s="209" t="s">
        <v>7</v>
      </c>
      <c r="J112" s="209" t="s">
        <v>433</v>
      </c>
      <c r="K112" s="209" t="s">
        <v>339</v>
      </c>
      <c r="L112" s="209" t="s">
        <v>193</v>
      </c>
      <c r="M112" s="205">
        <v>44949</v>
      </c>
      <c r="N112" s="205">
        <v>44949</v>
      </c>
      <c r="O112" s="74" t="s">
        <v>18</v>
      </c>
      <c r="P112" s="203"/>
      <c r="Q112" s="92" t="s">
        <v>16</v>
      </c>
      <c r="R112" s="74"/>
      <c r="S112" s="74" t="s">
        <v>34</v>
      </c>
      <c r="T112" s="74"/>
      <c r="U112" s="74"/>
      <c r="V112" s="77"/>
      <c r="W112" s="74"/>
      <c r="X112" s="78"/>
      <c r="Y112" s="107">
        <v>44949</v>
      </c>
      <c r="Z112" s="58" t="s">
        <v>276</v>
      </c>
      <c r="AA112" s="74" t="s">
        <v>636</v>
      </c>
      <c r="AB112" s="79">
        <v>1</v>
      </c>
    </row>
    <row r="113" spans="1:27" s="79" customFormat="1" ht="15.65" hidden="1" customHeight="1" x14ac:dyDescent="0.35">
      <c r="A113" s="211">
        <v>5</v>
      </c>
      <c r="B113" s="200" t="s">
        <v>637</v>
      </c>
      <c r="C113" s="245">
        <v>75</v>
      </c>
      <c r="D113" s="73" t="s">
        <v>13</v>
      </c>
      <c r="E113" s="115" t="s">
        <v>286</v>
      </c>
      <c r="F113" s="58" t="s">
        <v>312</v>
      </c>
      <c r="G113" s="115" t="s">
        <v>186</v>
      </c>
      <c r="H113" s="58" t="s">
        <v>201</v>
      </c>
      <c r="I113" s="115" t="s">
        <v>186</v>
      </c>
      <c r="J113" s="115" t="s">
        <v>295</v>
      </c>
      <c r="K113" s="115" t="s">
        <v>405</v>
      </c>
      <c r="L113" s="115" t="s">
        <v>193</v>
      </c>
      <c r="M113" s="205">
        <v>44949</v>
      </c>
      <c r="N113" s="205">
        <v>44949</v>
      </c>
      <c r="O113" s="74" t="s">
        <v>215</v>
      </c>
      <c r="P113" s="203" t="s">
        <v>215</v>
      </c>
      <c r="Q113" s="92" t="s">
        <v>9</v>
      </c>
      <c r="R113" s="74" t="s">
        <v>10</v>
      </c>
      <c r="S113" s="74"/>
      <c r="T113" s="74"/>
      <c r="U113" s="74" t="s">
        <v>163</v>
      </c>
      <c r="V113" s="77" t="s">
        <v>638</v>
      </c>
      <c r="W113" s="74"/>
      <c r="X113" s="78"/>
      <c r="Y113" s="107">
        <v>44951</v>
      </c>
      <c r="Z113" s="58" t="s">
        <v>276</v>
      </c>
      <c r="AA113" s="74" t="s">
        <v>639</v>
      </c>
    </row>
    <row r="114" spans="1:27" s="80" customFormat="1" ht="15.5" x14ac:dyDescent="0.35">
      <c r="A114" s="216">
        <v>5</v>
      </c>
      <c r="B114" s="200" t="s">
        <v>640</v>
      </c>
      <c r="C114" s="73">
        <v>9</v>
      </c>
      <c r="D114" s="73" t="s">
        <v>20</v>
      </c>
      <c r="E114" s="74" t="s">
        <v>279</v>
      </c>
      <c r="F114" s="58" t="s">
        <v>271</v>
      </c>
      <c r="G114" s="75" t="s">
        <v>53</v>
      </c>
      <c r="H114" s="58" t="s">
        <v>280</v>
      </c>
      <c r="I114" s="81" t="s">
        <v>53</v>
      </c>
      <c r="J114" s="74" t="s">
        <v>333</v>
      </c>
      <c r="K114" s="74" t="s">
        <v>361</v>
      </c>
      <c r="L114" s="74" t="s">
        <v>195</v>
      </c>
      <c r="M114" s="205">
        <v>44949</v>
      </c>
      <c r="N114" s="205">
        <v>44949</v>
      </c>
      <c r="O114" s="74" t="s">
        <v>641</v>
      </c>
      <c r="P114" s="203" t="s">
        <v>218</v>
      </c>
      <c r="Q114" s="92" t="s">
        <v>9</v>
      </c>
      <c r="R114" s="74" t="s">
        <v>17</v>
      </c>
      <c r="S114" s="74"/>
      <c r="T114" s="74"/>
      <c r="U114" s="74"/>
      <c r="V114" s="77"/>
      <c r="W114" s="74"/>
      <c r="X114" s="78"/>
      <c r="Y114" s="107">
        <v>44953</v>
      </c>
      <c r="Z114" s="58" t="s">
        <v>276</v>
      </c>
      <c r="AA114" s="74" t="s">
        <v>642</v>
      </c>
    </row>
    <row r="115" spans="1:27" s="112" customFormat="1" ht="15.5" hidden="1" x14ac:dyDescent="0.35">
      <c r="A115" s="237">
        <v>5</v>
      </c>
      <c r="B115" s="217" t="s">
        <v>643</v>
      </c>
      <c r="C115" s="228">
        <v>59</v>
      </c>
      <c r="D115" s="228" t="s">
        <v>13</v>
      </c>
      <c r="E115" s="229" t="s">
        <v>279</v>
      </c>
      <c r="F115" s="230" t="s">
        <v>312</v>
      </c>
      <c r="G115" s="231" t="s">
        <v>644</v>
      </c>
      <c r="H115" s="230" t="s">
        <v>205</v>
      </c>
      <c r="I115" s="232" t="s">
        <v>55</v>
      </c>
      <c r="J115" s="229" t="s">
        <v>55</v>
      </c>
      <c r="K115" s="229" t="s">
        <v>55</v>
      </c>
      <c r="L115" s="229" t="s">
        <v>55</v>
      </c>
      <c r="M115" s="221">
        <v>44950</v>
      </c>
      <c r="N115" s="221">
        <v>44950</v>
      </c>
      <c r="O115" s="229" t="s">
        <v>645</v>
      </c>
      <c r="P115" s="203" t="s">
        <v>220</v>
      </c>
      <c r="Q115" s="139" t="s">
        <v>9</v>
      </c>
      <c r="R115" s="229" t="s">
        <v>17</v>
      </c>
      <c r="S115" s="229"/>
      <c r="T115" s="229"/>
      <c r="U115" s="229"/>
      <c r="V115" s="233"/>
      <c r="W115" s="229"/>
      <c r="X115" s="234"/>
      <c r="Y115" s="235">
        <v>44951</v>
      </c>
      <c r="Z115" s="230" t="s">
        <v>430</v>
      </c>
      <c r="AA115" s="229" t="s">
        <v>646</v>
      </c>
    </row>
    <row r="116" spans="1:27" s="79" customFormat="1" ht="15.65" customHeight="1" x14ac:dyDescent="0.35">
      <c r="A116" s="211">
        <v>5</v>
      </c>
      <c r="B116" s="200" t="s">
        <v>647</v>
      </c>
      <c r="C116" s="73">
        <v>18</v>
      </c>
      <c r="D116" s="73" t="s">
        <v>13</v>
      </c>
      <c r="E116" s="74" t="s">
        <v>286</v>
      </c>
      <c r="F116" s="58" t="s">
        <v>271</v>
      </c>
      <c r="G116" s="75" t="s">
        <v>44</v>
      </c>
      <c r="H116" s="58" t="s">
        <v>280</v>
      </c>
      <c r="I116" s="81" t="s">
        <v>44</v>
      </c>
      <c r="J116" s="74" t="s">
        <v>273</v>
      </c>
      <c r="K116" s="74" t="s">
        <v>413</v>
      </c>
      <c r="L116" s="74" t="s">
        <v>195</v>
      </c>
      <c r="M116" s="205">
        <v>44950</v>
      </c>
      <c r="N116" s="205">
        <v>44950</v>
      </c>
      <c r="O116" s="74" t="s">
        <v>648</v>
      </c>
      <c r="P116" s="203" t="s">
        <v>232</v>
      </c>
      <c r="Q116" s="92" t="s">
        <v>9</v>
      </c>
      <c r="R116" s="74" t="s">
        <v>23</v>
      </c>
      <c r="S116" s="74"/>
      <c r="T116" s="74" t="s">
        <v>649</v>
      </c>
      <c r="U116" s="74"/>
      <c r="V116" s="77"/>
      <c r="W116" s="74"/>
      <c r="X116" s="78"/>
      <c r="Y116" s="107">
        <v>44954</v>
      </c>
      <c r="Z116" s="58" t="s">
        <v>276</v>
      </c>
      <c r="AA116" s="74" t="s">
        <v>650</v>
      </c>
    </row>
    <row r="117" spans="1:27" s="79" customFormat="1" ht="15.65" hidden="1" customHeight="1" x14ac:dyDescent="0.35">
      <c r="A117" s="211">
        <v>5</v>
      </c>
      <c r="B117" s="238" t="s">
        <v>416</v>
      </c>
      <c r="C117" s="247">
        <v>8</v>
      </c>
      <c r="D117" s="247" t="s">
        <v>13</v>
      </c>
      <c r="E117" s="248" t="s">
        <v>286</v>
      </c>
      <c r="F117" s="238" t="s">
        <v>271</v>
      </c>
      <c r="G117" s="249" t="s">
        <v>50</v>
      </c>
      <c r="H117" s="238" t="s">
        <v>199</v>
      </c>
      <c r="I117" s="250" t="s">
        <v>50</v>
      </c>
      <c r="J117" s="248" t="s">
        <v>385</v>
      </c>
      <c r="K117" s="248" t="s">
        <v>499</v>
      </c>
      <c r="L117" s="248" t="s">
        <v>193</v>
      </c>
      <c r="M117" s="241">
        <v>44950</v>
      </c>
      <c r="N117" s="241">
        <v>44950</v>
      </c>
      <c r="O117" s="239" t="s">
        <v>651</v>
      </c>
      <c r="P117" s="203" t="s">
        <v>219</v>
      </c>
      <c r="Q117" s="153" t="s">
        <v>9</v>
      </c>
      <c r="R117" s="239" t="s">
        <v>17</v>
      </c>
      <c r="S117" s="239"/>
      <c r="T117" s="239"/>
      <c r="U117" s="239"/>
      <c r="V117" s="242"/>
      <c r="W117" s="239"/>
      <c r="X117" s="243"/>
      <c r="Y117" s="244">
        <v>44943</v>
      </c>
      <c r="Z117" s="240" t="s">
        <v>276</v>
      </c>
      <c r="AA117" s="239" t="s">
        <v>419</v>
      </c>
    </row>
    <row r="118" spans="1:27" s="79" customFormat="1" ht="15.5" x14ac:dyDescent="0.35">
      <c r="A118" s="211">
        <v>5</v>
      </c>
      <c r="B118" s="200" t="s">
        <v>652</v>
      </c>
      <c r="C118" s="73">
        <v>1.6</v>
      </c>
      <c r="D118" s="73" t="s">
        <v>13</v>
      </c>
      <c r="E118" s="74" t="s">
        <v>279</v>
      </c>
      <c r="F118" s="58" t="s">
        <v>271</v>
      </c>
      <c r="G118" s="75" t="s">
        <v>272</v>
      </c>
      <c r="H118" s="58" t="s">
        <v>205</v>
      </c>
      <c r="I118" s="204" t="s">
        <v>173</v>
      </c>
      <c r="J118" s="74" t="s">
        <v>338</v>
      </c>
      <c r="K118" s="74" t="s">
        <v>274</v>
      </c>
      <c r="L118" s="74" t="s">
        <v>195</v>
      </c>
      <c r="M118" s="205">
        <v>44950</v>
      </c>
      <c r="N118" s="205">
        <v>44950</v>
      </c>
      <c r="O118" s="74" t="s">
        <v>653</v>
      </c>
      <c r="P118" s="203" t="s">
        <v>209</v>
      </c>
      <c r="Q118" s="92" t="s">
        <v>9</v>
      </c>
      <c r="R118" s="74" t="s">
        <v>10</v>
      </c>
      <c r="S118" s="74"/>
      <c r="T118" s="74"/>
      <c r="U118" s="74"/>
      <c r="V118" s="77"/>
      <c r="W118" s="74"/>
      <c r="X118" s="78"/>
      <c r="Y118" s="107">
        <v>44961</v>
      </c>
      <c r="Z118" s="58" t="s">
        <v>276</v>
      </c>
      <c r="AA118" s="74" t="s">
        <v>654</v>
      </c>
    </row>
    <row r="119" spans="1:27" s="79" customFormat="1" ht="15.5" hidden="1" x14ac:dyDescent="0.35">
      <c r="A119" s="211">
        <v>5</v>
      </c>
      <c r="B119" s="200" t="s">
        <v>655</v>
      </c>
      <c r="C119" s="73">
        <v>35</v>
      </c>
      <c r="D119" s="73" t="s">
        <v>13</v>
      </c>
      <c r="E119" s="74" t="s">
        <v>286</v>
      </c>
      <c r="F119" s="58" t="s">
        <v>271</v>
      </c>
      <c r="G119" s="75" t="s">
        <v>568</v>
      </c>
      <c r="H119" s="58" t="s">
        <v>205</v>
      </c>
      <c r="I119" s="75" t="s">
        <v>175</v>
      </c>
      <c r="J119" s="74" t="s">
        <v>327</v>
      </c>
      <c r="K119" s="74" t="s">
        <v>370</v>
      </c>
      <c r="L119" s="74" t="s">
        <v>193</v>
      </c>
      <c r="M119" s="205">
        <v>44951</v>
      </c>
      <c r="N119" s="205">
        <v>44951</v>
      </c>
      <c r="O119" s="74" t="s">
        <v>656</v>
      </c>
      <c r="P119" s="203" t="s">
        <v>219</v>
      </c>
      <c r="Q119" s="92" t="s">
        <v>9</v>
      </c>
      <c r="R119" s="74" t="s">
        <v>17</v>
      </c>
      <c r="S119" s="74"/>
      <c r="T119" s="74"/>
      <c r="U119" s="74"/>
      <c r="V119" s="77"/>
      <c r="W119" s="74"/>
      <c r="X119" s="78"/>
      <c r="Y119" s="107">
        <v>44956</v>
      </c>
      <c r="Z119" s="58" t="s">
        <v>276</v>
      </c>
      <c r="AA119" s="74" t="s">
        <v>657</v>
      </c>
    </row>
    <row r="120" spans="1:27" s="79" customFormat="1" ht="15.65" hidden="1" customHeight="1" x14ac:dyDescent="0.35">
      <c r="A120" s="211">
        <v>5</v>
      </c>
      <c r="B120" s="200" t="s">
        <v>658</v>
      </c>
      <c r="C120" s="73">
        <v>1.2</v>
      </c>
      <c r="D120" s="73" t="s">
        <v>13</v>
      </c>
      <c r="E120" s="74" t="s">
        <v>279</v>
      </c>
      <c r="F120" s="58" t="s">
        <v>271</v>
      </c>
      <c r="G120" s="75" t="s">
        <v>44</v>
      </c>
      <c r="H120" s="58" t="s">
        <v>280</v>
      </c>
      <c r="I120" s="81" t="s">
        <v>44</v>
      </c>
      <c r="J120" s="74" t="s">
        <v>273</v>
      </c>
      <c r="K120" s="74" t="s">
        <v>659</v>
      </c>
      <c r="L120" s="74" t="s">
        <v>193</v>
      </c>
      <c r="M120" s="76">
        <v>44950</v>
      </c>
      <c r="N120" s="205">
        <v>44951</v>
      </c>
      <c r="O120" s="74" t="s">
        <v>660</v>
      </c>
      <c r="P120" s="203" t="s">
        <v>220</v>
      </c>
      <c r="Q120" s="92" t="s">
        <v>9</v>
      </c>
      <c r="R120" s="74" t="s">
        <v>17</v>
      </c>
      <c r="S120" s="74"/>
      <c r="T120" s="74"/>
      <c r="U120" s="74"/>
      <c r="V120" s="77"/>
      <c r="W120" s="74"/>
      <c r="X120" s="78" t="s">
        <v>661</v>
      </c>
      <c r="Y120" s="107">
        <v>44954</v>
      </c>
      <c r="Z120" s="58" t="s">
        <v>276</v>
      </c>
      <c r="AA120" s="74" t="s">
        <v>662</v>
      </c>
    </row>
    <row r="121" spans="1:27" s="79" customFormat="1" ht="14.5" hidden="1" customHeight="1" x14ac:dyDescent="0.35">
      <c r="A121" s="211">
        <v>5</v>
      </c>
      <c r="B121" s="200" t="s">
        <v>663</v>
      </c>
      <c r="C121" s="73">
        <v>12</v>
      </c>
      <c r="D121" s="73" t="s">
        <v>13</v>
      </c>
      <c r="E121" s="74" t="s">
        <v>286</v>
      </c>
      <c r="F121" s="58" t="s">
        <v>271</v>
      </c>
      <c r="G121" s="75" t="s">
        <v>44</v>
      </c>
      <c r="H121" s="58" t="s">
        <v>280</v>
      </c>
      <c r="I121" s="81" t="s">
        <v>44</v>
      </c>
      <c r="J121" s="74" t="s">
        <v>338</v>
      </c>
      <c r="K121" s="74" t="s">
        <v>455</v>
      </c>
      <c r="L121" s="74" t="s">
        <v>193</v>
      </c>
      <c r="M121" s="76">
        <v>44951</v>
      </c>
      <c r="N121" s="76">
        <v>44951</v>
      </c>
      <c r="O121" s="74" t="s">
        <v>664</v>
      </c>
      <c r="P121" s="203" t="s">
        <v>234</v>
      </c>
      <c r="Q121" s="92" t="s">
        <v>9</v>
      </c>
      <c r="R121" s="74" t="s">
        <v>10</v>
      </c>
      <c r="S121" s="74"/>
      <c r="T121" s="74"/>
      <c r="U121" s="74"/>
      <c r="V121" s="77"/>
      <c r="W121" s="74"/>
      <c r="X121" s="78"/>
      <c r="Y121" s="107">
        <v>44959</v>
      </c>
      <c r="Z121" s="58" t="s">
        <v>276</v>
      </c>
      <c r="AA121" s="74" t="s">
        <v>665</v>
      </c>
    </row>
    <row r="122" spans="1:27" s="79" customFormat="1" ht="14.5" customHeight="1" x14ac:dyDescent="0.35">
      <c r="A122" s="211">
        <v>5</v>
      </c>
      <c r="B122" s="200" t="s">
        <v>666</v>
      </c>
      <c r="C122" s="73">
        <v>60</v>
      </c>
      <c r="D122" s="73" t="s">
        <v>13</v>
      </c>
      <c r="E122" s="74" t="s">
        <v>279</v>
      </c>
      <c r="F122" s="58" t="s">
        <v>271</v>
      </c>
      <c r="G122" s="75" t="s">
        <v>667</v>
      </c>
      <c r="H122" s="58" t="s">
        <v>205</v>
      </c>
      <c r="I122" s="204" t="s">
        <v>173</v>
      </c>
      <c r="J122" s="74" t="s">
        <v>295</v>
      </c>
      <c r="K122" s="74" t="s">
        <v>370</v>
      </c>
      <c r="L122" s="74" t="s">
        <v>195</v>
      </c>
      <c r="M122" s="76">
        <v>44951</v>
      </c>
      <c r="N122" s="76">
        <v>44951</v>
      </c>
      <c r="O122" s="74" t="s">
        <v>668</v>
      </c>
      <c r="P122" s="203" t="s">
        <v>234</v>
      </c>
      <c r="Q122" s="92" t="s">
        <v>9</v>
      </c>
      <c r="R122" s="74" t="s">
        <v>17</v>
      </c>
      <c r="S122" s="74"/>
      <c r="T122" s="74"/>
      <c r="U122" s="74"/>
      <c r="V122" s="77"/>
      <c r="W122" s="74"/>
      <c r="X122" s="78"/>
      <c r="Y122" s="107">
        <v>44959</v>
      </c>
      <c r="Z122" s="58" t="s">
        <v>276</v>
      </c>
      <c r="AA122" s="74" t="s">
        <v>669</v>
      </c>
    </row>
    <row r="123" spans="1:27" s="79" customFormat="1" ht="14.5" hidden="1" customHeight="1" x14ac:dyDescent="0.35">
      <c r="A123" s="211">
        <v>5</v>
      </c>
      <c r="B123" s="200" t="s">
        <v>670</v>
      </c>
      <c r="C123" s="73">
        <v>4</v>
      </c>
      <c r="D123" s="73" t="s">
        <v>13</v>
      </c>
      <c r="E123" s="74" t="s">
        <v>286</v>
      </c>
      <c r="F123" s="58" t="s">
        <v>271</v>
      </c>
      <c r="G123" s="75" t="s">
        <v>451</v>
      </c>
      <c r="H123" s="213" t="s">
        <v>205</v>
      </c>
      <c r="I123" s="204" t="s">
        <v>173</v>
      </c>
      <c r="J123" s="74" t="s">
        <v>295</v>
      </c>
      <c r="K123" s="74" t="s">
        <v>274</v>
      </c>
      <c r="L123" s="74" t="s">
        <v>193</v>
      </c>
      <c r="M123" s="76">
        <v>44952</v>
      </c>
      <c r="N123" s="76">
        <v>44952</v>
      </c>
      <c r="O123" s="74" t="s">
        <v>671</v>
      </c>
      <c r="P123" s="203" t="s">
        <v>214</v>
      </c>
      <c r="Q123" s="92" t="s">
        <v>9</v>
      </c>
      <c r="R123" s="74" t="s">
        <v>10</v>
      </c>
      <c r="S123" s="74"/>
      <c r="T123" s="74"/>
      <c r="U123" s="74"/>
      <c r="V123" s="77"/>
      <c r="W123" s="74"/>
      <c r="X123" s="78"/>
      <c r="Y123" s="107">
        <v>44956</v>
      </c>
      <c r="Z123" s="58" t="s">
        <v>276</v>
      </c>
      <c r="AA123" s="74" t="s">
        <v>672</v>
      </c>
    </row>
    <row r="124" spans="1:27" s="79" customFormat="1" ht="14.5" customHeight="1" x14ac:dyDescent="0.35">
      <c r="A124" s="211">
        <v>5</v>
      </c>
      <c r="B124" s="200" t="s">
        <v>673</v>
      </c>
      <c r="C124" s="73">
        <v>55</v>
      </c>
      <c r="D124" s="73" t="s">
        <v>13</v>
      </c>
      <c r="E124" s="74" t="s">
        <v>279</v>
      </c>
      <c r="F124" s="58" t="s">
        <v>271</v>
      </c>
      <c r="G124" s="75" t="s">
        <v>568</v>
      </c>
      <c r="H124" s="58" t="s">
        <v>205</v>
      </c>
      <c r="I124" s="75" t="s">
        <v>175</v>
      </c>
      <c r="J124" s="74" t="s">
        <v>295</v>
      </c>
      <c r="K124" s="74" t="s">
        <v>370</v>
      </c>
      <c r="L124" s="74" t="s">
        <v>195</v>
      </c>
      <c r="M124" s="76">
        <v>44951</v>
      </c>
      <c r="N124" s="76">
        <v>44951</v>
      </c>
      <c r="O124" s="74" t="s">
        <v>674</v>
      </c>
      <c r="P124" s="203" t="s">
        <v>220</v>
      </c>
      <c r="Q124" s="92" t="s">
        <v>9</v>
      </c>
      <c r="R124" s="74" t="s">
        <v>17</v>
      </c>
      <c r="S124" s="74"/>
      <c r="T124" s="74" t="s">
        <v>675</v>
      </c>
      <c r="U124" s="74"/>
      <c r="V124" s="77"/>
      <c r="W124" s="74"/>
      <c r="X124" s="78"/>
      <c r="Y124" s="107">
        <v>44977</v>
      </c>
      <c r="Z124" s="58" t="s">
        <v>276</v>
      </c>
      <c r="AA124" s="74" t="s">
        <v>676</v>
      </c>
    </row>
    <row r="125" spans="1:27" s="79" customFormat="1" ht="14.5" hidden="1" customHeight="1" x14ac:dyDescent="0.35">
      <c r="A125" s="211">
        <v>5</v>
      </c>
      <c r="B125" s="200" t="s">
        <v>677</v>
      </c>
      <c r="C125" s="73">
        <v>43</v>
      </c>
      <c r="D125" s="73" t="s">
        <v>13</v>
      </c>
      <c r="E125" s="74" t="s">
        <v>279</v>
      </c>
      <c r="F125" s="58" t="s">
        <v>271</v>
      </c>
      <c r="G125" s="75" t="s">
        <v>678</v>
      </c>
      <c r="H125" s="58" t="s">
        <v>280</v>
      </c>
      <c r="I125" s="81" t="s">
        <v>7</v>
      </c>
      <c r="J125" s="74" t="s">
        <v>433</v>
      </c>
      <c r="K125" s="74" t="s">
        <v>339</v>
      </c>
      <c r="L125" s="74" t="s">
        <v>193</v>
      </c>
      <c r="M125" s="76">
        <v>44952</v>
      </c>
      <c r="N125" s="76">
        <v>44952</v>
      </c>
      <c r="O125" s="74" t="s">
        <v>679</v>
      </c>
      <c r="P125" s="203" t="s">
        <v>234</v>
      </c>
      <c r="Q125" s="92" t="s">
        <v>9</v>
      </c>
      <c r="R125" s="74" t="s">
        <v>10</v>
      </c>
      <c r="S125" s="74"/>
      <c r="T125" s="74"/>
      <c r="U125" s="74"/>
      <c r="V125" s="77"/>
      <c r="W125" s="74"/>
      <c r="X125" s="78"/>
      <c r="Y125" s="107">
        <v>44946</v>
      </c>
      <c r="Z125" s="58" t="s">
        <v>276</v>
      </c>
      <c r="AA125" s="74" t="s">
        <v>680</v>
      </c>
    </row>
    <row r="126" spans="1:27" s="79" customFormat="1" ht="14.5" hidden="1" customHeight="1" x14ac:dyDescent="0.35">
      <c r="A126" s="211">
        <v>5</v>
      </c>
      <c r="B126" s="200" t="s">
        <v>681</v>
      </c>
      <c r="C126" s="73">
        <v>30</v>
      </c>
      <c r="D126" s="73" t="s">
        <v>13</v>
      </c>
      <c r="E126" s="74" t="s">
        <v>286</v>
      </c>
      <c r="F126" s="58" t="s">
        <v>271</v>
      </c>
      <c r="G126" s="81" t="s">
        <v>7</v>
      </c>
      <c r="H126" s="58" t="s">
        <v>280</v>
      </c>
      <c r="I126" s="81" t="s">
        <v>7</v>
      </c>
      <c r="J126" s="74" t="s">
        <v>385</v>
      </c>
      <c r="K126" s="74" t="s">
        <v>413</v>
      </c>
      <c r="L126" s="58" t="s">
        <v>193</v>
      </c>
      <c r="M126" s="76">
        <v>44944</v>
      </c>
      <c r="N126" s="76">
        <v>44944</v>
      </c>
      <c r="O126" s="74" t="s">
        <v>682</v>
      </c>
      <c r="P126" s="203" t="s">
        <v>234</v>
      </c>
      <c r="Q126" s="92" t="s">
        <v>9</v>
      </c>
      <c r="R126" s="74" t="s">
        <v>17</v>
      </c>
      <c r="S126" s="74"/>
      <c r="T126" s="74"/>
      <c r="U126" s="74"/>
      <c r="V126" s="77"/>
      <c r="W126" s="74" t="s">
        <v>12</v>
      </c>
      <c r="X126" s="78" t="s">
        <v>683</v>
      </c>
      <c r="Y126" s="107"/>
      <c r="Z126" s="58"/>
      <c r="AA126" s="92" t="s">
        <v>12</v>
      </c>
    </row>
    <row r="127" spans="1:27" s="79" customFormat="1" ht="14.5" customHeight="1" x14ac:dyDescent="0.35">
      <c r="A127" s="211">
        <v>5</v>
      </c>
      <c r="B127" s="200" t="s">
        <v>684</v>
      </c>
      <c r="C127" s="73">
        <v>2</v>
      </c>
      <c r="D127" s="73" t="s">
        <v>13</v>
      </c>
      <c r="E127" s="74" t="s">
        <v>286</v>
      </c>
      <c r="F127" s="58" t="s">
        <v>271</v>
      </c>
      <c r="G127" s="81" t="s">
        <v>47</v>
      </c>
      <c r="H127" s="58" t="s">
        <v>280</v>
      </c>
      <c r="I127" s="81" t="s">
        <v>47</v>
      </c>
      <c r="J127" s="74" t="s">
        <v>301</v>
      </c>
      <c r="K127" s="74" t="s">
        <v>358</v>
      </c>
      <c r="L127" s="74" t="s">
        <v>195</v>
      </c>
      <c r="M127" s="76">
        <v>44952</v>
      </c>
      <c r="N127" s="76">
        <v>44952</v>
      </c>
      <c r="O127" s="74" t="s">
        <v>685</v>
      </c>
      <c r="P127" s="203" t="s">
        <v>218</v>
      </c>
      <c r="Q127" s="92" t="s">
        <v>9</v>
      </c>
      <c r="R127" s="74" t="s">
        <v>17</v>
      </c>
      <c r="S127" s="74"/>
      <c r="T127" s="74"/>
      <c r="U127" s="74"/>
      <c r="V127" s="77"/>
      <c r="W127" s="74"/>
      <c r="X127" s="78"/>
      <c r="Y127" s="107">
        <v>44961</v>
      </c>
      <c r="Z127" s="58" t="s">
        <v>276</v>
      </c>
      <c r="AA127" s="74" t="s">
        <v>686</v>
      </c>
    </row>
    <row r="128" spans="1:27" s="79" customFormat="1" ht="14.5" hidden="1" customHeight="1" x14ac:dyDescent="0.35">
      <c r="A128" s="211">
        <v>5</v>
      </c>
      <c r="B128" s="200" t="s">
        <v>687</v>
      </c>
      <c r="C128" s="73">
        <v>63</v>
      </c>
      <c r="D128" s="73" t="s">
        <v>13</v>
      </c>
      <c r="E128" s="74" t="s">
        <v>279</v>
      </c>
      <c r="F128" s="58" t="s">
        <v>271</v>
      </c>
      <c r="G128" s="209" t="s">
        <v>409</v>
      </c>
      <c r="H128" s="58" t="s">
        <v>280</v>
      </c>
      <c r="I128" s="81" t="s">
        <v>7</v>
      </c>
      <c r="J128" s="74" t="s">
        <v>612</v>
      </c>
      <c r="K128" s="74" t="s">
        <v>339</v>
      </c>
      <c r="L128" s="74" t="s">
        <v>193</v>
      </c>
      <c r="M128" s="76">
        <v>44953</v>
      </c>
      <c r="N128" s="76">
        <v>44953</v>
      </c>
      <c r="O128" s="74" t="s">
        <v>688</v>
      </c>
      <c r="P128" s="203" t="s">
        <v>218</v>
      </c>
      <c r="Q128" s="92" t="s">
        <v>9</v>
      </c>
      <c r="R128" s="74" t="s">
        <v>17</v>
      </c>
      <c r="S128" s="74"/>
      <c r="T128" s="74" t="s">
        <v>689</v>
      </c>
      <c r="U128" s="74"/>
      <c r="V128" s="77"/>
      <c r="W128" s="74"/>
      <c r="X128" s="78"/>
      <c r="Y128" s="107">
        <v>44961</v>
      </c>
      <c r="Z128" s="58" t="s">
        <v>276</v>
      </c>
      <c r="AA128" s="74" t="s">
        <v>686</v>
      </c>
    </row>
    <row r="129" spans="1:28" s="80" customFormat="1" ht="14.5" hidden="1" customHeight="1" x14ac:dyDescent="0.35">
      <c r="A129" s="216">
        <v>5</v>
      </c>
      <c r="B129" s="217" t="s">
        <v>690</v>
      </c>
      <c r="C129" s="228">
        <v>58</v>
      </c>
      <c r="D129" s="228" t="s">
        <v>13</v>
      </c>
      <c r="E129" s="229" t="s">
        <v>286</v>
      </c>
      <c r="F129" s="230" t="s">
        <v>691</v>
      </c>
      <c r="G129" s="220" t="s">
        <v>354</v>
      </c>
      <c r="H129" s="230" t="s">
        <v>280</v>
      </c>
      <c r="I129" s="232" t="s">
        <v>7</v>
      </c>
      <c r="J129" s="229" t="s">
        <v>612</v>
      </c>
      <c r="K129" s="229" t="s">
        <v>339</v>
      </c>
      <c r="L129" s="229" t="s">
        <v>193</v>
      </c>
      <c r="M129" s="288">
        <v>44953</v>
      </c>
      <c r="N129" s="288">
        <v>44953</v>
      </c>
      <c r="O129" s="229" t="s">
        <v>692</v>
      </c>
      <c r="P129" s="203" t="s">
        <v>210</v>
      </c>
      <c r="Q129" s="139" t="s">
        <v>9</v>
      </c>
      <c r="R129" s="229" t="s">
        <v>10</v>
      </c>
      <c r="S129" s="229"/>
      <c r="T129" s="229"/>
      <c r="U129" s="229"/>
      <c r="V129" s="233"/>
      <c r="W129" s="229"/>
      <c r="X129" s="234"/>
      <c r="Y129" s="235">
        <v>45000</v>
      </c>
      <c r="Z129" s="230" t="s">
        <v>430</v>
      </c>
      <c r="AA129" s="229" t="s">
        <v>693</v>
      </c>
    </row>
    <row r="130" spans="1:28" s="79" customFormat="1" ht="14.5" hidden="1" customHeight="1" x14ac:dyDescent="0.35">
      <c r="A130" s="211">
        <v>5</v>
      </c>
      <c r="B130" s="200" t="s">
        <v>694</v>
      </c>
      <c r="C130" s="73">
        <v>33</v>
      </c>
      <c r="D130" s="73" t="s">
        <v>13</v>
      </c>
      <c r="E130" s="74" t="s">
        <v>286</v>
      </c>
      <c r="F130" s="58" t="s">
        <v>271</v>
      </c>
      <c r="G130" s="81" t="s">
        <v>7</v>
      </c>
      <c r="H130" s="58" t="s">
        <v>280</v>
      </c>
      <c r="I130" s="81" t="s">
        <v>7</v>
      </c>
      <c r="J130" s="74" t="s">
        <v>612</v>
      </c>
      <c r="K130" s="74" t="s">
        <v>339</v>
      </c>
      <c r="L130" s="74" t="s">
        <v>193</v>
      </c>
      <c r="M130" s="76">
        <v>44953</v>
      </c>
      <c r="N130" s="76">
        <v>44953</v>
      </c>
      <c r="O130" s="74" t="s">
        <v>695</v>
      </c>
      <c r="P130" s="203" t="s">
        <v>231</v>
      </c>
      <c r="Q130" s="92" t="s">
        <v>9</v>
      </c>
      <c r="R130" s="74" t="s">
        <v>17</v>
      </c>
      <c r="S130" s="74"/>
      <c r="T130" s="74" t="s">
        <v>319</v>
      </c>
      <c r="U130" s="74"/>
      <c r="V130" s="77"/>
      <c r="W130" s="74"/>
      <c r="X130" s="78"/>
      <c r="Y130" s="107">
        <v>44958</v>
      </c>
      <c r="Z130" s="58" t="s">
        <v>276</v>
      </c>
      <c r="AA130" s="74" t="s">
        <v>696</v>
      </c>
    </row>
    <row r="131" spans="1:28" s="79" customFormat="1" ht="14.5" hidden="1" customHeight="1" x14ac:dyDescent="0.35">
      <c r="A131" s="211">
        <v>5</v>
      </c>
      <c r="B131" s="200" t="s">
        <v>697</v>
      </c>
      <c r="C131" s="73">
        <v>11</v>
      </c>
      <c r="D131" s="73" t="s">
        <v>13</v>
      </c>
      <c r="E131" s="74" t="s">
        <v>286</v>
      </c>
      <c r="F131" s="58" t="s">
        <v>271</v>
      </c>
      <c r="G131" s="209" t="s">
        <v>384</v>
      </c>
      <c r="H131" s="58" t="s">
        <v>280</v>
      </c>
      <c r="I131" s="81" t="s">
        <v>7</v>
      </c>
      <c r="J131" s="74" t="s">
        <v>433</v>
      </c>
      <c r="K131" s="74" t="s">
        <v>339</v>
      </c>
      <c r="L131" s="74" t="s">
        <v>193</v>
      </c>
      <c r="M131" s="76">
        <v>44953</v>
      </c>
      <c r="N131" s="76">
        <v>44953</v>
      </c>
      <c r="O131" s="74" t="s">
        <v>698</v>
      </c>
      <c r="P131" s="203" t="s">
        <v>215</v>
      </c>
      <c r="Q131" s="92" t="s">
        <v>9</v>
      </c>
      <c r="R131" s="74" t="s">
        <v>10</v>
      </c>
      <c r="S131" s="74"/>
      <c r="T131" s="74"/>
      <c r="U131" s="74" t="s">
        <v>163</v>
      </c>
      <c r="V131" s="77" t="s">
        <v>699</v>
      </c>
      <c r="W131" s="74"/>
      <c r="X131" s="78"/>
      <c r="Y131" s="107">
        <v>44967</v>
      </c>
      <c r="Z131" s="58" t="s">
        <v>276</v>
      </c>
      <c r="AA131" s="74" t="s">
        <v>700</v>
      </c>
      <c r="AB131" s="79">
        <v>2</v>
      </c>
    </row>
    <row r="132" spans="1:28" s="79" customFormat="1" ht="14.5" customHeight="1" x14ac:dyDescent="0.35">
      <c r="A132" s="211">
        <v>5</v>
      </c>
      <c r="B132" s="200" t="s">
        <v>701</v>
      </c>
      <c r="C132" s="73">
        <v>20</v>
      </c>
      <c r="D132" s="73" t="s">
        <v>13</v>
      </c>
      <c r="E132" s="74" t="s">
        <v>286</v>
      </c>
      <c r="F132" s="58" t="s">
        <v>271</v>
      </c>
      <c r="G132" s="81" t="s">
        <v>53</v>
      </c>
      <c r="H132" s="58" t="s">
        <v>280</v>
      </c>
      <c r="I132" s="81" t="s">
        <v>7</v>
      </c>
      <c r="J132" s="74" t="s">
        <v>385</v>
      </c>
      <c r="K132" s="74" t="s">
        <v>339</v>
      </c>
      <c r="L132" s="74" t="s">
        <v>195</v>
      </c>
      <c r="M132" s="76">
        <v>44953</v>
      </c>
      <c r="N132" s="76">
        <v>44953</v>
      </c>
      <c r="O132" s="74" t="s">
        <v>702</v>
      </c>
      <c r="P132" s="203" t="s">
        <v>234</v>
      </c>
      <c r="Q132" s="92" t="s">
        <v>9</v>
      </c>
      <c r="R132" s="74" t="s">
        <v>23</v>
      </c>
      <c r="S132" s="74"/>
      <c r="T132" s="74"/>
      <c r="U132" s="74" t="s">
        <v>163</v>
      </c>
      <c r="V132" s="77" t="s">
        <v>703</v>
      </c>
      <c r="W132" s="74"/>
      <c r="X132" s="78"/>
      <c r="Y132" s="107">
        <v>44959</v>
      </c>
      <c r="Z132" s="58" t="s">
        <v>276</v>
      </c>
      <c r="AA132" s="74" t="s">
        <v>704</v>
      </c>
      <c r="AB132" s="79">
        <v>2</v>
      </c>
    </row>
    <row r="133" spans="1:28" s="79" customFormat="1" ht="14.5" hidden="1" customHeight="1" x14ac:dyDescent="0.35">
      <c r="A133" s="211">
        <v>5</v>
      </c>
      <c r="B133" s="200" t="s">
        <v>705</v>
      </c>
      <c r="C133" s="73">
        <v>37</v>
      </c>
      <c r="D133" s="73" t="s">
        <v>13</v>
      </c>
      <c r="E133" s="74" t="s">
        <v>286</v>
      </c>
      <c r="F133" s="58" t="s">
        <v>312</v>
      </c>
      <c r="G133" s="74" t="s">
        <v>706</v>
      </c>
      <c r="H133" s="58" t="s">
        <v>280</v>
      </c>
      <c r="I133" s="81" t="s">
        <v>55</v>
      </c>
      <c r="J133" s="74" t="s">
        <v>55</v>
      </c>
      <c r="K133" s="74" t="s">
        <v>55</v>
      </c>
      <c r="L133" s="74" t="s">
        <v>55</v>
      </c>
      <c r="M133" s="76">
        <v>44953</v>
      </c>
      <c r="N133" s="76">
        <v>44953</v>
      </c>
      <c r="O133" s="74" t="s">
        <v>707</v>
      </c>
      <c r="P133" s="203" t="s">
        <v>222</v>
      </c>
      <c r="Q133" s="92" t="s">
        <v>9</v>
      </c>
      <c r="R133" s="74" t="s">
        <v>23</v>
      </c>
      <c r="S133" s="74"/>
      <c r="T133" s="74" t="s">
        <v>478</v>
      </c>
      <c r="U133" s="74"/>
      <c r="V133" s="77"/>
      <c r="W133" s="74"/>
      <c r="X133" s="78"/>
      <c r="Y133" s="107">
        <v>44961</v>
      </c>
      <c r="Z133" s="58" t="s">
        <v>276</v>
      </c>
      <c r="AA133" s="74" t="s">
        <v>708</v>
      </c>
    </row>
    <row r="134" spans="1:28" s="79" customFormat="1" ht="14.5" customHeight="1" x14ac:dyDescent="0.35">
      <c r="A134" s="211">
        <v>5</v>
      </c>
      <c r="B134" s="200" t="s">
        <v>709</v>
      </c>
      <c r="C134" s="73">
        <v>11</v>
      </c>
      <c r="D134" s="73" t="s">
        <v>13</v>
      </c>
      <c r="E134" s="74" t="s">
        <v>286</v>
      </c>
      <c r="F134" s="58" t="s">
        <v>271</v>
      </c>
      <c r="G134" s="81" t="s">
        <v>7</v>
      </c>
      <c r="H134" s="58" t="s">
        <v>280</v>
      </c>
      <c r="I134" s="81" t="s">
        <v>7</v>
      </c>
      <c r="J134" s="74" t="s">
        <v>338</v>
      </c>
      <c r="K134" s="74" t="s">
        <v>339</v>
      </c>
      <c r="L134" s="74" t="s">
        <v>195</v>
      </c>
      <c r="M134" s="76">
        <v>44954</v>
      </c>
      <c r="N134" s="76">
        <v>44954</v>
      </c>
      <c r="O134" s="74" t="s">
        <v>710</v>
      </c>
      <c r="P134" s="203" t="s">
        <v>219</v>
      </c>
      <c r="Q134" s="92" t="s">
        <v>9</v>
      </c>
      <c r="R134" s="74" t="s">
        <v>17</v>
      </c>
      <c r="S134" s="74"/>
      <c r="T134" s="74" t="s">
        <v>711</v>
      </c>
      <c r="U134" s="74"/>
      <c r="V134" s="77"/>
      <c r="W134" s="74"/>
      <c r="X134" s="78"/>
      <c r="Y134" s="107">
        <v>44962</v>
      </c>
      <c r="Z134" s="58" t="s">
        <v>276</v>
      </c>
      <c r="AA134" s="74" t="s">
        <v>712</v>
      </c>
    </row>
    <row r="135" spans="1:28" s="79" customFormat="1" ht="14.5" customHeight="1" x14ac:dyDescent="0.35">
      <c r="A135" s="211">
        <v>6</v>
      </c>
      <c r="B135" s="200" t="s">
        <v>713</v>
      </c>
      <c r="C135" s="73">
        <v>1.2</v>
      </c>
      <c r="D135" s="73" t="s">
        <v>13</v>
      </c>
      <c r="E135" s="74" t="s">
        <v>286</v>
      </c>
      <c r="F135" s="58" t="s">
        <v>271</v>
      </c>
      <c r="G135" s="81" t="s">
        <v>47</v>
      </c>
      <c r="H135" s="58" t="s">
        <v>280</v>
      </c>
      <c r="I135" s="81" t="s">
        <v>47</v>
      </c>
      <c r="J135" s="74" t="s">
        <v>273</v>
      </c>
      <c r="K135" s="74" t="s">
        <v>339</v>
      </c>
      <c r="L135" s="74" t="s">
        <v>195</v>
      </c>
      <c r="M135" s="76">
        <v>44955</v>
      </c>
      <c r="N135" s="76">
        <v>44955</v>
      </c>
      <c r="O135" s="74" t="s">
        <v>714</v>
      </c>
      <c r="P135" s="203" t="s">
        <v>234</v>
      </c>
      <c r="Q135" s="92" t="s">
        <v>9</v>
      </c>
      <c r="R135" s="74" t="s">
        <v>17</v>
      </c>
      <c r="S135" s="74"/>
      <c r="T135" s="74"/>
      <c r="U135" s="74"/>
      <c r="V135" s="77"/>
      <c r="W135" s="74"/>
      <c r="X135" s="78"/>
      <c r="Y135" s="107">
        <v>44960</v>
      </c>
      <c r="Z135" s="58" t="s">
        <v>276</v>
      </c>
      <c r="AA135" s="74" t="s">
        <v>715</v>
      </c>
    </row>
    <row r="136" spans="1:28" s="79" customFormat="1" ht="14.5" hidden="1" customHeight="1" x14ac:dyDescent="0.35">
      <c r="A136" s="211">
        <v>6</v>
      </c>
      <c r="B136" s="200" t="s">
        <v>716</v>
      </c>
      <c r="C136" s="73">
        <v>65</v>
      </c>
      <c r="D136" s="73" t="s">
        <v>13</v>
      </c>
      <c r="E136" s="74" t="s">
        <v>286</v>
      </c>
      <c r="F136" s="58" t="s">
        <v>271</v>
      </c>
      <c r="G136" s="81" t="s">
        <v>7</v>
      </c>
      <c r="H136" s="58" t="s">
        <v>280</v>
      </c>
      <c r="I136" s="81" t="s">
        <v>7</v>
      </c>
      <c r="J136" s="74" t="s">
        <v>338</v>
      </c>
      <c r="K136" s="74" t="s">
        <v>339</v>
      </c>
      <c r="L136" s="74" t="s">
        <v>193</v>
      </c>
      <c r="M136" s="76">
        <v>44956</v>
      </c>
      <c r="N136" s="76">
        <v>44956</v>
      </c>
      <c r="O136" s="74" t="s">
        <v>291</v>
      </c>
      <c r="P136" s="203"/>
      <c r="Q136" s="92" t="s">
        <v>16</v>
      </c>
      <c r="R136" s="74"/>
      <c r="S136" s="74" t="s">
        <v>34</v>
      </c>
      <c r="T136" s="74"/>
      <c r="U136" s="74"/>
      <c r="V136" s="77"/>
      <c r="W136" s="74"/>
      <c r="X136" s="78"/>
      <c r="Y136" s="107">
        <v>44956</v>
      </c>
      <c r="Z136" s="58" t="s">
        <v>276</v>
      </c>
      <c r="AA136" s="74" t="s">
        <v>717</v>
      </c>
    </row>
    <row r="137" spans="1:28" s="79" customFormat="1" ht="14.5" hidden="1" customHeight="1" x14ac:dyDescent="0.35">
      <c r="A137" s="211">
        <v>6</v>
      </c>
      <c r="B137" s="200" t="s">
        <v>718</v>
      </c>
      <c r="C137" s="73">
        <v>38</v>
      </c>
      <c r="D137" s="73" t="s">
        <v>13</v>
      </c>
      <c r="E137" s="74" t="s">
        <v>286</v>
      </c>
      <c r="F137" s="58" t="s">
        <v>271</v>
      </c>
      <c r="G137" s="215" t="s">
        <v>436</v>
      </c>
      <c r="H137" s="58" t="s">
        <v>280</v>
      </c>
      <c r="I137" s="81" t="s">
        <v>7</v>
      </c>
      <c r="J137" s="74" t="s">
        <v>288</v>
      </c>
      <c r="K137" s="74" t="s">
        <v>339</v>
      </c>
      <c r="L137" s="74" t="s">
        <v>193</v>
      </c>
      <c r="M137" s="76">
        <v>44956</v>
      </c>
      <c r="N137" s="76">
        <v>44956</v>
      </c>
      <c r="O137" s="74" t="s">
        <v>291</v>
      </c>
      <c r="P137" s="203"/>
      <c r="Q137" s="92" t="s">
        <v>16</v>
      </c>
      <c r="R137" s="74"/>
      <c r="S137" s="74" t="s">
        <v>34</v>
      </c>
      <c r="T137" s="74"/>
      <c r="U137" s="74"/>
      <c r="V137" s="77"/>
      <c r="W137" s="74"/>
      <c r="X137" s="78"/>
      <c r="Y137" s="107">
        <v>44956</v>
      </c>
      <c r="Z137" s="58" t="s">
        <v>276</v>
      </c>
      <c r="AA137" s="74" t="s">
        <v>719</v>
      </c>
    </row>
    <row r="138" spans="1:28" s="79" customFormat="1" ht="14.5" hidden="1" customHeight="1" x14ac:dyDescent="0.35">
      <c r="A138" s="211">
        <v>6</v>
      </c>
      <c r="B138" s="200" t="s">
        <v>720</v>
      </c>
      <c r="C138" s="73">
        <v>65</v>
      </c>
      <c r="D138" s="73" t="s">
        <v>13</v>
      </c>
      <c r="E138" s="74" t="s">
        <v>279</v>
      </c>
      <c r="F138" s="58" t="s">
        <v>271</v>
      </c>
      <c r="G138" s="215" t="s">
        <v>436</v>
      </c>
      <c r="H138" s="58" t="s">
        <v>280</v>
      </c>
      <c r="I138" s="81" t="s">
        <v>7</v>
      </c>
      <c r="J138" s="74" t="s">
        <v>433</v>
      </c>
      <c r="K138" s="74" t="s">
        <v>339</v>
      </c>
      <c r="L138" s="74" t="s">
        <v>193</v>
      </c>
      <c r="M138" s="76">
        <v>44956</v>
      </c>
      <c r="N138" s="76">
        <v>44956</v>
      </c>
      <c r="O138" s="74" t="s">
        <v>721</v>
      </c>
      <c r="P138" s="203" t="s">
        <v>234</v>
      </c>
      <c r="Q138" s="92" t="s">
        <v>16</v>
      </c>
      <c r="R138" s="74"/>
      <c r="S138" s="74" t="s">
        <v>24</v>
      </c>
      <c r="T138" s="74"/>
      <c r="U138" s="74"/>
      <c r="V138" s="77"/>
      <c r="W138" s="74"/>
      <c r="X138" s="78"/>
      <c r="Y138" s="107">
        <v>44956</v>
      </c>
      <c r="Z138" s="58" t="s">
        <v>276</v>
      </c>
      <c r="AA138" s="74" t="s">
        <v>722</v>
      </c>
    </row>
    <row r="139" spans="1:28" s="79" customFormat="1" ht="14.5" hidden="1" customHeight="1" x14ac:dyDescent="0.35">
      <c r="A139" s="211">
        <v>6</v>
      </c>
      <c r="B139" s="200" t="s">
        <v>723</v>
      </c>
      <c r="C139" s="73">
        <v>33</v>
      </c>
      <c r="D139" s="73" t="s">
        <v>13</v>
      </c>
      <c r="E139" s="74" t="s">
        <v>286</v>
      </c>
      <c r="F139" s="58" t="s">
        <v>271</v>
      </c>
      <c r="G139" s="209" t="s">
        <v>336</v>
      </c>
      <c r="H139" s="58" t="s">
        <v>280</v>
      </c>
      <c r="I139" s="81" t="s">
        <v>7</v>
      </c>
      <c r="J139" s="74" t="s">
        <v>357</v>
      </c>
      <c r="K139" s="74" t="s">
        <v>339</v>
      </c>
      <c r="L139" s="74" t="s">
        <v>193</v>
      </c>
      <c r="M139" s="76">
        <v>44956</v>
      </c>
      <c r="N139" s="76">
        <v>44956</v>
      </c>
      <c r="O139" s="74" t="s">
        <v>724</v>
      </c>
      <c r="P139" s="203" t="s">
        <v>234</v>
      </c>
      <c r="Q139" s="92" t="s">
        <v>9</v>
      </c>
      <c r="R139" s="74" t="s">
        <v>17</v>
      </c>
      <c r="S139" s="74"/>
      <c r="T139" s="74"/>
      <c r="U139" s="74"/>
      <c r="V139" s="77"/>
      <c r="W139" s="74"/>
      <c r="X139" s="78"/>
      <c r="Y139" s="107">
        <v>44958</v>
      </c>
      <c r="Z139" s="58" t="s">
        <v>276</v>
      </c>
      <c r="AA139" s="74" t="s">
        <v>725</v>
      </c>
    </row>
    <row r="140" spans="1:28" s="79" customFormat="1" ht="14.5" customHeight="1" x14ac:dyDescent="0.35">
      <c r="A140" s="211">
        <v>6</v>
      </c>
      <c r="B140" s="200" t="s">
        <v>726</v>
      </c>
      <c r="C140" s="73">
        <v>55</v>
      </c>
      <c r="D140" s="73" t="s">
        <v>13</v>
      </c>
      <c r="E140" s="74" t="s">
        <v>279</v>
      </c>
      <c r="F140" s="58" t="s">
        <v>271</v>
      </c>
      <c r="G140" s="75" t="s">
        <v>173</v>
      </c>
      <c r="H140" s="58" t="s">
        <v>205</v>
      </c>
      <c r="I140" s="204" t="s">
        <v>173</v>
      </c>
      <c r="J140" s="74" t="s">
        <v>288</v>
      </c>
      <c r="K140" s="74" t="s">
        <v>274</v>
      </c>
      <c r="L140" s="74" t="s">
        <v>195</v>
      </c>
      <c r="M140" s="76">
        <v>44954</v>
      </c>
      <c r="N140" s="76">
        <v>44954</v>
      </c>
      <c r="O140" s="74" t="s">
        <v>727</v>
      </c>
      <c r="P140" s="203" t="s">
        <v>218</v>
      </c>
      <c r="Q140" s="92" t="s">
        <v>9</v>
      </c>
      <c r="R140" s="74" t="s">
        <v>10</v>
      </c>
      <c r="S140" s="74"/>
      <c r="T140" s="74"/>
      <c r="U140" s="74"/>
      <c r="V140" s="77"/>
      <c r="W140" s="74"/>
      <c r="X140" s="78"/>
      <c r="Y140" s="107">
        <v>44964</v>
      </c>
      <c r="Z140" s="58" t="s">
        <v>276</v>
      </c>
      <c r="AA140" s="74" t="s">
        <v>728</v>
      </c>
    </row>
    <row r="141" spans="1:28" s="79" customFormat="1" ht="14.5" hidden="1" customHeight="1" x14ac:dyDescent="0.35">
      <c r="A141" s="211">
        <v>6</v>
      </c>
      <c r="B141" s="200" t="s">
        <v>729</v>
      </c>
      <c r="C141" s="73">
        <v>2</v>
      </c>
      <c r="D141" s="73" t="s">
        <v>13</v>
      </c>
      <c r="E141" s="74" t="s">
        <v>279</v>
      </c>
      <c r="F141" s="58" t="s">
        <v>271</v>
      </c>
      <c r="G141" s="75" t="s">
        <v>53</v>
      </c>
      <c r="H141" s="58" t="s">
        <v>280</v>
      </c>
      <c r="I141" s="81" t="s">
        <v>53</v>
      </c>
      <c r="J141" s="74" t="s">
        <v>357</v>
      </c>
      <c r="K141" s="74" t="s">
        <v>730</v>
      </c>
      <c r="L141" s="74" t="s">
        <v>193</v>
      </c>
      <c r="M141" s="76">
        <v>44956</v>
      </c>
      <c r="N141" s="76">
        <v>44956</v>
      </c>
      <c r="O141" s="74" t="s">
        <v>731</v>
      </c>
      <c r="P141" s="203" t="s">
        <v>211</v>
      </c>
      <c r="Q141" s="92" t="s">
        <v>9</v>
      </c>
      <c r="R141" s="74" t="s">
        <v>10</v>
      </c>
      <c r="S141" s="74"/>
      <c r="T141" s="74"/>
      <c r="U141" s="74"/>
      <c r="V141" s="77"/>
      <c r="W141" s="74"/>
      <c r="X141" s="78"/>
      <c r="Y141" s="107">
        <v>44960</v>
      </c>
      <c r="Z141" s="58" t="s">
        <v>276</v>
      </c>
      <c r="AA141" s="74" t="s">
        <v>654</v>
      </c>
    </row>
    <row r="142" spans="1:28" s="79" customFormat="1" ht="14.5" customHeight="1" x14ac:dyDescent="0.35">
      <c r="A142" s="211">
        <v>6</v>
      </c>
      <c r="B142" s="200" t="s">
        <v>732</v>
      </c>
      <c r="C142" s="73">
        <v>50</v>
      </c>
      <c r="D142" s="73" t="s">
        <v>13</v>
      </c>
      <c r="E142" s="74" t="s">
        <v>286</v>
      </c>
      <c r="F142" s="58" t="s">
        <v>271</v>
      </c>
      <c r="G142" s="75" t="s">
        <v>733</v>
      </c>
      <c r="H142" s="58" t="s">
        <v>280</v>
      </c>
      <c r="I142" s="81" t="s">
        <v>7</v>
      </c>
      <c r="J142" s="74" t="s">
        <v>433</v>
      </c>
      <c r="K142" s="74" t="s">
        <v>339</v>
      </c>
      <c r="L142" s="74" t="s">
        <v>195</v>
      </c>
      <c r="M142" s="76">
        <v>44956</v>
      </c>
      <c r="N142" s="76">
        <v>44956</v>
      </c>
      <c r="O142" s="74" t="s">
        <v>734</v>
      </c>
      <c r="P142" s="203" t="s">
        <v>215</v>
      </c>
      <c r="Q142" s="92" t="s">
        <v>9</v>
      </c>
      <c r="R142" s="74" t="s">
        <v>10</v>
      </c>
      <c r="S142" s="74"/>
      <c r="T142" s="74"/>
      <c r="U142" s="74" t="s">
        <v>163</v>
      </c>
      <c r="V142" s="77" t="s">
        <v>735</v>
      </c>
      <c r="W142" s="74"/>
      <c r="X142" s="78"/>
      <c r="Y142" s="107">
        <v>44966</v>
      </c>
      <c r="Z142" s="58" t="s">
        <v>276</v>
      </c>
      <c r="AA142" s="74" t="s">
        <v>736</v>
      </c>
      <c r="AB142" s="79">
        <v>2</v>
      </c>
    </row>
    <row r="143" spans="1:28" s="79" customFormat="1" ht="14.5" customHeight="1" x14ac:dyDescent="0.35">
      <c r="A143" s="211">
        <v>6</v>
      </c>
      <c r="B143" s="200" t="s">
        <v>737</v>
      </c>
      <c r="C143" s="73">
        <v>27</v>
      </c>
      <c r="D143" s="73" t="s">
        <v>13</v>
      </c>
      <c r="E143" s="74" t="s">
        <v>286</v>
      </c>
      <c r="F143" s="58" t="s">
        <v>271</v>
      </c>
      <c r="G143" s="75" t="s">
        <v>7</v>
      </c>
      <c r="H143" s="58" t="s">
        <v>280</v>
      </c>
      <c r="I143" s="81" t="s">
        <v>7</v>
      </c>
      <c r="J143" s="74" t="s">
        <v>333</v>
      </c>
      <c r="K143" s="74" t="s">
        <v>339</v>
      </c>
      <c r="L143" s="74" t="s">
        <v>195</v>
      </c>
      <c r="M143" s="76">
        <v>44957</v>
      </c>
      <c r="N143" s="76">
        <v>44957</v>
      </c>
      <c r="O143" s="74" t="s">
        <v>587</v>
      </c>
      <c r="P143" s="203" t="s">
        <v>234</v>
      </c>
      <c r="Q143" s="92" t="s">
        <v>9</v>
      </c>
      <c r="R143" s="74" t="s">
        <v>17</v>
      </c>
      <c r="S143" s="74"/>
      <c r="T143" s="74"/>
      <c r="U143" s="74"/>
      <c r="V143" s="77"/>
      <c r="W143" s="74"/>
      <c r="X143" s="78"/>
      <c r="Y143" s="107">
        <v>44959</v>
      </c>
      <c r="Z143" s="58" t="s">
        <v>276</v>
      </c>
      <c r="AA143" s="74" t="s">
        <v>587</v>
      </c>
    </row>
    <row r="144" spans="1:28" s="79" customFormat="1" ht="14.5" hidden="1" customHeight="1" x14ac:dyDescent="0.35">
      <c r="A144" s="211">
        <v>6</v>
      </c>
      <c r="B144" s="200" t="s">
        <v>738</v>
      </c>
      <c r="C144" s="73">
        <v>52</v>
      </c>
      <c r="D144" s="73" t="s">
        <v>13</v>
      </c>
      <c r="E144" s="74" t="s">
        <v>279</v>
      </c>
      <c r="F144" s="58" t="s">
        <v>312</v>
      </c>
      <c r="G144" s="75" t="s">
        <v>50</v>
      </c>
      <c r="H144" s="58" t="s">
        <v>280</v>
      </c>
      <c r="I144" s="81" t="s">
        <v>50</v>
      </c>
      <c r="J144" s="74" t="s">
        <v>357</v>
      </c>
      <c r="K144" s="74" t="s">
        <v>504</v>
      </c>
      <c r="L144" s="74" t="s">
        <v>193</v>
      </c>
      <c r="M144" s="76">
        <v>44957</v>
      </c>
      <c r="N144" s="76">
        <v>44957</v>
      </c>
      <c r="O144" s="74" t="s">
        <v>739</v>
      </c>
      <c r="P144" s="203" t="s">
        <v>218</v>
      </c>
      <c r="Q144" s="92" t="s">
        <v>9</v>
      </c>
      <c r="R144" s="74" t="s">
        <v>10</v>
      </c>
      <c r="S144" s="74"/>
      <c r="T144" s="74"/>
      <c r="U144" s="74"/>
      <c r="V144" s="77"/>
      <c r="W144" s="74"/>
      <c r="X144" s="78"/>
      <c r="Y144" s="107">
        <v>44998</v>
      </c>
      <c r="Z144" s="58" t="s">
        <v>276</v>
      </c>
      <c r="AA144" s="74" t="s">
        <v>740</v>
      </c>
    </row>
    <row r="145" spans="1:27" s="79" customFormat="1" ht="14.5" hidden="1" customHeight="1" x14ac:dyDescent="0.35">
      <c r="A145" s="211">
        <v>6</v>
      </c>
      <c r="B145" s="200" t="s">
        <v>741</v>
      </c>
      <c r="C145" s="73">
        <v>2.6</v>
      </c>
      <c r="D145" s="73" t="s">
        <v>13</v>
      </c>
      <c r="E145" s="74" t="s">
        <v>279</v>
      </c>
      <c r="F145" s="58" t="s">
        <v>271</v>
      </c>
      <c r="G145" s="75" t="s">
        <v>50</v>
      </c>
      <c r="H145" s="58" t="s">
        <v>280</v>
      </c>
      <c r="I145" s="81" t="s">
        <v>50</v>
      </c>
      <c r="J145" s="74" t="s">
        <v>385</v>
      </c>
      <c r="K145" s="74" t="s">
        <v>742</v>
      </c>
      <c r="L145" s="74" t="s">
        <v>193</v>
      </c>
      <c r="M145" s="76">
        <v>44957</v>
      </c>
      <c r="N145" s="76">
        <v>44957</v>
      </c>
      <c r="O145" s="74" t="s">
        <v>434</v>
      </c>
      <c r="P145" s="203" t="s">
        <v>211</v>
      </c>
      <c r="Q145" s="92" t="s">
        <v>9</v>
      </c>
      <c r="R145" s="74" t="s">
        <v>10</v>
      </c>
      <c r="S145" s="74"/>
      <c r="T145" s="74"/>
      <c r="U145" s="74"/>
      <c r="V145" s="77"/>
      <c r="W145" s="74"/>
      <c r="X145" s="78"/>
      <c r="Y145" s="107">
        <v>44962</v>
      </c>
      <c r="Z145" s="58" t="s">
        <v>276</v>
      </c>
      <c r="AA145" s="74" t="s">
        <v>743</v>
      </c>
    </row>
    <row r="146" spans="1:27" s="79" customFormat="1" ht="14.5" hidden="1" customHeight="1" x14ac:dyDescent="0.35">
      <c r="A146" s="58"/>
      <c r="B146" s="58"/>
      <c r="C146" s="73"/>
      <c r="D146" s="73"/>
      <c r="E146" s="74"/>
      <c r="F146" s="58"/>
      <c r="G146" s="75"/>
      <c r="H146" s="58"/>
      <c r="I146" s="81"/>
      <c r="J146" s="74"/>
      <c r="K146" s="74"/>
      <c r="L146" s="74"/>
      <c r="M146" s="76"/>
      <c r="N146" s="76"/>
      <c r="O146" s="74"/>
      <c r="P146" s="203"/>
      <c r="Q146" s="74"/>
      <c r="R146" s="74"/>
      <c r="S146" s="74"/>
      <c r="T146" s="74"/>
      <c r="U146" s="74"/>
      <c r="V146" s="77"/>
      <c r="W146" s="74"/>
      <c r="X146" s="78"/>
      <c r="Y146" s="107"/>
      <c r="Z146" s="58"/>
      <c r="AA146" s="74"/>
    </row>
    <row r="147" spans="1:27" s="79" customFormat="1" ht="14.5" hidden="1" customHeight="1" x14ac:dyDescent="0.35">
      <c r="A147" s="58"/>
      <c r="B147" s="58"/>
      <c r="C147" s="73"/>
      <c r="D147" s="73"/>
      <c r="E147" s="74"/>
      <c r="F147" s="58"/>
      <c r="G147" s="75"/>
      <c r="H147" s="58"/>
      <c r="I147" s="81"/>
      <c r="J147" s="74"/>
      <c r="K147" s="74"/>
      <c r="L147" s="74"/>
      <c r="M147" s="76"/>
      <c r="N147" s="76"/>
      <c r="O147" s="74"/>
      <c r="P147" s="203"/>
      <c r="Q147" s="74"/>
      <c r="R147" s="74"/>
      <c r="S147" s="74"/>
      <c r="T147" s="74"/>
      <c r="U147" s="74"/>
      <c r="V147" s="77"/>
      <c r="W147" s="74"/>
      <c r="X147" s="78"/>
      <c r="Y147" s="107"/>
      <c r="Z147" s="58"/>
      <c r="AA147" s="74"/>
    </row>
    <row r="148" spans="1:27" s="79" customFormat="1" ht="14.5" hidden="1" customHeight="1" x14ac:dyDescent="0.35">
      <c r="A148" s="58"/>
      <c r="B148" s="58"/>
      <c r="C148" s="73"/>
      <c r="D148" s="73"/>
      <c r="E148" s="74"/>
      <c r="F148" s="58"/>
      <c r="G148" s="75"/>
      <c r="H148" s="58"/>
      <c r="I148" s="81"/>
      <c r="J148" s="74"/>
      <c r="K148" s="74"/>
      <c r="L148" s="74"/>
      <c r="M148" s="76"/>
      <c r="N148" s="76"/>
      <c r="O148" s="74"/>
      <c r="P148" s="203"/>
      <c r="Q148" s="74"/>
      <c r="R148" s="74"/>
      <c r="S148" s="74"/>
      <c r="T148" s="74"/>
      <c r="U148" s="74"/>
      <c r="V148" s="77"/>
      <c r="W148" s="74"/>
      <c r="X148" s="78"/>
      <c r="Y148" s="107"/>
      <c r="Z148" s="58"/>
      <c r="AA148" s="74"/>
    </row>
    <row r="149" spans="1:27" s="79" customFormat="1" ht="14.5" hidden="1" customHeight="1" x14ac:dyDescent="0.35">
      <c r="A149" s="58"/>
      <c r="B149" s="58"/>
      <c r="C149" s="73"/>
      <c r="D149" s="73"/>
      <c r="E149" s="74"/>
      <c r="F149" s="58"/>
      <c r="G149" s="75"/>
      <c r="H149" s="58"/>
      <c r="I149" s="81"/>
      <c r="J149" s="74"/>
      <c r="K149" s="74"/>
      <c r="L149" s="74"/>
      <c r="M149" s="76"/>
      <c r="N149" s="76"/>
      <c r="O149" s="74"/>
      <c r="P149" s="203"/>
      <c r="Q149" s="74"/>
      <c r="R149" s="74"/>
      <c r="S149" s="74"/>
      <c r="T149" s="74"/>
      <c r="U149" s="74"/>
      <c r="V149" s="77"/>
      <c r="W149" s="74"/>
      <c r="X149" s="78"/>
      <c r="Y149" s="107"/>
      <c r="Z149" s="58"/>
      <c r="AA149" s="74"/>
    </row>
    <row r="150" spans="1:27" s="79" customFormat="1" ht="14.5" hidden="1" customHeight="1" x14ac:dyDescent="0.35">
      <c r="A150" s="58"/>
      <c r="B150" s="58"/>
      <c r="C150" s="73"/>
      <c r="D150" s="73"/>
      <c r="E150" s="74"/>
      <c r="F150" s="58"/>
      <c r="G150" s="75"/>
      <c r="H150" s="58"/>
      <c r="I150" s="81"/>
      <c r="J150" s="74"/>
      <c r="K150" s="74"/>
      <c r="L150" s="74"/>
      <c r="M150" s="76"/>
      <c r="N150" s="76"/>
      <c r="O150" s="74"/>
      <c r="P150" s="203"/>
      <c r="Q150" s="74"/>
      <c r="R150" s="74"/>
      <c r="S150" s="74"/>
      <c r="T150" s="74"/>
      <c r="U150" s="74"/>
      <c r="V150" s="77"/>
      <c r="W150" s="74"/>
      <c r="X150" s="78"/>
      <c r="Y150" s="107"/>
      <c r="Z150" s="58"/>
      <c r="AA150" s="74"/>
    </row>
    <row r="151" spans="1:27" s="79" customFormat="1" ht="14.5" hidden="1" customHeight="1" x14ac:dyDescent="0.35">
      <c r="A151" s="58"/>
      <c r="B151" s="58"/>
      <c r="C151" s="73"/>
      <c r="D151" s="73"/>
      <c r="E151" s="74"/>
      <c r="F151" s="58"/>
      <c r="G151" s="75"/>
      <c r="H151" s="58"/>
      <c r="I151" s="81"/>
      <c r="J151" s="74"/>
      <c r="K151" s="74"/>
      <c r="L151" s="74"/>
      <c r="M151" s="76"/>
      <c r="N151" s="76"/>
      <c r="O151" s="74"/>
      <c r="P151" s="203"/>
      <c r="Q151" s="74"/>
      <c r="R151" s="74"/>
      <c r="S151" s="74"/>
      <c r="T151" s="74"/>
      <c r="U151" s="74"/>
      <c r="V151" s="77"/>
      <c r="W151" s="74"/>
      <c r="X151" s="78"/>
      <c r="Y151" s="107"/>
      <c r="Z151" s="58"/>
      <c r="AA151" s="74"/>
    </row>
    <row r="152" spans="1:27" s="79" customFormat="1" ht="14.5" hidden="1" customHeight="1" x14ac:dyDescent="0.35">
      <c r="A152" s="58"/>
      <c r="B152" s="58"/>
      <c r="C152" s="73"/>
      <c r="D152" s="73"/>
      <c r="E152" s="74"/>
      <c r="F152" s="58"/>
      <c r="G152" s="75"/>
      <c r="H152" s="58"/>
      <c r="I152" s="81"/>
      <c r="J152" s="74"/>
      <c r="K152" s="74"/>
      <c r="L152" s="74"/>
      <c r="M152" s="76"/>
      <c r="N152" s="76"/>
      <c r="O152" s="74"/>
      <c r="P152" s="203"/>
      <c r="Q152" s="74"/>
      <c r="R152" s="74"/>
      <c r="S152" s="74"/>
      <c r="T152" s="74"/>
      <c r="U152" s="74"/>
      <c r="V152" s="77"/>
      <c r="W152" s="74"/>
      <c r="X152" s="78"/>
      <c r="Y152" s="107"/>
      <c r="Z152" s="58"/>
      <c r="AA152" s="74"/>
    </row>
    <row r="153" spans="1:27" s="79" customFormat="1" ht="14.5" hidden="1" customHeight="1" x14ac:dyDescent="0.35">
      <c r="A153" s="58"/>
      <c r="B153" s="58"/>
      <c r="C153" s="73"/>
      <c r="D153" s="73"/>
      <c r="E153" s="74"/>
      <c r="F153" s="58"/>
      <c r="G153" s="75"/>
      <c r="H153" s="58"/>
      <c r="I153" s="81"/>
      <c r="J153" s="74"/>
      <c r="K153" s="74"/>
      <c r="L153" s="74"/>
      <c r="M153" s="76"/>
      <c r="N153" s="76"/>
      <c r="O153" s="74"/>
      <c r="P153" s="203"/>
      <c r="Q153" s="74"/>
      <c r="R153" s="74"/>
      <c r="S153" s="74"/>
      <c r="T153" s="74"/>
      <c r="U153" s="74"/>
      <c r="V153" s="77"/>
      <c r="W153" s="74"/>
      <c r="X153" s="78"/>
      <c r="Y153" s="107"/>
      <c r="Z153" s="58"/>
      <c r="AA153" s="74"/>
    </row>
    <row r="154" spans="1:27" s="79" customFormat="1" ht="14.5" hidden="1" customHeight="1" x14ac:dyDescent="0.35">
      <c r="A154" s="58"/>
      <c r="B154" s="58"/>
      <c r="C154" s="73"/>
      <c r="D154" s="73"/>
      <c r="E154" s="74"/>
      <c r="F154" s="58"/>
      <c r="G154" s="75"/>
      <c r="H154" s="58"/>
      <c r="I154" s="81"/>
      <c r="J154" s="74"/>
      <c r="K154" s="74"/>
      <c r="L154" s="74"/>
      <c r="M154" s="76"/>
      <c r="N154" s="76"/>
      <c r="O154" s="74"/>
      <c r="P154" s="203"/>
      <c r="Q154" s="74"/>
      <c r="R154" s="74"/>
      <c r="S154" s="74"/>
      <c r="T154" s="74"/>
      <c r="U154" s="74"/>
      <c r="V154" s="77"/>
      <c r="W154" s="74"/>
      <c r="X154" s="78"/>
      <c r="Y154" s="107"/>
      <c r="Z154" s="58"/>
      <c r="AA154" s="74"/>
    </row>
    <row r="155" spans="1:27" s="79" customFormat="1" ht="14.5" hidden="1" customHeight="1" x14ac:dyDescent="0.35">
      <c r="A155" s="58"/>
      <c r="B155" s="58"/>
      <c r="C155" s="73"/>
      <c r="D155" s="73"/>
      <c r="E155" s="74"/>
      <c r="F155" s="58"/>
      <c r="G155" s="75"/>
      <c r="H155" s="58"/>
      <c r="I155" s="81"/>
      <c r="J155" s="74"/>
      <c r="K155" s="74"/>
      <c r="L155" s="74"/>
      <c r="M155" s="76"/>
      <c r="N155" s="76"/>
      <c r="O155" s="74"/>
      <c r="P155" s="203"/>
      <c r="Q155" s="74"/>
      <c r="R155" s="74"/>
      <c r="S155" s="74"/>
      <c r="T155" s="74"/>
      <c r="U155" s="74"/>
      <c r="V155" s="77"/>
      <c r="W155" s="74"/>
      <c r="X155" s="78"/>
      <c r="Y155" s="107"/>
      <c r="Z155" s="58"/>
      <c r="AA155" s="74"/>
    </row>
    <row r="156" spans="1:27" s="79" customFormat="1" ht="14.5" hidden="1" customHeight="1" x14ac:dyDescent="0.35">
      <c r="A156" s="58"/>
      <c r="B156" s="58"/>
      <c r="C156" s="73"/>
      <c r="D156" s="73"/>
      <c r="E156" s="74"/>
      <c r="F156" s="58"/>
      <c r="G156" s="75"/>
      <c r="H156" s="58"/>
      <c r="I156" s="81"/>
      <c r="J156" s="74"/>
      <c r="K156" s="74"/>
      <c r="L156" s="74"/>
      <c r="M156" s="76"/>
      <c r="N156" s="76"/>
      <c r="O156" s="74"/>
      <c r="P156" s="203"/>
      <c r="Q156" s="74"/>
      <c r="R156" s="74"/>
      <c r="S156" s="74"/>
      <c r="T156" s="74"/>
      <c r="U156" s="74"/>
      <c r="V156" s="77"/>
      <c r="W156" s="74"/>
      <c r="X156" s="78"/>
      <c r="Y156" s="107"/>
      <c r="Z156" s="58"/>
      <c r="AA156" s="74"/>
    </row>
    <row r="157" spans="1:27" s="79" customFormat="1" ht="14.5" hidden="1" customHeight="1" x14ac:dyDescent="0.35">
      <c r="A157" s="58"/>
      <c r="B157" s="58"/>
      <c r="C157" s="73"/>
      <c r="D157" s="73"/>
      <c r="E157" s="74"/>
      <c r="F157" s="58"/>
      <c r="G157" s="75"/>
      <c r="H157" s="58"/>
      <c r="I157" s="81"/>
      <c r="J157" s="74"/>
      <c r="K157" s="74"/>
      <c r="L157" s="74"/>
      <c r="M157" s="76"/>
      <c r="N157" s="76"/>
      <c r="O157" s="74"/>
      <c r="P157" s="203"/>
      <c r="Q157" s="74"/>
      <c r="R157" s="74"/>
      <c r="S157" s="74"/>
      <c r="T157" s="74"/>
      <c r="U157" s="74"/>
      <c r="V157" s="77"/>
      <c r="W157" s="74"/>
      <c r="X157" s="78"/>
      <c r="Y157" s="107"/>
      <c r="Z157" s="58"/>
      <c r="AA157" s="74"/>
    </row>
    <row r="158" spans="1:27" s="79" customFormat="1" ht="14.5" hidden="1" customHeight="1" x14ac:dyDescent="0.35">
      <c r="A158" s="58"/>
      <c r="B158" s="58"/>
      <c r="C158" s="73"/>
      <c r="D158" s="73"/>
      <c r="E158" s="74"/>
      <c r="F158" s="58"/>
      <c r="G158" s="75"/>
      <c r="H158" s="58"/>
      <c r="I158" s="81"/>
      <c r="J158" s="74"/>
      <c r="K158" s="74"/>
      <c r="L158" s="74"/>
      <c r="M158" s="76"/>
      <c r="N158" s="76"/>
      <c r="O158" s="74"/>
      <c r="P158" s="203"/>
      <c r="Q158" s="74"/>
      <c r="R158" s="74"/>
      <c r="S158" s="74"/>
      <c r="T158" s="74"/>
      <c r="U158" s="74"/>
      <c r="V158" s="77"/>
      <c r="W158" s="74"/>
      <c r="X158" s="78"/>
      <c r="Y158" s="107"/>
      <c r="Z158" s="58"/>
      <c r="AA158" s="74"/>
    </row>
    <row r="159" spans="1:27" s="79" customFormat="1" ht="14.5" hidden="1" customHeight="1" x14ac:dyDescent="0.35">
      <c r="A159" s="58"/>
      <c r="B159" s="58"/>
      <c r="C159" s="73"/>
      <c r="D159" s="73"/>
      <c r="E159" s="74"/>
      <c r="F159" s="58"/>
      <c r="G159" s="75"/>
      <c r="H159" s="58"/>
      <c r="I159" s="81"/>
      <c r="J159" s="74"/>
      <c r="K159" s="74"/>
      <c r="L159" s="74"/>
      <c r="M159" s="76"/>
      <c r="N159" s="76"/>
      <c r="O159" s="74"/>
      <c r="P159" s="203"/>
      <c r="Q159" s="74"/>
      <c r="R159" s="74"/>
      <c r="S159" s="74"/>
      <c r="T159" s="74"/>
      <c r="U159" s="74"/>
      <c r="V159" s="77"/>
      <c r="W159" s="74"/>
      <c r="X159" s="78"/>
      <c r="Y159" s="107"/>
      <c r="Z159" s="58"/>
      <c r="AA159" s="74"/>
    </row>
    <row r="160" spans="1:27" s="79" customFormat="1" ht="14.5" hidden="1" customHeight="1" x14ac:dyDescent="0.35">
      <c r="A160" s="58"/>
      <c r="B160" s="58"/>
      <c r="C160" s="73"/>
      <c r="D160" s="73"/>
      <c r="E160" s="74"/>
      <c r="F160" s="58"/>
      <c r="G160" s="75"/>
      <c r="H160" s="58"/>
      <c r="I160" s="81"/>
      <c r="J160" s="74"/>
      <c r="K160" s="74"/>
      <c r="L160" s="74"/>
      <c r="M160" s="76"/>
      <c r="N160" s="76"/>
      <c r="O160" s="74"/>
      <c r="P160" s="203"/>
      <c r="Q160" s="74"/>
      <c r="R160" s="74"/>
      <c r="S160" s="74"/>
      <c r="T160" s="74"/>
      <c r="U160" s="74"/>
      <c r="V160" s="77"/>
      <c r="W160" s="74"/>
      <c r="X160" s="78"/>
      <c r="Y160" s="107"/>
      <c r="Z160" s="58"/>
      <c r="AA160" s="74"/>
    </row>
    <row r="161" spans="1:27" s="79" customFormat="1" ht="14.5" hidden="1" customHeight="1" x14ac:dyDescent="0.35">
      <c r="A161" s="58"/>
      <c r="B161" s="58"/>
      <c r="C161" s="73"/>
      <c r="D161" s="73"/>
      <c r="E161" s="74"/>
      <c r="F161" s="58"/>
      <c r="G161" s="75"/>
      <c r="H161" s="58"/>
      <c r="I161" s="81"/>
      <c r="J161" s="74"/>
      <c r="K161" s="74"/>
      <c r="L161" s="74"/>
      <c r="M161" s="76"/>
      <c r="N161" s="76"/>
      <c r="O161" s="74"/>
      <c r="P161" s="203"/>
      <c r="Q161" s="74"/>
      <c r="R161" s="74"/>
      <c r="S161" s="74"/>
      <c r="T161" s="74"/>
      <c r="U161" s="74"/>
      <c r="V161" s="77"/>
      <c r="W161" s="74"/>
      <c r="X161" s="78"/>
      <c r="Y161" s="107"/>
      <c r="Z161" s="58"/>
      <c r="AA161" s="74"/>
    </row>
    <row r="162" spans="1:27" s="79" customFormat="1" ht="14.5" hidden="1" customHeight="1" x14ac:dyDescent="0.35">
      <c r="A162" s="58"/>
      <c r="B162" s="58"/>
      <c r="C162" s="73"/>
      <c r="D162" s="73"/>
      <c r="E162" s="74"/>
      <c r="F162" s="58"/>
      <c r="G162" s="75"/>
      <c r="H162" s="58"/>
      <c r="I162" s="81"/>
      <c r="J162" s="74"/>
      <c r="K162" s="74"/>
      <c r="L162" s="74"/>
      <c r="M162" s="76"/>
      <c r="N162" s="76"/>
      <c r="O162" s="74"/>
      <c r="P162" s="203"/>
      <c r="Q162" s="74"/>
      <c r="R162" s="74"/>
      <c r="S162" s="74"/>
      <c r="T162" s="74"/>
      <c r="U162" s="74"/>
      <c r="V162" s="77"/>
      <c r="W162" s="74"/>
      <c r="X162" s="78"/>
      <c r="Y162" s="107"/>
      <c r="Z162" s="58"/>
      <c r="AA162" s="74"/>
    </row>
    <row r="163" spans="1:27" s="79" customFormat="1" ht="14.5" hidden="1" customHeight="1" x14ac:dyDescent="0.35">
      <c r="A163" s="58"/>
      <c r="B163" s="58"/>
      <c r="C163" s="73"/>
      <c r="D163" s="73"/>
      <c r="E163" s="74"/>
      <c r="F163" s="58"/>
      <c r="G163" s="75"/>
      <c r="H163" s="58"/>
      <c r="I163" s="81"/>
      <c r="J163" s="74"/>
      <c r="K163" s="74"/>
      <c r="L163" s="74"/>
      <c r="M163" s="76"/>
      <c r="N163" s="76"/>
      <c r="O163" s="74"/>
      <c r="P163" s="203"/>
      <c r="Q163" s="74"/>
      <c r="R163" s="74"/>
      <c r="S163" s="74"/>
      <c r="T163" s="74"/>
      <c r="U163" s="74"/>
      <c r="V163" s="77"/>
      <c r="W163" s="74"/>
      <c r="X163" s="78"/>
      <c r="Y163" s="107"/>
      <c r="Z163" s="58"/>
      <c r="AA163" s="74"/>
    </row>
    <row r="164" spans="1:27" s="79" customFormat="1" ht="14.5" hidden="1" customHeight="1" x14ac:dyDescent="0.35">
      <c r="A164" s="58"/>
      <c r="B164" s="58"/>
      <c r="C164" s="73"/>
      <c r="D164" s="73"/>
      <c r="E164" s="74"/>
      <c r="F164" s="58"/>
      <c r="G164" s="75"/>
      <c r="H164" s="58"/>
      <c r="I164" s="81"/>
      <c r="J164" s="74"/>
      <c r="K164" s="74"/>
      <c r="L164" s="74"/>
      <c r="M164" s="76"/>
      <c r="N164" s="76"/>
      <c r="O164" s="74"/>
      <c r="P164" s="203"/>
      <c r="Q164" s="74"/>
      <c r="R164" s="74"/>
      <c r="S164" s="74"/>
      <c r="T164" s="74"/>
      <c r="U164" s="74"/>
      <c r="V164" s="77"/>
      <c r="W164" s="74"/>
      <c r="X164" s="78"/>
      <c r="Y164" s="107"/>
      <c r="Z164" s="58"/>
      <c r="AA164" s="74"/>
    </row>
    <row r="165" spans="1:27" s="79" customFormat="1" ht="14.5" hidden="1" customHeight="1" x14ac:dyDescent="0.35">
      <c r="A165" s="58"/>
      <c r="B165" s="58"/>
      <c r="C165" s="73"/>
      <c r="D165" s="73"/>
      <c r="E165" s="74"/>
      <c r="F165" s="58"/>
      <c r="G165" s="75"/>
      <c r="H165" s="58"/>
      <c r="I165" s="81"/>
      <c r="J165" s="74"/>
      <c r="K165" s="74"/>
      <c r="L165" s="74"/>
      <c r="M165" s="76"/>
      <c r="N165" s="76"/>
      <c r="O165" s="74"/>
      <c r="P165" s="203"/>
      <c r="Q165" s="74"/>
      <c r="R165" s="74"/>
      <c r="S165" s="74"/>
      <c r="T165" s="74"/>
      <c r="U165" s="74"/>
      <c r="V165" s="77"/>
      <c r="W165" s="74"/>
      <c r="X165" s="78"/>
      <c r="Y165" s="107"/>
      <c r="Z165" s="58"/>
      <c r="AA165" s="74"/>
    </row>
    <row r="166" spans="1:27" s="79" customFormat="1" ht="14.5" hidden="1" customHeight="1" x14ac:dyDescent="0.35">
      <c r="A166" s="58"/>
      <c r="B166" s="58"/>
      <c r="C166" s="73"/>
      <c r="D166" s="73"/>
      <c r="E166" s="74"/>
      <c r="F166" s="58"/>
      <c r="G166" s="75"/>
      <c r="H166" s="58"/>
      <c r="I166" s="81"/>
      <c r="J166" s="74"/>
      <c r="K166" s="74"/>
      <c r="L166" s="74"/>
      <c r="M166" s="76"/>
      <c r="N166" s="76"/>
      <c r="O166" s="74"/>
      <c r="P166" s="203"/>
      <c r="Q166" s="74"/>
      <c r="R166" s="74"/>
      <c r="S166" s="74"/>
      <c r="T166" s="74"/>
      <c r="U166" s="74"/>
      <c r="V166" s="77"/>
      <c r="W166" s="74"/>
      <c r="X166" s="78"/>
      <c r="Y166" s="107"/>
      <c r="Z166" s="58"/>
      <c r="AA166" s="74"/>
    </row>
    <row r="167" spans="1:27" s="79" customFormat="1" ht="14.5" hidden="1" customHeight="1" x14ac:dyDescent="0.35">
      <c r="A167" s="58"/>
      <c r="B167" s="58"/>
      <c r="C167" s="73"/>
      <c r="D167" s="73"/>
      <c r="E167" s="74"/>
      <c r="F167" s="58"/>
      <c r="G167" s="75"/>
      <c r="H167" s="58"/>
      <c r="I167" s="81"/>
      <c r="J167" s="74"/>
      <c r="K167" s="74"/>
      <c r="L167" s="74"/>
      <c r="M167" s="76"/>
      <c r="N167" s="76"/>
      <c r="O167" s="74"/>
      <c r="P167" s="203"/>
      <c r="Q167" s="74"/>
      <c r="R167" s="74"/>
      <c r="S167" s="74"/>
      <c r="T167" s="74"/>
      <c r="U167" s="74"/>
      <c r="V167" s="77"/>
      <c r="W167" s="74"/>
      <c r="X167" s="78"/>
      <c r="Y167" s="107"/>
      <c r="Z167" s="58"/>
      <c r="AA167" s="74"/>
    </row>
    <row r="168" spans="1:27" s="79" customFormat="1" ht="14.5" hidden="1" customHeight="1" x14ac:dyDescent="0.35">
      <c r="A168" s="58"/>
      <c r="B168" s="58"/>
      <c r="C168" s="73"/>
      <c r="D168" s="73"/>
      <c r="E168" s="74"/>
      <c r="F168" s="58"/>
      <c r="G168" s="75"/>
      <c r="H168" s="58"/>
      <c r="I168" s="81"/>
      <c r="J168" s="74"/>
      <c r="K168" s="74"/>
      <c r="L168" s="74"/>
      <c r="M168" s="76"/>
      <c r="N168" s="76"/>
      <c r="O168" s="74"/>
      <c r="P168" s="203"/>
      <c r="Q168" s="74"/>
      <c r="R168" s="74"/>
      <c r="S168" s="74"/>
      <c r="T168" s="74"/>
      <c r="U168" s="74"/>
      <c r="V168" s="77"/>
      <c r="W168" s="74"/>
      <c r="X168" s="78"/>
      <c r="Y168" s="107"/>
      <c r="Z168" s="58"/>
      <c r="AA168" s="74"/>
    </row>
    <row r="169" spans="1:27" s="79" customFormat="1" ht="14.5" hidden="1" customHeight="1" x14ac:dyDescent="0.35">
      <c r="A169" s="58"/>
      <c r="B169" s="58"/>
      <c r="C169" s="73"/>
      <c r="D169" s="73"/>
      <c r="E169" s="74"/>
      <c r="F169" s="58"/>
      <c r="G169" s="75"/>
      <c r="H169" s="58"/>
      <c r="I169" s="81"/>
      <c r="J169" s="74"/>
      <c r="K169" s="74"/>
      <c r="L169" s="74"/>
      <c r="M169" s="76"/>
      <c r="N169" s="76"/>
      <c r="O169" s="74"/>
      <c r="P169" s="203"/>
      <c r="Q169" s="74"/>
      <c r="R169" s="74"/>
      <c r="S169" s="74"/>
      <c r="T169" s="74"/>
      <c r="U169" s="74"/>
      <c r="V169" s="77"/>
      <c r="W169" s="74"/>
      <c r="X169" s="78"/>
      <c r="Y169" s="107"/>
      <c r="Z169" s="58"/>
      <c r="AA169" s="74"/>
    </row>
    <row r="170" spans="1:27" s="79" customFormat="1" ht="14.5" hidden="1" customHeight="1" x14ac:dyDescent="0.35">
      <c r="A170" s="58"/>
      <c r="B170" s="58"/>
      <c r="C170" s="73"/>
      <c r="D170" s="73"/>
      <c r="E170" s="74"/>
      <c r="F170" s="58"/>
      <c r="G170" s="75"/>
      <c r="H170" s="58"/>
      <c r="I170" s="81"/>
      <c r="J170" s="74"/>
      <c r="K170" s="74"/>
      <c r="L170" s="74"/>
      <c r="M170" s="76"/>
      <c r="N170" s="76"/>
      <c r="O170" s="74"/>
      <c r="P170" s="203"/>
      <c r="Q170" s="74"/>
      <c r="R170" s="74"/>
      <c r="S170" s="74"/>
      <c r="T170" s="74"/>
      <c r="U170" s="74"/>
      <c r="V170" s="77"/>
      <c r="W170" s="74"/>
      <c r="X170" s="78"/>
      <c r="Y170" s="107"/>
      <c r="Z170" s="58"/>
      <c r="AA170" s="74"/>
    </row>
    <row r="171" spans="1:27" s="79" customFormat="1" ht="14.5" hidden="1" customHeight="1" x14ac:dyDescent="0.35">
      <c r="A171" s="58"/>
      <c r="B171" s="58"/>
      <c r="C171" s="73"/>
      <c r="D171" s="73"/>
      <c r="E171" s="74"/>
      <c r="F171" s="58"/>
      <c r="G171" s="75"/>
      <c r="H171" s="58"/>
      <c r="I171" s="81"/>
      <c r="J171" s="74"/>
      <c r="K171" s="74"/>
      <c r="L171" s="74"/>
      <c r="M171" s="76"/>
      <c r="N171" s="76"/>
      <c r="O171" s="74"/>
      <c r="P171" s="203"/>
      <c r="Q171" s="74"/>
      <c r="R171" s="74"/>
      <c r="S171" s="74"/>
      <c r="T171" s="74"/>
      <c r="U171" s="74"/>
      <c r="V171" s="77"/>
      <c r="W171" s="74"/>
      <c r="X171" s="78"/>
      <c r="Y171" s="107"/>
      <c r="Z171" s="58"/>
      <c r="AA171" s="74"/>
    </row>
    <row r="172" spans="1:27" s="79" customFormat="1" ht="14.5" hidden="1" customHeight="1" x14ac:dyDescent="0.35">
      <c r="A172" s="58"/>
      <c r="B172" s="58"/>
      <c r="C172" s="73"/>
      <c r="D172" s="73"/>
      <c r="E172" s="74"/>
      <c r="F172" s="58"/>
      <c r="G172" s="75"/>
      <c r="H172" s="58"/>
      <c r="I172" s="81"/>
      <c r="J172" s="74"/>
      <c r="K172" s="74"/>
      <c r="L172" s="74"/>
      <c r="M172" s="76"/>
      <c r="N172" s="76"/>
      <c r="O172" s="74"/>
      <c r="P172" s="203"/>
      <c r="Q172" s="74"/>
      <c r="R172" s="74"/>
      <c r="S172" s="74"/>
      <c r="T172" s="74"/>
      <c r="U172" s="74"/>
      <c r="V172" s="77"/>
      <c r="W172" s="74"/>
      <c r="X172" s="78"/>
      <c r="Y172" s="107"/>
      <c r="Z172" s="58"/>
      <c r="AA172" s="74"/>
    </row>
    <row r="173" spans="1:27" s="79" customFormat="1" ht="14.5" hidden="1" customHeight="1" x14ac:dyDescent="0.35">
      <c r="A173" s="58"/>
      <c r="B173" s="58"/>
      <c r="C173" s="73"/>
      <c r="D173" s="73"/>
      <c r="E173" s="74"/>
      <c r="F173" s="58"/>
      <c r="G173" s="75"/>
      <c r="H173" s="58"/>
      <c r="I173" s="81"/>
      <c r="J173" s="74"/>
      <c r="K173" s="74"/>
      <c r="L173" s="74"/>
      <c r="M173" s="76"/>
      <c r="N173" s="76"/>
      <c r="O173" s="74"/>
      <c r="P173" s="203"/>
      <c r="Q173" s="74"/>
      <c r="R173" s="74"/>
      <c r="S173" s="74"/>
      <c r="T173" s="74"/>
      <c r="U173" s="74"/>
      <c r="V173" s="77"/>
      <c r="W173" s="74"/>
      <c r="X173" s="78"/>
      <c r="Y173" s="107"/>
      <c r="Z173" s="58"/>
      <c r="AA173" s="74"/>
    </row>
    <row r="174" spans="1:27" s="79" customFormat="1" ht="14.5" hidden="1" customHeight="1" x14ac:dyDescent="0.35">
      <c r="A174" s="58"/>
      <c r="B174" s="58"/>
      <c r="C174" s="73"/>
      <c r="D174" s="73"/>
      <c r="E174" s="74"/>
      <c r="F174" s="58"/>
      <c r="G174" s="75"/>
      <c r="H174" s="58"/>
      <c r="I174" s="81"/>
      <c r="J174" s="74"/>
      <c r="K174" s="74"/>
      <c r="L174" s="74"/>
      <c r="M174" s="76"/>
      <c r="N174" s="76"/>
      <c r="O174" s="74"/>
      <c r="P174" s="203"/>
      <c r="Q174" s="74"/>
      <c r="R174" s="74"/>
      <c r="S174" s="74"/>
      <c r="T174" s="74"/>
      <c r="U174" s="74"/>
      <c r="V174" s="77"/>
      <c r="W174" s="74"/>
      <c r="X174" s="78"/>
      <c r="Y174" s="107"/>
      <c r="Z174" s="58"/>
      <c r="AA174" s="74"/>
    </row>
    <row r="175" spans="1:27" s="79" customFormat="1" ht="14.5" hidden="1" customHeight="1" x14ac:dyDescent="0.35">
      <c r="A175" s="58"/>
      <c r="B175" s="58"/>
      <c r="C175" s="73"/>
      <c r="D175" s="73"/>
      <c r="E175" s="74"/>
      <c r="F175" s="58"/>
      <c r="G175" s="75"/>
      <c r="H175" s="58"/>
      <c r="I175" s="81"/>
      <c r="J175" s="74"/>
      <c r="K175" s="74"/>
      <c r="L175" s="74"/>
      <c r="M175" s="76"/>
      <c r="N175" s="76"/>
      <c r="O175" s="74"/>
      <c r="P175" s="203"/>
      <c r="Q175" s="74"/>
      <c r="R175" s="74"/>
      <c r="S175" s="74"/>
      <c r="T175" s="74"/>
      <c r="U175" s="74"/>
      <c r="V175" s="77"/>
      <c r="W175" s="74"/>
      <c r="X175" s="78"/>
      <c r="Y175" s="107"/>
      <c r="Z175" s="58"/>
      <c r="AA175" s="74"/>
    </row>
    <row r="176" spans="1:27" s="79" customFormat="1" ht="14.5" hidden="1" customHeight="1" x14ac:dyDescent="0.35">
      <c r="A176" s="58"/>
      <c r="B176" s="58"/>
      <c r="C176" s="73"/>
      <c r="D176" s="73"/>
      <c r="E176" s="74"/>
      <c r="F176" s="58"/>
      <c r="G176" s="75"/>
      <c r="H176" s="58"/>
      <c r="I176" s="81"/>
      <c r="J176" s="74"/>
      <c r="K176" s="74"/>
      <c r="L176" s="74"/>
      <c r="M176" s="76"/>
      <c r="N176" s="76"/>
      <c r="O176" s="74"/>
      <c r="P176" s="203"/>
      <c r="Q176" s="74"/>
      <c r="R176" s="74"/>
      <c r="S176" s="74"/>
      <c r="T176" s="74"/>
      <c r="U176" s="74"/>
      <c r="V176" s="77"/>
      <c r="W176" s="74"/>
      <c r="X176" s="78"/>
      <c r="Y176" s="107"/>
      <c r="Z176" s="58"/>
      <c r="AA176" s="74"/>
    </row>
    <row r="177" spans="1:27" s="79" customFormat="1" ht="14.5" hidden="1" customHeight="1" x14ac:dyDescent="0.35">
      <c r="A177" s="58"/>
      <c r="B177" s="58"/>
      <c r="C177" s="73"/>
      <c r="D177" s="73"/>
      <c r="E177" s="74"/>
      <c r="F177" s="58"/>
      <c r="G177" s="75"/>
      <c r="H177" s="58"/>
      <c r="I177" s="81"/>
      <c r="J177" s="74"/>
      <c r="K177" s="74"/>
      <c r="L177" s="74"/>
      <c r="M177" s="76"/>
      <c r="N177" s="76"/>
      <c r="O177" s="74"/>
      <c r="P177" s="203"/>
      <c r="Q177" s="74"/>
      <c r="R177" s="74"/>
      <c r="S177" s="74"/>
      <c r="T177" s="74"/>
      <c r="U177" s="74"/>
      <c r="V177" s="77"/>
      <c r="W177" s="74"/>
      <c r="X177" s="78"/>
      <c r="Y177" s="107"/>
      <c r="Z177" s="58"/>
      <c r="AA177" s="74"/>
    </row>
    <row r="178" spans="1:27" s="79" customFormat="1" ht="14.5" hidden="1" customHeight="1" x14ac:dyDescent="0.35">
      <c r="A178" s="58"/>
      <c r="B178" s="58"/>
      <c r="C178" s="73"/>
      <c r="D178" s="73"/>
      <c r="E178" s="74"/>
      <c r="F178" s="58"/>
      <c r="G178" s="75"/>
      <c r="H178" s="58"/>
      <c r="I178" s="81"/>
      <c r="J178" s="74"/>
      <c r="K178" s="74"/>
      <c r="L178" s="74"/>
      <c r="M178" s="76"/>
      <c r="N178" s="76"/>
      <c r="O178" s="74"/>
      <c r="P178" s="203"/>
      <c r="Q178" s="74"/>
      <c r="R178" s="74"/>
      <c r="S178" s="74"/>
      <c r="T178" s="74"/>
      <c r="U178" s="74"/>
      <c r="V178" s="77"/>
      <c r="W178" s="74"/>
      <c r="X178" s="78"/>
      <c r="Y178" s="107"/>
      <c r="Z178" s="58"/>
      <c r="AA178" s="74"/>
    </row>
    <row r="179" spans="1:27" s="79" customFormat="1" ht="14.5" hidden="1" customHeight="1" x14ac:dyDescent="0.35">
      <c r="A179" s="58"/>
      <c r="B179" s="58"/>
      <c r="C179" s="73"/>
      <c r="D179" s="73"/>
      <c r="E179" s="74"/>
      <c r="F179" s="58"/>
      <c r="G179" s="75"/>
      <c r="H179" s="58"/>
      <c r="I179" s="81"/>
      <c r="J179" s="74"/>
      <c r="K179" s="74"/>
      <c r="L179" s="74"/>
      <c r="M179" s="76"/>
      <c r="N179" s="76"/>
      <c r="O179" s="74"/>
      <c r="P179" s="203"/>
      <c r="Q179" s="74"/>
      <c r="R179" s="74"/>
      <c r="S179" s="74"/>
      <c r="T179" s="74"/>
      <c r="U179" s="74"/>
      <c r="V179" s="77"/>
      <c r="W179" s="74"/>
      <c r="X179" s="78"/>
      <c r="Y179" s="107"/>
      <c r="Z179" s="58"/>
      <c r="AA179" s="74"/>
    </row>
    <row r="180" spans="1:27" s="79" customFormat="1" ht="14.5" hidden="1" customHeight="1" x14ac:dyDescent="0.35">
      <c r="A180" s="58"/>
      <c r="B180" s="58"/>
      <c r="C180" s="73"/>
      <c r="D180" s="73"/>
      <c r="E180" s="74"/>
      <c r="F180" s="58"/>
      <c r="G180" s="75"/>
      <c r="H180" s="58"/>
      <c r="I180" s="81"/>
      <c r="J180" s="74"/>
      <c r="K180" s="74"/>
      <c r="L180" s="74"/>
      <c r="M180" s="76"/>
      <c r="N180" s="76"/>
      <c r="O180" s="74"/>
      <c r="P180" s="203"/>
      <c r="Q180" s="74"/>
      <c r="R180" s="74"/>
      <c r="S180" s="74"/>
      <c r="T180" s="74"/>
      <c r="U180" s="74"/>
      <c r="V180" s="77"/>
      <c r="W180" s="74"/>
      <c r="X180" s="78"/>
      <c r="Y180" s="107"/>
      <c r="Z180" s="58"/>
      <c r="AA180" s="74"/>
    </row>
    <row r="181" spans="1:27" s="79" customFormat="1" ht="14.5" hidden="1" customHeight="1" x14ac:dyDescent="0.35">
      <c r="A181" s="58"/>
      <c r="B181" s="58"/>
      <c r="C181" s="73"/>
      <c r="D181" s="73"/>
      <c r="E181" s="74"/>
      <c r="F181" s="58"/>
      <c r="G181" s="75"/>
      <c r="H181" s="58"/>
      <c r="I181" s="81"/>
      <c r="J181" s="74"/>
      <c r="K181" s="74"/>
      <c r="L181" s="74"/>
      <c r="M181" s="76"/>
      <c r="N181" s="76"/>
      <c r="O181" s="74"/>
      <c r="P181" s="203"/>
      <c r="Q181" s="74"/>
      <c r="R181" s="74"/>
      <c r="S181" s="74"/>
      <c r="T181" s="74"/>
      <c r="U181" s="74"/>
      <c r="V181" s="77"/>
      <c r="W181" s="74"/>
      <c r="X181" s="78"/>
      <c r="Y181" s="107"/>
      <c r="Z181" s="58"/>
      <c r="AA181" s="74"/>
    </row>
    <row r="182" spans="1:27" s="79" customFormat="1" ht="14.5" hidden="1" customHeight="1" x14ac:dyDescent="0.35">
      <c r="A182" s="58"/>
      <c r="B182" s="58"/>
      <c r="C182" s="73"/>
      <c r="D182" s="73"/>
      <c r="E182" s="74"/>
      <c r="F182" s="58"/>
      <c r="G182" s="75"/>
      <c r="H182" s="58"/>
      <c r="I182" s="81"/>
      <c r="J182" s="74"/>
      <c r="K182" s="74"/>
      <c r="L182" s="74"/>
      <c r="M182" s="76"/>
      <c r="N182" s="76"/>
      <c r="O182" s="74"/>
      <c r="P182" s="203"/>
      <c r="Q182" s="74"/>
      <c r="R182" s="74"/>
      <c r="S182" s="74"/>
      <c r="T182" s="74"/>
      <c r="U182" s="74"/>
      <c r="V182" s="77"/>
      <c r="W182" s="74"/>
      <c r="X182" s="78"/>
      <c r="Y182" s="107"/>
      <c r="Z182" s="58"/>
      <c r="AA182" s="74"/>
    </row>
    <row r="183" spans="1:27" s="79" customFormat="1" ht="14.5" hidden="1" customHeight="1" x14ac:dyDescent="0.35">
      <c r="A183" s="58"/>
      <c r="B183" s="58"/>
      <c r="C183" s="73"/>
      <c r="D183" s="73"/>
      <c r="E183" s="74"/>
      <c r="F183" s="58"/>
      <c r="G183" s="75"/>
      <c r="H183" s="58"/>
      <c r="I183" s="81"/>
      <c r="J183" s="74"/>
      <c r="K183" s="74"/>
      <c r="L183" s="74"/>
      <c r="M183" s="76"/>
      <c r="N183" s="76"/>
      <c r="O183" s="74"/>
      <c r="P183" s="203"/>
      <c r="Q183" s="74"/>
      <c r="R183" s="74"/>
      <c r="S183" s="74"/>
      <c r="T183" s="74"/>
      <c r="U183" s="74"/>
      <c r="V183" s="77"/>
      <c r="W183" s="74"/>
      <c r="X183" s="78"/>
      <c r="Y183" s="107"/>
      <c r="Z183" s="58"/>
      <c r="AA183" s="74"/>
    </row>
    <row r="184" spans="1:27" s="79" customFormat="1" ht="14.5" hidden="1" customHeight="1" x14ac:dyDescent="0.35">
      <c r="A184" s="58"/>
      <c r="B184" s="58"/>
      <c r="C184" s="73"/>
      <c r="D184" s="73"/>
      <c r="E184" s="74"/>
      <c r="F184" s="58"/>
      <c r="G184" s="75"/>
      <c r="H184" s="58"/>
      <c r="I184" s="81"/>
      <c r="J184" s="74"/>
      <c r="K184" s="74"/>
      <c r="L184" s="74"/>
      <c r="M184" s="76"/>
      <c r="N184" s="76"/>
      <c r="O184" s="74"/>
      <c r="P184" s="203"/>
      <c r="Q184" s="74"/>
      <c r="R184" s="74"/>
      <c r="S184" s="74"/>
      <c r="T184" s="74"/>
      <c r="U184" s="74"/>
      <c r="V184" s="77"/>
      <c r="W184" s="74"/>
      <c r="X184" s="78"/>
      <c r="Y184" s="107"/>
      <c r="Z184" s="58"/>
      <c r="AA184" s="74"/>
    </row>
    <row r="185" spans="1:27" s="79" customFormat="1" ht="14.5" hidden="1" customHeight="1" x14ac:dyDescent="0.35">
      <c r="A185" s="58"/>
      <c r="B185" s="58"/>
      <c r="C185" s="73"/>
      <c r="D185" s="73"/>
      <c r="E185" s="74"/>
      <c r="F185" s="58"/>
      <c r="G185" s="75"/>
      <c r="H185" s="58"/>
      <c r="I185" s="81"/>
      <c r="J185" s="74"/>
      <c r="K185" s="74"/>
      <c r="L185" s="74"/>
      <c r="M185" s="76"/>
      <c r="N185" s="76"/>
      <c r="O185" s="74"/>
      <c r="P185" s="203"/>
      <c r="Q185" s="74"/>
      <c r="R185" s="74"/>
      <c r="S185" s="74"/>
      <c r="T185" s="74"/>
      <c r="U185" s="74"/>
      <c r="V185" s="77"/>
      <c r="W185" s="74"/>
      <c r="X185" s="78"/>
      <c r="Y185" s="107"/>
      <c r="Z185" s="58"/>
      <c r="AA185" s="74"/>
    </row>
    <row r="186" spans="1:27" s="79" customFormat="1" ht="14.5" hidden="1" customHeight="1" x14ac:dyDescent="0.35">
      <c r="A186" s="58"/>
      <c r="B186" s="58"/>
      <c r="C186" s="73"/>
      <c r="D186" s="73"/>
      <c r="E186" s="74"/>
      <c r="F186" s="58"/>
      <c r="G186" s="75"/>
      <c r="H186" s="58"/>
      <c r="I186" s="81"/>
      <c r="J186" s="74"/>
      <c r="K186" s="74"/>
      <c r="L186" s="74"/>
      <c r="M186" s="76"/>
      <c r="N186" s="76"/>
      <c r="O186" s="74"/>
      <c r="P186" s="203"/>
      <c r="Q186" s="74"/>
      <c r="R186" s="74"/>
      <c r="S186" s="74"/>
      <c r="T186" s="74"/>
      <c r="U186" s="74"/>
      <c r="V186" s="77"/>
      <c r="W186" s="74"/>
      <c r="X186" s="78"/>
      <c r="Y186" s="107"/>
      <c r="Z186" s="58"/>
      <c r="AA186" s="74"/>
    </row>
    <row r="187" spans="1:27" s="79" customFormat="1" ht="14.5" hidden="1" customHeight="1" x14ac:dyDescent="0.35">
      <c r="A187" s="58"/>
      <c r="B187" s="58"/>
      <c r="C187" s="73"/>
      <c r="D187" s="73"/>
      <c r="E187" s="74"/>
      <c r="F187" s="58"/>
      <c r="G187" s="75"/>
      <c r="H187" s="58"/>
      <c r="I187" s="81"/>
      <c r="J187" s="74"/>
      <c r="K187" s="74"/>
      <c r="L187" s="74"/>
      <c r="M187" s="76"/>
      <c r="N187" s="76"/>
      <c r="O187" s="74"/>
      <c r="P187" s="203"/>
      <c r="Q187" s="74"/>
      <c r="R187" s="74"/>
      <c r="S187" s="74"/>
      <c r="T187" s="74"/>
      <c r="U187" s="74"/>
      <c r="V187" s="77"/>
      <c r="W187" s="74"/>
      <c r="X187" s="78"/>
      <c r="Y187" s="107"/>
      <c r="Z187" s="58"/>
      <c r="AA187" s="74"/>
    </row>
    <row r="188" spans="1:27" s="79" customFormat="1" ht="14.5" hidden="1" customHeight="1" x14ac:dyDescent="0.35">
      <c r="A188" s="58"/>
      <c r="B188" s="58"/>
      <c r="C188" s="73"/>
      <c r="D188" s="73"/>
      <c r="E188" s="74"/>
      <c r="F188" s="58"/>
      <c r="G188" s="75"/>
      <c r="H188" s="58"/>
      <c r="I188" s="81"/>
      <c r="J188" s="74"/>
      <c r="K188" s="74"/>
      <c r="L188" s="74"/>
      <c r="M188" s="76"/>
      <c r="N188" s="76"/>
      <c r="O188" s="74"/>
      <c r="P188" s="203"/>
      <c r="Q188" s="74"/>
      <c r="R188" s="74"/>
      <c r="S188" s="74"/>
      <c r="T188" s="74"/>
      <c r="U188" s="74"/>
      <c r="V188" s="77"/>
      <c r="W188" s="74"/>
      <c r="X188" s="78"/>
      <c r="Y188" s="107"/>
      <c r="Z188" s="58"/>
      <c r="AA188" s="74"/>
    </row>
    <row r="189" spans="1:27" s="79" customFormat="1" ht="14.5" hidden="1" customHeight="1" x14ac:dyDescent="0.35">
      <c r="A189" s="58"/>
      <c r="B189" s="58"/>
      <c r="C189" s="73"/>
      <c r="D189" s="73"/>
      <c r="E189" s="74"/>
      <c r="F189" s="58"/>
      <c r="G189" s="75"/>
      <c r="H189" s="58"/>
      <c r="I189" s="81"/>
      <c r="J189" s="74"/>
      <c r="K189" s="74"/>
      <c r="L189" s="74"/>
      <c r="M189" s="76"/>
      <c r="N189" s="76"/>
      <c r="O189" s="74"/>
      <c r="P189" s="203"/>
      <c r="Q189" s="74"/>
      <c r="R189" s="74"/>
      <c r="S189" s="74"/>
      <c r="T189" s="74"/>
      <c r="U189" s="74"/>
      <c r="V189" s="77"/>
      <c r="W189" s="74"/>
      <c r="X189" s="78"/>
      <c r="Y189" s="107"/>
      <c r="Z189" s="58"/>
      <c r="AA189" s="74"/>
    </row>
    <row r="190" spans="1:27" s="79" customFormat="1" ht="14.5" hidden="1" customHeight="1" x14ac:dyDescent="0.35">
      <c r="A190" s="58"/>
      <c r="B190" s="58"/>
      <c r="C190" s="73"/>
      <c r="D190" s="73"/>
      <c r="E190" s="74"/>
      <c r="F190" s="58"/>
      <c r="G190" s="75"/>
      <c r="H190" s="58"/>
      <c r="I190" s="81"/>
      <c r="J190" s="74"/>
      <c r="K190" s="74"/>
      <c r="L190" s="74"/>
      <c r="M190" s="76"/>
      <c r="N190" s="76"/>
      <c r="O190" s="74"/>
      <c r="P190" s="203"/>
      <c r="Q190" s="74"/>
      <c r="R190" s="74"/>
      <c r="S190" s="74"/>
      <c r="T190" s="74"/>
      <c r="U190" s="74"/>
      <c r="V190" s="77"/>
      <c r="W190" s="74"/>
      <c r="X190" s="78"/>
      <c r="Y190" s="107"/>
      <c r="Z190" s="58"/>
      <c r="AA190" s="74"/>
    </row>
    <row r="191" spans="1:27" s="79" customFormat="1" ht="14.5" hidden="1" customHeight="1" x14ac:dyDescent="0.35">
      <c r="A191" s="58"/>
      <c r="B191" s="58"/>
      <c r="C191" s="73"/>
      <c r="D191" s="73"/>
      <c r="E191" s="74"/>
      <c r="F191" s="58"/>
      <c r="G191" s="75"/>
      <c r="H191" s="58"/>
      <c r="I191" s="81"/>
      <c r="J191" s="74"/>
      <c r="K191" s="74"/>
      <c r="L191" s="74"/>
      <c r="M191" s="76"/>
      <c r="N191" s="76"/>
      <c r="O191" s="74"/>
      <c r="P191" s="203"/>
      <c r="Q191" s="74"/>
      <c r="R191" s="74"/>
      <c r="S191" s="74"/>
      <c r="T191" s="74"/>
      <c r="U191" s="74"/>
      <c r="V191" s="77"/>
      <c r="W191" s="74"/>
      <c r="X191" s="78"/>
      <c r="Y191" s="107"/>
      <c r="Z191" s="58"/>
      <c r="AA191" s="74"/>
    </row>
    <row r="192" spans="1:27" s="79" customFormat="1" ht="14.5" hidden="1" customHeight="1" x14ac:dyDescent="0.35">
      <c r="A192" s="58"/>
      <c r="B192" s="58"/>
      <c r="C192" s="73"/>
      <c r="D192" s="73"/>
      <c r="E192" s="74"/>
      <c r="F192" s="58"/>
      <c r="G192" s="75"/>
      <c r="H192" s="58"/>
      <c r="I192" s="81"/>
      <c r="J192" s="74"/>
      <c r="K192" s="74"/>
      <c r="L192" s="74"/>
      <c r="M192" s="76"/>
      <c r="N192" s="76"/>
      <c r="O192" s="74"/>
      <c r="P192" s="203"/>
      <c r="Q192" s="74"/>
      <c r="R192" s="74"/>
      <c r="S192" s="74"/>
      <c r="T192" s="74"/>
      <c r="U192" s="74"/>
      <c r="V192" s="77"/>
      <c r="W192" s="74"/>
      <c r="X192" s="78"/>
      <c r="Y192" s="107"/>
      <c r="Z192" s="58"/>
      <c r="AA192" s="74"/>
    </row>
    <row r="193" spans="1:27" s="79" customFormat="1" ht="14.5" hidden="1" customHeight="1" x14ac:dyDescent="0.35">
      <c r="A193" s="58"/>
      <c r="B193" s="58"/>
      <c r="C193" s="73"/>
      <c r="D193" s="73"/>
      <c r="E193" s="74"/>
      <c r="F193" s="58"/>
      <c r="G193" s="75"/>
      <c r="H193" s="58"/>
      <c r="I193" s="81"/>
      <c r="J193" s="74"/>
      <c r="K193" s="74"/>
      <c r="L193" s="74"/>
      <c r="M193" s="76"/>
      <c r="N193" s="76"/>
      <c r="O193" s="74"/>
      <c r="P193" s="203"/>
      <c r="Q193" s="74"/>
      <c r="R193" s="74"/>
      <c r="S193" s="74"/>
      <c r="T193" s="74"/>
      <c r="U193" s="74"/>
      <c r="V193" s="77"/>
      <c r="W193" s="74"/>
      <c r="X193" s="78"/>
      <c r="Y193" s="107"/>
      <c r="Z193" s="58"/>
      <c r="AA193" s="74"/>
    </row>
    <row r="194" spans="1:27" s="79" customFormat="1" ht="14.5" hidden="1" customHeight="1" x14ac:dyDescent="0.35">
      <c r="A194" s="58"/>
      <c r="B194" s="58"/>
      <c r="C194" s="73"/>
      <c r="D194" s="73"/>
      <c r="E194" s="74"/>
      <c r="F194" s="58"/>
      <c r="G194" s="75"/>
      <c r="H194" s="58"/>
      <c r="I194" s="81"/>
      <c r="J194" s="74"/>
      <c r="K194" s="74"/>
      <c r="L194" s="74"/>
      <c r="M194" s="76"/>
      <c r="N194" s="76"/>
      <c r="O194" s="74"/>
      <c r="P194" s="203"/>
      <c r="Q194" s="74"/>
      <c r="R194" s="74"/>
      <c r="S194" s="74"/>
      <c r="T194" s="74"/>
      <c r="U194" s="74"/>
      <c r="V194" s="77"/>
      <c r="W194" s="74"/>
      <c r="X194" s="78"/>
      <c r="Y194" s="107"/>
      <c r="Z194" s="58"/>
      <c r="AA194" s="74"/>
    </row>
    <row r="195" spans="1:27" s="79" customFormat="1" ht="14.5" hidden="1" customHeight="1" x14ac:dyDescent="0.35">
      <c r="A195" s="58"/>
      <c r="B195" s="58"/>
      <c r="C195" s="73"/>
      <c r="D195" s="73"/>
      <c r="E195" s="74"/>
      <c r="F195" s="58"/>
      <c r="G195" s="75"/>
      <c r="H195" s="58"/>
      <c r="I195" s="81"/>
      <c r="J195" s="74"/>
      <c r="K195" s="74"/>
      <c r="L195" s="74"/>
      <c r="M195" s="76"/>
      <c r="N195" s="76"/>
      <c r="O195" s="74"/>
      <c r="P195" s="203"/>
      <c r="Q195" s="74"/>
      <c r="R195" s="74"/>
      <c r="S195" s="74"/>
      <c r="T195" s="74"/>
      <c r="U195" s="74"/>
      <c r="V195" s="77"/>
      <c r="W195" s="74"/>
      <c r="X195" s="78"/>
      <c r="Y195" s="107"/>
      <c r="Z195" s="58"/>
      <c r="AA195" s="74"/>
    </row>
    <row r="196" spans="1:27" s="79" customFormat="1" ht="14.5" hidden="1" customHeight="1" x14ac:dyDescent="0.35">
      <c r="A196" s="58"/>
      <c r="B196" s="58"/>
      <c r="C196" s="73"/>
      <c r="D196" s="73"/>
      <c r="E196" s="74"/>
      <c r="F196" s="58"/>
      <c r="G196" s="75"/>
      <c r="H196" s="58"/>
      <c r="I196" s="81"/>
      <c r="J196" s="74"/>
      <c r="K196" s="74"/>
      <c r="L196" s="74"/>
      <c r="M196" s="76"/>
      <c r="N196" s="76"/>
      <c r="O196" s="74"/>
      <c r="P196" s="203"/>
      <c r="Q196" s="74"/>
      <c r="R196" s="74"/>
      <c r="S196" s="74"/>
      <c r="T196" s="74"/>
      <c r="U196" s="74"/>
      <c r="V196" s="77"/>
      <c r="W196" s="74"/>
      <c r="X196" s="78"/>
      <c r="Y196" s="107"/>
      <c r="Z196" s="58"/>
      <c r="AA196" s="74"/>
    </row>
    <row r="197" spans="1:27" s="79" customFormat="1" ht="14.5" hidden="1" customHeight="1" x14ac:dyDescent="0.35">
      <c r="A197" s="58"/>
      <c r="B197" s="58"/>
      <c r="C197" s="73"/>
      <c r="D197" s="73"/>
      <c r="E197" s="74"/>
      <c r="F197" s="58"/>
      <c r="G197" s="75"/>
      <c r="H197" s="58"/>
      <c r="I197" s="81"/>
      <c r="J197" s="74"/>
      <c r="K197" s="74"/>
      <c r="L197" s="74"/>
      <c r="M197" s="76"/>
      <c r="N197" s="76"/>
      <c r="O197" s="74"/>
      <c r="P197" s="203"/>
      <c r="Q197" s="74"/>
      <c r="R197" s="74"/>
      <c r="S197" s="74"/>
      <c r="T197" s="74"/>
      <c r="U197" s="74"/>
      <c r="V197" s="77"/>
      <c r="W197" s="74"/>
      <c r="X197" s="78"/>
      <c r="Y197" s="107"/>
      <c r="Z197" s="58"/>
      <c r="AA197" s="74"/>
    </row>
    <row r="198" spans="1:27" s="79" customFormat="1" ht="14.5" hidden="1" customHeight="1" x14ac:dyDescent="0.35">
      <c r="A198" s="58"/>
      <c r="B198" s="58"/>
      <c r="C198" s="73"/>
      <c r="D198" s="73"/>
      <c r="E198" s="74"/>
      <c r="F198" s="58"/>
      <c r="G198" s="75"/>
      <c r="H198" s="58"/>
      <c r="I198" s="81"/>
      <c r="J198" s="74"/>
      <c r="K198" s="74"/>
      <c r="L198" s="74"/>
      <c r="M198" s="76"/>
      <c r="N198" s="76"/>
      <c r="O198" s="74"/>
      <c r="P198" s="203"/>
      <c r="Q198" s="74"/>
      <c r="R198" s="74"/>
      <c r="S198" s="74"/>
      <c r="T198" s="74"/>
      <c r="U198" s="74"/>
      <c r="V198" s="77"/>
      <c r="W198" s="74"/>
      <c r="X198" s="78"/>
      <c r="Y198" s="107"/>
      <c r="Z198" s="58"/>
      <c r="AA198" s="74"/>
    </row>
    <row r="199" spans="1:27" s="79" customFormat="1" ht="14.5" hidden="1" customHeight="1" x14ac:dyDescent="0.35">
      <c r="A199" s="58"/>
      <c r="B199" s="58"/>
      <c r="C199" s="73"/>
      <c r="D199" s="73"/>
      <c r="E199" s="74"/>
      <c r="F199" s="58"/>
      <c r="G199" s="75"/>
      <c r="H199" s="58"/>
      <c r="I199" s="81"/>
      <c r="J199" s="74"/>
      <c r="K199" s="74"/>
      <c r="L199" s="74"/>
      <c r="M199" s="76"/>
      <c r="N199" s="76"/>
      <c r="O199" s="74"/>
      <c r="P199" s="203"/>
      <c r="Q199" s="74"/>
      <c r="R199" s="74"/>
      <c r="S199" s="74"/>
      <c r="T199" s="74"/>
      <c r="U199" s="74"/>
      <c r="V199" s="77"/>
      <c r="W199" s="74"/>
      <c r="X199" s="78"/>
      <c r="Y199" s="107"/>
      <c r="Z199" s="58"/>
      <c r="AA199" s="74"/>
    </row>
    <row r="200" spans="1:27" s="79" customFormat="1" ht="14.5" hidden="1" customHeight="1" x14ac:dyDescent="0.35">
      <c r="A200" s="58"/>
      <c r="B200" s="58"/>
      <c r="C200" s="73"/>
      <c r="D200" s="73"/>
      <c r="E200" s="74"/>
      <c r="F200" s="58"/>
      <c r="G200" s="75"/>
      <c r="H200" s="58"/>
      <c r="I200" s="81"/>
      <c r="J200" s="74"/>
      <c r="K200" s="74"/>
      <c r="L200" s="74"/>
      <c r="M200" s="76"/>
      <c r="N200" s="76"/>
      <c r="O200" s="74"/>
      <c r="P200" s="203"/>
      <c r="Q200" s="74"/>
      <c r="R200" s="74"/>
      <c r="S200" s="74"/>
      <c r="T200" s="74"/>
      <c r="U200" s="74"/>
      <c r="V200" s="77"/>
      <c r="W200" s="74"/>
      <c r="X200" s="78"/>
      <c r="Y200" s="107"/>
      <c r="Z200" s="58"/>
      <c r="AA200" s="74"/>
    </row>
    <row r="201" spans="1:27" ht="14.5" x14ac:dyDescent="0.35">
      <c r="P201" s="203"/>
    </row>
    <row r="202" spans="1:27" ht="14.5" x14ac:dyDescent="0.35"/>
  </sheetData>
  <autoFilter ref="B4:AA200">
    <filterColumn colId="10">
      <filters>
        <filter val="CHW"/>
      </filters>
    </filterColumn>
  </autoFilter>
  <mergeCells count="6">
    <mergeCell ref="B1:G1"/>
    <mergeCell ref="H1:N1"/>
    <mergeCell ref="Y1:AA1"/>
    <mergeCell ref="C2:D2"/>
    <mergeCell ref="U2:V2"/>
    <mergeCell ref="O1:V1"/>
  </mergeCells>
  <conditionalFormatting sqref="R5:R200">
    <cfRule type="expression" dxfId="30" priority="2">
      <formula>$Q5="OPD_Referral"</formula>
    </cfRule>
  </conditionalFormatting>
  <conditionalFormatting sqref="S5:S200">
    <cfRule type="expression" dxfId="29" priority="1">
      <formula>$Q5="Emergency_referral"</formula>
    </cfRule>
  </conditionalFormatting>
  <dataValidations count="14">
    <dataValidation type="list" allowBlank="1" showInputMessage="1" showErrorMessage="1" sqref="E5:E17 E113:E116 E118:E200">
      <formula1>"male,female"</formula1>
    </dataValidation>
    <dataValidation type="list" allowBlank="1" showInputMessage="1" showErrorMessage="1" sqref="L5:L16 L113:L116 L118:L200">
      <formula1>"MSF clinic,CHW,MOH"</formula1>
    </dataValidation>
    <dataValidation type="list" allowBlank="1" showInputMessage="1" showErrorMessage="1" sqref="G130 I120:I121 I125:I139 I113:I116 I141:I200 G126:G127 G132 G134:G136">
      <formula1>clinics</formula1>
    </dataValidation>
    <dataValidation type="date" operator="greaterThan" allowBlank="1" showInputMessage="1" showErrorMessage="1" sqref="M1:N1 M3:N4">
      <formula1>42370</formula1>
    </dataValidation>
    <dataValidation operator="greaterThan" allowBlank="1" showInputMessage="1" showErrorMessage="1" sqref="M2:N2"/>
    <dataValidation type="decimal" allowBlank="1" showInputMessage="1" showErrorMessage="1" sqref="C5:C50 C113:C200">
      <formula1>0</formula1>
      <formula2>100</formula2>
    </dataValidation>
    <dataValidation type="list" allowBlank="1" showInputMessage="1" showErrorMessage="1" sqref="AA84 AA95 AA97 AA126 W5:W200">
      <formula1>Refused</formula1>
    </dataValidation>
    <dataValidation type="list" allowBlank="1" showInputMessage="1" showErrorMessage="1" sqref="F5:F200">
      <formula1>"Rakhine,Burma,Muslim,Hindu,Other"</formula1>
    </dataValidation>
    <dataValidation type="list" allowBlank="1" showInputMessage="1" showErrorMessage="1" sqref="Z5:Z200">
      <formula1>"discharge,self-discharge,death"</formula1>
    </dataValidation>
    <dataValidation type="list" allowBlank="1" showInputMessage="1" showErrorMessage="1" sqref="U5:U200">
      <formula1>"needed &amp; received,needed but not received,not needed"</formula1>
    </dataValidation>
    <dataValidation type="date" operator="greaterThan" allowBlank="1" showInputMessage="1" showErrorMessage="1" sqref="M5:N200 Y5:Y200">
      <formula1>42369</formula1>
    </dataValidation>
    <dataValidation type="list" allowBlank="1" showInputMessage="1" showErrorMessage="1" sqref="Q5:Q200">
      <formula1>type_of_referral</formula1>
    </dataValidation>
    <dataValidation type="list" allowBlank="1" showInputMessage="1" showErrorMessage="1" sqref="D5:D200">
      <formula1>Age_Unit</formula1>
    </dataValidation>
    <dataValidation type="list" allowBlank="1" showInputMessage="1" showErrorMessage="1" sqref="R5:S200">
      <formula1>INDIRECT($Q5)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4"/>
  <sheetViews>
    <sheetView workbookViewId="0">
      <pane xSplit="2" ySplit="4" topLeftCell="C122" activePane="bottomRight" state="frozen"/>
      <selection pane="topRight" activeCell="M201" sqref="M5:N201"/>
      <selection pane="bottomLeft" activeCell="M201" sqref="M5:N201"/>
      <selection pane="bottomRight" activeCell="L5" sqref="L5:L162"/>
    </sheetView>
  </sheetViews>
  <sheetFormatPr defaultColWidth="9.1796875" defaultRowHeight="14.5" x14ac:dyDescent="0.35"/>
  <cols>
    <col min="2" max="2" width="11.7265625" bestFit="1" customWidth="1"/>
    <col min="5" max="5" width="9.453125" customWidth="1"/>
    <col min="6" max="6" width="14" customWidth="1"/>
    <col min="7" max="7" width="13.1796875" customWidth="1"/>
    <col min="8" max="8" width="13.26953125" customWidth="1"/>
    <col min="9" max="9" width="10.81640625" customWidth="1"/>
    <col min="10" max="10" width="12.81640625" customWidth="1"/>
    <col min="11" max="11" width="17.7265625" customWidth="1"/>
    <col min="12" max="12" width="11.81640625" style="2" customWidth="1"/>
    <col min="13" max="13" width="12.26953125" customWidth="1"/>
    <col min="14" max="14" width="13.1796875" customWidth="1"/>
    <col min="15" max="15" width="54.453125" customWidth="1"/>
    <col min="16" max="16" width="27.453125" style="209" customWidth="1"/>
    <col min="17" max="17" width="19" bestFit="1" customWidth="1"/>
    <col min="18" max="18" width="19.7265625" bestFit="1" customWidth="1"/>
    <col min="19" max="19" width="21.1796875" customWidth="1"/>
    <col min="20" max="20" width="31.54296875" customWidth="1"/>
    <col min="21" max="21" width="26.26953125" customWidth="1"/>
    <col min="22" max="22" width="43" customWidth="1"/>
    <col min="23" max="23" width="29.1796875" bestFit="1" customWidth="1"/>
    <col min="24" max="24" width="25.81640625" customWidth="1"/>
    <col min="25" max="25" width="10.7265625" customWidth="1"/>
    <col min="26" max="26" width="13.81640625" customWidth="1"/>
    <col min="27" max="27" width="46.26953125" customWidth="1"/>
    <col min="28" max="28" width="18.453125" customWidth="1"/>
  </cols>
  <sheetData>
    <row r="1" spans="1:28" s="58" customFormat="1" x14ac:dyDescent="0.35">
      <c r="A1" s="56"/>
      <c r="B1" s="466" t="s">
        <v>235</v>
      </c>
      <c r="C1" s="466"/>
      <c r="D1" s="466"/>
      <c r="E1" s="466"/>
      <c r="F1" s="466"/>
      <c r="G1" s="466"/>
      <c r="H1" s="466" t="s">
        <v>236</v>
      </c>
      <c r="I1" s="470"/>
      <c r="J1" s="467"/>
      <c r="K1" s="466"/>
      <c r="L1" s="467"/>
      <c r="M1" s="466"/>
      <c r="N1" s="466"/>
      <c r="O1" s="466" t="s">
        <v>237</v>
      </c>
      <c r="P1" s="466"/>
      <c r="Q1" s="466"/>
      <c r="R1" s="466"/>
      <c r="S1" s="466"/>
      <c r="T1" s="466"/>
      <c r="U1" s="466"/>
      <c r="V1" s="466"/>
      <c r="W1" s="57"/>
      <c r="X1" s="57"/>
      <c r="Y1" s="466" t="s">
        <v>238</v>
      </c>
      <c r="Z1" s="466"/>
      <c r="AA1" s="466"/>
      <c r="AB1" s="132"/>
    </row>
    <row r="2" spans="1:28" s="58" customFormat="1" ht="25.5" customHeight="1" x14ac:dyDescent="0.35">
      <c r="A2" s="59" t="s">
        <v>239</v>
      </c>
      <c r="B2" s="59" t="s">
        <v>71</v>
      </c>
      <c r="C2" s="471" t="s">
        <v>74</v>
      </c>
      <c r="D2" s="471"/>
      <c r="E2" s="59" t="s">
        <v>79</v>
      </c>
      <c r="F2" s="59" t="s">
        <v>82</v>
      </c>
      <c r="G2" s="251" t="s">
        <v>85</v>
      </c>
      <c r="H2" s="251" t="s">
        <v>88</v>
      </c>
      <c r="I2" s="252" t="s">
        <v>91</v>
      </c>
      <c r="J2" s="253" t="s">
        <v>95</v>
      </c>
      <c r="K2" s="59" t="s">
        <v>97</v>
      </c>
      <c r="L2" s="253" t="s">
        <v>99</v>
      </c>
      <c r="M2" s="251" t="s">
        <v>102</v>
      </c>
      <c r="N2" s="251" t="s">
        <v>105</v>
      </c>
      <c r="O2" s="59" t="s">
        <v>108</v>
      </c>
      <c r="P2" s="430" t="s">
        <v>207</v>
      </c>
      <c r="Q2" s="59" t="s">
        <v>111</v>
      </c>
      <c r="R2" s="251" t="s">
        <v>240</v>
      </c>
      <c r="S2" s="251" t="s">
        <v>241</v>
      </c>
      <c r="T2" s="251" t="s">
        <v>120</v>
      </c>
      <c r="U2" s="472" t="s">
        <v>123</v>
      </c>
      <c r="V2" s="472"/>
      <c r="W2" s="251" t="s">
        <v>130</v>
      </c>
      <c r="X2" s="251" t="s">
        <v>242</v>
      </c>
      <c r="Y2" s="251" t="s">
        <v>136</v>
      </c>
      <c r="Z2" s="251" t="s">
        <v>139</v>
      </c>
      <c r="AA2" s="251" t="s">
        <v>142</v>
      </c>
      <c r="AB2" s="124"/>
    </row>
    <row r="3" spans="1:28" s="58" customFormat="1" ht="18" customHeight="1" x14ac:dyDescent="0.35">
      <c r="A3" s="56"/>
      <c r="B3" s="254" t="s">
        <v>243</v>
      </c>
      <c r="C3" s="255" t="s">
        <v>244</v>
      </c>
      <c r="D3" s="255" t="s">
        <v>245</v>
      </c>
      <c r="E3" s="255" t="s">
        <v>246</v>
      </c>
      <c r="F3" s="256" t="s">
        <v>247</v>
      </c>
      <c r="G3" s="254" t="s">
        <v>248</v>
      </c>
      <c r="H3" s="254" t="s">
        <v>249</v>
      </c>
      <c r="I3" s="257" t="s">
        <v>250</v>
      </c>
      <c r="J3" s="258" t="s">
        <v>251</v>
      </c>
      <c r="K3" s="259" t="s">
        <v>251</v>
      </c>
      <c r="L3" s="258" t="s">
        <v>252</v>
      </c>
      <c r="M3" s="260" t="s">
        <v>253</v>
      </c>
      <c r="N3" s="260" t="s">
        <v>253</v>
      </c>
      <c r="O3" s="260" t="s">
        <v>248</v>
      </c>
      <c r="P3" s="431" t="s">
        <v>254</v>
      </c>
      <c r="Q3" s="259" t="s">
        <v>255</v>
      </c>
      <c r="R3" s="259" t="s">
        <v>256</v>
      </c>
      <c r="S3" s="259" t="s">
        <v>257</v>
      </c>
      <c r="T3" s="260" t="s">
        <v>248</v>
      </c>
      <c r="U3" s="259" t="s">
        <v>258</v>
      </c>
      <c r="V3" s="259" t="s">
        <v>259</v>
      </c>
      <c r="W3" s="259" t="s">
        <v>260</v>
      </c>
      <c r="X3" s="259"/>
      <c r="Y3" s="260" t="s">
        <v>261</v>
      </c>
      <c r="Z3" s="259" t="s">
        <v>262</v>
      </c>
      <c r="AA3" s="56"/>
      <c r="AB3" s="132" t="s">
        <v>263</v>
      </c>
    </row>
    <row r="4" spans="1:28" s="58" customFormat="1" x14ac:dyDescent="0.35">
      <c r="A4" s="261" t="s">
        <v>264</v>
      </c>
      <c r="B4" s="261" t="s">
        <v>72</v>
      </c>
      <c r="C4" s="261" t="s">
        <v>75</v>
      </c>
      <c r="D4" s="261" t="s">
        <v>265</v>
      </c>
      <c r="E4" s="261" t="s">
        <v>80</v>
      </c>
      <c r="F4" s="261" t="s">
        <v>83</v>
      </c>
      <c r="G4" s="261" t="s">
        <v>86</v>
      </c>
      <c r="H4" s="261" t="s">
        <v>89</v>
      </c>
      <c r="I4" s="262" t="s">
        <v>92</v>
      </c>
      <c r="J4" s="263" t="s">
        <v>95</v>
      </c>
      <c r="K4" s="261" t="s">
        <v>97</v>
      </c>
      <c r="L4" s="263" t="s">
        <v>100</v>
      </c>
      <c r="M4" s="261" t="s">
        <v>103</v>
      </c>
      <c r="N4" s="261" t="s">
        <v>106</v>
      </c>
      <c r="O4" s="261" t="s">
        <v>109</v>
      </c>
      <c r="P4" s="432" t="s">
        <v>266</v>
      </c>
      <c r="Q4" s="261" t="s">
        <v>112</v>
      </c>
      <c r="R4" s="261" t="s">
        <v>267</v>
      </c>
      <c r="S4" s="261" t="s">
        <v>118</v>
      </c>
      <c r="T4" s="261" t="s">
        <v>121</v>
      </c>
      <c r="U4" s="261" t="s">
        <v>124</v>
      </c>
      <c r="V4" s="261" t="s">
        <v>126</v>
      </c>
      <c r="W4" s="261" t="s">
        <v>131</v>
      </c>
      <c r="X4" s="261" t="s">
        <v>134</v>
      </c>
      <c r="Y4" s="261" t="s">
        <v>137</v>
      </c>
      <c r="Z4" s="261" t="s">
        <v>140</v>
      </c>
      <c r="AA4" s="261" t="s">
        <v>143</v>
      </c>
      <c r="AB4" s="124" t="s">
        <v>268</v>
      </c>
    </row>
    <row r="5" spans="1:28" s="58" customFormat="1" x14ac:dyDescent="0.35">
      <c r="A5" s="136">
        <v>5</v>
      </c>
      <c r="B5" s="136" t="s">
        <v>744</v>
      </c>
      <c r="C5" s="144">
        <v>1</v>
      </c>
      <c r="D5" s="144" t="s">
        <v>13</v>
      </c>
      <c r="E5" s="92" t="s">
        <v>279</v>
      </c>
      <c r="F5" s="136" t="s">
        <v>271</v>
      </c>
      <c r="G5" s="85" t="s">
        <v>272</v>
      </c>
      <c r="H5" s="136" t="s">
        <v>205</v>
      </c>
      <c r="I5" s="85" t="s">
        <v>173</v>
      </c>
      <c r="J5" s="92" t="s">
        <v>295</v>
      </c>
      <c r="K5" s="92" t="s">
        <v>370</v>
      </c>
      <c r="L5" s="92" t="s">
        <v>195</v>
      </c>
      <c r="M5" s="145">
        <v>44958</v>
      </c>
      <c r="N5" s="145">
        <v>44958</v>
      </c>
      <c r="O5" s="92" t="s">
        <v>745</v>
      </c>
      <c r="P5" s="203"/>
      <c r="Q5" s="92" t="s">
        <v>9</v>
      </c>
      <c r="R5" s="92" t="s">
        <v>10</v>
      </c>
      <c r="S5" s="92"/>
      <c r="T5" s="92"/>
      <c r="U5" s="92"/>
      <c r="V5" s="146"/>
      <c r="W5" s="92"/>
      <c r="X5" s="147"/>
      <c r="Y5" s="145">
        <v>44963</v>
      </c>
      <c r="Z5" s="136" t="s">
        <v>276</v>
      </c>
      <c r="AA5" s="92" t="s">
        <v>746</v>
      </c>
    </row>
    <row r="6" spans="1:28" s="79" customFormat="1" hidden="1" x14ac:dyDescent="0.35">
      <c r="A6" s="136">
        <v>5</v>
      </c>
      <c r="B6" s="136" t="s">
        <v>747</v>
      </c>
      <c r="C6" s="144">
        <v>65</v>
      </c>
      <c r="D6" s="144" t="s">
        <v>13</v>
      </c>
      <c r="E6" s="92" t="s">
        <v>286</v>
      </c>
      <c r="F6" s="136" t="s">
        <v>271</v>
      </c>
      <c r="G6" s="85" t="s">
        <v>44</v>
      </c>
      <c r="H6" s="136" t="s">
        <v>280</v>
      </c>
      <c r="I6" s="85" t="s">
        <v>44</v>
      </c>
      <c r="J6" s="92" t="s">
        <v>433</v>
      </c>
      <c r="K6" s="92" t="s">
        <v>748</v>
      </c>
      <c r="L6" s="92" t="s">
        <v>193</v>
      </c>
      <c r="M6" s="145">
        <v>44958</v>
      </c>
      <c r="N6" s="145">
        <v>44958</v>
      </c>
      <c r="O6" s="92" t="s">
        <v>749</v>
      </c>
      <c r="P6" s="203"/>
      <c r="Q6" s="92" t="s">
        <v>9</v>
      </c>
      <c r="R6" s="92" t="s">
        <v>10</v>
      </c>
      <c r="S6" s="92"/>
      <c r="T6" s="92"/>
      <c r="U6" s="92"/>
      <c r="V6" s="146"/>
      <c r="W6" s="92"/>
      <c r="X6" s="147"/>
      <c r="Y6" s="145">
        <v>44967</v>
      </c>
      <c r="Z6" s="136" t="s">
        <v>276</v>
      </c>
      <c r="AA6" s="92" t="s">
        <v>750</v>
      </c>
    </row>
    <row r="7" spans="1:28" s="79" customFormat="1" x14ac:dyDescent="0.35">
      <c r="A7" s="136">
        <v>5</v>
      </c>
      <c r="B7" s="136" t="s">
        <v>751</v>
      </c>
      <c r="C7" s="144">
        <v>14</v>
      </c>
      <c r="D7" s="144" t="s">
        <v>13</v>
      </c>
      <c r="E7" s="92" t="s">
        <v>286</v>
      </c>
      <c r="F7" s="136" t="s">
        <v>271</v>
      </c>
      <c r="G7" s="85" t="s">
        <v>47</v>
      </c>
      <c r="H7" s="136" t="s">
        <v>280</v>
      </c>
      <c r="I7" s="85" t="s">
        <v>47</v>
      </c>
      <c r="J7" s="92" t="s">
        <v>301</v>
      </c>
      <c r="K7" s="92" t="s">
        <v>365</v>
      </c>
      <c r="L7" s="92" t="s">
        <v>195</v>
      </c>
      <c r="M7" s="145">
        <v>44958</v>
      </c>
      <c r="N7" s="145">
        <v>44958</v>
      </c>
      <c r="O7" s="92" t="s">
        <v>520</v>
      </c>
      <c r="P7" s="203"/>
      <c r="Q7" s="92" t="s">
        <v>9</v>
      </c>
      <c r="R7" s="92" t="s">
        <v>10</v>
      </c>
      <c r="S7" s="92"/>
      <c r="T7" s="92"/>
      <c r="U7" s="92" t="s">
        <v>163</v>
      </c>
      <c r="V7" s="146" t="s">
        <v>752</v>
      </c>
      <c r="W7" s="92"/>
      <c r="X7" s="147"/>
      <c r="Y7" s="145">
        <v>44974</v>
      </c>
      <c r="Z7" s="136" t="s">
        <v>276</v>
      </c>
      <c r="AA7" s="92" t="s">
        <v>753</v>
      </c>
      <c r="AB7" s="79">
        <v>2</v>
      </c>
    </row>
    <row r="8" spans="1:28" s="80" customFormat="1" x14ac:dyDescent="0.35">
      <c r="A8" s="137">
        <v>5</v>
      </c>
      <c r="B8" s="137" t="s">
        <v>754</v>
      </c>
      <c r="C8" s="138">
        <v>1.4</v>
      </c>
      <c r="D8" s="138" t="s">
        <v>13</v>
      </c>
      <c r="E8" s="139" t="s">
        <v>279</v>
      </c>
      <c r="F8" s="137" t="s">
        <v>271</v>
      </c>
      <c r="G8" s="139" t="s">
        <v>755</v>
      </c>
      <c r="H8" s="137" t="s">
        <v>280</v>
      </c>
      <c r="I8" s="149" t="s">
        <v>7</v>
      </c>
      <c r="J8" s="139" t="s">
        <v>338</v>
      </c>
      <c r="K8" s="139" t="s">
        <v>289</v>
      </c>
      <c r="L8" s="139" t="s">
        <v>195</v>
      </c>
      <c r="M8" s="140">
        <v>44958</v>
      </c>
      <c r="N8" s="140">
        <v>44958</v>
      </c>
      <c r="O8" s="139" t="s">
        <v>756</v>
      </c>
      <c r="P8" s="203"/>
      <c r="Q8" s="139" t="s">
        <v>9</v>
      </c>
      <c r="R8" s="139" t="s">
        <v>10</v>
      </c>
      <c r="S8" s="139"/>
      <c r="T8" s="139"/>
      <c r="U8" s="139"/>
      <c r="V8" s="141"/>
      <c r="W8" s="139"/>
      <c r="X8" s="142"/>
      <c r="Y8" s="140">
        <v>44958</v>
      </c>
      <c r="Z8" s="137" t="s">
        <v>430</v>
      </c>
      <c r="AA8" s="139" t="s">
        <v>431</v>
      </c>
    </row>
    <row r="9" spans="1:28" s="79" customFormat="1" hidden="1" x14ac:dyDescent="0.35">
      <c r="A9" s="136">
        <v>5</v>
      </c>
      <c r="B9" s="136" t="s">
        <v>757</v>
      </c>
      <c r="C9" s="144">
        <v>65</v>
      </c>
      <c r="D9" s="144" t="s">
        <v>13</v>
      </c>
      <c r="E9" s="92" t="s">
        <v>279</v>
      </c>
      <c r="F9" s="136" t="s">
        <v>271</v>
      </c>
      <c r="G9" s="92" t="s">
        <v>175</v>
      </c>
      <c r="H9" s="136" t="s">
        <v>205</v>
      </c>
      <c r="I9" s="92" t="s">
        <v>175</v>
      </c>
      <c r="J9" s="92" t="s">
        <v>327</v>
      </c>
      <c r="K9" s="92" t="s">
        <v>370</v>
      </c>
      <c r="L9" s="92" t="s">
        <v>193</v>
      </c>
      <c r="M9" s="145">
        <v>44958</v>
      </c>
      <c r="N9" s="145">
        <v>44958</v>
      </c>
      <c r="O9" s="92" t="s">
        <v>758</v>
      </c>
      <c r="P9" s="203"/>
      <c r="Q9" s="92" t="s">
        <v>9</v>
      </c>
      <c r="R9" s="92" t="s">
        <v>10</v>
      </c>
      <c r="S9" s="92"/>
      <c r="T9" s="92"/>
      <c r="U9" s="92" t="s">
        <v>163</v>
      </c>
      <c r="V9" s="146" t="s">
        <v>759</v>
      </c>
      <c r="W9" s="92"/>
      <c r="X9" s="147"/>
      <c r="Y9" s="145">
        <v>44971</v>
      </c>
      <c r="Z9" s="136" t="s">
        <v>276</v>
      </c>
      <c r="AA9" s="92" t="s">
        <v>760</v>
      </c>
      <c r="AB9" s="79">
        <v>1</v>
      </c>
    </row>
    <row r="10" spans="1:28" s="79" customFormat="1" hidden="1" x14ac:dyDescent="0.35">
      <c r="A10" s="136">
        <v>5</v>
      </c>
      <c r="B10" s="136" t="s">
        <v>761</v>
      </c>
      <c r="C10" s="144">
        <v>22</v>
      </c>
      <c r="D10" s="144" t="s">
        <v>13</v>
      </c>
      <c r="E10" s="92" t="s">
        <v>286</v>
      </c>
      <c r="F10" s="136" t="s">
        <v>271</v>
      </c>
      <c r="G10" s="92" t="s">
        <v>175</v>
      </c>
      <c r="H10" s="136" t="s">
        <v>205</v>
      </c>
      <c r="I10" s="92" t="s">
        <v>175</v>
      </c>
      <c r="J10" s="92" t="s">
        <v>327</v>
      </c>
      <c r="K10" s="92" t="s">
        <v>370</v>
      </c>
      <c r="L10" s="92" t="s">
        <v>193</v>
      </c>
      <c r="M10" s="145">
        <v>44958</v>
      </c>
      <c r="N10" s="145">
        <v>44958</v>
      </c>
      <c r="O10" s="92" t="s">
        <v>623</v>
      </c>
      <c r="P10" s="203"/>
      <c r="Q10" s="92" t="s">
        <v>9</v>
      </c>
      <c r="R10" s="92" t="s">
        <v>17</v>
      </c>
      <c r="S10" s="92"/>
      <c r="T10" s="92" t="s">
        <v>762</v>
      </c>
      <c r="U10" s="92"/>
      <c r="V10" s="146"/>
      <c r="W10" s="92"/>
      <c r="X10" s="147"/>
      <c r="Y10" s="145">
        <v>44960</v>
      </c>
      <c r="Z10" s="136" t="s">
        <v>276</v>
      </c>
      <c r="AA10" s="92" t="s">
        <v>623</v>
      </c>
    </row>
    <row r="11" spans="1:28" s="79" customFormat="1" hidden="1" x14ac:dyDescent="0.35">
      <c r="A11" s="136">
        <v>5</v>
      </c>
      <c r="B11" s="136" t="s">
        <v>763</v>
      </c>
      <c r="C11" s="144">
        <v>13</v>
      </c>
      <c r="D11" s="144" t="s">
        <v>13</v>
      </c>
      <c r="E11" s="92" t="s">
        <v>279</v>
      </c>
      <c r="F11" s="136" t="s">
        <v>271</v>
      </c>
      <c r="G11" s="92" t="s">
        <v>50</v>
      </c>
      <c r="H11" s="136" t="s">
        <v>280</v>
      </c>
      <c r="I11" s="92" t="s">
        <v>50</v>
      </c>
      <c r="J11" s="92" t="s">
        <v>433</v>
      </c>
      <c r="K11" s="92" t="s">
        <v>764</v>
      </c>
      <c r="L11" s="92" t="s">
        <v>193</v>
      </c>
      <c r="M11" s="145">
        <v>44959</v>
      </c>
      <c r="N11" s="145">
        <v>44959</v>
      </c>
      <c r="O11" s="92" t="s">
        <v>765</v>
      </c>
      <c r="P11" s="203"/>
      <c r="Q11" s="92" t="s">
        <v>9</v>
      </c>
      <c r="R11" s="92" t="s">
        <v>10</v>
      </c>
      <c r="S11" s="92"/>
      <c r="T11" s="92"/>
      <c r="U11" s="92"/>
      <c r="V11" s="146"/>
      <c r="W11" s="92"/>
      <c r="X11" s="147"/>
      <c r="Y11" s="145">
        <v>44968</v>
      </c>
      <c r="Z11" s="136" t="s">
        <v>276</v>
      </c>
      <c r="AA11" s="92" t="s">
        <v>766</v>
      </c>
    </row>
    <row r="12" spans="1:28" s="79" customFormat="1" x14ac:dyDescent="0.35">
      <c r="A12" s="136">
        <v>5</v>
      </c>
      <c r="B12" s="136" t="s">
        <v>767</v>
      </c>
      <c r="C12" s="144">
        <v>22</v>
      </c>
      <c r="D12" s="144" t="s">
        <v>13</v>
      </c>
      <c r="E12" s="92" t="s">
        <v>286</v>
      </c>
      <c r="F12" s="136" t="s">
        <v>271</v>
      </c>
      <c r="G12" s="85" t="s">
        <v>47</v>
      </c>
      <c r="H12" s="136" t="s">
        <v>280</v>
      </c>
      <c r="I12" s="85" t="s">
        <v>47</v>
      </c>
      <c r="J12" s="92" t="s">
        <v>612</v>
      </c>
      <c r="K12" s="92" t="s">
        <v>768</v>
      </c>
      <c r="L12" s="92" t="s">
        <v>195</v>
      </c>
      <c r="M12" s="145">
        <v>44959</v>
      </c>
      <c r="N12" s="145">
        <v>44959</v>
      </c>
      <c r="O12" s="92" t="s">
        <v>769</v>
      </c>
      <c r="P12" s="203"/>
      <c r="Q12" s="92" t="s">
        <v>9</v>
      </c>
      <c r="R12" s="92" t="s">
        <v>17</v>
      </c>
      <c r="S12" s="92"/>
      <c r="T12" s="92"/>
      <c r="U12" s="92"/>
      <c r="V12" s="146"/>
      <c r="W12" s="92"/>
      <c r="X12" s="147"/>
      <c r="Y12" s="145">
        <v>44964</v>
      </c>
      <c r="Z12" s="136" t="s">
        <v>276</v>
      </c>
      <c r="AA12" s="92" t="s">
        <v>277</v>
      </c>
    </row>
    <row r="13" spans="1:28" s="79" customFormat="1" x14ac:dyDescent="0.35">
      <c r="A13" s="136">
        <v>5</v>
      </c>
      <c r="B13" s="136" t="s">
        <v>770</v>
      </c>
      <c r="C13" s="144">
        <v>3.6</v>
      </c>
      <c r="D13" s="144" t="s">
        <v>13</v>
      </c>
      <c r="E13" s="92" t="s">
        <v>286</v>
      </c>
      <c r="F13" s="136" t="s">
        <v>271</v>
      </c>
      <c r="G13" s="85" t="s">
        <v>47</v>
      </c>
      <c r="H13" s="136" t="s">
        <v>280</v>
      </c>
      <c r="I13" s="85" t="s">
        <v>47</v>
      </c>
      <c r="J13" s="92" t="s">
        <v>301</v>
      </c>
      <c r="K13" s="92" t="s">
        <v>771</v>
      </c>
      <c r="L13" s="92" t="s">
        <v>195</v>
      </c>
      <c r="M13" s="145">
        <v>44959</v>
      </c>
      <c r="N13" s="145">
        <v>44959</v>
      </c>
      <c r="O13" s="92" t="s">
        <v>772</v>
      </c>
      <c r="P13" s="203"/>
      <c r="Q13" s="92" t="s">
        <v>9</v>
      </c>
      <c r="R13" s="92" t="s">
        <v>10</v>
      </c>
      <c r="S13" s="92"/>
      <c r="T13" s="92"/>
      <c r="U13" s="92"/>
      <c r="V13" s="146"/>
      <c r="W13" s="92"/>
      <c r="X13" s="147"/>
      <c r="Y13" s="145">
        <v>44966</v>
      </c>
      <c r="Z13" s="136" t="s">
        <v>773</v>
      </c>
      <c r="AA13" s="92" t="s">
        <v>774</v>
      </c>
    </row>
    <row r="14" spans="1:28" s="79" customFormat="1" x14ac:dyDescent="0.35">
      <c r="A14" s="136">
        <v>5</v>
      </c>
      <c r="B14" s="136" t="s">
        <v>775</v>
      </c>
      <c r="C14" s="144">
        <v>43</v>
      </c>
      <c r="D14" s="144" t="s">
        <v>13</v>
      </c>
      <c r="E14" s="92" t="s">
        <v>279</v>
      </c>
      <c r="F14" s="136" t="s">
        <v>271</v>
      </c>
      <c r="G14" s="92" t="s">
        <v>7</v>
      </c>
      <c r="H14" s="136" t="s">
        <v>280</v>
      </c>
      <c r="I14" s="92" t="s">
        <v>7</v>
      </c>
      <c r="J14" s="92" t="s">
        <v>433</v>
      </c>
      <c r="K14" s="92" t="s">
        <v>339</v>
      </c>
      <c r="L14" s="92" t="s">
        <v>195</v>
      </c>
      <c r="M14" s="145">
        <v>44959</v>
      </c>
      <c r="N14" s="145">
        <v>44959</v>
      </c>
      <c r="O14" s="92" t="s">
        <v>679</v>
      </c>
      <c r="P14" s="203"/>
      <c r="Q14" s="92" t="s">
        <v>16</v>
      </c>
      <c r="R14" s="92"/>
      <c r="S14" s="92" t="s">
        <v>11</v>
      </c>
      <c r="T14" s="92"/>
      <c r="U14" s="92"/>
      <c r="V14" s="146"/>
      <c r="W14" s="92"/>
      <c r="X14" s="147"/>
      <c r="Y14" s="145">
        <v>44966</v>
      </c>
      <c r="Z14" s="136" t="s">
        <v>276</v>
      </c>
      <c r="AA14" s="92" t="s">
        <v>776</v>
      </c>
    </row>
    <row r="15" spans="1:28" s="79" customFormat="1" x14ac:dyDescent="0.35">
      <c r="A15" s="136">
        <v>5</v>
      </c>
      <c r="B15" s="136" t="s">
        <v>777</v>
      </c>
      <c r="C15" s="144">
        <v>40</v>
      </c>
      <c r="D15" s="144" t="s">
        <v>13</v>
      </c>
      <c r="E15" s="92" t="s">
        <v>279</v>
      </c>
      <c r="F15" s="136" t="s">
        <v>271</v>
      </c>
      <c r="G15" s="92" t="s">
        <v>7</v>
      </c>
      <c r="H15" s="136" t="s">
        <v>280</v>
      </c>
      <c r="I15" s="92" t="s">
        <v>7</v>
      </c>
      <c r="J15" s="92" t="s">
        <v>288</v>
      </c>
      <c r="K15" s="92" t="s">
        <v>289</v>
      </c>
      <c r="L15" s="92" t="s">
        <v>195</v>
      </c>
      <c r="M15" s="145">
        <v>44959</v>
      </c>
      <c r="N15" s="145">
        <v>44959</v>
      </c>
      <c r="O15" s="92" t="s">
        <v>778</v>
      </c>
      <c r="P15" s="203"/>
      <c r="Q15" s="92" t="s">
        <v>16</v>
      </c>
      <c r="R15" s="92"/>
      <c r="S15" s="92" t="s">
        <v>11</v>
      </c>
      <c r="T15" s="92"/>
      <c r="U15" s="92"/>
      <c r="V15" s="146"/>
      <c r="W15" s="92"/>
      <c r="X15" s="147"/>
      <c r="Y15" s="145">
        <v>44959</v>
      </c>
      <c r="Z15" s="136" t="s">
        <v>276</v>
      </c>
      <c r="AA15" s="150" t="s">
        <v>778</v>
      </c>
    </row>
    <row r="16" spans="1:28" s="79" customFormat="1" hidden="1" x14ac:dyDescent="0.35">
      <c r="A16" s="136">
        <v>5</v>
      </c>
      <c r="B16" s="136" t="s">
        <v>779</v>
      </c>
      <c r="C16" s="144">
        <v>60</v>
      </c>
      <c r="D16" s="144" t="s">
        <v>13</v>
      </c>
      <c r="E16" s="92" t="s">
        <v>286</v>
      </c>
      <c r="F16" s="136" t="s">
        <v>271</v>
      </c>
      <c r="G16" s="85" t="s">
        <v>780</v>
      </c>
      <c r="H16" s="136" t="s">
        <v>205</v>
      </c>
      <c r="I16" s="85" t="s">
        <v>55</v>
      </c>
      <c r="J16" s="92" t="s">
        <v>55</v>
      </c>
      <c r="K16" s="92" t="s">
        <v>55</v>
      </c>
      <c r="L16" s="92" t="s">
        <v>55</v>
      </c>
      <c r="M16" s="145">
        <v>44959</v>
      </c>
      <c r="N16" s="145">
        <v>44959</v>
      </c>
      <c r="O16" s="92" t="s">
        <v>325</v>
      </c>
      <c r="P16" s="203"/>
      <c r="Q16" s="92" t="s">
        <v>9</v>
      </c>
      <c r="R16" s="92" t="s">
        <v>10</v>
      </c>
      <c r="S16" s="92"/>
      <c r="T16" s="92"/>
      <c r="U16" s="92"/>
      <c r="V16" s="146"/>
      <c r="W16" s="92"/>
      <c r="X16" s="147"/>
      <c r="Y16" s="145">
        <v>44959</v>
      </c>
      <c r="Z16" s="136" t="s">
        <v>276</v>
      </c>
      <c r="AA16" s="92" t="s">
        <v>325</v>
      </c>
    </row>
    <row r="17" spans="1:28" s="80" customFormat="1" hidden="1" x14ac:dyDescent="0.35">
      <c r="A17" s="137">
        <v>5</v>
      </c>
      <c r="B17" s="137" t="s">
        <v>781</v>
      </c>
      <c r="C17" s="138">
        <v>40</v>
      </c>
      <c r="D17" s="138" t="s">
        <v>13</v>
      </c>
      <c r="E17" s="139" t="s">
        <v>286</v>
      </c>
      <c r="F17" s="137" t="s">
        <v>271</v>
      </c>
      <c r="G17" s="149" t="s">
        <v>782</v>
      </c>
      <c r="H17" s="137" t="s">
        <v>205</v>
      </c>
      <c r="I17" s="85" t="s">
        <v>173</v>
      </c>
      <c r="J17" s="139" t="s">
        <v>295</v>
      </c>
      <c r="K17" s="139" t="s">
        <v>274</v>
      </c>
      <c r="L17" s="139" t="s">
        <v>193</v>
      </c>
      <c r="M17" s="140">
        <v>44959</v>
      </c>
      <c r="N17" s="140">
        <v>44959</v>
      </c>
      <c r="O17" s="139" t="s">
        <v>783</v>
      </c>
      <c r="P17" s="203"/>
      <c r="Q17" s="139" t="s">
        <v>9</v>
      </c>
      <c r="R17" s="139" t="s">
        <v>10</v>
      </c>
      <c r="S17" s="139"/>
      <c r="T17" s="139"/>
      <c r="U17" s="139"/>
      <c r="V17" s="141"/>
      <c r="W17" s="139"/>
      <c r="X17" s="142"/>
      <c r="Y17" s="140">
        <v>44975</v>
      </c>
      <c r="Z17" s="137" t="s">
        <v>430</v>
      </c>
      <c r="AA17" s="139" t="s">
        <v>784</v>
      </c>
    </row>
    <row r="18" spans="1:28" s="102" customFormat="1" hidden="1" x14ac:dyDescent="0.35">
      <c r="A18" s="101">
        <v>5</v>
      </c>
      <c r="B18" s="101" t="s">
        <v>785</v>
      </c>
      <c r="C18" s="267">
        <v>31</v>
      </c>
      <c r="D18" s="267" t="s">
        <v>13</v>
      </c>
      <c r="E18" s="236" t="s">
        <v>279</v>
      </c>
      <c r="F18" s="101" t="s">
        <v>271</v>
      </c>
      <c r="G18" s="117" t="s">
        <v>44</v>
      </c>
      <c r="H18" s="101" t="s">
        <v>280</v>
      </c>
      <c r="I18" s="117" t="s">
        <v>44</v>
      </c>
      <c r="J18" s="236" t="s">
        <v>333</v>
      </c>
      <c r="K18" s="236" t="s">
        <v>748</v>
      </c>
      <c r="L18" s="236" t="s">
        <v>193</v>
      </c>
      <c r="M18" s="268">
        <v>44959</v>
      </c>
      <c r="N18" s="268">
        <v>44959</v>
      </c>
      <c r="O18" s="236" t="s">
        <v>786</v>
      </c>
      <c r="P18" s="203"/>
      <c r="Q18" s="236" t="s">
        <v>9</v>
      </c>
      <c r="R18" s="236" t="s">
        <v>17</v>
      </c>
      <c r="S18" s="236"/>
      <c r="T18" s="236" t="s">
        <v>787</v>
      </c>
      <c r="U18" s="236"/>
      <c r="V18" s="269"/>
      <c r="W18" s="236"/>
      <c r="X18" s="270"/>
      <c r="Y18" s="268">
        <v>44962</v>
      </c>
      <c r="Z18" s="101" t="s">
        <v>276</v>
      </c>
      <c r="AA18" s="236" t="s">
        <v>788</v>
      </c>
    </row>
    <row r="19" spans="1:28" s="102" customFormat="1" hidden="1" x14ac:dyDescent="0.35">
      <c r="A19" s="101">
        <v>5</v>
      </c>
      <c r="B19" s="101" t="s">
        <v>789</v>
      </c>
      <c r="C19" s="267">
        <v>60</v>
      </c>
      <c r="D19" s="267" t="s">
        <v>13</v>
      </c>
      <c r="E19" s="236" t="s">
        <v>286</v>
      </c>
      <c r="F19" s="101" t="s">
        <v>271</v>
      </c>
      <c r="G19" s="236" t="s">
        <v>790</v>
      </c>
      <c r="H19" s="101" t="s">
        <v>280</v>
      </c>
      <c r="I19" s="117" t="s">
        <v>7</v>
      </c>
      <c r="J19" s="236" t="s">
        <v>433</v>
      </c>
      <c r="K19" s="236" t="s">
        <v>289</v>
      </c>
      <c r="L19" s="236" t="s">
        <v>193</v>
      </c>
      <c r="M19" s="268">
        <v>44960</v>
      </c>
      <c r="N19" s="268">
        <v>44960</v>
      </c>
      <c r="O19" s="236" t="s">
        <v>791</v>
      </c>
      <c r="P19" s="203"/>
      <c r="Q19" s="236" t="s">
        <v>9</v>
      </c>
      <c r="R19" s="236" t="s">
        <v>10</v>
      </c>
      <c r="S19" s="236"/>
      <c r="T19" s="236"/>
      <c r="U19" s="236"/>
      <c r="V19" s="269"/>
      <c r="W19" s="236"/>
      <c r="X19" s="270"/>
      <c r="Y19" s="268">
        <v>44967</v>
      </c>
      <c r="Z19" s="101" t="s">
        <v>276</v>
      </c>
      <c r="AA19" s="236" t="s">
        <v>604</v>
      </c>
    </row>
    <row r="20" spans="1:28" s="102" customFormat="1" hidden="1" x14ac:dyDescent="0.35">
      <c r="A20" s="101">
        <v>5</v>
      </c>
      <c r="B20" s="101" t="s">
        <v>792</v>
      </c>
      <c r="C20" s="267">
        <v>32</v>
      </c>
      <c r="D20" s="267" t="s">
        <v>13</v>
      </c>
      <c r="E20" s="236" t="s">
        <v>279</v>
      </c>
      <c r="F20" s="101" t="s">
        <v>271</v>
      </c>
      <c r="G20" s="236" t="s">
        <v>793</v>
      </c>
      <c r="H20" s="101" t="s">
        <v>280</v>
      </c>
      <c r="I20" s="117" t="s">
        <v>7</v>
      </c>
      <c r="J20" s="236" t="s">
        <v>433</v>
      </c>
      <c r="K20" s="236" t="s">
        <v>289</v>
      </c>
      <c r="L20" s="236" t="s">
        <v>193</v>
      </c>
      <c r="M20" s="268">
        <v>44960</v>
      </c>
      <c r="N20" s="268">
        <v>44960</v>
      </c>
      <c r="O20" s="236" t="s">
        <v>794</v>
      </c>
      <c r="P20" s="203"/>
      <c r="Q20" s="236" t="s">
        <v>9</v>
      </c>
      <c r="R20" s="236" t="s">
        <v>17</v>
      </c>
      <c r="S20" s="236"/>
      <c r="T20" s="236" t="s">
        <v>795</v>
      </c>
      <c r="U20" s="236" t="s">
        <v>163</v>
      </c>
      <c r="V20" s="269" t="s">
        <v>796</v>
      </c>
      <c r="W20" s="236"/>
      <c r="X20" s="270"/>
      <c r="Y20" s="268">
        <v>44970</v>
      </c>
      <c r="Z20" s="101" t="s">
        <v>276</v>
      </c>
      <c r="AA20" s="236" t="s">
        <v>797</v>
      </c>
      <c r="AB20" s="102">
        <v>1</v>
      </c>
    </row>
    <row r="21" spans="1:28" s="102" customFormat="1" hidden="1" x14ac:dyDescent="0.35">
      <c r="A21" s="101">
        <v>5</v>
      </c>
      <c r="B21" s="101" t="s">
        <v>798</v>
      </c>
      <c r="C21" s="267">
        <v>33</v>
      </c>
      <c r="D21" s="267" t="s">
        <v>13</v>
      </c>
      <c r="E21" s="236" t="s">
        <v>286</v>
      </c>
      <c r="F21" s="101" t="s">
        <v>271</v>
      </c>
      <c r="G21" s="236" t="s">
        <v>790</v>
      </c>
      <c r="H21" s="101" t="s">
        <v>280</v>
      </c>
      <c r="I21" s="117" t="s">
        <v>7</v>
      </c>
      <c r="J21" s="236" t="s">
        <v>301</v>
      </c>
      <c r="K21" s="236" t="s">
        <v>289</v>
      </c>
      <c r="L21" s="236" t="s">
        <v>193</v>
      </c>
      <c r="M21" s="268">
        <v>44960</v>
      </c>
      <c r="N21" s="268">
        <v>44960</v>
      </c>
      <c r="O21" s="236" t="s">
        <v>799</v>
      </c>
      <c r="P21" s="203"/>
      <c r="Q21" s="236" t="s">
        <v>9</v>
      </c>
      <c r="R21" s="236" t="s">
        <v>10</v>
      </c>
      <c r="S21" s="236"/>
      <c r="T21" s="236"/>
      <c r="U21" s="236"/>
      <c r="V21" s="269"/>
      <c r="W21" s="236"/>
      <c r="X21" s="270"/>
      <c r="Y21" s="268">
        <v>44970</v>
      </c>
      <c r="Z21" s="101" t="s">
        <v>276</v>
      </c>
      <c r="AA21" s="236" t="s">
        <v>800</v>
      </c>
    </row>
    <row r="22" spans="1:28" s="102" customFormat="1" hidden="1" x14ac:dyDescent="0.35">
      <c r="A22" s="101">
        <v>5</v>
      </c>
      <c r="B22" s="101" t="s">
        <v>801</v>
      </c>
      <c r="C22" s="267">
        <v>8</v>
      </c>
      <c r="D22" s="267" t="s">
        <v>25</v>
      </c>
      <c r="E22" s="236" t="s">
        <v>279</v>
      </c>
      <c r="F22" s="101" t="s">
        <v>271</v>
      </c>
      <c r="G22" s="236" t="s">
        <v>790</v>
      </c>
      <c r="H22" s="101" t="s">
        <v>280</v>
      </c>
      <c r="I22" s="117" t="s">
        <v>7</v>
      </c>
      <c r="J22" s="236" t="s">
        <v>433</v>
      </c>
      <c r="K22" s="236" t="s">
        <v>289</v>
      </c>
      <c r="L22" s="236" t="s">
        <v>193</v>
      </c>
      <c r="M22" s="268">
        <v>44960</v>
      </c>
      <c r="N22" s="268">
        <v>44960</v>
      </c>
      <c r="O22" s="236" t="s">
        <v>802</v>
      </c>
      <c r="P22" s="203"/>
      <c r="Q22" s="236" t="s">
        <v>9</v>
      </c>
      <c r="R22" s="236" t="s">
        <v>17</v>
      </c>
      <c r="S22" s="236"/>
      <c r="T22" s="236"/>
      <c r="U22" s="236"/>
      <c r="V22" s="269"/>
      <c r="W22" s="236"/>
      <c r="X22" s="270"/>
      <c r="Y22" s="268">
        <v>44965</v>
      </c>
      <c r="Z22" s="101" t="s">
        <v>276</v>
      </c>
      <c r="AA22" s="236" t="s">
        <v>803</v>
      </c>
    </row>
    <row r="23" spans="1:28" s="102" customFormat="1" hidden="1" x14ac:dyDescent="0.35">
      <c r="A23" s="101">
        <v>5</v>
      </c>
      <c r="B23" s="101" t="s">
        <v>804</v>
      </c>
      <c r="C23" s="267">
        <v>65</v>
      </c>
      <c r="D23" s="267" t="s">
        <v>13</v>
      </c>
      <c r="E23" s="236" t="s">
        <v>286</v>
      </c>
      <c r="F23" s="101" t="s">
        <v>271</v>
      </c>
      <c r="G23" s="236" t="s">
        <v>790</v>
      </c>
      <c r="H23" s="101" t="s">
        <v>280</v>
      </c>
      <c r="I23" s="117" t="s">
        <v>7</v>
      </c>
      <c r="J23" s="236" t="s">
        <v>433</v>
      </c>
      <c r="K23" s="236" t="s">
        <v>289</v>
      </c>
      <c r="L23" s="236" t="s">
        <v>193</v>
      </c>
      <c r="M23" s="268">
        <v>44960</v>
      </c>
      <c r="N23" s="268">
        <v>44960</v>
      </c>
      <c r="O23" s="236" t="s">
        <v>805</v>
      </c>
      <c r="P23" s="203"/>
      <c r="Q23" s="236" t="s">
        <v>9</v>
      </c>
      <c r="R23" s="236" t="s">
        <v>10</v>
      </c>
      <c r="S23" s="236"/>
      <c r="T23" s="236"/>
      <c r="U23" s="236"/>
      <c r="V23" s="269"/>
      <c r="W23" s="236"/>
      <c r="X23" s="270"/>
      <c r="Y23" s="268">
        <v>44966</v>
      </c>
      <c r="Z23" s="101" t="s">
        <v>276</v>
      </c>
      <c r="AA23" s="236" t="s">
        <v>806</v>
      </c>
    </row>
    <row r="24" spans="1:28" s="102" customFormat="1" x14ac:dyDescent="0.35">
      <c r="A24" s="101">
        <v>5</v>
      </c>
      <c r="B24" s="101" t="s">
        <v>807</v>
      </c>
      <c r="C24" s="267">
        <v>25</v>
      </c>
      <c r="D24" s="267" t="s">
        <v>13</v>
      </c>
      <c r="E24" s="236" t="s">
        <v>286</v>
      </c>
      <c r="F24" s="101" t="s">
        <v>271</v>
      </c>
      <c r="G24" s="117" t="s">
        <v>47</v>
      </c>
      <c r="H24" s="101" t="s">
        <v>280</v>
      </c>
      <c r="I24" s="117" t="s">
        <v>47</v>
      </c>
      <c r="J24" s="236" t="s">
        <v>612</v>
      </c>
      <c r="K24" s="236" t="s">
        <v>281</v>
      </c>
      <c r="L24" s="236" t="s">
        <v>195</v>
      </c>
      <c r="M24" s="268">
        <v>44960</v>
      </c>
      <c r="N24" s="268">
        <v>44960</v>
      </c>
      <c r="O24" s="236" t="s">
        <v>808</v>
      </c>
      <c r="P24" s="203"/>
      <c r="Q24" s="236" t="s">
        <v>9</v>
      </c>
      <c r="R24" s="236" t="s">
        <v>23</v>
      </c>
      <c r="S24" s="236"/>
      <c r="T24" s="236"/>
      <c r="U24" s="236"/>
      <c r="V24" s="269"/>
      <c r="W24" s="236"/>
      <c r="X24" s="270"/>
      <c r="Y24" s="268">
        <v>44965</v>
      </c>
      <c r="Z24" s="101" t="s">
        <v>276</v>
      </c>
      <c r="AA24" s="236" t="s">
        <v>809</v>
      </c>
    </row>
    <row r="25" spans="1:28" s="79" customFormat="1" hidden="1" x14ac:dyDescent="0.35">
      <c r="A25" s="136">
        <v>5</v>
      </c>
      <c r="B25" s="136" t="s">
        <v>810</v>
      </c>
      <c r="C25" s="144">
        <v>8</v>
      </c>
      <c r="D25" s="144" t="s">
        <v>25</v>
      </c>
      <c r="E25" s="92" t="s">
        <v>279</v>
      </c>
      <c r="F25" s="136" t="s">
        <v>271</v>
      </c>
      <c r="G25" s="92" t="s">
        <v>177</v>
      </c>
      <c r="H25" s="136" t="s">
        <v>201</v>
      </c>
      <c r="I25" s="92" t="s">
        <v>177</v>
      </c>
      <c r="J25" s="92" t="s">
        <v>295</v>
      </c>
      <c r="K25" s="92" t="s">
        <v>313</v>
      </c>
      <c r="L25" s="85" t="s">
        <v>193</v>
      </c>
      <c r="M25" s="145">
        <v>44960</v>
      </c>
      <c r="N25" s="290"/>
      <c r="O25" s="92" t="s">
        <v>811</v>
      </c>
      <c r="P25" s="203"/>
      <c r="Q25" s="92" t="s">
        <v>9</v>
      </c>
      <c r="R25" s="92" t="s">
        <v>10</v>
      </c>
      <c r="S25" s="92"/>
      <c r="T25" s="92"/>
      <c r="U25" s="92"/>
      <c r="V25" s="146"/>
      <c r="W25" s="92" t="s">
        <v>12</v>
      </c>
      <c r="X25" s="147" t="s">
        <v>812</v>
      </c>
      <c r="Y25" s="145"/>
      <c r="Z25" s="265"/>
      <c r="AA25" s="92"/>
    </row>
    <row r="26" spans="1:28" s="79" customFormat="1" hidden="1" x14ac:dyDescent="0.35">
      <c r="A26" s="136">
        <v>5</v>
      </c>
      <c r="B26" s="136" t="s">
        <v>813</v>
      </c>
      <c r="C26" s="144">
        <v>1.4</v>
      </c>
      <c r="D26" s="144" t="s">
        <v>13</v>
      </c>
      <c r="E26" s="92" t="s">
        <v>279</v>
      </c>
      <c r="F26" s="136" t="s">
        <v>271</v>
      </c>
      <c r="G26" s="92" t="s">
        <v>170</v>
      </c>
      <c r="H26" s="136" t="s">
        <v>814</v>
      </c>
      <c r="I26" s="92" t="s">
        <v>170</v>
      </c>
      <c r="J26" s="92" t="s">
        <v>295</v>
      </c>
      <c r="K26" s="92" t="s">
        <v>313</v>
      </c>
      <c r="L26" s="92" t="s">
        <v>193</v>
      </c>
      <c r="M26" s="145">
        <v>44960</v>
      </c>
      <c r="N26" s="145">
        <v>44960</v>
      </c>
      <c r="O26" s="92" t="s">
        <v>815</v>
      </c>
      <c r="P26" s="203"/>
      <c r="Q26" s="92" t="s">
        <v>9</v>
      </c>
      <c r="R26" s="92" t="s">
        <v>10</v>
      </c>
      <c r="S26" s="92"/>
      <c r="T26" s="92"/>
      <c r="U26" s="92" t="s">
        <v>163</v>
      </c>
      <c r="V26" s="146" t="s">
        <v>570</v>
      </c>
      <c r="W26" s="92"/>
      <c r="X26" s="147"/>
      <c r="Y26" s="145">
        <v>44983</v>
      </c>
      <c r="Z26" s="136" t="s">
        <v>276</v>
      </c>
      <c r="AA26" s="92" t="s">
        <v>816</v>
      </c>
      <c r="AB26" s="79">
        <v>2</v>
      </c>
    </row>
    <row r="27" spans="1:28" s="80" customFormat="1" x14ac:dyDescent="0.35">
      <c r="A27" s="137">
        <v>5</v>
      </c>
      <c r="B27" s="137" t="s">
        <v>817</v>
      </c>
      <c r="C27" s="138">
        <v>18</v>
      </c>
      <c r="D27" s="138" t="s">
        <v>13</v>
      </c>
      <c r="E27" s="139" t="s">
        <v>286</v>
      </c>
      <c r="F27" s="137" t="s">
        <v>271</v>
      </c>
      <c r="G27" s="139" t="s">
        <v>818</v>
      </c>
      <c r="H27" s="137" t="s">
        <v>205</v>
      </c>
      <c r="I27" s="139" t="s">
        <v>175</v>
      </c>
      <c r="J27" s="139" t="s">
        <v>338</v>
      </c>
      <c r="K27" s="139" t="s">
        <v>274</v>
      </c>
      <c r="L27" s="139" t="s">
        <v>195</v>
      </c>
      <c r="M27" s="140">
        <v>44961</v>
      </c>
      <c r="N27" s="140">
        <v>44961</v>
      </c>
      <c r="O27" s="139" t="s">
        <v>819</v>
      </c>
      <c r="P27" s="203"/>
      <c r="Q27" s="139" t="s">
        <v>9</v>
      </c>
      <c r="R27" s="139" t="s">
        <v>23</v>
      </c>
      <c r="S27" s="139"/>
      <c r="T27" s="139"/>
      <c r="U27" s="139" t="s">
        <v>163</v>
      </c>
      <c r="V27" s="141" t="s">
        <v>820</v>
      </c>
      <c r="W27" s="139"/>
      <c r="X27" s="142"/>
      <c r="Y27" s="140">
        <v>44961</v>
      </c>
      <c r="Z27" s="137" t="s">
        <v>430</v>
      </c>
      <c r="AA27" s="139" t="s">
        <v>821</v>
      </c>
      <c r="AB27" s="80">
        <v>2</v>
      </c>
    </row>
    <row r="28" spans="1:28" s="79" customFormat="1" x14ac:dyDescent="0.35">
      <c r="A28" s="136">
        <v>5</v>
      </c>
      <c r="B28" s="136" t="s">
        <v>822</v>
      </c>
      <c r="C28" s="144">
        <v>1.8</v>
      </c>
      <c r="D28" s="144" t="s">
        <v>13</v>
      </c>
      <c r="E28" s="92" t="s">
        <v>279</v>
      </c>
      <c r="F28" s="136" t="s">
        <v>271</v>
      </c>
      <c r="G28" s="85" t="s">
        <v>44</v>
      </c>
      <c r="H28" s="136" t="s">
        <v>280</v>
      </c>
      <c r="I28" s="85" t="s">
        <v>44</v>
      </c>
      <c r="J28" s="92" t="s">
        <v>338</v>
      </c>
      <c r="K28" s="92" t="s">
        <v>823</v>
      </c>
      <c r="L28" s="92" t="s">
        <v>195</v>
      </c>
      <c r="M28" s="145">
        <v>44961</v>
      </c>
      <c r="N28" s="145">
        <v>44961</v>
      </c>
      <c r="O28" s="92" t="s">
        <v>824</v>
      </c>
      <c r="P28" s="203"/>
      <c r="Q28" s="92" t="s">
        <v>9</v>
      </c>
      <c r="R28" s="92" t="s">
        <v>17</v>
      </c>
      <c r="S28" s="92"/>
      <c r="T28" s="92" t="s">
        <v>825</v>
      </c>
      <c r="U28" s="92"/>
      <c r="V28" s="146"/>
      <c r="W28" s="92"/>
      <c r="X28" s="147"/>
      <c r="Y28" s="145">
        <v>44961</v>
      </c>
      <c r="Z28" s="136" t="s">
        <v>276</v>
      </c>
      <c r="AA28" s="92" t="s">
        <v>826</v>
      </c>
    </row>
    <row r="29" spans="1:28" s="102" customFormat="1" x14ac:dyDescent="0.35">
      <c r="A29" s="101">
        <v>6</v>
      </c>
      <c r="B29" s="101" t="s">
        <v>827</v>
      </c>
      <c r="C29" s="267">
        <v>18</v>
      </c>
      <c r="D29" s="267" t="s">
        <v>13</v>
      </c>
      <c r="E29" s="236" t="s">
        <v>286</v>
      </c>
      <c r="F29" s="101" t="s">
        <v>271</v>
      </c>
      <c r="G29" s="117" t="s">
        <v>47</v>
      </c>
      <c r="H29" s="101" t="s">
        <v>280</v>
      </c>
      <c r="I29" s="117" t="s">
        <v>47</v>
      </c>
      <c r="J29" s="236" t="s">
        <v>385</v>
      </c>
      <c r="K29" s="236" t="s">
        <v>413</v>
      </c>
      <c r="L29" s="236" t="s">
        <v>195</v>
      </c>
      <c r="M29" s="268">
        <v>44962</v>
      </c>
      <c r="N29" s="268">
        <v>44962</v>
      </c>
      <c r="O29" s="236" t="s">
        <v>828</v>
      </c>
      <c r="P29" s="203"/>
      <c r="Q29" s="236" t="s">
        <v>9</v>
      </c>
      <c r="R29" s="236" t="s">
        <v>23</v>
      </c>
      <c r="S29" s="236"/>
      <c r="T29" s="236" t="s">
        <v>478</v>
      </c>
      <c r="U29" s="236"/>
      <c r="V29" s="269"/>
      <c r="W29" s="236"/>
      <c r="X29" s="270"/>
      <c r="Y29" s="268">
        <v>44967</v>
      </c>
      <c r="Z29" s="101" t="s">
        <v>276</v>
      </c>
      <c r="AA29" s="236" t="s">
        <v>829</v>
      </c>
    </row>
    <row r="30" spans="1:28" s="79" customFormat="1" x14ac:dyDescent="0.35">
      <c r="A30" s="136">
        <v>6</v>
      </c>
      <c r="B30" s="136" t="s">
        <v>830</v>
      </c>
      <c r="C30" s="144">
        <v>18</v>
      </c>
      <c r="D30" s="144" t="s">
        <v>13</v>
      </c>
      <c r="E30" s="92" t="s">
        <v>286</v>
      </c>
      <c r="F30" s="136" t="s">
        <v>271</v>
      </c>
      <c r="G30" s="85" t="s">
        <v>47</v>
      </c>
      <c r="H30" s="136" t="s">
        <v>280</v>
      </c>
      <c r="I30" s="85" t="s">
        <v>47</v>
      </c>
      <c r="J30" s="92" t="s">
        <v>385</v>
      </c>
      <c r="K30" s="92" t="s">
        <v>365</v>
      </c>
      <c r="L30" s="92" t="s">
        <v>195</v>
      </c>
      <c r="M30" s="145">
        <v>44962</v>
      </c>
      <c r="N30" s="145">
        <v>44962</v>
      </c>
      <c r="O30" s="92" t="s">
        <v>831</v>
      </c>
      <c r="P30" s="203"/>
      <c r="Q30" s="92" t="s">
        <v>9</v>
      </c>
      <c r="R30" s="92" t="s">
        <v>23</v>
      </c>
      <c r="S30" s="92"/>
      <c r="T30" s="92" t="s">
        <v>341</v>
      </c>
      <c r="U30" s="92"/>
      <c r="V30" s="146"/>
      <c r="W30" s="92"/>
      <c r="X30" s="147"/>
      <c r="Y30" s="145">
        <v>44965</v>
      </c>
      <c r="Z30" s="136" t="s">
        <v>276</v>
      </c>
      <c r="AA30" s="92" t="s">
        <v>832</v>
      </c>
    </row>
    <row r="31" spans="1:28" s="79" customFormat="1" x14ac:dyDescent="0.35">
      <c r="A31" s="136">
        <v>6</v>
      </c>
      <c r="B31" s="136" t="s">
        <v>833</v>
      </c>
      <c r="C31" s="144">
        <v>2.6</v>
      </c>
      <c r="D31" s="144" t="s">
        <v>13</v>
      </c>
      <c r="E31" s="92" t="s">
        <v>279</v>
      </c>
      <c r="F31" s="136" t="s">
        <v>271</v>
      </c>
      <c r="G31" s="85" t="s">
        <v>53</v>
      </c>
      <c r="H31" s="136" t="s">
        <v>280</v>
      </c>
      <c r="I31" s="85" t="s">
        <v>53</v>
      </c>
      <c r="J31" s="92" t="s">
        <v>385</v>
      </c>
      <c r="K31" s="92" t="s">
        <v>768</v>
      </c>
      <c r="L31" s="92" t="s">
        <v>195</v>
      </c>
      <c r="M31" s="145">
        <v>44962</v>
      </c>
      <c r="N31" s="145">
        <v>44962</v>
      </c>
      <c r="O31" s="92" t="s">
        <v>834</v>
      </c>
      <c r="P31" s="203"/>
      <c r="Q31" s="92" t="s">
        <v>9</v>
      </c>
      <c r="R31" s="92" t="s">
        <v>10</v>
      </c>
      <c r="S31" s="92"/>
      <c r="T31" s="92"/>
      <c r="U31" s="92"/>
      <c r="V31" s="146"/>
      <c r="W31" s="92"/>
      <c r="X31" s="147"/>
      <c r="Y31" s="145">
        <v>44967</v>
      </c>
      <c r="Z31" s="136" t="s">
        <v>276</v>
      </c>
      <c r="AA31" s="92" t="s">
        <v>835</v>
      </c>
    </row>
    <row r="32" spans="1:28" s="79" customFormat="1" x14ac:dyDescent="0.35">
      <c r="A32" s="136">
        <v>6</v>
      </c>
      <c r="B32" s="136" t="s">
        <v>836</v>
      </c>
      <c r="C32" s="144">
        <v>1</v>
      </c>
      <c r="D32" s="144" t="s">
        <v>13</v>
      </c>
      <c r="E32" s="92" t="s">
        <v>279</v>
      </c>
      <c r="F32" s="136" t="s">
        <v>271</v>
      </c>
      <c r="G32" s="92" t="s">
        <v>332</v>
      </c>
      <c r="H32" s="136" t="s">
        <v>280</v>
      </c>
      <c r="I32" s="85" t="s">
        <v>7</v>
      </c>
      <c r="J32" s="92" t="s">
        <v>338</v>
      </c>
      <c r="K32" s="92" t="s">
        <v>289</v>
      </c>
      <c r="L32" s="92" t="s">
        <v>195</v>
      </c>
      <c r="M32" s="145">
        <v>44961</v>
      </c>
      <c r="N32" s="145">
        <v>44961</v>
      </c>
      <c r="O32" s="92" t="s">
        <v>434</v>
      </c>
      <c r="P32" s="203"/>
      <c r="Q32" s="92" t="s">
        <v>9</v>
      </c>
      <c r="R32" s="92" t="s">
        <v>10</v>
      </c>
      <c r="S32" s="92"/>
      <c r="T32" s="92"/>
      <c r="U32" s="92"/>
      <c r="V32" s="146"/>
      <c r="W32" s="92"/>
      <c r="X32" s="147"/>
      <c r="Y32" s="145">
        <v>44965</v>
      </c>
      <c r="Z32" s="136" t="s">
        <v>276</v>
      </c>
      <c r="AA32" s="92" t="s">
        <v>837</v>
      </c>
    </row>
    <row r="33" spans="1:28" s="79" customFormat="1" x14ac:dyDescent="0.35">
      <c r="A33" s="136">
        <v>6</v>
      </c>
      <c r="B33" s="136" t="s">
        <v>838</v>
      </c>
      <c r="C33" s="144">
        <v>20</v>
      </c>
      <c r="D33" s="144" t="s">
        <v>13</v>
      </c>
      <c r="E33" s="92" t="s">
        <v>286</v>
      </c>
      <c r="F33" s="136" t="s">
        <v>271</v>
      </c>
      <c r="G33" s="92" t="s">
        <v>53</v>
      </c>
      <c r="H33" s="136" t="s">
        <v>280</v>
      </c>
      <c r="I33" s="92" t="s">
        <v>53</v>
      </c>
      <c r="J33" s="92" t="s">
        <v>385</v>
      </c>
      <c r="K33" s="92" t="s">
        <v>839</v>
      </c>
      <c r="L33" s="92" t="s">
        <v>195</v>
      </c>
      <c r="M33" s="145">
        <v>44961</v>
      </c>
      <c r="N33" s="145">
        <v>44961</v>
      </c>
      <c r="O33" s="92" t="s">
        <v>840</v>
      </c>
      <c r="P33" s="203"/>
      <c r="Q33" s="92" t="s">
        <v>9</v>
      </c>
      <c r="R33" s="92" t="s">
        <v>17</v>
      </c>
      <c r="S33" s="92"/>
      <c r="T33" s="92"/>
      <c r="U33" s="92"/>
      <c r="V33" s="146"/>
      <c r="W33" s="92"/>
      <c r="X33" s="147"/>
      <c r="Y33" s="145">
        <v>44977</v>
      </c>
      <c r="Z33" s="136" t="s">
        <v>276</v>
      </c>
      <c r="AA33" s="92" t="s">
        <v>841</v>
      </c>
    </row>
    <row r="34" spans="1:28" s="79" customFormat="1" hidden="1" x14ac:dyDescent="0.35">
      <c r="A34" s="136">
        <v>6</v>
      </c>
      <c r="B34" s="136" t="s">
        <v>842</v>
      </c>
      <c r="C34" s="144">
        <v>29</v>
      </c>
      <c r="D34" s="144" t="s">
        <v>13</v>
      </c>
      <c r="E34" s="92" t="s">
        <v>279</v>
      </c>
      <c r="F34" s="136" t="s">
        <v>271</v>
      </c>
      <c r="G34" s="92" t="s">
        <v>44</v>
      </c>
      <c r="H34" s="136" t="s">
        <v>280</v>
      </c>
      <c r="I34" s="92" t="s">
        <v>44</v>
      </c>
      <c r="J34" s="92" t="s">
        <v>357</v>
      </c>
      <c r="K34" s="92" t="s">
        <v>823</v>
      </c>
      <c r="L34" s="92" t="s">
        <v>193</v>
      </c>
      <c r="M34" s="145">
        <v>44963</v>
      </c>
      <c r="N34" s="145">
        <v>44963</v>
      </c>
      <c r="O34" s="92" t="s">
        <v>843</v>
      </c>
      <c r="P34" s="203"/>
      <c r="Q34" s="92" t="s">
        <v>9</v>
      </c>
      <c r="R34" s="92" t="s">
        <v>17</v>
      </c>
      <c r="S34" s="92"/>
      <c r="T34" s="92" t="s">
        <v>844</v>
      </c>
      <c r="U34" s="92"/>
      <c r="V34" s="146"/>
      <c r="W34" s="92"/>
      <c r="X34" s="147"/>
      <c r="Y34" s="145">
        <v>44970</v>
      </c>
      <c r="Z34" s="136" t="s">
        <v>276</v>
      </c>
      <c r="AA34" s="92" t="s">
        <v>845</v>
      </c>
    </row>
    <row r="35" spans="1:28" s="79" customFormat="1" x14ac:dyDescent="0.35">
      <c r="A35" s="136">
        <v>6</v>
      </c>
      <c r="B35" s="136" t="s">
        <v>846</v>
      </c>
      <c r="C35" s="144">
        <v>81</v>
      </c>
      <c r="D35" s="144" t="s">
        <v>13</v>
      </c>
      <c r="E35" s="92" t="s">
        <v>279</v>
      </c>
      <c r="F35" s="136" t="s">
        <v>271</v>
      </c>
      <c r="G35" s="92" t="s">
        <v>298</v>
      </c>
      <c r="H35" s="136" t="s">
        <v>280</v>
      </c>
      <c r="I35" s="85" t="s">
        <v>7</v>
      </c>
      <c r="J35" s="92" t="s">
        <v>385</v>
      </c>
      <c r="K35" s="92" t="s">
        <v>289</v>
      </c>
      <c r="L35" s="92" t="s">
        <v>195</v>
      </c>
      <c r="M35" s="145">
        <v>44963</v>
      </c>
      <c r="N35" s="145">
        <v>44963</v>
      </c>
      <c r="O35" s="92" t="s">
        <v>291</v>
      </c>
      <c r="P35" s="203"/>
      <c r="Q35" s="92" t="s">
        <v>16</v>
      </c>
      <c r="R35" s="92"/>
      <c r="S35" s="92" t="s">
        <v>34</v>
      </c>
      <c r="T35" s="92"/>
      <c r="U35" s="92"/>
      <c r="V35" s="146"/>
      <c r="W35" s="92"/>
      <c r="X35" s="147"/>
      <c r="Y35" s="145">
        <v>44963</v>
      </c>
      <c r="Z35" s="136" t="s">
        <v>276</v>
      </c>
      <c r="AA35" s="264" t="s">
        <v>304</v>
      </c>
    </row>
    <row r="36" spans="1:28" s="79" customFormat="1" x14ac:dyDescent="0.35">
      <c r="A36" s="136">
        <v>6</v>
      </c>
      <c r="B36" s="136" t="s">
        <v>847</v>
      </c>
      <c r="C36" s="144">
        <v>17</v>
      </c>
      <c r="D36" s="144" t="s">
        <v>13</v>
      </c>
      <c r="E36" s="92" t="s">
        <v>279</v>
      </c>
      <c r="F36" s="136" t="s">
        <v>271</v>
      </c>
      <c r="G36" s="92" t="s">
        <v>53</v>
      </c>
      <c r="H36" s="136" t="s">
        <v>280</v>
      </c>
      <c r="I36" s="85" t="s">
        <v>7</v>
      </c>
      <c r="J36" s="92" t="s">
        <v>357</v>
      </c>
      <c r="K36" s="92" t="s">
        <v>289</v>
      </c>
      <c r="L36" s="92" t="s">
        <v>195</v>
      </c>
      <c r="M36" s="145">
        <v>44963</v>
      </c>
      <c r="N36" s="145">
        <v>44963</v>
      </c>
      <c r="O36" s="92" t="s">
        <v>848</v>
      </c>
      <c r="P36" s="203"/>
      <c r="Q36" s="92" t="s">
        <v>16</v>
      </c>
      <c r="R36" s="92"/>
      <c r="S36" s="92" t="s">
        <v>34</v>
      </c>
      <c r="T36" s="92"/>
      <c r="U36" s="92"/>
      <c r="V36" s="146"/>
      <c r="W36" s="92"/>
      <c r="X36" s="147"/>
      <c r="Y36" s="145">
        <v>44970</v>
      </c>
      <c r="Z36" s="136" t="s">
        <v>276</v>
      </c>
      <c r="AA36" s="92" t="s">
        <v>304</v>
      </c>
    </row>
    <row r="37" spans="1:28" s="102" customFormat="1" x14ac:dyDescent="0.35">
      <c r="A37" s="101">
        <v>6</v>
      </c>
      <c r="B37" s="101" t="s">
        <v>849</v>
      </c>
      <c r="C37" s="267">
        <v>5</v>
      </c>
      <c r="D37" s="267" t="s">
        <v>20</v>
      </c>
      <c r="E37" s="236" t="s">
        <v>279</v>
      </c>
      <c r="F37" s="101" t="s">
        <v>271</v>
      </c>
      <c r="G37" s="236" t="s">
        <v>755</v>
      </c>
      <c r="H37" s="101" t="s">
        <v>280</v>
      </c>
      <c r="I37" s="117" t="s">
        <v>7</v>
      </c>
      <c r="J37" s="236" t="s">
        <v>433</v>
      </c>
      <c r="K37" s="236" t="s">
        <v>289</v>
      </c>
      <c r="L37" s="236" t="s">
        <v>195</v>
      </c>
      <c r="M37" s="268">
        <v>44963</v>
      </c>
      <c r="N37" s="268">
        <v>44963</v>
      </c>
      <c r="O37" s="236" t="s">
        <v>291</v>
      </c>
      <c r="P37" s="203"/>
      <c r="Q37" s="236" t="s">
        <v>16</v>
      </c>
      <c r="R37" s="236"/>
      <c r="S37" s="236" t="s">
        <v>34</v>
      </c>
      <c r="T37" s="236"/>
      <c r="U37" s="236"/>
      <c r="V37" s="269"/>
      <c r="W37" s="236"/>
      <c r="X37" s="270"/>
      <c r="Y37" s="268">
        <v>44963</v>
      </c>
      <c r="Z37" s="101" t="s">
        <v>276</v>
      </c>
      <c r="AA37" s="236" t="s">
        <v>850</v>
      </c>
    </row>
    <row r="38" spans="1:28" s="102" customFormat="1" x14ac:dyDescent="0.35">
      <c r="A38" s="101">
        <v>6</v>
      </c>
      <c r="B38" s="101" t="s">
        <v>851</v>
      </c>
      <c r="C38" s="267">
        <v>65</v>
      </c>
      <c r="D38" s="267" t="s">
        <v>13</v>
      </c>
      <c r="E38" s="236" t="s">
        <v>286</v>
      </c>
      <c r="F38" s="101" t="s">
        <v>271</v>
      </c>
      <c r="G38" s="236" t="s">
        <v>50</v>
      </c>
      <c r="H38" s="101" t="s">
        <v>280</v>
      </c>
      <c r="I38" s="236" t="s">
        <v>50</v>
      </c>
      <c r="J38" s="236" t="s">
        <v>338</v>
      </c>
      <c r="K38" s="236" t="s">
        <v>852</v>
      </c>
      <c r="L38" s="236" t="s">
        <v>195</v>
      </c>
      <c r="M38" s="268">
        <v>44963</v>
      </c>
      <c r="N38" s="268">
        <v>44963</v>
      </c>
      <c r="O38" s="236" t="s">
        <v>853</v>
      </c>
      <c r="P38" s="203"/>
      <c r="Q38" s="236" t="s">
        <v>9</v>
      </c>
      <c r="R38" s="236" t="s">
        <v>17</v>
      </c>
      <c r="S38" s="236"/>
      <c r="T38" s="236"/>
      <c r="U38" s="236"/>
      <c r="V38" s="269"/>
      <c r="W38" s="236"/>
      <c r="X38" s="270"/>
      <c r="Y38" s="268">
        <v>44972</v>
      </c>
      <c r="Z38" s="101" t="s">
        <v>276</v>
      </c>
      <c r="AA38" s="236" t="s">
        <v>277</v>
      </c>
    </row>
    <row r="39" spans="1:28" s="102" customFormat="1" hidden="1" x14ac:dyDescent="0.35">
      <c r="A39" s="101">
        <v>6</v>
      </c>
      <c r="B39" s="101" t="s">
        <v>854</v>
      </c>
      <c r="C39" s="267">
        <v>4</v>
      </c>
      <c r="D39" s="267" t="s">
        <v>20</v>
      </c>
      <c r="E39" s="236" t="s">
        <v>286</v>
      </c>
      <c r="F39" s="101" t="s">
        <v>271</v>
      </c>
      <c r="G39" s="236" t="s">
        <v>53</v>
      </c>
      <c r="H39" s="101" t="s">
        <v>280</v>
      </c>
      <c r="I39" s="236" t="s">
        <v>53</v>
      </c>
      <c r="J39" s="236" t="s">
        <v>327</v>
      </c>
      <c r="K39" s="236" t="s">
        <v>768</v>
      </c>
      <c r="L39" s="236" t="s">
        <v>193</v>
      </c>
      <c r="M39" s="268">
        <v>44963</v>
      </c>
      <c r="N39" s="268">
        <v>44963</v>
      </c>
      <c r="O39" s="236" t="s">
        <v>756</v>
      </c>
      <c r="P39" s="203"/>
      <c r="Q39" s="236" t="s">
        <v>9</v>
      </c>
      <c r="R39" s="236" t="s">
        <v>10</v>
      </c>
      <c r="S39" s="236"/>
      <c r="T39" s="236"/>
      <c r="U39" s="236"/>
      <c r="V39" s="269"/>
      <c r="W39" s="236"/>
      <c r="X39" s="270"/>
      <c r="Y39" s="268">
        <v>44971</v>
      </c>
      <c r="Z39" s="101" t="s">
        <v>276</v>
      </c>
      <c r="AA39" s="236" t="s">
        <v>756</v>
      </c>
    </row>
    <row r="40" spans="1:28" s="102" customFormat="1" x14ac:dyDescent="0.35">
      <c r="A40" s="101">
        <v>6</v>
      </c>
      <c r="B40" s="101" t="s">
        <v>855</v>
      </c>
      <c r="C40" s="267">
        <v>12</v>
      </c>
      <c r="D40" s="267" t="s">
        <v>13</v>
      </c>
      <c r="E40" s="236" t="s">
        <v>279</v>
      </c>
      <c r="F40" s="101" t="s">
        <v>271</v>
      </c>
      <c r="G40" s="236" t="s">
        <v>47</v>
      </c>
      <c r="H40" s="101" t="s">
        <v>280</v>
      </c>
      <c r="I40" s="117" t="s">
        <v>7</v>
      </c>
      <c r="J40" s="236" t="s">
        <v>357</v>
      </c>
      <c r="K40" s="236" t="s">
        <v>856</v>
      </c>
      <c r="L40" s="236" t="s">
        <v>195</v>
      </c>
      <c r="M40" s="268">
        <v>44964</v>
      </c>
      <c r="N40" s="268">
        <v>44964</v>
      </c>
      <c r="O40" s="236" t="s">
        <v>474</v>
      </c>
      <c r="P40" s="203"/>
      <c r="Q40" s="236" t="s">
        <v>16</v>
      </c>
      <c r="R40" s="236"/>
      <c r="S40" s="236" t="s">
        <v>18</v>
      </c>
      <c r="T40" s="236"/>
      <c r="U40" s="236"/>
      <c r="V40" s="269"/>
      <c r="W40" s="236"/>
      <c r="X40" s="270"/>
      <c r="Y40" s="268">
        <v>44964</v>
      </c>
      <c r="Z40" s="101" t="s">
        <v>276</v>
      </c>
      <c r="AA40" s="236" t="s">
        <v>857</v>
      </c>
    </row>
    <row r="41" spans="1:28" s="102" customFormat="1" x14ac:dyDescent="0.35">
      <c r="A41" s="101">
        <v>6</v>
      </c>
      <c r="B41" s="101" t="s">
        <v>858</v>
      </c>
      <c r="C41" s="267">
        <v>11</v>
      </c>
      <c r="D41" s="267" t="s">
        <v>13</v>
      </c>
      <c r="E41" s="236" t="s">
        <v>279</v>
      </c>
      <c r="F41" s="101" t="s">
        <v>271</v>
      </c>
      <c r="G41" s="236" t="s">
        <v>7</v>
      </c>
      <c r="H41" s="101" t="s">
        <v>280</v>
      </c>
      <c r="I41" s="117" t="s">
        <v>7</v>
      </c>
      <c r="J41" s="236" t="s">
        <v>433</v>
      </c>
      <c r="K41" s="236" t="s">
        <v>289</v>
      </c>
      <c r="L41" s="236" t="s">
        <v>195</v>
      </c>
      <c r="M41" s="268">
        <v>44964</v>
      </c>
      <c r="N41" s="268">
        <v>44964</v>
      </c>
      <c r="O41" s="236" t="s">
        <v>474</v>
      </c>
      <c r="P41" s="203"/>
      <c r="Q41" s="236" t="s">
        <v>16</v>
      </c>
      <c r="R41" s="236"/>
      <c r="S41" s="236" t="s">
        <v>18</v>
      </c>
      <c r="T41" s="236"/>
      <c r="U41" s="236"/>
      <c r="V41" s="269"/>
      <c r="W41" s="236"/>
      <c r="X41" s="270"/>
      <c r="Y41" s="268">
        <v>44964</v>
      </c>
      <c r="Z41" s="101" t="s">
        <v>276</v>
      </c>
      <c r="AA41" s="236" t="s">
        <v>299</v>
      </c>
    </row>
    <row r="42" spans="1:28" s="102" customFormat="1" x14ac:dyDescent="0.35">
      <c r="A42" s="101">
        <v>6</v>
      </c>
      <c r="B42" s="101" t="s">
        <v>859</v>
      </c>
      <c r="C42" s="267">
        <v>16</v>
      </c>
      <c r="D42" s="267" t="s">
        <v>13</v>
      </c>
      <c r="E42" s="236" t="s">
        <v>286</v>
      </c>
      <c r="F42" s="101" t="s">
        <v>271</v>
      </c>
      <c r="G42" s="117" t="s">
        <v>47</v>
      </c>
      <c r="H42" s="101" t="s">
        <v>280</v>
      </c>
      <c r="I42" s="117" t="s">
        <v>47</v>
      </c>
      <c r="J42" s="236" t="s">
        <v>433</v>
      </c>
      <c r="K42" s="236" t="s">
        <v>860</v>
      </c>
      <c r="L42" s="236" t="s">
        <v>195</v>
      </c>
      <c r="M42" s="268">
        <v>44964</v>
      </c>
      <c r="N42" s="268">
        <v>44964</v>
      </c>
      <c r="O42" s="236" t="s">
        <v>623</v>
      </c>
      <c r="P42" s="203"/>
      <c r="Q42" s="236" t="s">
        <v>9</v>
      </c>
      <c r="R42" s="236" t="s">
        <v>17</v>
      </c>
      <c r="S42" s="236"/>
      <c r="T42" s="236"/>
      <c r="U42" s="236"/>
      <c r="V42" s="269"/>
      <c r="W42" s="236"/>
      <c r="X42" s="270"/>
      <c r="Y42" s="268">
        <v>44972</v>
      </c>
      <c r="Z42" s="101" t="s">
        <v>276</v>
      </c>
      <c r="AA42" s="236" t="s">
        <v>623</v>
      </c>
    </row>
    <row r="43" spans="1:28" s="102" customFormat="1" hidden="1" x14ac:dyDescent="0.35">
      <c r="A43" s="101">
        <v>6</v>
      </c>
      <c r="B43" s="101" t="s">
        <v>861</v>
      </c>
      <c r="C43" s="267">
        <v>9</v>
      </c>
      <c r="D43" s="267" t="s">
        <v>13</v>
      </c>
      <c r="E43" s="236" t="s">
        <v>286</v>
      </c>
      <c r="F43" s="101" t="s">
        <v>271</v>
      </c>
      <c r="G43" s="117" t="s">
        <v>44</v>
      </c>
      <c r="H43" s="101" t="s">
        <v>280</v>
      </c>
      <c r="I43" s="117" t="s">
        <v>44</v>
      </c>
      <c r="J43" s="236" t="s">
        <v>288</v>
      </c>
      <c r="K43" s="236" t="s">
        <v>561</v>
      </c>
      <c r="L43" s="236" t="s">
        <v>193</v>
      </c>
      <c r="M43" s="268">
        <v>44964</v>
      </c>
      <c r="N43" s="268">
        <v>44964</v>
      </c>
      <c r="O43" s="236" t="s">
        <v>520</v>
      </c>
      <c r="P43" s="203"/>
      <c r="Q43" s="236" t="s">
        <v>9</v>
      </c>
      <c r="R43" s="236" t="s">
        <v>10</v>
      </c>
      <c r="S43" s="236"/>
      <c r="T43" s="236"/>
      <c r="U43" s="236" t="s">
        <v>163</v>
      </c>
      <c r="V43" s="269" t="s">
        <v>862</v>
      </c>
      <c r="W43" s="236"/>
      <c r="X43" s="270"/>
      <c r="Y43" s="268">
        <v>44975</v>
      </c>
      <c r="Z43" s="101" t="s">
        <v>276</v>
      </c>
      <c r="AA43" s="236" t="s">
        <v>863</v>
      </c>
      <c r="AB43" s="102">
        <v>2</v>
      </c>
    </row>
    <row r="44" spans="1:28" s="102" customFormat="1" hidden="1" x14ac:dyDescent="0.35">
      <c r="A44" s="101">
        <v>6</v>
      </c>
      <c r="B44" s="101" t="s">
        <v>864</v>
      </c>
      <c r="C44" s="267">
        <v>62</v>
      </c>
      <c r="D44" s="267" t="s">
        <v>13</v>
      </c>
      <c r="E44" s="236" t="s">
        <v>279</v>
      </c>
      <c r="F44" s="101" t="s">
        <v>271</v>
      </c>
      <c r="G44" s="236" t="s">
        <v>865</v>
      </c>
      <c r="H44" s="101" t="s">
        <v>205</v>
      </c>
      <c r="I44" s="85" t="s">
        <v>55</v>
      </c>
      <c r="J44" s="236" t="s">
        <v>55</v>
      </c>
      <c r="K44" s="236" t="s">
        <v>55</v>
      </c>
      <c r="L44" s="236" t="s">
        <v>55</v>
      </c>
      <c r="M44" s="268">
        <v>44964</v>
      </c>
      <c r="N44" s="268">
        <v>44964</v>
      </c>
      <c r="O44" s="236" t="s">
        <v>866</v>
      </c>
      <c r="P44" s="203"/>
      <c r="Q44" s="236" t="s">
        <v>9</v>
      </c>
      <c r="R44" s="236" t="s">
        <v>17</v>
      </c>
      <c r="S44" s="236"/>
      <c r="T44" s="236"/>
      <c r="U44" s="236"/>
      <c r="V44" s="269"/>
      <c r="W44" s="236"/>
      <c r="X44" s="270"/>
      <c r="Y44" s="268">
        <v>44977</v>
      </c>
      <c r="Z44" s="101" t="s">
        <v>276</v>
      </c>
      <c r="AA44" s="236" t="s">
        <v>867</v>
      </c>
    </row>
    <row r="45" spans="1:28" s="102" customFormat="1" hidden="1" x14ac:dyDescent="0.35">
      <c r="A45" s="101">
        <v>6</v>
      </c>
      <c r="B45" s="101" t="s">
        <v>868</v>
      </c>
      <c r="C45" s="267">
        <v>58</v>
      </c>
      <c r="D45" s="267" t="s">
        <v>13</v>
      </c>
      <c r="E45" s="236" t="s">
        <v>279</v>
      </c>
      <c r="F45" s="101" t="s">
        <v>271</v>
      </c>
      <c r="G45" s="236" t="s">
        <v>869</v>
      </c>
      <c r="H45" s="101" t="s">
        <v>201</v>
      </c>
      <c r="I45" s="236" t="s">
        <v>188</v>
      </c>
      <c r="J45" s="236" t="s">
        <v>333</v>
      </c>
      <c r="K45" s="236" t="s">
        <v>870</v>
      </c>
      <c r="L45" s="236" t="s">
        <v>193</v>
      </c>
      <c r="M45" s="268">
        <v>44964</v>
      </c>
      <c r="N45" s="268">
        <v>44964</v>
      </c>
      <c r="O45" s="236" t="s">
        <v>871</v>
      </c>
      <c r="P45" s="203"/>
      <c r="Q45" s="236" t="s">
        <v>9</v>
      </c>
      <c r="R45" s="236" t="s">
        <v>10</v>
      </c>
      <c r="S45" s="236"/>
      <c r="T45" s="236"/>
      <c r="U45" s="236"/>
      <c r="V45" s="269"/>
      <c r="W45" s="236"/>
      <c r="X45" s="270"/>
      <c r="Y45" s="268">
        <v>44978</v>
      </c>
      <c r="Z45" s="101" t="s">
        <v>276</v>
      </c>
      <c r="AA45" s="236" t="s">
        <v>872</v>
      </c>
    </row>
    <row r="46" spans="1:28" s="102" customFormat="1" x14ac:dyDescent="0.35">
      <c r="A46" s="101">
        <v>6</v>
      </c>
      <c r="B46" s="101" t="s">
        <v>873</v>
      </c>
      <c r="C46" s="267">
        <v>22</v>
      </c>
      <c r="D46" s="267" t="s">
        <v>13</v>
      </c>
      <c r="E46" s="236" t="s">
        <v>286</v>
      </c>
      <c r="F46" s="101" t="s">
        <v>271</v>
      </c>
      <c r="G46" s="236" t="s">
        <v>298</v>
      </c>
      <c r="H46" s="101" t="s">
        <v>280</v>
      </c>
      <c r="I46" s="117" t="s">
        <v>7</v>
      </c>
      <c r="J46" s="236" t="s">
        <v>273</v>
      </c>
      <c r="K46" s="236" t="s">
        <v>289</v>
      </c>
      <c r="L46" s="236" t="s">
        <v>195</v>
      </c>
      <c r="M46" s="268">
        <v>44965</v>
      </c>
      <c r="N46" s="268">
        <v>44965</v>
      </c>
      <c r="O46" s="236" t="s">
        <v>874</v>
      </c>
      <c r="P46" s="203"/>
      <c r="Q46" s="236" t="s">
        <v>9</v>
      </c>
      <c r="R46" s="236" t="s">
        <v>17</v>
      </c>
      <c r="S46" s="236"/>
      <c r="T46" s="236"/>
      <c r="U46" s="236"/>
      <c r="V46" s="269"/>
      <c r="W46" s="236"/>
      <c r="X46" s="270"/>
      <c r="Y46" s="268">
        <v>44968</v>
      </c>
      <c r="Z46" s="101" t="s">
        <v>276</v>
      </c>
      <c r="AA46" s="236" t="s">
        <v>875</v>
      </c>
    </row>
    <row r="47" spans="1:28" s="278" customFormat="1" hidden="1" x14ac:dyDescent="0.35">
      <c r="A47" s="271">
        <v>6</v>
      </c>
      <c r="B47" s="271" t="s">
        <v>876</v>
      </c>
      <c r="C47" s="272">
        <v>65</v>
      </c>
      <c r="D47" s="272" t="s">
        <v>13</v>
      </c>
      <c r="E47" s="273" t="s">
        <v>279</v>
      </c>
      <c r="F47" s="271" t="s">
        <v>271</v>
      </c>
      <c r="G47" s="274" t="s">
        <v>50</v>
      </c>
      <c r="H47" s="271" t="s">
        <v>280</v>
      </c>
      <c r="I47" s="274" t="s">
        <v>50</v>
      </c>
      <c r="J47" s="273" t="s">
        <v>273</v>
      </c>
      <c r="K47" s="273" t="s">
        <v>877</v>
      </c>
      <c r="L47" s="273" t="s">
        <v>193</v>
      </c>
      <c r="M47" s="275">
        <v>44965</v>
      </c>
      <c r="N47" s="275">
        <v>44965</v>
      </c>
      <c r="O47" s="273" t="s">
        <v>878</v>
      </c>
      <c r="P47" s="203"/>
      <c r="Q47" s="273" t="s">
        <v>9</v>
      </c>
      <c r="R47" s="273" t="s">
        <v>17</v>
      </c>
      <c r="S47" s="273"/>
      <c r="T47" s="273"/>
      <c r="U47" s="273"/>
      <c r="V47" s="276"/>
      <c r="W47" s="273"/>
      <c r="X47" s="277"/>
      <c r="Y47" s="275">
        <v>44966</v>
      </c>
      <c r="Z47" s="271" t="s">
        <v>430</v>
      </c>
      <c r="AA47" s="273" t="s">
        <v>879</v>
      </c>
    </row>
    <row r="48" spans="1:28" s="79" customFormat="1" x14ac:dyDescent="0.35">
      <c r="A48" s="136">
        <v>6</v>
      </c>
      <c r="B48" s="136" t="s">
        <v>880</v>
      </c>
      <c r="C48" s="144">
        <v>2.8</v>
      </c>
      <c r="D48" s="144" t="s">
        <v>13</v>
      </c>
      <c r="E48" s="92" t="s">
        <v>279</v>
      </c>
      <c r="F48" s="136" t="s">
        <v>271</v>
      </c>
      <c r="G48" s="85" t="s">
        <v>47</v>
      </c>
      <c r="H48" s="136" t="s">
        <v>280</v>
      </c>
      <c r="I48" s="85" t="s">
        <v>47</v>
      </c>
      <c r="J48" s="92" t="s">
        <v>301</v>
      </c>
      <c r="K48" s="92" t="s">
        <v>860</v>
      </c>
      <c r="L48" s="92" t="s">
        <v>195</v>
      </c>
      <c r="M48" s="145">
        <v>44965</v>
      </c>
      <c r="N48" s="145">
        <v>44965</v>
      </c>
      <c r="O48" s="92" t="s">
        <v>434</v>
      </c>
      <c r="P48" s="203"/>
      <c r="Q48" s="92" t="s">
        <v>9</v>
      </c>
      <c r="R48" s="92" t="s">
        <v>10</v>
      </c>
      <c r="S48" s="92"/>
      <c r="T48" s="92"/>
      <c r="U48" s="92"/>
      <c r="V48" s="146"/>
      <c r="W48" s="92"/>
      <c r="X48" s="147"/>
      <c r="Y48" s="145">
        <v>44971</v>
      </c>
      <c r="Z48" s="136" t="s">
        <v>276</v>
      </c>
      <c r="AA48" s="92" t="s">
        <v>434</v>
      </c>
    </row>
    <row r="49" spans="1:28" s="79" customFormat="1" hidden="1" x14ac:dyDescent="0.35">
      <c r="A49" s="136">
        <v>6</v>
      </c>
      <c r="B49" s="136" t="s">
        <v>881</v>
      </c>
      <c r="C49" s="144">
        <v>12</v>
      </c>
      <c r="D49" s="144" t="s">
        <v>13</v>
      </c>
      <c r="E49" s="92" t="s">
        <v>279</v>
      </c>
      <c r="F49" s="136" t="s">
        <v>271</v>
      </c>
      <c r="G49" s="85" t="s">
        <v>44</v>
      </c>
      <c r="H49" s="136" t="s">
        <v>280</v>
      </c>
      <c r="I49" s="85" t="s">
        <v>44</v>
      </c>
      <c r="J49" s="92" t="s">
        <v>433</v>
      </c>
      <c r="K49" s="92" t="s">
        <v>823</v>
      </c>
      <c r="L49" s="92" t="s">
        <v>193</v>
      </c>
      <c r="M49" s="145">
        <v>44965</v>
      </c>
      <c r="N49" s="145">
        <v>44965</v>
      </c>
      <c r="O49" s="92" t="s">
        <v>882</v>
      </c>
      <c r="P49" s="203"/>
      <c r="Q49" s="92" t="s">
        <v>9</v>
      </c>
      <c r="R49" s="92" t="s">
        <v>10</v>
      </c>
      <c r="S49" s="92"/>
      <c r="T49" s="92"/>
      <c r="U49" s="92"/>
      <c r="V49" s="146"/>
      <c r="W49" s="92"/>
      <c r="X49" s="147"/>
      <c r="Y49" s="145">
        <v>44968</v>
      </c>
      <c r="Z49" s="136" t="s">
        <v>276</v>
      </c>
      <c r="AA49" s="92" t="s">
        <v>882</v>
      </c>
    </row>
    <row r="50" spans="1:28" s="102" customFormat="1" x14ac:dyDescent="0.35">
      <c r="A50" s="101">
        <v>6</v>
      </c>
      <c r="B50" s="101" t="s">
        <v>883</v>
      </c>
      <c r="C50" s="267">
        <v>20</v>
      </c>
      <c r="D50" s="267" t="s">
        <v>13</v>
      </c>
      <c r="E50" s="236" t="s">
        <v>286</v>
      </c>
      <c r="F50" s="101" t="s">
        <v>271</v>
      </c>
      <c r="G50" s="236" t="s">
        <v>884</v>
      </c>
      <c r="H50" s="101" t="s">
        <v>280</v>
      </c>
      <c r="I50" s="117" t="s">
        <v>7</v>
      </c>
      <c r="J50" s="236" t="s">
        <v>273</v>
      </c>
      <c r="K50" s="236" t="s">
        <v>289</v>
      </c>
      <c r="L50" s="236" t="s">
        <v>195</v>
      </c>
      <c r="M50" s="268">
        <v>44965</v>
      </c>
      <c r="N50" s="268">
        <v>44965</v>
      </c>
      <c r="O50" s="236" t="s">
        <v>885</v>
      </c>
      <c r="P50" s="203"/>
      <c r="Q50" s="236" t="s">
        <v>9</v>
      </c>
      <c r="R50" s="236" t="s">
        <v>10</v>
      </c>
      <c r="S50" s="236"/>
      <c r="T50" s="236" t="s">
        <v>319</v>
      </c>
      <c r="U50" s="236" t="s">
        <v>163</v>
      </c>
      <c r="V50" s="269" t="s">
        <v>886</v>
      </c>
      <c r="W50" s="236"/>
      <c r="X50" s="270"/>
      <c r="Y50" s="268">
        <v>44972</v>
      </c>
      <c r="Z50" s="101" t="s">
        <v>276</v>
      </c>
      <c r="AA50" s="92" t="s">
        <v>887</v>
      </c>
      <c r="AB50" s="102">
        <v>6</v>
      </c>
    </row>
    <row r="51" spans="1:28" s="79" customFormat="1" x14ac:dyDescent="0.35">
      <c r="A51" s="136">
        <v>6</v>
      </c>
      <c r="B51" s="136" t="s">
        <v>888</v>
      </c>
      <c r="C51" s="144">
        <v>75</v>
      </c>
      <c r="D51" s="144" t="s">
        <v>13</v>
      </c>
      <c r="E51" s="92" t="s">
        <v>286</v>
      </c>
      <c r="F51" s="136" t="s">
        <v>271</v>
      </c>
      <c r="G51" s="92" t="s">
        <v>7</v>
      </c>
      <c r="H51" s="136" t="s">
        <v>280</v>
      </c>
      <c r="I51" s="85" t="s">
        <v>7</v>
      </c>
      <c r="J51" s="92" t="s">
        <v>433</v>
      </c>
      <c r="K51" s="92" t="s">
        <v>289</v>
      </c>
      <c r="L51" s="92" t="s">
        <v>195</v>
      </c>
      <c r="M51" s="145">
        <v>44966</v>
      </c>
      <c r="N51" s="145">
        <v>44966</v>
      </c>
      <c r="O51" s="92" t="s">
        <v>889</v>
      </c>
      <c r="P51" s="203"/>
      <c r="Q51" s="92" t="s">
        <v>16</v>
      </c>
      <c r="R51" s="92"/>
      <c r="S51" s="92" t="s">
        <v>11</v>
      </c>
      <c r="T51" s="92"/>
      <c r="U51" s="92"/>
      <c r="V51" s="146"/>
      <c r="W51" s="92"/>
      <c r="X51" s="147"/>
      <c r="Y51" s="145">
        <v>44966</v>
      </c>
      <c r="Z51" s="136" t="s">
        <v>276</v>
      </c>
      <c r="AA51" s="92" t="s">
        <v>890</v>
      </c>
    </row>
    <row r="52" spans="1:28" s="79" customFormat="1" x14ac:dyDescent="0.35">
      <c r="A52" s="136">
        <v>6</v>
      </c>
      <c r="B52" s="136" t="s">
        <v>891</v>
      </c>
      <c r="C52" s="144">
        <v>48</v>
      </c>
      <c r="D52" s="144" t="s">
        <v>13</v>
      </c>
      <c r="E52" s="92" t="s">
        <v>279</v>
      </c>
      <c r="F52" s="136" t="s">
        <v>271</v>
      </c>
      <c r="G52" s="92" t="s">
        <v>7</v>
      </c>
      <c r="H52" s="136" t="s">
        <v>280</v>
      </c>
      <c r="I52" s="92" t="s">
        <v>7</v>
      </c>
      <c r="J52" s="92"/>
      <c r="K52" s="92" t="s">
        <v>289</v>
      </c>
      <c r="L52" s="92" t="s">
        <v>195</v>
      </c>
      <c r="M52" s="145">
        <v>44966</v>
      </c>
      <c r="N52" s="145">
        <v>44966</v>
      </c>
      <c r="O52" s="92" t="s">
        <v>892</v>
      </c>
      <c r="P52" s="203"/>
      <c r="Q52" s="92" t="s">
        <v>16</v>
      </c>
      <c r="R52" s="92"/>
      <c r="S52" s="92" t="s">
        <v>11</v>
      </c>
      <c r="T52" s="92"/>
      <c r="U52" s="92"/>
      <c r="V52" s="146"/>
      <c r="W52" s="92"/>
      <c r="X52" s="147"/>
      <c r="Y52" s="145">
        <v>44966</v>
      </c>
      <c r="Z52" s="136" t="s">
        <v>276</v>
      </c>
      <c r="AA52" s="92" t="s">
        <v>892</v>
      </c>
    </row>
    <row r="53" spans="1:28" s="79" customFormat="1" x14ac:dyDescent="0.35">
      <c r="A53" s="136">
        <v>6</v>
      </c>
      <c r="B53" s="136" t="s">
        <v>893</v>
      </c>
      <c r="C53" s="144">
        <v>53</v>
      </c>
      <c r="D53" s="144" t="s">
        <v>13</v>
      </c>
      <c r="E53" s="92" t="s">
        <v>279</v>
      </c>
      <c r="F53" s="136" t="s">
        <v>271</v>
      </c>
      <c r="G53" s="92" t="s">
        <v>7</v>
      </c>
      <c r="H53" s="136" t="s">
        <v>280</v>
      </c>
      <c r="I53" s="92" t="s">
        <v>7</v>
      </c>
      <c r="J53" s="92" t="s">
        <v>273</v>
      </c>
      <c r="K53" s="92" t="s">
        <v>289</v>
      </c>
      <c r="L53" s="92" t="s">
        <v>195</v>
      </c>
      <c r="M53" s="145">
        <v>44966</v>
      </c>
      <c r="N53" s="145">
        <v>44966</v>
      </c>
      <c r="O53" s="92" t="s">
        <v>894</v>
      </c>
      <c r="P53" s="203"/>
      <c r="Q53" s="92" t="s">
        <v>16</v>
      </c>
      <c r="R53" s="92"/>
      <c r="S53" s="92" t="s">
        <v>24</v>
      </c>
      <c r="T53" s="92"/>
      <c r="U53" s="92"/>
      <c r="V53" s="146"/>
      <c r="W53" s="92"/>
      <c r="X53" s="147"/>
      <c r="Y53" s="145">
        <v>44966</v>
      </c>
      <c r="Z53" s="136" t="s">
        <v>276</v>
      </c>
      <c r="AA53" s="92" t="s">
        <v>304</v>
      </c>
    </row>
    <row r="54" spans="1:28" s="79" customFormat="1" hidden="1" x14ac:dyDescent="0.35">
      <c r="A54" s="136">
        <v>6</v>
      </c>
      <c r="B54" s="136" t="s">
        <v>895</v>
      </c>
      <c r="C54" s="144">
        <v>5</v>
      </c>
      <c r="D54" s="144" t="s">
        <v>13</v>
      </c>
      <c r="E54" s="92" t="s">
        <v>286</v>
      </c>
      <c r="F54" s="136" t="s">
        <v>271</v>
      </c>
      <c r="G54" s="92" t="s">
        <v>896</v>
      </c>
      <c r="H54" s="136" t="s">
        <v>205</v>
      </c>
      <c r="I54" s="85" t="s">
        <v>173</v>
      </c>
      <c r="J54" s="92" t="s">
        <v>612</v>
      </c>
      <c r="K54" s="92" t="s">
        <v>274</v>
      </c>
      <c r="L54" s="92" t="s">
        <v>193</v>
      </c>
      <c r="M54" s="145">
        <v>44966</v>
      </c>
      <c r="N54" s="145">
        <v>44966</v>
      </c>
      <c r="O54" s="92" t="s">
        <v>897</v>
      </c>
      <c r="P54" s="203"/>
      <c r="Q54" s="92" t="s">
        <v>9</v>
      </c>
      <c r="R54" s="92" t="s">
        <v>17</v>
      </c>
      <c r="S54" s="100"/>
      <c r="T54" s="92"/>
      <c r="U54" s="92"/>
      <c r="V54" s="146"/>
      <c r="W54" s="92"/>
      <c r="X54" s="147"/>
      <c r="Y54" s="145">
        <v>44969</v>
      </c>
      <c r="Z54" s="136" t="s">
        <v>276</v>
      </c>
      <c r="AA54" s="92" t="s">
        <v>898</v>
      </c>
    </row>
    <row r="55" spans="1:28" s="79" customFormat="1" x14ac:dyDescent="0.35">
      <c r="A55" s="136">
        <v>6</v>
      </c>
      <c r="B55" s="136" t="s">
        <v>899</v>
      </c>
      <c r="C55" s="144">
        <v>35</v>
      </c>
      <c r="D55" s="144" t="s">
        <v>13</v>
      </c>
      <c r="E55" s="92" t="s">
        <v>286</v>
      </c>
      <c r="F55" s="136" t="s">
        <v>271</v>
      </c>
      <c r="G55" s="85" t="s">
        <v>47</v>
      </c>
      <c r="H55" s="136" t="s">
        <v>280</v>
      </c>
      <c r="I55" s="85" t="s">
        <v>47</v>
      </c>
      <c r="J55" s="92" t="s">
        <v>295</v>
      </c>
      <c r="K55" s="92" t="s">
        <v>380</v>
      </c>
      <c r="L55" s="92" t="s">
        <v>195</v>
      </c>
      <c r="M55" s="145">
        <v>44966</v>
      </c>
      <c r="N55" s="145">
        <v>44966</v>
      </c>
      <c r="O55" s="92" t="s">
        <v>438</v>
      </c>
      <c r="P55" s="203"/>
      <c r="Q55" s="92" t="s">
        <v>9</v>
      </c>
      <c r="R55" s="92" t="s">
        <v>23</v>
      </c>
      <c r="S55" s="92"/>
      <c r="T55" s="92" t="s">
        <v>319</v>
      </c>
      <c r="U55" s="92"/>
      <c r="V55" s="146"/>
      <c r="W55" s="92"/>
      <c r="X55" s="147"/>
      <c r="Y55" s="145">
        <v>44968</v>
      </c>
      <c r="Z55" s="136" t="s">
        <v>276</v>
      </c>
      <c r="AA55" s="92" t="s">
        <v>438</v>
      </c>
    </row>
    <row r="56" spans="1:28" s="79" customFormat="1" x14ac:dyDescent="0.35">
      <c r="A56" s="136">
        <v>6</v>
      </c>
      <c r="B56" s="136" t="s">
        <v>900</v>
      </c>
      <c r="C56" s="144">
        <v>2.2999999999999998</v>
      </c>
      <c r="D56" s="144" t="s">
        <v>13</v>
      </c>
      <c r="E56" s="92" t="s">
        <v>286</v>
      </c>
      <c r="F56" s="136" t="s">
        <v>271</v>
      </c>
      <c r="G56" s="85" t="s">
        <v>47</v>
      </c>
      <c r="H56" s="136" t="s">
        <v>280</v>
      </c>
      <c r="I56" s="85" t="s">
        <v>47</v>
      </c>
      <c r="J56" s="92" t="s">
        <v>295</v>
      </c>
      <c r="K56" s="92" t="s">
        <v>413</v>
      </c>
      <c r="L56" s="92" t="s">
        <v>195</v>
      </c>
      <c r="M56" s="145">
        <v>44966</v>
      </c>
      <c r="N56" s="145">
        <v>44966</v>
      </c>
      <c r="O56" s="92" t="s">
        <v>901</v>
      </c>
      <c r="P56" s="203"/>
      <c r="Q56" s="92" t="s">
        <v>9</v>
      </c>
      <c r="R56" s="92" t="s">
        <v>10</v>
      </c>
      <c r="S56" s="92"/>
      <c r="T56" s="92"/>
      <c r="U56" s="92"/>
      <c r="V56" s="146"/>
      <c r="W56" s="92"/>
      <c r="X56" s="147"/>
      <c r="Y56" s="145">
        <v>44972</v>
      </c>
      <c r="Z56" s="136" t="s">
        <v>276</v>
      </c>
      <c r="AA56" s="92" t="s">
        <v>902</v>
      </c>
    </row>
    <row r="57" spans="1:28" s="79" customFormat="1" hidden="1" x14ac:dyDescent="0.35">
      <c r="A57" s="136">
        <v>6</v>
      </c>
      <c r="B57" s="136" t="s">
        <v>903</v>
      </c>
      <c r="C57" s="144">
        <v>25</v>
      </c>
      <c r="D57" s="144" t="s">
        <v>13</v>
      </c>
      <c r="E57" s="92" t="s">
        <v>286</v>
      </c>
      <c r="F57" s="136" t="s">
        <v>271</v>
      </c>
      <c r="G57" s="85" t="s">
        <v>53</v>
      </c>
      <c r="H57" s="136" t="s">
        <v>280</v>
      </c>
      <c r="I57" s="85" t="s">
        <v>53</v>
      </c>
      <c r="J57" s="92" t="s">
        <v>295</v>
      </c>
      <c r="K57" s="92" t="s">
        <v>904</v>
      </c>
      <c r="L57" s="92" t="s">
        <v>193</v>
      </c>
      <c r="M57" s="145">
        <v>44966</v>
      </c>
      <c r="N57" s="145">
        <v>44966</v>
      </c>
      <c r="O57" s="92" t="s">
        <v>905</v>
      </c>
      <c r="P57" s="203"/>
      <c r="Q57" s="92" t="s">
        <v>9</v>
      </c>
      <c r="R57" s="92" t="s">
        <v>17</v>
      </c>
      <c r="S57" s="92"/>
      <c r="T57" s="92"/>
      <c r="U57" s="92"/>
      <c r="V57" s="146"/>
      <c r="W57" s="92"/>
      <c r="X57" s="147"/>
      <c r="Y57" s="145">
        <v>44968</v>
      </c>
      <c r="Z57" s="136" t="s">
        <v>276</v>
      </c>
      <c r="AA57" s="92" t="s">
        <v>906</v>
      </c>
    </row>
    <row r="58" spans="1:28" s="79" customFormat="1" hidden="1" x14ac:dyDescent="0.35">
      <c r="A58" s="136">
        <v>6</v>
      </c>
      <c r="B58" s="136" t="s">
        <v>907</v>
      </c>
      <c r="C58" s="144">
        <v>11</v>
      </c>
      <c r="D58" s="144" t="s">
        <v>20</v>
      </c>
      <c r="E58" s="92" t="s">
        <v>279</v>
      </c>
      <c r="F58" s="136" t="s">
        <v>271</v>
      </c>
      <c r="G58" s="92" t="s">
        <v>53</v>
      </c>
      <c r="H58" s="136" t="s">
        <v>280</v>
      </c>
      <c r="I58" s="92" t="s">
        <v>53</v>
      </c>
      <c r="J58" s="92" t="s">
        <v>385</v>
      </c>
      <c r="K58" s="92" t="s">
        <v>768</v>
      </c>
      <c r="L58" s="92" t="s">
        <v>193</v>
      </c>
      <c r="M58" s="145">
        <v>44966</v>
      </c>
      <c r="N58" s="145">
        <v>44966</v>
      </c>
      <c r="O58" s="92" t="s">
        <v>908</v>
      </c>
      <c r="P58" s="203"/>
      <c r="Q58" s="92" t="s">
        <v>9</v>
      </c>
      <c r="R58" s="92" t="s">
        <v>10</v>
      </c>
      <c r="S58" s="92"/>
      <c r="T58" s="92"/>
      <c r="U58" s="92"/>
      <c r="V58" s="146"/>
      <c r="W58" s="92"/>
      <c r="X58" s="147"/>
      <c r="Y58" s="145">
        <v>44971</v>
      </c>
      <c r="Z58" s="136" t="s">
        <v>276</v>
      </c>
      <c r="AA58" s="92" t="s">
        <v>434</v>
      </c>
    </row>
    <row r="59" spans="1:28" s="102" customFormat="1" x14ac:dyDescent="0.35">
      <c r="A59" s="101">
        <v>6</v>
      </c>
      <c r="B59" s="101" t="s">
        <v>909</v>
      </c>
      <c r="C59" s="267">
        <v>1.5</v>
      </c>
      <c r="D59" s="267" t="s">
        <v>13</v>
      </c>
      <c r="E59" s="236" t="s">
        <v>286</v>
      </c>
      <c r="F59" s="101" t="s">
        <v>271</v>
      </c>
      <c r="G59" s="236" t="s">
        <v>332</v>
      </c>
      <c r="H59" s="101" t="s">
        <v>280</v>
      </c>
      <c r="I59" s="236" t="s">
        <v>7</v>
      </c>
      <c r="J59" s="236" t="s">
        <v>910</v>
      </c>
      <c r="K59" s="236" t="s">
        <v>289</v>
      </c>
      <c r="L59" s="236" t="s">
        <v>195</v>
      </c>
      <c r="M59" s="268">
        <v>44966</v>
      </c>
      <c r="N59" s="268">
        <v>44966</v>
      </c>
      <c r="O59" s="236" t="s">
        <v>731</v>
      </c>
      <c r="P59" s="203"/>
      <c r="Q59" s="236" t="s">
        <v>9</v>
      </c>
      <c r="R59" s="236" t="s">
        <v>10</v>
      </c>
      <c r="S59" s="236"/>
      <c r="T59" s="236"/>
      <c r="U59" s="236"/>
      <c r="V59" s="269"/>
      <c r="W59" s="236"/>
      <c r="X59" s="270"/>
      <c r="Y59" s="268">
        <v>44970</v>
      </c>
      <c r="Z59" s="101" t="s">
        <v>276</v>
      </c>
      <c r="AA59" s="236" t="s">
        <v>434</v>
      </c>
    </row>
    <row r="60" spans="1:28" s="102" customFormat="1" x14ac:dyDescent="0.35">
      <c r="A60" s="101">
        <v>6</v>
      </c>
      <c r="B60" s="101" t="s">
        <v>911</v>
      </c>
      <c r="C60" s="267">
        <v>6</v>
      </c>
      <c r="D60" s="267" t="s">
        <v>13</v>
      </c>
      <c r="E60" s="236" t="s">
        <v>279</v>
      </c>
      <c r="F60" s="101" t="s">
        <v>271</v>
      </c>
      <c r="G60" s="236" t="s">
        <v>332</v>
      </c>
      <c r="H60" s="101" t="s">
        <v>280</v>
      </c>
      <c r="I60" s="117" t="s">
        <v>7</v>
      </c>
      <c r="J60" s="236" t="s">
        <v>357</v>
      </c>
      <c r="K60" s="236" t="s">
        <v>289</v>
      </c>
      <c r="L60" s="236" t="s">
        <v>195</v>
      </c>
      <c r="M60" s="268">
        <v>44966</v>
      </c>
      <c r="N60" s="268">
        <v>44966</v>
      </c>
      <c r="O60" s="236" t="s">
        <v>912</v>
      </c>
      <c r="P60" s="203"/>
      <c r="Q60" s="236" t="s">
        <v>9</v>
      </c>
      <c r="R60" s="236" t="s">
        <v>17</v>
      </c>
      <c r="S60" s="236"/>
      <c r="T60" s="236"/>
      <c r="U60" s="236"/>
      <c r="V60" s="269"/>
      <c r="W60" s="236"/>
      <c r="X60" s="270" t="s">
        <v>913</v>
      </c>
      <c r="Y60" s="268">
        <v>44970</v>
      </c>
      <c r="Z60" s="101" t="s">
        <v>773</v>
      </c>
      <c r="AA60" s="236" t="s">
        <v>914</v>
      </c>
    </row>
    <row r="61" spans="1:28" s="102" customFormat="1" hidden="1" x14ac:dyDescent="0.35">
      <c r="A61" s="101">
        <v>6</v>
      </c>
      <c r="B61" s="101" t="s">
        <v>915</v>
      </c>
      <c r="C61" s="267">
        <v>60</v>
      </c>
      <c r="D61" s="267" t="s">
        <v>13</v>
      </c>
      <c r="E61" s="236" t="s">
        <v>279</v>
      </c>
      <c r="F61" s="101" t="s">
        <v>271</v>
      </c>
      <c r="G61" s="236" t="s">
        <v>916</v>
      </c>
      <c r="H61" s="101" t="s">
        <v>205</v>
      </c>
      <c r="I61" s="85" t="s">
        <v>173</v>
      </c>
      <c r="J61" s="236" t="s">
        <v>333</v>
      </c>
      <c r="K61" s="236" t="s">
        <v>274</v>
      </c>
      <c r="L61" s="236" t="s">
        <v>193</v>
      </c>
      <c r="M61" s="268">
        <v>44966</v>
      </c>
      <c r="N61" s="268">
        <v>44966</v>
      </c>
      <c r="O61" s="236" t="s">
        <v>917</v>
      </c>
      <c r="P61" s="203"/>
      <c r="Q61" s="236" t="s">
        <v>9</v>
      </c>
      <c r="R61" s="236" t="s">
        <v>17</v>
      </c>
      <c r="S61" s="236"/>
      <c r="T61" s="236"/>
      <c r="U61" s="236"/>
      <c r="V61" s="269"/>
      <c r="W61" s="236"/>
      <c r="X61" s="270"/>
      <c r="Y61" s="268">
        <v>44977</v>
      </c>
      <c r="Z61" s="101" t="s">
        <v>276</v>
      </c>
      <c r="AA61" s="236" t="s">
        <v>918</v>
      </c>
    </row>
    <row r="62" spans="1:28" s="102" customFormat="1" hidden="1" x14ac:dyDescent="0.35">
      <c r="A62" s="101">
        <v>6</v>
      </c>
      <c r="B62" s="101" t="s">
        <v>919</v>
      </c>
      <c r="C62" s="267">
        <v>11</v>
      </c>
      <c r="D62" s="267" t="s">
        <v>13</v>
      </c>
      <c r="E62" s="236" t="s">
        <v>279</v>
      </c>
      <c r="F62" s="101" t="s">
        <v>271</v>
      </c>
      <c r="G62" s="236" t="s">
        <v>896</v>
      </c>
      <c r="H62" s="101" t="s">
        <v>205</v>
      </c>
      <c r="I62" s="85" t="s">
        <v>173</v>
      </c>
      <c r="J62" s="236" t="s">
        <v>612</v>
      </c>
      <c r="K62" s="236" t="s">
        <v>274</v>
      </c>
      <c r="L62" s="236" t="s">
        <v>193</v>
      </c>
      <c r="M62" s="268">
        <v>44966</v>
      </c>
      <c r="N62" s="268">
        <v>44966</v>
      </c>
      <c r="O62" s="236" t="s">
        <v>920</v>
      </c>
      <c r="P62" s="203"/>
      <c r="Q62" s="236" t="s">
        <v>9</v>
      </c>
      <c r="R62" s="236" t="s">
        <v>17</v>
      </c>
      <c r="S62" s="236"/>
      <c r="T62" s="236"/>
      <c r="U62" s="236"/>
      <c r="V62" s="269"/>
      <c r="W62" s="236"/>
      <c r="X62" s="270"/>
      <c r="Y62" s="268">
        <v>44971</v>
      </c>
      <c r="Z62" s="101" t="s">
        <v>276</v>
      </c>
      <c r="AA62" s="236" t="s">
        <v>921</v>
      </c>
    </row>
    <row r="63" spans="1:28" s="112" customFormat="1" hidden="1" x14ac:dyDescent="0.35">
      <c r="A63" s="136">
        <v>6</v>
      </c>
      <c r="B63" s="151" t="s">
        <v>922</v>
      </c>
      <c r="C63" s="152">
        <v>3.4</v>
      </c>
      <c r="D63" s="144" t="s">
        <v>13</v>
      </c>
      <c r="E63" s="153" t="s">
        <v>286</v>
      </c>
      <c r="F63" s="136" t="s">
        <v>271</v>
      </c>
      <c r="G63" s="154" t="s">
        <v>44</v>
      </c>
      <c r="H63" s="136" t="s">
        <v>280</v>
      </c>
      <c r="I63" s="154" t="s">
        <v>44</v>
      </c>
      <c r="J63" s="153" t="s">
        <v>338</v>
      </c>
      <c r="K63" s="153" t="s">
        <v>561</v>
      </c>
      <c r="L63" s="153" t="s">
        <v>193</v>
      </c>
      <c r="M63" s="145">
        <v>44966</v>
      </c>
      <c r="N63" s="145">
        <v>44966</v>
      </c>
      <c r="O63" s="153" t="s">
        <v>923</v>
      </c>
      <c r="P63" s="203"/>
      <c r="Q63" s="92" t="s">
        <v>9</v>
      </c>
      <c r="R63" s="153" t="s">
        <v>10</v>
      </c>
      <c r="S63" s="153"/>
      <c r="T63" s="153"/>
      <c r="U63" s="153"/>
      <c r="V63" s="156"/>
      <c r="W63" s="153"/>
      <c r="X63" s="157"/>
      <c r="Y63" s="155">
        <v>44971</v>
      </c>
      <c r="Z63" s="151" t="s">
        <v>276</v>
      </c>
      <c r="AA63" s="153" t="s">
        <v>434</v>
      </c>
    </row>
    <row r="64" spans="1:28" s="79" customFormat="1" hidden="1" x14ac:dyDescent="0.35">
      <c r="A64" s="136">
        <v>6</v>
      </c>
      <c r="B64" s="136" t="s">
        <v>924</v>
      </c>
      <c r="C64" s="144">
        <v>3</v>
      </c>
      <c r="D64" s="144" t="s">
        <v>20</v>
      </c>
      <c r="E64" s="92" t="s">
        <v>279</v>
      </c>
      <c r="F64" s="136" t="s">
        <v>271</v>
      </c>
      <c r="G64" s="85" t="s">
        <v>44</v>
      </c>
      <c r="H64" s="136" t="s">
        <v>280</v>
      </c>
      <c r="I64" s="85" t="s">
        <v>44</v>
      </c>
      <c r="J64" s="92" t="s">
        <v>433</v>
      </c>
      <c r="K64" s="92" t="s">
        <v>748</v>
      </c>
      <c r="L64" s="92" t="s">
        <v>193</v>
      </c>
      <c r="M64" s="145">
        <v>44966</v>
      </c>
      <c r="N64" s="145">
        <v>44966</v>
      </c>
      <c r="O64" s="92" t="s">
        <v>434</v>
      </c>
      <c r="P64" s="203"/>
      <c r="Q64" s="92" t="s">
        <v>9</v>
      </c>
      <c r="R64" s="92" t="s">
        <v>10</v>
      </c>
      <c r="S64" s="92"/>
      <c r="T64" s="92"/>
      <c r="U64" s="92"/>
      <c r="V64" s="146"/>
      <c r="W64" s="92"/>
      <c r="X64" s="147"/>
      <c r="Y64" s="145">
        <v>44971</v>
      </c>
      <c r="Z64" s="136" t="s">
        <v>276</v>
      </c>
      <c r="AA64" s="92" t="s">
        <v>434</v>
      </c>
    </row>
    <row r="65" spans="1:28" s="79" customFormat="1" hidden="1" x14ac:dyDescent="0.35">
      <c r="A65" s="136">
        <v>6</v>
      </c>
      <c r="B65" s="136" t="s">
        <v>925</v>
      </c>
      <c r="C65" s="144">
        <v>40</v>
      </c>
      <c r="D65" s="144" t="s">
        <v>13</v>
      </c>
      <c r="E65" s="92" t="s">
        <v>279</v>
      </c>
      <c r="F65" s="136" t="s">
        <v>271</v>
      </c>
      <c r="G65" s="92" t="s">
        <v>790</v>
      </c>
      <c r="H65" s="136" t="s">
        <v>280</v>
      </c>
      <c r="I65" s="85" t="s">
        <v>7</v>
      </c>
      <c r="J65" s="92" t="s">
        <v>385</v>
      </c>
      <c r="K65" s="92" t="s">
        <v>289</v>
      </c>
      <c r="L65" s="92" t="s">
        <v>193</v>
      </c>
      <c r="M65" s="145">
        <v>44967</v>
      </c>
      <c r="N65" s="145">
        <v>44967</v>
      </c>
      <c r="O65" s="92" t="s">
        <v>587</v>
      </c>
      <c r="P65" s="203"/>
      <c r="Q65" s="92" t="s">
        <v>9</v>
      </c>
      <c r="R65" s="92" t="s">
        <v>17</v>
      </c>
      <c r="S65" s="92"/>
      <c r="T65" s="92"/>
      <c r="U65" s="92"/>
      <c r="V65" s="146"/>
      <c r="W65" s="92"/>
      <c r="X65" s="147"/>
      <c r="Y65" s="145">
        <v>44971</v>
      </c>
      <c r="Z65" s="136" t="s">
        <v>276</v>
      </c>
      <c r="AA65" s="92" t="s">
        <v>926</v>
      </c>
    </row>
    <row r="66" spans="1:28" s="102" customFormat="1" hidden="1" x14ac:dyDescent="0.35">
      <c r="A66" s="101">
        <v>6</v>
      </c>
      <c r="B66" s="101" t="s">
        <v>927</v>
      </c>
      <c r="C66" s="267">
        <v>19</v>
      </c>
      <c r="D66" s="267" t="s">
        <v>13</v>
      </c>
      <c r="E66" s="236" t="s">
        <v>279</v>
      </c>
      <c r="F66" s="101" t="s">
        <v>271</v>
      </c>
      <c r="G66" s="236" t="s">
        <v>790</v>
      </c>
      <c r="H66" s="101" t="s">
        <v>280</v>
      </c>
      <c r="I66" s="117" t="s">
        <v>7</v>
      </c>
      <c r="J66" s="236" t="s">
        <v>301</v>
      </c>
      <c r="K66" s="236" t="s">
        <v>289</v>
      </c>
      <c r="L66" s="236" t="s">
        <v>193</v>
      </c>
      <c r="M66" s="268">
        <v>44967</v>
      </c>
      <c r="N66" s="268">
        <v>44967</v>
      </c>
      <c r="O66" s="236" t="s">
        <v>928</v>
      </c>
      <c r="P66" s="203"/>
      <c r="Q66" s="236" t="s">
        <v>9</v>
      </c>
      <c r="R66" s="236" t="s">
        <v>17</v>
      </c>
      <c r="S66" s="236"/>
      <c r="T66" s="236"/>
      <c r="U66" s="236"/>
      <c r="V66" s="269"/>
      <c r="W66" s="236"/>
      <c r="X66" s="270"/>
      <c r="Y66" s="268">
        <v>44971</v>
      </c>
      <c r="Z66" s="101" t="s">
        <v>276</v>
      </c>
      <c r="AA66" s="236" t="s">
        <v>929</v>
      </c>
    </row>
    <row r="67" spans="1:28" s="102" customFormat="1" hidden="1" x14ac:dyDescent="0.35">
      <c r="A67" s="101">
        <v>6</v>
      </c>
      <c r="B67" s="101" t="s">
        <v>930</v>
      </c>
      <c r="C67" s="267">
        <v>42</v>
      </c>
      <c r="D67" s="267" t="s">
        <v>13</v>
      </c>
      <c r="E67" s="236" t="s">
        <v>279</v>
      </c>
      <c r="F67" s="101" t="s">
        <v>271</v>
      </c>
      <c r="G67" s="236" t="s">
        <v>790</v>
      </c>
      <c r="H67" s="101" t="s">
        <v>280</v>
      </c>
      <c r="I67" s="236" t="s">
        <v>7</v>
      </c>
      <c r="J67" s="236" t="s">
        <v>385</v>
      </c>
      <c r="K67" s="236" t="s">
        <v>289</v>
      </c>
      <c r="L67" s="236" t="s">
        <v>193</v>
      </c>
      <c r="M67" s="268">
        <v>44967</v>
      </c>
      <c r="N67" s="268">
        <v>44967</v>
      </c>
      <c r="O67" s="236" t="s">
        <v>931</v>
      </c>
      <c r="P67" s="203"/>
      <c r="Q67" s="236" t="s">
        <v>9</v>
      </c>
      <c r="R67" s="236" t="s">
        <v>10</v>
      </c>
      <c r="S67" s="236"/>
      <c r="T67" s="236"/>
      <c r="U67" s="236"/>
      <c r="V67" s="269"/>
      <c r="W67" s="236"/>
      <c r="X67" s="270"/>
      <c r="Y67" s="268">
        <v>44974</v>
      </c>
      <c r="Z67" s="101" t="s">
        <v>276</v>
      </c>
      <c r="AA67" s="236" t="s">
        <v>932</v>
      </c>
    </row>
    <row r="68" spans="1:28" s="102" customFormat="1" hidden="1" x14ac:dyDescent="0.35">
      <c r="A68" s="101">
        <v>6</v>
      </c>
      <c r="B68" s="101" t="s">
        <v>933</v>
      </c>
      <c r="C68" s="267">
        <v>13</v>
      </c>
      <c r="D68" s="267" t="s">
        <v>13</v>
      </c>
      <c r="E68" s="236" t="s">
        <v>279</v>
      </c>
      <c r="F68" s="101" t="s">
        <v>271</v>
      </c>
      <c r="G68" s="117" t="s">
        <v>44</v>
      </c>
      <c r="H68" s="101" t="s">
        <v>280</v>
      </c>
      <c r="I68" s="117" t="s">
        <v>44</v>
      </c>
      <c r="J68" s="286" t="s">
        <v>433</v>
      </c>
      <c r="K68" s="236" t="s">
        <v>823</v>
      </c>
      <c r="L68" s="236" t="s">
        <v>193</v>
      </c>
      <c r="M68" s="268">
        <v>44967</v>
      </c>
      <c r="N68" s="268">
        <v>44967</v>
      </c>
      <c r="O68" s="236" t="s">
        <v>934</v>
      </c>
      <c r="P68" s="203"/>
      <c r="Q68" s="236" t="s">
        <v>9</v>
      </c>
      <c r="R68" s="236" t="s">
        <v>17</v>
      </c>
      <c r="S68" s="236"/>
      <c r="T68" s="236" t="s">
        <v>935</v>
      </c>
      <c r="U68" s="236"/>
      <c r="V68" s="269"/>
      <c r="W68" s="236"/>
      <c r="X68" s="270"/>
      <c r="Y68" s="268">
        <v>44967</v>
      </c>
      <c r="Z68" s="101" t="s">
        <v>276</v>
      </c>
      <c r="AA68" s="236" t="s">
        <v>934</v>
      </c>
    </row>
    <row r="69" spans="1:28" s="113" customFormat="1" hidden="1" x14ac:dyDescent="0.35">
      <c r="A69" s="136">
        <v>6</v>
      </c>
      <c r="B69" s="279" t="s">
        <v>936</v>
      </c>
      <c r="C69" s="280">
        <v>6</v>
      </c>
      <c r="D69" s="267" t="s">
        <v>20</v>
      </c>
      <c r="E69" s="281" t="s">
        <v>286</v>
      </c>
      <c r="F69" s="101" t="s">
        <v>271</v>
      </c>
      <c r="G69" s="281" t="s">
        <v>790</v>
      </c>
      <c r="H69" s="101" t="s">
        <v>280</v>
      </c>
      <c r="I69" s="282" t="s">
        <v>7</v>
      </c>
      <c r="J69" s="281" t="s">
        <v>295</v>
      </c>
      <c r="K69" s="281" t="s">
        <v>289</v>
      </c>
      <c r="L69" s="281" t="s">
        <v>193</v>
      </c>
      <c r="M69" s="268">
        <v>44967</v>
      </c>
      <c r="N69" s="268">
        <v>44967</v>
      </c>
      <c r="O69" s="281" t="s">
        <v>937</v>
      </c>
      <c r="P69" s="203"/>
      <c r="Q69" s="236" t="s">
        <v>9</v>
      </c>
      <c r="R69" s="281" t="s">
        <v>10</v>
      </c>
      <c r="S69" s="281"/>
      <c r="T69" s="281"/>
      <c r="U69" s="281" t="s">
        <v>163</v>
      </c>
      <c r="V69" s="283" t="s">
        <v>938</v>
      </c>
      <c r="W69" s="281"/>
      <c r="X69" s="284"/>
      <c r="Y69" s="285">
        <v>44977</v>
      </c>
      <c r="Z69" s="279" t="s">
        <v>276</v>
      </c>
      <c r="AA69" s="281" t="s">
        <v>939</v>
      </c>
      <c r="AB69" s="113">
        <v>1</v>
      </c>
    </row>
    <row r="70" spans="1:28" s="79" customFormat="1" hidden="1" x14ac:dyDescent="0.35">
      <c r="A70" s="136">
        <v>6</v>
      </c>
      <c r="B70" s="136" t="s">
        <v>940</v>
      </c>
      <c r="C70" s="144">
        <v>68</v>
      </c>
      <c r="D70" s="144" t="s">
        <v>13</v>
      </c>
      <c r="E70" s="92" t="s">
        <v>286</v>
      </c>
      <c r="F70" s="136" t="s">
        <v>271</v>
      </c>
      <c r="G70" s="85" t="s">
        <v>177</v>
      </c>
      <c r="H70" s="136" t="s">
        <v>201</v>
      </c>
      <c r="I70" s="85" t="s">
        <v>170</v>
      </c>
      <c r="J70" s="92" t="s">
        <v>333</v>
      </c>
      <c r="K70" s="92" t="s">
        <v>313</v>
      </c>
      <c r="L70" s="92" t="s">
        <v>193</v>
      </c>
      <c r="M70" s="145">
        <v>44967</v>
      </c>
      <c r="N70" s="145">
        <v>44967</v>
      </c>
      <c r="O70" s="92" t="s">
        <v>941</v>
      </c>
      <c r="P70" s="203"/>
      <c r="Q70" s="92" t="s">
        <v>9</v>
      </c>
      <c r="R70" s="92" t="s">
        <v>10</v>
      </c>
      <c r="S70" s="92"/>
      <c r="T70" s="92"/>
      <c r="U70" s="92"/>
      <c r="V70" s="146"/>
      <c r="W70" s="92"/>
      <c r="X70" s="147"/>
      <c r="Y70" s="145">
        <v>44974</v>
      </c>
      <c r="Z70" s="136" t="s">
        <v>276</v>
      </c>
      <c r="AA70" s="92" t="s">
        <v>604</v>
      </c>
    </row>
    <row r="71" spans="1:28" s="79" customFormat="1" hidden="1" x14ac:dyDescent="0.35">
      <c r="A71" s="136">
        <v>6</v>
      </c>
      <c r="B71" s="136" t="s">
        <v>942</v>
      </c>
      <c r="C71" s="144">
        <v>56</v>
      </c>
      <c r="D71" s="144" t="s">
        <v>13</v>
      </c>
      <c r="E71" s="92" t="s">
        <v>286</v>
      </c>
      <c r="F71" s="136" t="s">
        <v>271</v>
      </c>
      <c r="G71" s="85" t="s">
        <v>943</v>
      </c>
      <c r="H71" s="136" t="s">
        <v>201</v>
      </c>
      <c r="I71" s="85" t="s">
        <v>177</v>
      </c>
      <c r="J71" s="92" t="s">
        <v>612</v>
      </c>
      <c r="K71" s="92" t="s">
        <v>313</v>
      </c>
      <c r="L71" s="92" t="s">
        <v>193</v>
      </c>
      <c r="M71" s="145">
        <v>44967</v>
      </c>
      <c r="N71" s="145">
        <v>44967</v>
      </c>
      <c r="O71" s="92" t="s">
        <v>874</v>
      </c>
      <c r="P71" s="203"/>
      <c r="Q71" s="92" t="s">
        <v>9</v>
      </c>
      <c r="R71" s="92" t="s">
        <v>17</v>
      </c>
      <c r="S71" s="92"/>
      <c r="T71" s="92"/>
      <c r="U71" s="92"/>
      <c r="V71" s="146"/>
      <c r="W71" s="92"/>
      <c r="X71" s="147"/>
      <c r="Y71" s="145">
        <v>44976</v>
      </c>
      <c r="Z71" s="136" t="s">
        <v>276</v>
      </c>
      <c r="AA71" s="92" t="s">
        <v>944</v>
      </c>
    </row>
    <row r="72" spans="1:28" s="79" customFormat="1" x14ac:dyDescent="0.35">
      <c r="A72" s="136">
        <v>6</v>
      </c>
      <c r="B72" s="136" t="s">
        <v>945</v>
      </c>
      <c r="C72" s="144">
        <v>35</v>
      </c>
      <c r="D72" s="144" t="s">
        <v>13</v>
      </c>
      <c r="E72" s="92" t="s">
        <v>286</v>
      </c>
      <c r="F72" s="136" t="s">
        <v>271</v>
      </c>
      <c r="G72" s="85" t="s">
        <v>44</v>
      </c>
      <c r="H72" s="136" t="s">
        <v>280</v>
      </c>
      <c r="I72" s="85" t="s">
        <v>44</v>
      </c>
      <c r="J72" s="92" t="s">
        <v>433</v>
      </c>
      <c r="K72" s="92" t="s">
        <v>748</v>
      </c>
      <c r="L72" s="92" t="s">
        <v>195</v>
      </c>
      <c r="M72" s="145">
        <v>44968</v>
      </c>
      <c r="N72" s="145">
        <v>44968</v>
      </c>
      <c r="O72" s="92" t="s">
        <v>946</v>
      </c>
      <c r="P72" s="203"/>
      <c r="Q72" s="92" t="s">
        <v>9</v>
      </c>
      <c r="R72" s="92" t="s">
        <v>23</v>
      </c>
      <c r="S72" s="92"/>
      <c r="T72" s="92"/>
      <c r="U72" s="92"/>
      <c r="V72" s="146"/>
      <c r="W72" s="92"/>
      <c r="X72" s="147"/>
      <c r="Y72" s="145">
        <v>44973</v>
      </c>
      <c r="Z72" s="136" t="s">
        <v>276</v>
      </c>
      <c r="AA72" s="92" t="s">
        <v>947</v>
      </c>
    </row>
    <row r="73" spans="1:28" s="79" customFormat="1" x14ac:dyDescent="0.35">
      <c r="A73" s="136">
        <v>6</v>
      </c>
      <c r="B73" s="136" t="s">
        <v>948</v>
      </c>
      <c r="C73" s="144">
        <v>45</v>
      </c>
      <c r="D73" s="144" t="s">
        <v>13</v>
      </c>
      <c r="E73" s="92" t="s">
        <v>286</v>
      </c>
      <c r="F73" s="136" t="s">
        <v>271</v>
      </c>
      <c r="G73" s="85" t="s">
        <v>44</v>
      </c>
      <c r="H73" s="136" t="s">
        <v>280</v>
      </c>
      <c r="I73" s="85" t="s">
        <v>44</v>
      </c>
      <c r="J73" s="92" t="s">
        <v>288</v>
      </c>
      <c r="K73" s="92" t="s">
        <v>561</v>
      </c>
      <c r="L73" s="92" t="s">
        <v>195</v>
      </c>
      <c r="M73" s="145">
        <v>44968</v>
      </c>
      <c r="N73" s="145">
        <v>44968</v>
      </c>
      <c r="O73" s="92" t="s">
        <v>949</v>
      </c>
      <c r="P73" s="203"/>
      <c r="Q73" s="92" t="s">
        <v>9</v>
      </c>
      <c r="R73" s="92" t="s">
        <v>10</v>
      </c>
      <c r="S73" s="92"/>
      <c r="T73" s="92"/>
      <c r="U73" s="92"/>
      <c r="V73" s="146"/>
      <c r="W73" s="92"/>
      <c r="X73" s="147"/>
      <c r="Y73" s="145">
        <v>44973</v>
      </c>
      <c r="Z73" s="136" t="s">
        <v>276</v>
      </c>
      <c r="AA73" s="92" t="s">
        <v>325</v>
      </c>
    </row>
    <row r="74" spans="1:28" s="79" customFormat="1" x14ac:dyDescent="0.35">
      <c r="A74" s="136">
        <v>7</v>
      </c>
      <c r="B74" s="136" t="s">
        <v>950</v>
      </c>
      <c r="C74" s="144">
        <v>13</v>
      </c>
      <c r="D74" s="144" t="s">
        <v>13</v>
      </c>
      <c r="E74" s="92" t="s">
        <v>286</v>
      </c>
      <c r="F74" s="136" t="s">
        <v>271</v>
      </c>
      <c r="G74" s="92" t="s">
        <v>7</v>
      </c>
      <c r="H74" s="136" t="s">
        <v>280</v>
      </c>
      <c r="I74" s="85" t="s">
        <v>7</v>
      </c>
      <c r="J74" s="92" t="s">
        <v>433</v>
      </c>
      <c r="K74" s="92" t="s">
        <v>289</v>
      </c>
      <c r="L74" s="92" t="s">
        <v>195</v>
      </c>
      <c r="M74" s="145">
        <v>44969</v>
      </c>
      <c r="N74" s="145">
        <v>44969</v>
      </c>
      <c r="O74" s="92" t="s">
        <v>951</v>
      </c>
      <c r="P74" s="203"/>
      <c r="Q74" s="92" t="s">
        <v>9</v>
      </c>
      <c r="R74" s="92" t="s">
        <v>10</v>
      </c>
      <c r="S74" s="92"/>
      <c r="T74" s="92"/>
      <c r="U74" s="92"/>
      <c r="V74" s="146"/>
      <c r="W74" s="92"/>
      <c r="X74" s="147"/>
      <c r="Y74" s="145">
        <v>44972</v>
      </c>
      <c r="Z74" s="136" t="s">
        <v>276</v>
      </c>
      <c r="AA74" s="92" t="s">
        <v>669</v>
      </c>
    </row>
    <row r="75" spans="1:28" s="79" customFormat="1" x14ac:dyDescent="0.35">
      <c r="A75" s="136">
        <v>6</v>
      </c>
      <c r="B75" s="136" t="s">
        <v>952</v>
      </c>
      <c r="C75" s="144">
        <v>30</v>
      </c>
      <c r="D75" s="144" t="s">
        <v>13</v>
      </c>
      <c r="E75" s="92" t="s">
        <v>286</v>
      </c>
      <c r="F75" s="136" t="s">
        <v>271</v>
      </c>
      <c r="G75" s="85" t="s">
        <v>953</v>
      </c>
      <c r="H75" s="136" t="s">
        <v>205</v>
      </c>
      <c r="I75" s="85" t="s">
        <v>173</v>
      </c>
      <c r="J75" s="92" t="s">
        <v>288</v>
      </c>
      <c r="K75" s="92" t="s">
        <v>274</v>
      </c>
      <c r="L75" s="92" t="s">
        <v>195</v>
      </c>
      <c r="M75" s="145">
        <v>44968</v>
      </c>
      <c r="N75" s="145">
        <v>44968</v>
      </c>
      <c r="O75" s="92" t="s">
        <v>954</v>
      </c>
      <c r="P75" s="203"/>
      <c r="Q75" s="92" t="s">
        <v>9</v>
      </c>
      <c r="R75" s="92" t="s">
        <v>10</v>
      </c>
      <c r="S75" s="92"/>
      <c r="T75" s="92"/>
      <c r="U75" s="92"/>
      <c r="V75" s="146"/>
      <c r="W75" s="92"/>
      <c r="X75" s="147"/>
      <c r="Y75" s="145">
        <v>44984</v>
      </c>
      <c r="Z75" s="136" t="s">
        <v>276</v>
      </c>
      <c r="AA75" s="92" t="s">
        <v>955</v>
      </c>
    </row>
    <row r="76" spans="1:28" s="79" customFormat="1" x14ac:dyDescent="0.35">
      <c r="A76" s="136">
        <v>6</v>
      </c>
      <c r="B76" s="136" t="s">
        <v>956</v>
      </c>
      <c r="C76" s="144">
        <v>25</v>
      </c>
      <c r="D76" s="144" t="s">
        <v>13</v>
      </c>
      <c r="E76" s="92" t="s">
        <v>286</v>
      </c>
      <c r="F76" s="136" t="s">
        <v>271</v>
      </c>
      <c r="G76" s="92" t="s">
        <v>667</v>
      </c>
      <c r="H76" s="136" t="s">
        <v>205</v>
      </c>
      <c r="I76" s="92" t="s">
        <v>175</v>
      </c>
      <c r="J76" s="92" t="s">
        <v>288</v>
      </c>
      <c r="K76" s="92" t="s">
        <v>370</v>
      </c>
      <c r="L76" s="92" t="s">
        <v>195</v>
      </c>
      <c r="M76" s="145">
        <v>44968</v>
      </c>
      <c r="N76" s="145">
        <v>44968</v>
      </c>
      <c r="O76" s="92" t="s">
        <v>957</v>
      </c>
      <c r="P76" s="203"/>
      <c r="Q76" s="92" t="s">
        <v>9</v>
      </c>
      <c r="R76" s="92" t="s">
        <v>10</v>
      </c>
      <c r="S76" s="92"/>
      <c r="T76" s="92"/>
      <c r="U76" s="92"/>
      <c r="V76" s="146"/>
      <c r="W76" s="92"/>
      <c r="X76" s="147"/>
      <c r="Y76" s="145">
        <v>44987</v>
      </c>
      <c r="Z76" s="136" t="s">
        <v>276</v>
      </c>
      <c r="AA76" s="92" t="s">
        <v>958</v>
      </c>
    </row>
    <row r="77" spans="1:28" s="79" customFormat="1" x14ac:dyDescent="0.35">
      <c r="A77" s="136">
        <v>7</v>
      </c>
      <c r="B77" s="136" t="s">
        <v>959</v>
      </c>
      <c r="C77" s="144">
        <v>50</v>
      </c>
      <c r="D77" s="144" t="s">
        <v>13</v>
      </c>
      <c r="E77" s="92" t="s">
        <v>279</v>
      </c>
      <c r="F77" s="136" t="s">
        <v>271</v>
      </c>
      <c r="G77" s="92" t="s">
        <v>960</v>
      </c>
      <c r="H77" s="136" t="s">
        <v>205</v>
      </c>
      <c r="I77" s="92" t="s">
        <v>175</v>
      </c>
      <c r="J77" s="92" t="s">
        <v>433</v>
      </c>
      <c r="K77" s="92" t="s">
        <v>370</v>
      </c>
      <c r="L77" s="92" t="s">
        <v>195</v>
      </c>
      <c r="M77" s="145">
        <v>44969</v>
      </c>
      <c r="N77" s="145">
        <v>44969</v>
      </c>
      <c r="O77" s="92" t="s">
        <v>961</v>
      </c>
      <c r="P77" s="203"/>
      <c r="Q77" s="92" t="s">
        <v>9</v>
      </c>
      <c r="R77" s="92" t="s">
        <v>10</v>
      </c>
      <c r="S77" s="92"/>
      <c r="T77" s="92"/>
      <c r="U77" s="92"/>
      <c r="V77" s="146"/>
      <c r="W77" s="92"/>
      <c r="X77" s="147"/>
      <c r="Y77" s="145">
        <v>44974</v>
      </c>
      <c r="Z77" s="136" t="s">
        <v>276</v>
      </c>
      <c r="AA77" s="92" t="s">
        <v>962</v>
      </c>
    </row>
    <row r="78" spans="1:28" s="79" customFormat="1" x14ac:dyDescent="0.35">
      <c r="A78" s="136">
        <v>7</v>
      </c>
      <c r="B78" s="136" t="s">
        <v>963</v>
      </c>
      <c r="C78" s="144">
        <v>1</v>
      </c>
      <c r="D78" s="144" t="s">
        <v>20</v>
      </c>
      <c r="E78" s="92" t="s">
        <v>279</v>
      </c>
      <c r="F78" s="136" t="s">
        <v>271</v>
      </c>
      <c r="G78" s="92" t="s">
        <v>964</v>
      </c>
      <c r="H78" s="136" t="s">
        <v>280</v>
      </c>
      <c r="I78" s="92" t="s">
        <v>7</v>
      </c>
      <c r="J78" s="92"/>
      <c r="K78" s="92" t="s">
        <v>289</v>
      </c>
      <c r="L78" s="92" t="s">
        <v>195</v>
      </c>
      <c r="M78" s="145">
        <v>44969</v>
      </c>
      <c r="N78" s="145">
        <v>44969</v>
      </c>
      <c r="O78" s="92" t="s">
        <v>965</v>
      </c>
      <c r="P78" s="203"/>
      <c r="Q78" s="92" t="s">
        <v>16</v>
      </c>
      <c r="R78" s="92"/>
      <c r="S78" s="92" t="s">
        <v>24</v>
      </c>
      <c r="T78" s="92"/>
      <c r="U78" s="92"/>
      <c r="V78" s="146"/>
      <c r="W78" s="92"/>
      <c r="X78" s="147"/>
      <c r="Y78" s="145">
        <v>44970</v>
      </c>
      <c r="Z78" s="136" t="s">
        <v>276</v>
      </c>
      <c r="AA78" s="92" t="s">
        <v>966</v>
      </c>
    </row>
    <row r="79" spans="1:28" s="79" customFormat="1" x14ac:dyDescent="0.35">
      <c r="A79" s="136">
        <v>7</v>
      </c>
      <c r="B79" s="136" t="s">
        <v>967</v>
      </c>
      <c r="C79" s="144">
        <v>7</v>
      </c>
      <c r="D79" s="144" t="s">
        <v>20</v>
      </c>
      <c r="E79" s="92" t="s">
        <v>286</v>
      </c>
      <c r="F79" s="136" t="s">
        <v>271</v>
      </c>
      <c r="G79" s="92" t="s">
        <v>790</v>
      </c>
      <c r="H79" s="136" t="s">
        <v>280</v>
      </c>
      <c r="I79" s="92" t="s">
        <v>7</v>
      </c>
      <c r="J79" s="92" t="s">
        <v>327</v>
      </c>
      <c r="K79" s="92" t="s">
        <v>289</v>
      </c>
      <c r="L79" s="92" t="s">
        <v>195</v>
      </c>
      <c r="M79" s="145">
        <v>44970</v>
      </c>
      <c r="N79" s="145">
        <v>44970</v>
      </c>
      <c r="O79" s="92" t="s">
        <v>968</v>
      </c>
      <c r="P79" s="203"/>
      <c r="Q79" s="92" t="s">
        <v>16</v>
      </c>
      <c r="R79" s="92"/>
      <c r="S79" s="92" t="s">
        <v>24</v>
      </c>
      <c r="T79" s="92"/>
      <c r="U79" s="92"/>
      <c r="V79" s="146"/>
      <c r="W79" s="92"/>
      <c r="X79" s="147"/>
      <c r="Y79" s="145">
        <v>44970</v>
      </c>
      <c r="Z79" s="136" t="s">
        <v>276</v>
      </c>
      <c r="AA79" s="92" t="s">
        <v>304</v>
      </c>
    </row>
    <row r="80" spans="1:28" s="79" customFormat="1" x14ac:dyDescent="0.35">
      <c r="A80" s="136">
        <v>7</v>
      </c>
      <c r="B80" s="136" t="s">
        <v>969</v>
      </c>
      <c r="C80" s="144">
        <v>11</v>
      </c>
      <c r="D80" s="144" t="s">
        <v>13</v>
      </c>
      <c r="E80" s="92" t="s">
        <v>286</v>
      </c>
      <c r="F80" s="136" t="s">
        <v>271</v>
      </c>
      <c r="G80" s="92" t="s">
        <v>964</v>
      </c>
      <c r="H80" s="136" t="s">
        <v>280</v>
      </c>
      <c r="I80" s="92" t="s">
        <v>7</v>
      </c>
      <c r="J80" s="92" t="s">
        <v>385</v>
      </c>
      <c r="K80" s="92" t="s">
        <v>289</v>
      </c>
      <c r="L80" s="92" t="s">
        <v>195</v>
      </c>
      <c r="M80" s="145">
        <v>44970</v>
      </c>
      <c r="N80" s="145">
        <v>44970</v>
      </c>
      <c r="O80" s="92" t="s">
        <v>970</v>
      </c>
      <c r="P80" s="203"/>
      <c r="Q80" s="92" t="s">
        <v>16</v>
      </c>
      <c r="R80" s="92"/>
      <c r="S80" s="92" t="s">
        <v>34</v>
      </c>
      <c r="T80" s="92"/>
      <c r="U80" s="92"/>
      <c r="V80" s="146"/>
      <c r="W80" s="92"/>
      <c r="X80" s="147"/>
      <c r="Y80" s="145">
        <v>44970</v>
      </c>
      <c r="Z80" s="136" t="s">
        <v>276</v>
      </c>
      <c r="AA80" s="92" t="s">
        <v>971</v>
      </c>
    </row>
    <row r="81" spans="1:28" s="102" customFormat="1" x14ac:dyDescent="0.35">
      <c r="A81" s="101">
        <v>7</v>
      </c>
      <c r="B81" s="101" t="s">
        <v>972</v>
      </c>
      <c r="C81" s="267">
        <v>5</v>
      </c>
      <c r="D81" s="267" t="s">
        <v>20</v>
      </c>
      <c r="E81" s="236" t="s">
        <v>279</v>
      </c>
      <c r="F81" s="101" t="s">
        <v>271</v>
      </c>
      <c r="G81" s="236" t="s">
        <v>755</v>
      </c>
      <c r="H81" s="101" t="s">
        <v>280</v>
      </c>
      <c r="I81" s="236" t="s">
        <v>7</v>
      </c>
      <c r="J81" s="236" t="s">
        <v>433</v>
      </c>
      <c r="K81" s="236" t="s">
        <v>973</v>
      </c>
      <c r="L81" s="236" t="s">
        <v>195</v>
      </c>
      <c r="M81" s="268">
        <v>44970</v>
      </c>
      <c r="N81" s="268">
        <v>44970</v>
      </c>
      <c r="O81" s="236" t="s">
        <v>850</v>
      </c>
      <c r="P81" s="203"/>
      <c r="Q81" s="236" t="s">
        <v>16</v>
      </c>
      <c r="R81" s="236"/>
      <c r="S81" s="236" t="s">
        <v>24</v>
      </c>
      <c r="T81" s="236"/>
      <c r="U81" s="236"/>
      <c r="V81" s="269"/>
      <c r="W81" s="236"/>
      <c r="X81" s="270"/>
      <c r="Y81" s="268">
        <v>44970</v>
      </c>
      <c r="Z81" s="101" t="s">
        <v>276</v>
      </c>
      <c r="AA81" s="236" t="s">
        <v>974</v>
      </c>
    </row>
    <row r="82" spans="1:28" s="102" customFormat="1" x14ac:dyDescent="0.35">
      <c r="A82" s="101">
        <v>7</v>
      </c>
      <c r="B82" s="101" t="s">
        <v>975</v>
      </c>
      <c r="C82" s="267">
        <v>45</v>
      </c>
      <c r="D82" s="267" t="s">
        <v>13</v>
      </c>
      <c r="E82" s="236" t="s">
        <v>279</v>
      </c>
      <c r="F82" s="101" t="s">
        <v>271</v>
      </c>
      <c r="G82" s="236" t="s">
        <v>53</v>
      </c>
      <c r="H82" s="101" t="s">
        <v>280</v>
      </c>
      <c r="I82" s="236" t="s">
        <v>53</v>
      </c>
      <c r="J82" s="236" t="s">
        <v>327</v>
      </c>
      <c r="K82" s="236" t="s">
        <v>768</v>
      </c>
      <c r="L82" s="236" t="s">
        <v>195</v>
      </c>
      <c r="M82" s="268">
        <v>44971</v>
      </c>
      <c r="N82" s="268">
        <v>44971</v>
      </c>
      <c r="O82" s="236" t="s">
        <v>806</v>
      </c>
      <c r="P82" s="203"/>
      <c r="Q82" s="236" t="s">
        <v>9</v>
      </c>
      <c r="R82" s="236" t="s">
        <v>10</v>
      </c>
      <c r="S82" s="236"/>
      <c r="T82" s="236"/>
      <c r="U82" s="236"/>
      <c r="V82" s="269"/>
      <c r="W82" s="236"/>
      <c r="X82" s="270"/>
      <c r="Y82" s="268">
        <v>44995</v>
      </c>
      <c r="Z82" s="101" t="s">
        <v>276</v>
      </c>
      <c r="AA82" s="236" t="s">
        <v>976</v>
      </c>
    </row>
    <row r="83" spans="1:28" s="102" customFormat="1" x14ac:dyDescent="0.35">
      <c r="A83" s="101">
        <v>7</v>
      </c>
      <c r="B83" s="101" t="s">
        <v>977</v>
      </c>
      <c r="C83" s="267">
        <v>30</v>
      </c>
      <c r="D83" s="267" t="s">
        <v>13</v>
      </c>
      <c r="E83" s="236" t="s">
        <v>279</v>
      </c>
      <c r="F83" s="101" t="s">
        <v>271</v>
      </c>
      <c r="G83" s="236" t="s">
        <v>50</v>
      </c>
      <c r="H83" s="101" t="s">
        <v>280</v>
      </c>
      <c r="I83" s="236" t="s">
        <v>50</v>
      </c>
      <c r="J83" s="236" t="s">
        <v>327</v>
      </c>
      <c r="K83" s="236" t="s">
        <v>978</v>
      </c>
      <c r="L83" s="236" t="s">
        <v>195</v>
      </c>
      <c r="M83" s="268">
        <v>44971</v>
      </c>
      <c r="N83" s="268">
        <v>44971</v>
      </c>
      <c r="O83" s="236" t="s">
        <v>979</v>
      </c>
      <c r="P83" s="203"/>
      <c r="Q83" s="236" t="s">
        <v>9</v>
      </c>
      <c r="R83" s="236" t="s">
        <v>17</v>
      </c>
      <c r="S83" s="236"/>
      <c r="T83" s="236"/>
      <c r="U83" s="236"/>
      <c r="V83" s="269"/>
      <c r="W83" s="236"/>
      <c r="X83" s="270"/>
      <c r="Y83" s="268">
        <v>44975</v>
      </c>
      <c r="Z83" s="101" t="s">
        <v>276</v>
      </c>
      <c r="AA83" s="236" t="s">
        <v>980</v>
      </c>
    </row>
    <row r="84" spans="1:28" s="102" customFormat="1" hidden="1" x14ac:dyDescent="0.35">
      <c r="A84" s="101">
        <v>7</v>
      </c>
      <c r="B84" s="101" t="s">
        <v>981</v>
      </c>
      <c r="C84" s="267">
        <v>55</v>
      </c>
      <c r="D84" s="267" t="s">
        <v>13</v>
      </c>
      <c r="E84" s="236" t="s">
        <v>286</v>
      </c>
      <c r="F84" s="101" t="s">
        <v>271</v>
      </c>
      <c r="G84" s="236" t="s">
        <v>50</v>
      </c>
      <c r="H84" s="101" t="s">
        <v>280</v>
      </c>
      <c r="I84" s="236" t="s">
        <v>50</v>
      </c>
      <c r="J84" s="236" t="s">
        <v>295</v>
      </c>
      <c r="K84" s="236" t="s">
        <v>852</v>
      </c>
      <c r="L84" s="101" t="s">
        <v>193</v>
      </c>
      <c r="M84" s="268">
        <v>44964</v>
      </c>
      <c r="N84" s="290"/>
      <c r="O84" s="236" t="s">
        <v>982</v>
      </c>
      <c r="P84" s="203"/>
      <c r="Q84" s="236" t="s">
        <v>9</v>
      </c>
      <c r="R84" s="236" t="s">
        <v>17</v>
      </c>
      <c r="S84" s="236"/>
      <c r="T84" s="236"/>
      <c r="U84" s="236"/>
      <c r="V84" s="269"/>
      <c r="W84" s="236" t="s">
        <v>12</v>
      </c>
      <c r="X84" s="270" t="s">
        <v>983</v>
      </c>
      <c r="Y84" s="268"/>
      <c r="Z84" s="287"/>
      <c r="AA84" s="236"/>
    </row>
    <row r="85" spans="1:28" s="79" customFormat="1" hidden="1" x14ac:dyDescent="0.35">
      <c r="A85" s="136">
        <v>7</v>
      </c>
      <c r="B85" s="136" t="s">
        <v>984</v>
      </c>
      <c r="C85" s="144">
        <v>2.6</v>
      </c>
      <c r="D85" s="144" t="s">
        <v>13</v>
      </c>
      <c r="E85" s="92" t="s">
        <v>286</v>
      </c>
      <c r="F85" s="136" t="s">
        <v>271</v>
      </c>
      <c r="G85" s="92" t="s">
        <v>50</v>
      </c>
      <c r="H85" s="136" t="s">
        <v>280</v>
      </c>
      <c r="I85" s="92" t="s">
        <v>50</v>
      </c>
      <c r="J85" s="92" t="s">
        <v>295</v>
      </c>
      <c r="K85" s="92" t="s">
        <v>499</v>
      </c>
      <c r="L85" s="136" t="s">
        <v>193</v>
      </c>
      <c r="M85" s="145">
        <v>44964</v>
      </c>
      <c r="N85" s="290"/>
      <c r="O85" s="92" t="s">
        <v>985</v>
      </c>
      <c r="P85" s="203"/>
      <c r="Q85" s="92" t="s">
        <v>9</v>
      </c>
      <c r="R85" s="92" t="s">
        <v>10</v>
      </c>
      <c r="S85" s="92"/>
      <c r="T85" s="92"/>
      <c r="U85" s="92"/>
      <c r="V85" s="146"/>
      <c r="W85" s="92" t="s">
        <v>12</v>
      </c>
      <c r="X85" s="147" t="s">
        <v>986</v>
      </c>
      <c r="Y85" s="145"/>
      <c r="Z85" s="265"/>
      <c r="AA85" s="92"/>
    </row>
    <row r="86" spans="1:28" s="79" customFormat="1" hidden="1" x14ac:dyDescent="0.35">
      <c r="A86" s="136">
        <v>7</v>
      </c>
      <c r="B86" s="136" t="s">
        <v>987</v>
      </c>
      <c r="C86" s="144">
        <v>7</v>
      </c>
      <c r="D86" s="144" t="s">
        <v>20</v>
      </c>
      <c r="E86" s="92" t="s">
        <v>279</v>
      </c>
      <c r="F86" s="136" t="s">
        <v>271</v>
      </c>
      <c r="G86" s="92" t="s">
        <v>44</v>
      </c>
      <c r="H86" s="136" t="s">
        <v>280</v>
      </c>
      <c r="I86" s="92" t="s">
        <v>44</v>
      </c>
      <c r="J86" s="92" t="s">
        <v>273</v>
      </c>
      <c r="K86" s="92" t="s">
        <v>561</v>
      </c>
      <c r="L86" s="136" t="s">
        <v>193</v>
      </c>
      <c r="M86" s="145">
        <v>44966</v>
      </c>
      <c r="N86" s="290"/>
      <c r="O86" s="92" t="s">
        <v>988</v>
      </c>
      <c r="P86" s="203"/>
      <c r="Q86" s="92" t="s">
        <v>9</v>
      </c>
      <c r="R86" s="92" t="s">
        <v>10</v>
      </c>
      <c r="S86" s="92"/>
      <c r="T86" s="92"/>
      <c r="U86" s="92"/>
      <c r="V86" s="146"/>
      <c r="W86" s="92" t="s">
        <v>12</v>
      </c>
      <c r="X86" s="147" t="s">
        <v>989</v>
      </c>
      <c r="Y86" s="145"/>
      <c r="Z86" s="265"/>
      <c r="AA86" s="92"/>
    </row>
    <row r="87" spans="1:28" s="79" customFormat="1" hidden="1" x14ac:dyDescent="0.35">
      <c r="A87" s="136">
        <v>7</v>
      </c>
      <c r="B87" s="136" t="s">
        <v>990</v>
      </c>
      <c r="C87" s="144">
        <v>3</v>
      </c>
      <c r="D87" s="144" t="s">
        <v>13</v>
      </c>
      <c r="E87" s="92" t="s">
        <v>279</v>
      </c>
      <c r="F87" s="136" t="s">
        <v>271</v>
      </c>
      <c r="G87" s="92" t="s">
        <v>44</v>
      </c>
      <c r="H87" s="136" t="s">
        <v>280</v>
      </c>
      <c r="I87" s="92" t="s">
        <v>44</v>
      </c>
      <c r="J87" s="92" t="s">
        <v>338</v>
      </c>
      <c r="K87" s="92" t="s">
        <v>561</v>
      </c>
      <c r="L87" s="136" t="s">
        <v>193</v>
      </c>
      <c r="M87" s="145">
        <v>44966</v>
      </c>
      <c r="N87" s="290"/>
      <c r="O87" s="92" t="s">
        <v>991</v>
      </c>
      <c r="P87" s="203"/>
      <c r="Q87" s="92" t="s">
        <v>9</v>
      </c>
      <c r="R87" s="92" t="s">
        <v>10</v>
      </c>
      <c r="S87" s="92"/>
      <c r="T87" s="92"/>
      <c r="U87" s="92"/>
      <c r="V87" s="146"/>
      <c r="W87" s="92" t="s">
        <v>12</v>
      </c>
      <c r="X87" s="147" t="s">
        <v>992</v>
      </c>
      <c r="Y87" s="145"/>
      <c r="Z87" s="265"/>
      <c r="AA87" s="92"/>
    </row>
    <row r="88" spans="1:28" s="79" customFormat="1" hidden="1" x14ac:dyDescent="0.35">
      <c r="A88" s="136">
        <v>7</v>
      </c>
      <c r="B88" s="136" t="s">
        <v>993</v>
      </c>
      <c r="C88" s="144">
        <v>45</v>
      </c>
      <c r="D88" s="144" t="s">
        <v>13</v>
      </c>
      <c r="E88" s="92" t="s">
        <v>286</v>
      </c>
      <c r="F88" s="136" t="s">
        <v>271</v>
      </c>
      <c r="G88" s="92" t="s">
        <v>44</v>
      </c>
      <c r="H88" s="136" t="s">
        <v>280</v>
      </c>
      <c r="I88" s="92" t="s">
        <v>44</v>
      </c>
      <c r="J88" s="92" t="s">
        <v>433</v>
      </c>
      <c r="K88" s="92" t="s">
        <v>659</v>
      </c>
      <c r="L88" s="136" t="s">
        <v>193</v>
      </c>
      <c r="M88" s="145">
        <v>44967</v>
      </c>
      <c r="N88" s="290"/>
      <c r="O88" s="92" t="s">
        <v>604</v>
      </c>
      <c r="P88" s="203"/>
      <c r="Q88" s="92" t="s">
        <v>9</v>
      </c>
      <c r="R88" s="92" t="s">
        <v>10</v>
      </c>
      <c r="S88" s="92"/>
      <c r="T88" s="92"/>
      <c r="U88" s="92"/>
      <c r="V88" s="146"/>
      <c r="W88" s="92" t="s">
        <v>12</v>
      </c>
      <c r="X88" s="147" t="s">
        <v>994</v>
      </c>
      <c r="Y88" s="145"/>
      <c r="Z88" s="265"/>
      <c r="AA88" s="92"/>
    </row>
    <row r="89" spans="1:28" s="102" customFormat="1" hidden="1" x14ac:dyDescent="0.35">
      <c r="A89" s="101">
        <v>7</v>
      </c>
      <c r="B89" s="101" t="s">
        <v>995</v>
      </c>
      <c r="C89" s="267">
        <v>11</v>
      </c>
      <c r="D89" s="267" t="s">
        <v>13</v>
      </c>
      <c r="E89" s="236" t="s">
        <v>279</v>
      </c>
      <c r="F89" s="101" t="s">
        <v>271</v>
      </c>
      <c r="G89" s="236" t="s">
        <v>896</v>
      </c>
      <c r="H89" s="101" t="s">
        <v>205</v>
      </c>
      <c r="I89" s="236" t="s">
        <v>175</v>
      </c>
      <c r="J89" s="236" t="s">
        <v>333</v>
      </c>
      <c r="K89" s="236" t="s">
        <v>996</v>
      </c>
      <c r="L89" s="236" t="s">
        <v>193</v>
      </c>
      <c r="M89" s="268">
        <v>44972</v>
      </c>
      <c r="N89" s="268">
        <v>44972</v>
      </c>
      <c r="O89" s="236" t="s">
        <v>587</v>
      </c>
      <c r="P89" s="203"/>
      <c r="Q89" s="236" t="s">
        <v>9</v>
      </c>
      <c r="R89" s="236" t="s">
        <v>10</v>
      </c>
      <c r="S89" s="236"/>
      <c r="T89" s="236"/>
      <c r="U89" s="236"/>
      <c r="V89" s="269"/>
      <c r="W89" s="236"/>
      <c r="X89" s="270"/>
      <c r="Y89" s="268">
        <v>44975</v>
      </c>
      <c r="Z89" s="101" t="s">
        <v>276</v>
      </c>
      <c r="AA89" s="236" t="s">
        <v>277</v>
      </c>
    </row>
    <row r="90" spans="1:28" s="79" customFormat="1" hidden="1" x14ac:dyDescent="0.35">
      <c r="A90" s="136">
        <v>7</v>
      </c>
      <c r="B90" s="136" t="s">
        <v>997</v>
      </c>
      <c r="C90" s="144">
        <v>25</v>
      </c>
      <c r="D90" s="144" t="s">
        <v>13</v>
      </c>
      <c r="E90" s="92" t="s">
        <v>286</v>
      </c>
      <c r="F90" s="136" t="s">
        <v>271</v>
      </c>
      <c r="G90" s="92" t="s">
        <v>53</v>
      </c>
      <c r="H90" s="136" t="s">
        <v>199</v>
      </c>
      <c r="I90" s="92" t="s">
        <v>53</v>
      </c>
      <c r="J90" s="92" t="s">
        <v>301</v>
      </c>
      <c r="K90" s="92" t="s">
        <v>904</v>
      </c>
      <c r="L90" s="92" t="s">
        <v>193</v>
      </c>
      <c r="M90" s="145">
        <v>44973</v>
      </c>
      <c r="N90" s="145">
        <v>44973</v>
      </c>
      <c r="O90" s="92" t="s">
        <v>998</v>
      </c>
      <c r="P90" s="203"/>
      <c r="Q90" s="92" t="s">
        <v>16</v>
      </c>
      <c r="R90" s="92"/>
      <c r="S90" s="92" t="s">
        <v>18</v>
      </c>
      <c r="T90" s="92"/>
      <c r="U90" s="92"/>
      <c r="V90" s="146"/>
      <c r="W90" s="92"/>
      <c r="X90" s="147"/>
      <c r="Y90" s="145">
        <v>44973</v>
      </c>
      <c r="Z90" s="136" t="s">
        <v>276</v>
      </c>
      <c r="AA90" s="92" t="s">
        <v>999</v>
      </c>
    </row>
    <row r="91" spans="1:28" s="79" customFormat="1" hidden="1" x14ac:dyDescent="0.35">
      <c r="A91" s="136">
        <v>7</v>
      </c>
      <c r="B91" s="136" t="s">
        <v>1000</v>
      </c>
      <c r="C91" s="144">
        <v>25</v>
      </c>
      <c r="D91" s="144" t="s">
        <v>13</v>
      </c>
      <c r="E91" s="92" t="s">
        <v>286</v>
      </c>
      <c r="F91" s="136" t="s">
        <v>271</v>
      </c>
      <c r="G91" s="92" t="s">
        <v>53</v>
      </c>
      <c r="H91" s="136" t="s">
        <v>280</v>
      </c>
      <c r="I91" s="92" t="s">
        <v>53</v>
      </c>
      <c r="J91" s="92" t="s">
        <v>295</v>
      </c>
      <c r="K91" s="92" t="s">
        <v>768</v>
      </c>
      <c r="L91" s="92" t="s">
        <v>193</v>
      </c>
      <c r="M91" s="145">
        <v>44973</v>
      </c>
      <c r="N91" s="145">
        <v>44973</v>
      </c>
      <c r="O91" s="92" t="s">
        <v>1001</v>
      </c>
      <c r="P91" s="203"/>
      <c r="Q91" s="92" t="s">
        <v>9</v>
      </c>
      <c r="R91" s="92" t="s">
        <v>17</v>
      </c>
      <c r="S91" s="92"/>
      <c r="T91" s="92" t="s">
        <v>689</v>
      </c>
      <c r="U91" s="92"/>
      <c r="V91" s="146"/>
      <c r="W91" s="92"/>
      <c r="X91" s="147"/>
      <c r="Y91" s="145">
        <v>44987</v>
      </c>
      <c r="Z91" s="136" t="s">
        <v>276</v>
      </c>
      <c r="AA91" s="92" t="s">
        <v>1001</v>
      </c>
    </row>
    <row r="92" spans="1:28" s="112" customFormat="1" hidden="1" x14ac:dyDescent="0.35">
      <c r="A92" s="136">
        <v>7</v>
      </c>
      <c r="B92" s="136" t="s">
        <v>1002</v>
      </c>
      <c r="C92" s="152">
        <v>12</v>
      </c>
      <c r="D92" s="144" t="s">
        <v>13</v>
      </c>
      <c r="E92" s="153" t="s">
        <v>286</v>
      </c>
      <c r="F92" s="136" t="s">
        <v>271</v>
      </c>
      <c r="G92" s="153" t="s">
        <v>44</v>
      </c>
      <c r="H92" s="136" t="s">
        <v>199</v>
      </c>
      <c r="I92" s="153" t="s">
        <v>44</v>
      </c>
      <c r="J92" s="153" t="s">
        <v>385</v>
      </c>
      <c r="K92" s="153" t="s">
        <v>768</v>
      </c>
      <c r="L92" s="151" t="s">
        <v>193</v>
      </c>
      <c r="M92" s="145">
        <v>44972</v>
      </c>
      <c r="N92" s="290"/>
      <c r="O92" s="153" t="s">
        <v>1003</v>
      </c>
      <c r="P92" s="203"/>
      <c r="Q92" s="153" t="s">
        <v>9</v>
      </c>
      <c r="R92" s="153" t="s">
        <v>10</v>
      </c>
      <c r="S92" s="153"/>
      <c r="T92" s="153"/>
      <c r="U92" s="153"/>
      <c r="V92" s="156"/>
      <c r="W92" s="153" t="s">
        <v>12</v>
      </c>
      <c r="X92" s="157" t="s">
        <v>1004</v>
      </c>
      <c r="Y92" s="155"/>
      <c r="Z92" s="266"/>
      <c r="AA92" s="153"/>
    </row>
    <row r="93" spans="1:28" s="112" customFormat="1" x14ac:dyDescent="0.35">
      <c r="A93" s="136">
        <v>7</v>
      </c>
      <c r="B93" s="136" t="s">
        <v>1005</v>
      </c>
      <c r="C93" s="152">
        <v>20</v>
      </c>
      <c r="D93" s="144" t="s">
        <v>13</v>
      </c>
      <c r="E93" s="153" t="s">
        <v>286</v>
      </c>
      <c r="F93" s="136" t="s">
        <v>271</v>
      </c>
      <c r="G93" s="153" t="s">
        <v>47</v>
      </c>
      <c r="H93" s="136" t="s">
        <v>280</v>
      </c>
      <c r="I93" s="153" t="s">
        <v>47</v>
      </c>
      <c r="J93" s="153" t="s">
        <v>433</v>
      </c>
      <c r="K93" s="153" t="s">
        <v>856</v>
      </c>
      <c r="L93" s="153" t="s">
        <v>195</v>
      </c>
      <c r="M93" s="145">
        <v>44973</v>
      </c>
      <c r="N93" s="145">
        <v>44973</v>
      </c>
      <c r="O93" s="153" t="s">
        <v>1006</v>
      </c>
      <c r="P93" s="203"/>
      <c r="Q93" s="153" t="s">
        <v>9</v>
      </c>
      <c r="R93" s="153" t="s">
        <v>23</v>
      </c>
      <c r="S93" s="153"/>
      <c r="T93" s="153"/>
      <c r="U93" s="153"/>
      <c r="V93" s="156"/>
      <c r="W93" s="153"/>
      <c r="X93" s="157"/>
      <c r="Y93" s="155">
        <v>44977</v>
      </c>
      <c r="Z93" s="151" t="s">
        <v>276</v>
      </c>
      <c r="AA93" s="153" t="s">
        <v>1007</v>
      </c>
    </row>
    <row r="94" spans="1:28" s="102" customFormat="1" hidden="1" x14ac:dyDescent="0.35">
      <c r="A94" s="101">
        <v>7</v>
      </c>
      <c r="B94" s="279" t="s">
        <v>1008</v>
      </c>
      <c r="C94" s="267">
        <v>18</v>
      </c>
      <c r="D94" s="267" t="s">
        <v>13</v>
      </c>
      <c r="E94" s="236" t="s">
        <v>286</v>
      </c>
      <c r="F94" s="101" t="s">
        <v>271</v>
      </c>
      <c r="G94" s="236" t="s">
        <v>7</v>
      </c>
      <c r="H94" s="101" t="s">
        <v>280</v>
      </c>
      <c r="I94" s="236" t="s">
        <v>7</v>
      </c>
      <c r="J94" s="236" t="s">
        <v>273</v>
      </c>
      <c r="K94" s="236" t="s">
        <v>289</v>
      </c>
      <c r="L94" s="236" t="s">
        <v>193</v>
      </c>
      <c r="M94" s="268">
        <v>44974</v>
      </c>
      <c r="N94" s="268">
        <v>44974</v>
      </c>
      <c r="O94" s="236" t="s">
        <v>1009</v>
      </c>
      <c r="P94" s="203"/>
      <c r="Q94" s="281" t="s">
        <v>9</v>
      </c>
      <c r="R94" s="236" t="s">
        <v>23</v>
      </c>
      <c r="S94" s="236"/>
      <c r="T94" s="236" t="s">
        <v>1010</v>
      </c>
      <c r="U94" s="236"/>
      <c r="V94" s="269"/>
      <c r="W94" s="236"/>
      <c r="X94" s="270"/>
      <c r="Y94" s="268">
        <v>44976</v>
      </c>
      <c r="Z94" s="101" t="s">
        <v>276</v>
      </c>
      <c r="AA94" s="236" t="s">
        <v>1011</v>
      </c>
    </row>
    <row r="95" spans="1:28" s="102" customFormat="1" hidden="1" x14ac:dyDescent="0.35">
      <c r="A95" s="136">
        <v>7</v>
      </c>
      <c r="B95" s="279" t="s">
        <v>1012</v>
      </c>
      <c r="C95" s="267">
        <v>20</v>
      </c>
      <c r="D95" s="267" t="s">
        <v>13</v>
      </c>
      <c r="E95" s="236" t="s">
        <v>286</v>
      </c>
      <c r="F95" s="101" t="s">
        <v>271</v>
      </c>
      <c r="G95" s="236" t="s">
        <v>755</v>
      </c>
      <c r="H95" s="101" t="s">
        <v>280</v>
      </c>
      <c r="I95" s="236" t="s">
        <v>7</v>
      </c>
      <c r="J95" s="236" t="s">
        <v>273</v>
      </c>
      <c r="K95" s="236" t="s">
        <v>289</v>
      </c>
      <c r="L95" s="236" t="s">
        <v>193</v>
      </c>
      <c r="M95" s="268">
        <v>44974</v>
      </c>
      <c r="N95" s="268">
        <v>44974</v>
      </c>
      <c r="O95" s="236" t="s">
        <v>1013</v>
      </c>
      <c r="P95" s="203"/>
      <c r="Q95" s="281" t="s">
        <v>9</v>
      </c>
      <c r="R95" s="236" t="s">
        <v>23</v>
      </c>
      <c r="S95" s="236"/>
      <c r="T95" s="236" t="s">
        <v>319</v>
      </c>
      <c r="U95" s="236" t="s">
        <v>163</v>
      </c>
      <c r="V95" s="269" t="s">
        <v>1014</v>
      </c>
      <c r="W95" s="236"/>
      <c r="X95" s="270"/>
      <c r="Y95" s="268">
        <v>44981</v>
      </c>
      <c r="Z95" s="101" t="s">
        <v>276</v>
      </c>
      <c r="AA95" s="236" t="s">
        <v>438</v>
      </c>
      <c r="AB95" s="102">
        <v>4</v>
      </c>
    </row>
    <row r="96" spans="1:28" s="80" customFormat="1" hidden="1" x14ac:dyDescent="0.35">
      <c r="A96" s="137">
        <v>7</v>
      </c>
      <c r="B96" s="137" t="s">
        <v>1015</v>
      </c>
      <c r="C96" s="228">
        <v>55</v>
      </c>
      <c r="D96" s="138" t="s">
        <v>13</v>
      </c>
      <c r="E96" s="229" t="s">
        <v>286</v>
      </c>
      <c r="F96" s="137" t="s">
        <v>271</v>
      </c>
      <c r="G96" s="273" t="s">
        <v>332</v>
      </c>
      <c r="H96" s="137" t="s">
        <v>280</v>
      </c>
      <c r="I96" s="229" t="s">
        <v>7</v>
      </c>
      <c r="J96" s="229" t="s">
        <v>327</v>
      </c>
      <c r="K96" s="229" t="s">
        <v>289</v>
      </c>
      <c r="L96" s="229" t="s">
        <v>193</v>
      </c>
      <c r="M96" s="140">
        <v>44974</v>
      </c>
      <c r="N96" s="140">
        <v>44974</v>
      </c>
      <c r="O96" s="229" t="s">
        <v>1016</v>
      </c>
      <c r="P96" s="203"/>
      <c r="Q96" s="139" t="s">
        <v>9</v>
      </c>
      <c r="R96" s="229" t="s">
        <v>10</v>
      </c>
      <c r="S96" s="229"/>
      <c r="T96" s="229"/>
      <c r="U96" s="229"/>
      <c r="V96" s="233"/>
      <c r="W96" s="229"/>
      <c r="X96" s="234"/>
      <c r="Y96" s="288">
        <v>44983</v>
      </c>
      <c r="Z96" s="230" t="s">
        <v>430</v>
      </c>
      <c r="AA96" s="229" t="s">
        <v>1017</v>
      </c>
    </row>
    <row r="97" spans="1:28" s="79" customFormat="1" x14ac:dyDescent="0.35">
      <c r="A97" s="136">
        <v>7</v>
      </c>
      <c r="B97" s="151" t="s">
        <v>1018</v>
      </c>
      <c r="C97" s="73">
        <v>25</v>
      </c>
      <c r="D97" s="144" t="s">
        <v>13</v>
      </c>
      <c r="E97" s="74" t="s">
        <v>279</v>
      </c>
      <c r="F97" s="136" t="s">
        <v>271</v>
      </c>
      <c r="G97" s="74" t="s">
        <v>50</v>
      </c>
      <c r="H97" s="136" t="s">
        <v>280</v>
      </c>
      <c r="I97" s="74" t="s">
        <v>50</v>
      </c>
      <c r="J97" s="74" t="s">
        <v>433</v>
      </c>
      <c r="K97" s="74" t="s">
        <v>499</v>
      </c>
      <c r="L97" s="74" t="s">
        <v>195</v>
      </c>
      <c r="M97" s="145">
        <v>44974</v>
      </c>
      <c r="N97" s="145">
        <v>44974</v>
      </c>
      <c r="O97" s="74" t="s">
        <v>1019</v>
      </c>
      <c r="P97" s="203"/>
      <c r="Q97" s="153" t="s">
        <v>9</v>
      </c>
      <c r="R97" s="74" t="s">
        <v>17</v>
      </c>
      <c r="S97" s="74"/>
      <c r="T97" s="74"/>
      <c r="U97" s="74"/>
      <c r="V97" s="77"/>
      <c r="W97" s="74"/>
      <c r="X97" s="78"/>
      <c r="Y97" s="76">
        <v>44983</v>
      </c>
      <c r="Z97" s="58" t="s">
        <v>276</v>
      </c>
      <c r="AA97" s="74" t="s">
        <v>1020</v>
      </c>
    </row>
    <row r="98" spans="1:28" s="79" customFormat="1" hidden="1" x14ac:dyDescent="0.35">
      <c r="A98" s="136">
        <v>7</v>
      </c>
      <c r="B98" s="151" t="s">
        <v>1021</v>
      </c>
      <c r="C98" s="73">
        <v>40</v>
      </c>
      <c r="D98" s="144" t="s">
        <v>13</v>
      </c>
      <c r="E98" s="74" t="s">
        <v>286</v>
      </c>
      <c r="F98" s="136" t="s">
        <v>271</v>
      </c>
      <c r="G98" s="236" t="s">
        <v>1022</v>
      </c>
      <c r="H98" s="136" t="s">
        <v>280</v>
      </c>
      <c r="I98" s="74" t="s">
        <v>7</v>
      </c>
      <c r="J98" s="74" t="s">
        <v>338</v>
      </c>
      <c r="K98" s="74" t="s">
        <v>289</v>
      </c>
      <c r="L98" s="74" t="s">
        <v>193</v>
      </c>
      <c r="M98" s="145">
        <v>44974</v>
      </c>
      <c r="N98" s="145">
        <v>44974</v>
      </c>
      <c r="O98" s="74" t="s">
        <v>1023</v>
      </c>
      <c r="P98" s="203"/>
      <c r="Q98" s="153" t="s">
        <v>9</v>
      </c>
      <c r="R98" s="74" t="s">
        <v>10</v>
      </c>
      <c r="S98" s="74"/>
      <c r="T98" s="74"/>
      <c r="U98" s="74"/>
      <c r="V98" s="77"/>
      <c r="W98" s="74"/>
      <c r="X98" s="78"/>
      <c r="Y98" s="76">
        <v>44980</v>
      </c>
      <c r="Z98" s="58" t="s">
        <v>276</v>
      </c>
      <c r="AA98" s="74" t="s">
        <v>325</v>
      </c>
    </row>
    <row r="99" spans="1:28" s="80" customFormat="1" hidden="1" x14ac:dyDescent="0.35">
      <c r="A99" s="137">
        <v>7</v>
      </c>
      <c r="B99" s="137" t="s">
        <v>1024</v>
      </c>
      <c r="C99" s="228">
        <v>4.5999999999999996</v>
      </c>
      <c r="D99" s="138" t="s">
        <v>13</v>
      </c>
      <c r="E99" s="229" t="s">
        <v>279</v>
      </c>
      <c r="F99" s="137" t="s">
        <v>271</v>
      </c>
      <c r="G99" s="229" t="s">
        <v>272</v>
      </c>
      <c r="H99" s="137" t="s">
        <v>205</v>
      </c>
      <c r="I99" s="85" t="s">
        <v>173</v>
      </c>
      <c r="J99" s="229" t="s">
        <v>433</v>
      </c>
      <c r="K99" s="229" t="s">
        <v>274</v>
      </c>
      <c r="L99" s="229" t="s">
        <v>193</v>
      </c>
      <c r="M99" s="140">
        <v>44973</v>
      </c>
      <c r="N99" s="140">
        <v>44973</v>
      </c>
      <c r="O99" s="229" t="s">
        <v>1025</v>
      </c>
      <c r="P99" s="203"/>
      <c r="Q99" s="139" t="s">
        <v>9</v>
      </c>
      <c r="R99" s="229" t="s">
        <v>17</v>
      </c>
      <c r="S99" s="229"/>
      <c r="T99" s="229"/>
      <c r="U99" s="229" t="s">
        <v>163</v>
      </c>
      <c r="V99" s="233" t="s">
        <v>759</v>
      </c>
      <c r="W99" s="229"/>
      <c r="X99" s="234"/>
      <c r="Y99" s="288">
        <v>44980</v>
      </c>
      <c r="Z99" s="230" t="s">
        <v>430</v>
      </c>
      <c r="AA99" s="229" t="s">
        <v>1026</v>
      </c>
      <c r="AB99" s="80">
        <v>1</v>
      </c>
    </row>
    <row r="100" spans="1:28" s="79" customFormat="1" hidden="1" x14ac:dyDescent="0.35">
      <c r="A100" s="136">
        <v>7</v>
      </c>
      <c r="B100" s="151" t="s">
        <v>1027</v>
      </c>
      <c r="C100" s="73">
        <v>7</v>
      </c>
      <c r="D100" s="144" t="s">
        <v>20</v>
      </c>
      <c r="E100" s="74" t="s">
        <v>279</v>
      </c>
      <c r="F100" s="136" t="s">
        <v>271</v>
      </c>
      <c r="G100" s="74" t="s">
        <v>1028</v>
      </c>
      <c r="H100" s="136" t="s">
        <v>205</v>
      </c>
      <c r="I100" s="74" t="s">
        <v>175</v>
      </c>
      <c r="J100" s="74" t="s">
        <v>433</v>
      </c>
      <c r="K100" s="74" t="s">
        <v>370</v>
      </c>
      <c r="L100" s="74" t="s">
        <v>193</v>
      </c>
      <c r="M100" s="145">
        <v>44973</v>
      </c>
      <c r="N100" s="145">
        <v>44973</v>
      </c>
      <c r="O100" s="74" t="s">
        <v>1029</v>
      </c>
      <c r="P100" s="203"/>
      <c r="Q100" s="153" t="s">
        <v>9</v>
      </c>
      <c r="R100" s="74" t="s">
        <v>10</v>
      </c>
      <c r="S100" s="74"/>
      <c r="T100" s="74"/>
      <c r="U100" s="74"/>
      <c r="V100" s="77"/>
      <c r="W100" s="74"/>
      <c r="X100" s="78"/>
      <c r="Y100" s="289">
        <v>44981</v>
      </c>
      <c r="Z100" s="240" t="s">
        <v>276</v>
      </c>
      <c r="AA100" s="239" t="s">
        <v>746</v>
      </c>
    </row>
    <row r="101" spans="1:28" s="79" customFormat="1" hidden="1" x14ac:dyDescent="0.35">
      <c r="A101" s="136">
        <v>7</v>
      </c>
      <c r="B101" s="151" t="s">
        <v>1030</v>
      </c>
      <c r="C101" s="73">
        <v>48</v>
      </c>
      <c r="D101" s="144" t="s">
        <v>13</v>
      </c>
      <c r="E101" s="74" t="s">
        <v>286</v>
      </c>
      <c r="F101" s="136" t="s">
        <v>271</v>
      </c>
      <c r="G101" s="74" t="s">
        <v>177</v>
      </c>
      <c r="H101" s="136" t="s">
        <v>201</v>
      </c>
      <c r="I101" s="74" t="s">
        <v>177</v>
      </c>
      <c r="J101" s="74" t="s">
        <v>333</v>
      </c>
      <c r="K101" s="74" t="s">
        <v>313</v>
      </c>
      <c r="L101" s="74" t="s">
        <v>193</v>
      </c>
      <c r="M101" s="145">
        <v>44974</v>
      </c>
      <c r="N101" s="145">
        <v>44974</v>
      </c>
      <c r="O101" s="74" t="s">
        <v>1031</v>
      </c>
      <c r="P101" s="203"/>
      <c r="Q101" s="153" t="s">
        <v>9</v>
      </c>
      <c r="R101" s="74" t="s">
        <v>17</v>
      </c>
      <c r="S101" s="74"/>
      <c r="T101" s="74"/>
      <c r="U101" s="74" t="s">
        <v>163</v>
      </c>
      <c r="V101" s="77" t="s">
        <v>1032</v>
      </c>
      <c r="W101" s="74"/>
      <c r="X101" s="78"/>
      <c r="Y101" s="76">
        <v>44960</v>
      </c>
      <c r="Z101" s="58" t="s">
        <v>276</v>
      </c>
      <c r="AA101" s="74" t="s">
        <v>1033</v>
      </c>
      <c r="AB101" s="79">
        <v>4</v>
      </c>
    </row>
    <row r="102" spans="1:28" s="79" customFormat="1" hidden="1" x14ac:dyDescent="0.35">
      <c r="A102" s="136">
        <v>7</v>
      </c>
      <c r="B102" s="151" t="s">
        <v>1034</v>
      </c>
      <c r="C102" s="73">
        <v>2</v>
      </c>
      <c r="D102" s="144" t="s">
        <v>25</v>
      </c>
      <c r="E102" s="74" t="s">
        <v>286</v>
      </c>
      <c r="F102" s="136" t="s">
        <v>271</v>
      </c>
      <c r="G102" s="74" t="s">
        <v>186</v>
      </c>
      <c r="H102" s="136" t="s">
        <v>1035</v>
      </c>
      <c r="I102" s="74" t="s">
        <v>186</v>
      </c>
      <c r="J102" s="74" t="s">
        <v>433</v>
      </c>
      <c r="K102" s="74" t="s">
        <v>1036</v>
      </c>
      <c r="L102" s="74" t="s">
        <v>193</v>
      </c>
      <c r="M102" s="145">
        <v>44974</v>
      </c>
      <c r="N102" s="145">
        <v>44974</v>
      </c>
      <c r="O102" s="74" t="s">
        <v>1037</v>
      </c>
      <c r="P102" s="203"/>
      <c r="Q102" s="153" t="s">
        <v>9</v>
      </c>
      <c r="R102" s="74" t="s">
        <v>10</v>
      </c>
      <c r="S102" s="74"/>
      <c r="T102" s="74"/>
      <c r="U102" s="74"/>
      <c r="V102" s="77"/>
      <c r="W102" s="74"/>
      <c r="X102" s="78"/>
      <c r="Y102" s="76">
        <v>44980</v>
      </c>
      <c r="Z102" s="58" t="s">
        <v>276</v>
      </c>
      <c r="AA102" s="74" t="s">
        <v>1038</v>
      </c>
    </row>
    <row r="103" spans="1:28" s="79" customFormat="1" x14ac:dyDescent="0.35">
      <c r="A103" s="136">
        <v>7</v>
      </c>
      <c r="B103" s="151" t="s">
        <v>1039</v>
      </c>
      <c r="C103" s="73">
        <v>33</v>
      </c>
      <c r="D103" s="144" t="s">
        <v>13</v>
      </c>
      <c r="E103" s="74" t="s">
        <v>286</v>
      </c>
      <c r="F103" s="136" t="s">
        <v>271</v>
      </c>
      <c r="G103" s="74" t="s">
        <v>44</v>
      </c>
      <c r="H103" s="136" t="s">
        <v>280</v>
      </c>
      <c r="I103" s="74" t="s">
        <v>44</v>
      </c>
      <c r="J103" s="74" t="s">
        <v>385</v>
      </c>
      <c r="K103" s="74" t="s">
        <v>561</v>
      </c>
      <c r="L103" s="74" t="s">
        <v>195</v>
      </c>
      <c r="M103" s="145">
        <v>44975</v>
      </c>
      <c r="N103" s="145">
        <v>44975</v>
      </c>
      <c r="O103" s="74" t="s">
        <v>1040</v>
      </c>
      <c r="P103" s="203"/>
      <c r="Q103" s="153" t="s">
        <v>9</v>
      </c>
      <c r="R103" s="74" t="s">
        <v>17</v>
      </c>
      <c r="S103" s="74"/>
      <c r="T103" s="74" t="s">
        <v>1041</v>
      </c>
      <c r="U103" s="74"/>
      <c r="V103" s="77"/>
      <c r="W103" s="74"/>
      <c r="X103" s="78"/>
      <c r="Y103" s="76">
        <v>44978</v>
      </c>
      <c r="Z103" s="58" t="s">
        <v>276</v>
      </c>
      <c r="AA103" s="74" t="s">
        <v>845</v>
      </c>
    </row>
    <row r="104" spans="1:28" s="79" customFormat="1" x14ac:dyDescent="0.35">
      <c r="A104" s="136">
        <v>7</v>
      </c>
      <c r="B104" s="151" t="s">
        <v>1042</v>
      </c>
      <c r="C104" s="73">
        <v>23</v>
      </c>
      <c r="D104" s="144" t="s">
        <v>13</v>
      </c>
      <c r="E104" s="74" t="s">
        <v>286</v>
      </c>
      <c r="F104" s="136" t="s">
        <v>271</v>
      </c>
      <c r="G104" s="74" t="s">
        <v>44</v>
      </c>
      <c r="H104" s="136" t="s">
        <v>280</v>
      </c>
      <c r="I104" s="74" t="s">
        <v>44</v>
      </c>
      <c r="J104" s="74" t="s">
        <v>295</v>
      </c>
      <c r="K104" s="74" t="s">
        <v>659</v>
      </c>
      <c r="L104" s="74" t="s">
        <v>195</v>
      </c>
      <c r="M104" s="145">
        <v>44975</v>
      </c>
      <c r="N104" s="145">
        <v>44975</v>
      </c>
      <c r="O104" s="74" t="s">
        <v>1043</v>
      </c>
      <c r="P104" s="203"/>
      <c r="Q104" s="153" t="s">
        <v>9</v>
      </c>
      <c r="R104" s="74" t="s">
        <v>23</v>
      </c>
      <c r="S104" s="74"/>
      <c r="T104" s="74" t="s">
        <v>1044</v>
      </c>
      <c r="U104" s="74" t="s">
        <v>163</v>
      </c>
      <c r="V104" s="77" t="s">
        <v>1045</v>
      </c>
      <c r="W104" s="74"/>
      <c r="X104" s="78"/>
      <c r="Y104" s="76">
        <v>44983</v>
      </c>
      <c r="Z104" s="58" t="s">
        <v>276</v>
      </c>
      <c r="AA104" s="74" t="s">
        <v>1046</v>
      </c>
      <c r="AB104" s="79">
        <v>1</v>
      </c>
    </row>
    <row r="105" spans="1:28" s="79" customFormat="1" hidden="1" x14ac:dyDescent="0.35">
      <c r="A105" s="136">
        <v>7</v>
      </c>
      <c r="B105" s="151" t="s">
        <v>1047</v>
      </c>
      <c r="C105" s="73">
        <v>18</v>
      </c>
      <c r="D105" s="144" t="s">
        <v>13</v>
      </c>
      <c r="E105" s="74" t="s">
        <v>286</v>
      </c>
      <c r="F105" s="136" t="s">
        <v>271</v>
      </c>
      <c r="G105" s="74" t="s">
        <v>44</v>
      </c>
      <c r="H105" s="136" t="s">
        <v>280</v>
      </c>
      <c r="I105" s="74" t="s">
        <v>44</v>
      </c>
      <c r="J105" s="74" t="s">
        <v>301</v>
      </c>
      <c r="K105" s="74" t="s">
        <v>561</v>
      </c>
      <c r="L105" s="74" t="s">
        <v>193</v>
      </c>
      <c r="M105" s="76">
        <v>44977</v>
      </c>
      <c r="N105" s="76">
        <v>44977</v>
      </c>
      <c r="O105" s="74" t="s">
        <v>1048</v>
      </c>
      <c r="P105" s="203"/>
      <c r="Q105" s="153" t="s">
        <v>9</v>
      </c>
      <c r="R105" s="74" t="s">
        <v>23</v>
      </c>
      <c r="S105" s="74"/>
      <c r="T105" s="74" t="s">
        <v>1049</v>
      </c>
      <c r="U105" s="74"/>
      <c r="V105" s="77"/>
      <c r="W105" s="74"/>
      <c r="X105" s="78"/>
      <c r="Y105" s="76">
        <v>44980</v>
      </c>
      <c r="Z105" s="58" t="s">
        <v>276</v>
      </c>
      <c r="AA105" s="74" t="s">
        <v>1050</v>
      </c>
    </row>
    <row r="106" spans="1:28" s="79" customFormat="1" hidden="1" x14ac:dyDescent="0.35">
      <c r="A106" s="136">
        <v>7</v>
      </c>
      <c r="B106" s="151" t="s">
        <v>1051</v>
      </c>
      <c r="C106" s="73">
        <v>35</v>
      </c>
      <c r="D106" s="144" t="s">
        <v>13</v>
      </c>
      <c r="E106" s="74" t="s">
        <v>286</v>
      </c>
      <c r="F106" s="136" t="s">
        <v>271</v>
      </c>
      <c r="G106" s="74" t="s">
        <v>53</v>
      </c>
      <c r="H106" s="136" t="s">
        <v>280</v>
      </c>
      <c r="I106" s="74" t="s">
        <v>53</v>
      </c>
      <c r="J106" s="74" t="s">
        <v>327</v>
      </c>
      <c r="K106" s="74" t="s">
        <v>768</v>
      </c>
      <c r="L106" s="58" t="s">
        <v>193</v>
      </c>
      <c r="M106" s="76">
        <v>44970</v>
      </c>
      <c r="N106" s="290"/>
      <c r="O106" s="74" t="s">
        <v>1052</v>
      </c>
      <c r="P106" s="203"/>
      <c r="Q106" s="153" t="s">
        <v>9</v>
      </c>
      <c r="R106" s="74" t="s">
        <v>23</v>
      </c>
      <c r="S106" s="74"/>
      <c r="T106" s="74"/>
      <c r="U106" s="74"/>
      <c r="V106" s="77"/>
      <c r="W106" s="74" t="s">
        <v>12</v>
      </c>
      <c r="X106" s="78" t="s">
        <v>1053</v>
      </c>
      <c r="Y106" s="76"/>
      <c r="Z106" s="265"/>
      <c r="AA106" s="74"/>
    </row>
    <row r="107" spans="1:28" s="79" customFormat="1" hidden="1" x14ac:dyDescent="0.35">
      <c r="A107" s="136">
        <v>7</v>
      </c>
      <c r="B107" s="151" t="s">
        <v>1054</v>
      </c>
      <c r="C107" s="73">
        <v>38</v>
      </c>
      <c r="D107" s="144" t="s">
        <v>13</v>
      </c>
      <c r="E107" s="74" t="s">
        <v>279</v>
      </c>
      <c r="F107" s="136" t="s">
        <v>271</v>
      </c>
      <c r="G107" s="74" t="s">
        <v>53</v>
      </c>
      <c r="H107" s="136" t="s">
        <v>280</v>
      </c>
      <c r="I107" s="74" t="s">
        <v>53</v>
      </c>
      <c r="J107" s="74" t="s">
        <v>327</v>
      </c>
      <c r="K107" s="74" t="s">
        <v>768</v>
      </c>
      <c r="L107" s="58" t="s">
        <v>193</v>
      </c>
      <c r="M107" s="76">
        <v>44973</v>
      </c>
      <c r="N107" s="290"/>
      <c r="O107" s="74" t="s">
        <v>1055</v>
      </c>
      <c r="P107" s="203"/>
      <c r="Q107" s="153" t="s">
        <v>9</v>
      </c>
      <c r="R107" s="74" t="s">
        <v>17</v>
      </c>
      <c r="S107" s="74"/>
      <c r="T107" s="74"/>
      <c r="U107" s="74"/>
      <c r="V107" s="77"/>
      <c r="W107" s="74" t="s">
        <v>12</v>
      </c>
      <c r="X107" s="78" t="s">
        <v>1056</v>
      </c>
      <c r="Y107" s="76"/>
      <c r="Z107" s="265"/>
      <c r="AA107" s="74"/>
    </row>
    <row r="108" spans="1:28" s="79" customFormat="1" hidden="1" x14ac:dyDescent="0.35">
      <c r="A108" s="58">
        <v>8</v>
      </c>
      <c r="B108" s="151" t="s">
        <v>1057</v>
      </c>
      <c r="C108" s="73">
        <v>64</v>
      </c>
      <c r="D108" s="144" t="s">
        <v>13</v>
      </c>
      <c r="E108" s="74" t="s">
        <v>286</v>
      </c>
      <c r="F108" s="136" t="s">
        <v>271</v>
      </c>
      <c r="G108" s="74" t="s">
        <v>44</v>
      </c>
      <c r="H108" s="136" t="s">
        <v>280</v>
      </c>
      <c r="I108" s="74" t="s">
        <v>44</v>
      </c>
      <c r="J108" s="74" t="s">
        <v>295</v>
      </c>
      <c r="K108" s="74" t="s">
        <v>823</v>
      </c>
      <c r="L108" s="74" t="s">
        <v>193</v>
      </c>
      <c r="M108" s="76">
        <v>44977</v>
      </c>
      <c r="N108" s="76">
        <v>44977</v>
      </c>
      <c r="O108" s="74" t="s">
        <v>1058</v>
      </c>
      <c r="P108" s="203"/>
      <c r="Q108" s="153" t="s">
        <v>9</v>
      </c>
      <c r="R108" s="74" t="s">
        <v>17</v>
      </c>
      <c r="S108" s="74"/>
      <c r="T108" s="74"/>
      <c r="U108" s="74" t="s">
        <v>163</v>
      </c>
      <c r="V108" s="77" t="s">
        <v>1059</v>
      </c>
      <c r="W108" s="74"/>
      <c r="X108" s="78"/>
      <c r="Y108" s="76">
        <v>44991</v>
      </c>
      <c r="Z108" s="58" t="s">
        <v>276</v>
      </c>
      <c r="AA108" s="74" t="s">
        <v>1060</v>
      </c>
      <c r="AB108" s="79">
        <v>4</v>
      </c>
    </row>
    <row r="109" spans="1:28" s="79" customFormat="1" hidden="1" x14ac:dyDescent="0.35">
      <c r="A109" s="58">
        <v>8</v>
      </c>
      <c r="B109" s="151" t="s">
        <v>1061</v>
      </c>
      <c r="C109" s="73">
        <v>3</v>
      </c>
      <c r="D109" s="144" t="s">
        <v>13</v>
      </c>
      <c r="E109" s="74" t="s">
        <v>286</v>
      </c>
      <c r="F109" s="136" t="s">
        <v>271</v>
      </c>
      <c r="G109" s="74" t="s">
        <v>53</v>
      </c>
      <c r="H109" s="136" t="s">
        <v>280</v>
      </c>
      <c r="I109" s="74" t="s">
        <v>53</v>
      </c>
      <c r="J109" s="74" t="s">
        <v>273</v>
      </c>
      <c r="K109" s="74" t="s">
        <v>839</v>
      </c>
      <c r="L109" s="74" t="s">
        <v>193</v>
      </c>
      <c r="M109" s="76">
        <v>44977</v>
      </c>
      <c r="N109" s="76">
        <v>44977</v>
      </c>
      <c r="O109" s="74" t="s">
        <v>1062</v>
      </c>
      <c r="P109" s="203"/>
      <c r="Q109" s="153" t="s">
        <v>9</v>
      </c>
      <c r="R109" s="74" t="s">
        <v>10</v>
      </c>
      <c r="S109" s="74"/>
      <c r="T109" s="74"/>
      <c r="U109" s="74"/>
      <c r="V109" s="77"/>
      <c r="W109" s="74"/>
      <c r="X109" s="78"/>
      <c r="Y109" s="76">
        <v>44982</v>
      </c>
      <c r="Z109" s="58" t="s">
        <v>276</v>
      </c>
      <c r="AA109" s="74" t="s">
        <v>1063</v>
      </c>
    </row>
    <row r="110" spans="1:28" s="79" customFormat="1" hidden="1" x14ac:dyDescent="0.35">
      <c r="A110" s="58">
        <v>8</v>
      </c>
      <c r="B110" s="151" t="s">
        <v>1064</v>
      </c>
      <c r="C110" s="73">
        <v>30</v>
      </c>
      <c r="D110" s="144" t="s">
        <v>13</v>
      </c>
      <c r="E110" s="74" t="s">
        <v>286</v>
      </c>
      <c r="F110" s="136" t="s">
        <v>271</v>
      </c>
      <c r="G110" s="74" t="s">
        <v>53</v>
      </c>
      <c r="H110" s="136" t="s">
        <v>280</v>
      </c>
      <c r="I110" s="74" t="s">
        <v>53</v>
      </c>
      <c r="J110" s="74" t="s">
        <v>273</v>
      </c>
      <c r="K110" s="74" t="s">
        <v>1065</v>
      </c>
      <c r="L110" s="74" t="s">
        <v>193</v>
      </c>
      <c r="M110" s="76">
        <v>44977</v>
      </c>
      <c r="N110" s="76">
        <v>44977</v>
      </c>
      <c r="O110" s="74" t="s">
        <v>1066</v>
      </c>
      <c r="P110" s="203"/>
      <c r="Q110" s="153" t="s">
        <v>9</v>
      </c>
      <c r="R110" s="74" t="s">
        <v>23</v>
      </c>
      <c r="S110" s="74"/>
      <c r="T110" s="74" t="s">
        <v>319</v>
      </c>
      <c r="U110" s="74"/>
      <c r="V110" s="77"/>
      <c r="W110" s="74"/>
      <c r="X110" s="78"/>
      <c r="Y110" s="76">
        <v>44980</v>
      </c>
      <c r="Z110" s="58" t="s">
        <v>276</v>
      </c>
      <c r="AA110" s="74" t="s">
        <v>1067</v>
      </c>
    </row>
    <row r="111" spans="1:28" s="79" customFormat="1" hidden="1" x14ac:dyDescent="0.35">
      <c r="A111" s="58">
        <v>8</v>
      </c>
      <c r="B111" s="151" t="s">
        <v>1068</v>
      </c>
      <c r="C111" s="73">
        <v>14</v>
      </c>
      <c r="D111" s="144" t="s">
        <v>13</v>
      </c>
      <c r="E111" s="74" t="s">
        <v>279</v>
      </c>
      <c r="F111" s="136" t="s">
        <v>271</v>
      </c>
      <c r="G111" s="74" t="s">
        <v>186</v>
      </c>
      <c r="H111" s="136" t="s">
        <v>201</v>
      </c>
      <c r="I111" s="74" t="s">
        <v>186</v>
      </c>
      <c r="J111" s="74" t="s">
        <v>333</v>
      </c>
      <c r="K111" s="74" t="s">
        <v>313</v>
      </c>
      <c r="L111" s="58" t="s">
        <v>193</v>
      </c>
      <c r="M111" s="76">
        <v>44977</v>
      </c>
      <c r="N111" s="290"/>
      <c r="O111" s="74" t="s">
        <v>1069</v>
      </c>
      <c r="P111" s="203"/>
      <c r="Q111" s="153" t="s">
        <v>9</v>
      </c>
      <c r="R111" s="74" t="s">
        <v>10</v>
      </c>
      <c r="S111" s="74"/>
      <c r="T111" s="74"/>
      <c r="U111" s="74"/>
      <c r="V111" s="77"/>
      <c r="W111" s="74" t="s">
        <v>12</v>
      </c>
      <c r="X111" s="78" t="s">
        <v>1070</v>
      </c>
      <c r="Y111" s="76"/>
      <c r="Z111" s="265"/>
      <c r="AA111" s="74" t="s">
        <v>12</v>
      </c>
    </row>
    <row r="112" spans="1:28" s="79" customFormat="1" x14ac:dyDescent="0.35">
      <c r="A112" s="58">
        <v>8</v>
      </c>
      <c r="B112" s="151" t="s">
        <v>1071</v>
      </c>
      <c r="C112" s="73">
        <v>67</v>
      </c>
      <c r="D112" s="144" t="s">
        <v>13</v>
      </c>
      <c r="E112" s="74" t="s">
        <v>279</v>
      </c>
      <c r="F112" s="136" t="s">
        <v>271</v>
      </c>
      <c r="G112" s="74" t="s">
        <v>50</v>
      </c>
      <c r="H112" s="136" t="s">
        <v>280</v>
      </c>
      <c r="I112" s="74" t="s">
        <v>50</v>
      </c>
      <c r="J112" s="74" t="s">
        <v>301</v>
      </c>
      <c r="K112" s="74" t="s">
        <v>504</v>
      </c>
      <c r="L112" s="74" t="s">
        <v>195</v>
      </c>
      <c r="M112" s="76">
        <v>44977</v>
      </c>
      <c r="N112" s="76">
        <v>44977</v>
      </c>
      <c r="O112" s="74" t="s">
        <v>1072</v>
      </c>
      <c r="P112" s="203"/>
      <c r="Q112" s="153" t="s">
        <v>9</v>
      </c>
      <c r="R112" s="74" t="s">
        <v>10</v>
      </c>
      <c r="S112" s="74"/>
      <c r="T112" s="74"/>
      <c r="U112" s="74"/>
      <c r="V112" s="77"/>
      <c r="W112" s="74"/>
      <c r="X112" s="78"/>
      <c r="Y112" s="76">
        <v>44984</v>
      </c>
      <c r="Z112" s="58" t="s">
        <v>276</v>
      </c>
      <c r="AA112" s="74" t="s">
        <v>1073</v>
      </c>
    </row>
    <row r="113" spans="1:28" s="79" customFormat="1" hidden="1" x14ac:dyDescent="0.35">
      <c r="A113" s="58">
        <v>8</v>
      </c>
      <c r="B113" s="151" t="s">
        <v>1074</v>
      </c>
      <c r="C113" s="73">
        <v>55</v>
      </c>
      <c r="D113" s="144" t="s">
        <v>13</v>
      </c>
      <c r="E113" s="74" t="s">
        <v>286</v>
      </c>
      <c r="F113" s="136" t="s">
        <v>271</v>
      </c>
      <c r="G113" s="74" t="s">
        <v>47</v>
      </c>
      <c r="H113" s="136" t="s">
        <v>280</v>
      </c>
      <c r="I113" s="74" t="s">
        <v>47</v>
      </c>
      <c r="J113" s="74" t="s">
        <v>327</v>
      </c>
      <c r="K113" s="74" t="s">
        <v>771</v>
      </c>
      <c r="L113" s="74" t="s">
        <v>193</v>
      </c>
      <c r="M113" s="76">
        <v>44978</v>
      </c>
      <c r="N113" s="76">
        <v>44978</v>
      </c>
      <c r="O113" s="74" t="s">
        <v>998</v>
      </c>
      <c r="P113" s="203"/>
      <c r="Q113" s="74" t="s">
        <v>16</v>
      </c>
      <c r="R113" s="74"/>
      <c r="S113" s="74" t="s">
        <v>18</v>
      </c>
      <c r="T113" s="74"/>
      <c r="U113" s="74"/>
      <c r="V113" s="77"/>
      <c r="W113" s="74"/>
      <c r="X113" s="78"/>
      <c r="Y113" s="76">
        <v>44978</v>
      </c>
      <c r="Z113" s="58" t="s">
        <v>276</v>
      </c>
      <c r="AA113" s="74" t="s">
        <v>299</v>
      </c>
    </row>
    <row r="114" spans="1:28" s="79" customFormat="1" hidden="1" x14ac:dyDescent="0.35">
      <c r="A114" s="58">
        <v>8</v>
      </c>
      <c r="B114" s="151" t="s">
        <v>1075</v>
      </c>
      <c r="C114" s="73">
        <v>72</v>
      </c>
      <c r="D114" s="144" t="s">
        <v>13</v>
      </c>
      <c r="E114" s="74" t="s">
        <v>279</v>
      </c>
      <c r="F114" s="136" t="s">
        <v>271</v>
      </c>
      <c r="G114" s="74" t="s">
        <v>47</v>
      </c>
      <c r="H114" s="136" t="s">
        <v>280</v>
      </c>
      <c r="I114" s="74" t="s">
        <v>47</v>
      </c>
      <c r="J114" s="74" t="s">
        <v>327</v>
      </c>
      <c r="K114" s="74" t="s">
        <v>365</v>
      </c>
      <c r="L114" s="74" t="s">
        <v>193</v>
      </c>
      <c r="M114" s="76">
        <v>44978</v>
      </c>
      <c r="N114" s="76">
        <v>44978</v>
      </c>
      <c r="O114" s="74" t="s">
        <v>998</v>
      </c>
      <c r="P114" s="203"/>
      <c r="Q114" s="74" t="s">
        <v>16</v>
      </c>
      <c r="R114" s="74"/>
      <c r="S114" s="74" t="s">
        <v>18</v>
      </c>
      <c r="T114" s="74"/>
      <c r="U114" s="74"/>
      <c r="V114" s="77"/>
      <c r="W114" s="74"/>
      <c r="X114" s="78"/>
      <c r="Y114" s="76">
        <v>44978</v>
      </c>
      <c r="Z114" s="58" t="s">
        <v>276</v>
      </c>
      <c r="AA114" s="74" t="s">
        <v>857</v>
      </c>
    </row>
    <row r="115" spans="1:28" s="79" customFormat="1" x14ac:dyDescent="0.35">
      <c r="A115" s="58">
        <v>8</v>
      </c>
      <c r="B115" s="151" t="s">
        <v>1076</v>
      </c>
      <c r="C115" s="73">
        <v>6</v>
      </c>
      <c r="D115" s="144" t="s">
        <v>13</v>
      </c>
      <c r="E115" s="74" t="s">
        <v>286</v>
      </c>
      <c r="F115" s="136" t="s">
        <v>271</v>
      </c>
      <c r="G115" s="74" t="s">
        <v>298</v>
      </c>
      <c r="H115" s="136" t="s">
        <v>280</v>
      </c>
      <c r="I115" s="74" t="s">
        <v>7</v>
      </c>
      <c r="J115" s="74" t="s">
        <v>385</v>
      </c>
      <c r="K115" s="74" t="s">
        <v>289</v>
      </c>
      <c r="L115" s="74" t="s">
        <v>195</v>
      </c>
      <c r="M115" s="76">
        <v>44978</v>
      </c>
      <c r="N115" s="76">
        <v>44978</v>
      </c>
      <c r="O115" s="74" t="s">
        <v>1077</v>
      </c>
      <c r="P115" s="203"/>
      <c r="Q115" s="74" t="s">
        <v>9</v>
      </c>
      <c r="R115" s="74" t="s">
        <v>10</v>
      </c>
      <c r="S115" s="74"/>
      <c r="T115" s="74"/>
      <c r="U115" s="74"/>
      <c r="V115" s="77"/>
      <c r="W115" s="74"/>
      <c r="X115" s="78"/>
      <c r="Y115" s="76">
        <v>44984</v>
      </c>
      <c r="Z115" s="58" t="s">
        <v>276</v>
      </c>
      <c r="AA115" s="74" t="s">
        <v>434</v>
      </c>
    </row>
    <row r="116" spans="1:28" s="79" customFormat="1" hidden="1" x14ac:dyDescent="0.35">
      <c r="A116" s="58">
        <v>8</v>
      </c>
      <c r="B116" s="151" t="s">
        <v>1078</v>
      </c>
      <c r="C116" s="73">
        <v>48</v>
      </c>
      <c r="D116" s="144" t="s">
        <v>13</v>
      </c>
      <c r="E116" s="74" t="s">
        <v>286</v>
      </c>
      <c r="F116" s="136" t="s">
        <v>271</v>
      </c>
      <c r="G116" s="74" t="s">
        <v>44</v>
      </c>
      <c r="H116" s="136" t="s">
        <v>280</v>
      </c>
      <c r="I116" s="74" t="s">
        <v>44</v>
      </c>
      <c r="J116" s="74" t="s">
        <v>385</v>
      </c>
      <c r="K116" s="74" t="s">
        <v>1079</v>
      </c>
      <c r="L116" s="74" t="s">
        <v>193</v>
      </c>
      <c r="M116" s="76">
        <v>44978</v>
      </c>
      <c r="N116" s="76">
        <v>44978</v>
      </c>
      <c r="O116" s="74" t="s">
        <v>1080</v>
      </c>
      <c r="P116" s="203"/>
      <c r="Q116" s="74" t="s">
        <v>9</v>
      </c>
      <c r="R116" s="74" t="s">
        <v>17</v>
      </c>
      <c r="S116" s="74"/>
      <c r="T116" s="74" t="s">
        <v>689</v>
      </c>
      <c r="U116" s="74"/>
      <c r="V116" s="77"/>
      <c r="W116" s="74"/>
      <c r="X116" s="78"/>
      <c r="Y116" s="76">
        <v>44986</v>
      </c>
      <c r="Z116" s="58" t="s">
        <v>276</v>
      </c>
      <c r="AA116" s="74" t="s">
        <v>1081</v>
      </c>
    </row>
    <row r="117" spans="1:28" s="79" customFormat="1" hidden="1" x14ac:dyDescent="0.35">
      <c r="A117" s="58">
        <v>8</v>
      </c>
      <c r="B117" s="151" t="s">
        <v>1082</v>
      </c>
      <c r="C117" s="73">
        <v>15</v>
      </c>
      <c r="D117" s="144" t="s">
        <v>13</v>
      </c>
      <c r="E117" s="74" t="s">
        <v>279</v>
      </c>
      <c r="F117" s="136" t="s">
        <v>271</v>
      </c>
      <c r="G117" s="74" t="s">
        <v>50</v>
      </c>
      <c r="H117" s="136" t="s">
        <v>280</v>
      </c>
      <c r="I117" s="74" t="s">
        <v>50</v>
      </c>
      <c r="J117" s="74" t="s">
        <v>338</v>
      </c>
      <c r="K117" s="74" t="s">
        <v>1083</v>
      </c>
      <c r="L117" s="74" t="s">
        <v>193</v>
      </c>
      <c r="M117" s="76">
        <v>44978</v>
      </c>
      <c r="N117" s="76">
        <v>44978</v>
      </c>
      <c r="O117" s="74" t="s">
        <v>1084</v>
      </c>
      <c r="P117" s="203"/>
      <c r="Q117" s="74" t="s">
        <v>9</v>
      </c>
      <c r="R117" s="74" t="s">
        <v>10</v>
      </c>
      <c r="S117" s="74"/>
      <c r="T117" s="74" t="s">
        <v>689</v>
      </c>
      <c r="U117" s="74"/>
      <c r="V117" s="77"/>
      <c r="W117" s="74"/>
      <c r="X117" s="78"/>
      <c r="Y117" s="76">
        <v>44985</v>
      </c>
      <c r="Z117" s="58" t="s">
        <v>276</v>
      </c>
      <c r="AA117" s="74" t="s">
        <v>1085</v>
      </c>
    </row>
    <row r="118" spans="1:28" s="79" customFormat="1" hidden="1" x14ac:dyDescent="0.35">
      <c r="A118" s="58">
        <v>8</v>
      </c>
      <c r="B118" s="151" t="s">
        <v>1086</v>
      </c>
      <c r="C118" s="73">
        <v>55</v>
      </c>
      <c r="D118" s="144" t="s">
        <v>13</v>
      </c>
      <c r="E118" s="74" t="s">
        <v>279</v>
      </c>
      <c r="F118" s="58" t="s">
        <v>312</v>
      </c>
      <c r="G118" s="74" t="s">
        <v>50</v>
      </c>
      <c r="H118" s="136" t="s">
        <v>280</v>
      </c>
      <c r="I118" s="74" t="s">
        <v>50</v>
      </c>
      <c r="J118" s="74" t="s">
        <v>433</v>
      </c>
      <c r="K118" s="74" t="s">
        <v>1087</v>
      </c>
      <c r="L118" s="74" t="s">
        <v>193</v>
      </c>
      <c r="M118" s="76">
        <v>44978</v>
      </c>
      <c r="N118" s="76">
        <v>44978</v>
      </c>
      <c r="O118" s="74" t="s">
        <v>604</v>
      </c>
      <c r="P118" s="203"/>
      <c r="Q118" s="74" t="s">
        <v>9</v>
      </c>
      <c r="R118" s="74" t="s">
        <v>10</v>
      </c>
      <c r="S118" s="74"/>
      <c r="T118" s="74"/>
      <c r="U118" s="74"/>
      <c r="V118" s="77"/>
      <c r="W118" s="74"/>
      <c r="X118" s="78"/>
      <c r="Y118" s="76">
        <v>45003</v>
      </c>
      <c r="Z118" s="58" t="s">
        <v>276</v>
      </c>
      <c r="AA118" s="74" t="s">
        <v>1088</v>
      </c>
    </row>
    <row r="119" spans="1:28" s="79" customFormat="1" x14ac:dyDescent="0.35">
      <c r="A119" s="58">
        <v>8</v>
      </c>
      <c r="B119" s="151" t="s">
        <v>1089</v>
      </c>
      <c r="C119" s="73">
        <v>66</v>
      </c>
      <c r="D119" s="73" t="s">
        <v>13</v>
      </c>
      <c r="E119" s="74" t="s">
        <v>279</v>
      </c>
      <c r="F119" s="58" t="s">
        <v>271</v>
      </c>
      <c r="G119" s="74" t="s">
        <v>50</v>
      </c>
      <c r="H119" s="58" t="s">
        <v>280</v>
      </c>
      <c r="I119" s="74" t="s">
        <v>50</v>
      </c>
      <c r="J119" s="74" t="s">
        <v>433</v>
      </c>
      <c r="K119" s="74" t="s">
        <v>1087</v>
      </c>
      <c r="L119" s="74" t="s">
        <v>195</v>
      </c>
      <c r="M119" s="76">
        <v>44979</v>
      </c>
      <c r="N119" s="76">
        <v>44979</v>
      </c>
      <c r="O119" s="74" t="s">
        <v>1090</v>
      </c>
      <c r="P119" s="203"/>
      <c r="Q119" s="74" t="s">
        <v>9</v>
      </c>
      <c r="R119" s="74" t="s">
        <v>10</v>
      </c>
      <c r="S119" s="74"/>
      <c r="T119" s="74"/>
      <c r="U119" s="74" t="s">
        <v>163</v>
      </c>
      <c r="V119" s="77" t="s">
        <v>820</v>
      </c>
      <c r="W119" s="74"/>
      <c r="X119" s="78"/>
      <c r="Y119" s="76">
        <v>44985</v>
      </c>
      <c r="Z119" s="58" t="s">
        <v>276</v>
      </c>
      <c r="AA119" s="74" t="s">
        <v>1091</v>
      </c>
      <c r="AB119" s="79">
        <v>2</v>
      </c>
    </row>
    <row r="120" spans="1:28" s="79" customFormat="1" hidden="1" x14ac:dyDescent="0.35">
      <c r="A120" s="58">
        <v>8</v>
      </c>
      <c r="B120" s="151" t="s">
        <v>1092</v>
      </c>
      <c r="C120" s="73">
        <v>19</v>
      </c>
      <c r="D120" s="73" t="s">
        <v>13</v>
      </c>
      <c r="E120" s="74" t="s">
        <v>286</v>
      </c>
      <c r="F120" s="58" t="s">
        <v>271</v>
      </c>
      <c r="G120" s="74" t="s">
        <v>47</v>
      </c>
      <c r="H120" s="58" t="s">
        <v>280</v>
      </c>
      <c r="I120" s="74" t="s">
        <v>47</v>
      </c>
      <c r="J120" s="74" t="s">
        <v>357</v>
      </c>
      <c r="K120" s="74" t="s">
        <v>358</v>
      </c>
      <c r="L120" s="74" t="s">
        <v>193</v>
      </c>
      <c r="M120" s="76">
        <v>44979</v>
      </c>
      <c r="N120" s="76">
        <v>44979</v>
      </c>
      <c r="O120" s="74" t="s">
        <v>1093</v>
      </c>
      <c r="P120" s="203"/>
      <c r="Q120" s="74" t="s">
        <v>9</v>
      </c>
      <c r="R120" s="74" t="s">
        <v>23</v>
      </c>
      <c r="S120" s="74"/>
      <c r="T120" s="74" t="s">
        <v>341</v>
      </c>
      <c r="U120" s="74"/>
      <c r="V120" s="77"/>
      <c r="W120" s="74"/>
      <c r="X120" s="78"/>
      <c r="Y120" s="76">
        <v>44988</v>
      </c>
      <c r="Z120" s="58" t="s">
        <v>276</v>
      </c>
      <c r="AA120" s="74" t="s">
        <v>1094</v>
      </c>
    </row>
    <row r="121" spans="1:28" s="79" customFormat="1" x14ac:dyDescent="0.35">
      <c r="A121" s="58">
        <v>8</v>
      </c>
      <c r="B121" s="151" t="s">
        <v>1095</v>
      </c>
      <c r="C121" s="73">
        <v>38</v>
      </c>
      <c r="D121" s="73" t="s">
        <v>13</v>
      </c>
      <c r="E121" s="74" t="s">
        <v>286</v>
      </c>
      <c r="F121" s="58" t="s">
        <v>271</v>
      </c>
      <c r="G121" s="74" t="s">
        <v>53</v>
      </c>
      <c r="H121" s="58" t="s">
        <v>280</v>
      </c>
      <c r="I121" s="74" t="s">
        <v>53</v>
      </c>
      <c r="J121" s="74" t="s">
        <v>327</v>
      </c>
      <c r="K121" s="74" t="s">
        <v>839</v>
      </c>
      <c r="L121" s="74" t="s">
        <v>195</v>
      </c>
      <c r="M121" s="76">
        <v>44979</v>
      </c>
      <c r="N121" s="76">
        <v>44979</v>
      </c>
      <c r="O121" s="74" t="s">
        <v>1096</v>
      </c>
      <c r="P121" s="203"/>
      <c r="Q121" s="74" t="s">
        <v>9</v>
      </c>
      <c r="R121" s="74" t="s">
        <v>17</v>
      </c>
      <c r="S121" s="74"/>
      <c r="T121" s="74" t="s">
        <v>1097</v>
      </c>
      <c r="U121" s="74"/>
      <c r="V121" s="77"/>
      <c r="W121" s="74"/>
      <c r="X121" s="78"/>
      <c r="Y121" s="76">
        <v>44985</v>
      </c>
      <c r="Z121" s="58" t="s">
        <v>276</v>
      </c>
      <c r="AA121" s="74" t="s">
        <v>1098</v>
      </c>
    </row>
    <row r="122" spans="1:28" s="79" customFormat="1" x14ac:dyDescent="0.35">
      <c r="A122" s="58">
        <v>8</v>
      </c>
      <c r="B122" s="151" t="s">
        <v>1099</v>
      </c>
      <c r="C122" s="73">
        <v>7</v>
      </c>
      <c r="D122" s="73" t="s">
        <v>13</v>
      </c>
      <c r="E122" s="74" t="s">
        <v>279</v>
      </c>
      <c r="F122" s="58" t="s">
        <v>271</v>
      </c>
      <c r="G122" s="74" t="s">
        <v>47</v>
      </c>
      <c r="H122" s="58" t="s">
        <v>280</v>
      </c>
      <c r="I122" s="74" t="s">
        <v>7</v>
      </c>
      <c r="J122" s="74" t="s">
        <v>327</v>
      </c>
      <c r="K122" s="74" t="s">
        <v>1100</v>
      </c>
      <c r="L122" s="74" t="s">
        <v>195</v>
      </c>
      <c r="M122" s="76">
        <v>44979</v>
      </c>
      <c r="N122" s="76">
        <v>44979</v>
      </c>
      <c r="O122" s="74" t="s">
        <v>1101</v>
      </c>
      <c r="P122" s="203"/>
      <c r="Q122" s="74" t="s">
        <v>9</v>
      </c>
      <c r="R122" s="74" t="s">
        <v>17</v>
      </c>
      <c r="S122" s="74"/>
      <c r="T122" s="74" t="s">
        <v>1102</v>
      </c>
      <c r="U122" s="74" t="s">
        <v>163</v>
      </c>
      <c r="V122" s="77" t="s">
        <v>759</v>
      </c>
      <c r="W122" s="74"/>
      <c r="X122" s="78"/>
      <c r="Y122" s="76">
        <v>45011</v>
      </c>
      <c r="Z122" s="58" t="s">
        <v>276</v>
      </c>
      <c r="AA122" s="74" t="s">
        <v>1103</v>
      </c>
      <c r="AB122" s="79">
        <v>1</v>
      </c>
    </row>
    <row r="123" spans="1:28" s="79" customFormat="1" hidden="1" x14ac:dyDescent="0.35">
      <c r="A123" s="58">
        <v>8</v>
      </c>
      <c r="B123" s="151" t="s">
        <v>1104</v>
      </c>
      <c r="C123" s="73">
        <v>7</v>
      </c>
      <c r="D123" s="73" t="s">
        <v>13</v>
      </c>
      <c r="E123" s="74" t="s">
        <v>286</v>
      </c>
      <c r="F123" s="58" t="s">
        <v>312</v>
      </c>
      <c r="G123" s="74" t="s">
        <v>44</v>
      </c>
      <c r="H123" s="58" t="s">
        <v>280</v>
      </c>
      <c r="I123" s="74" t="s">
        <v>44</v>
      </c>
      <c r="J123" s="74" t="s">
        <v>327</v>
      </c>
      <c r="K123" s="74" t="s">
        <v>1105</v>
      </c>
      <c r="L123" s="74" t="s">
        <v>193</v>
      </c>
      <c r="M123" s="76">
        <v>44979</v>
      </c>
      <c r="N123" s="76">
        <v>44979</v>
      </c>
      <c r="O123" s="74" t="s">
        <v>1106</v>
      </c>
      <c r="P123" s="203"/>
      <c r="Q123" s="74" t="s">
        <v>9</v>
      </c>
      <c r="R123" s="74" t="s">
        <v>17</v>
      </c>
      <c r="S123" s="74"/>
      <c r="T123" s="74"/>
      <c r="U123" s="74"/>
      <c r="V123" s="77"/>
      <c r="W123" s="74"/>
      <c r="X123" s="78"/>
      <c r="Y123" s="76">
        <v>44984</v>
      </c>
      <c r="Z123" s="58" t="s">
        <v>276</v>
      </c>
      <c r="AA123" s="74" t="s">
        <v>1107</v>
      </c>
    </row>
    <row r="124" spans="1:28" s="79" customFormat="1" hidden="1" x14ac:dyDescent="0.35">
      <c r="A124" s="58">
        <v>8</v>
      </c>
      <c r="B124" s="151" t="s">
        <v>1108</v>
      </c>
      <c r="C124" s="73">
        <v>8</v>
      </c>
      <c r="D124" s="73" t="s">
        <v>13</v>
      </c>
      <c r="E124" s="74" t="s">
        <v>286</v>
      </c>
      <c r="F124" s="58" t="s">
        <v>271</v>
      </c>
      <c r="G124" s="74" t="s">
        <v>44</v>
      </c>
      <c r="H124" s="58" t="s">
        <v>280</v>
      </c>
      <c r="I124" s="74" t="s">
        <v>44</v>
      </c>
      <c r="J124" s="74" t="s">
        <v>327</v>
      </c>
      <c r="K124" s="74" t="s">
        <v>659</v>
      </c>
      <c r="L124" s="74" t="s">
        <v>193</v>
      </c>
      <c r="M124" s="76">
        <v>44979</v>
      </c>
      <c r="N124" s="76">
        <v>44979</v>
      </c>
      <c r="O124" s="74" t="s">
        <v>1106</v>
      </c>
      <c r="P124" s="203"/>
      <c r="Q124" s="74" t="s">
        <v>9</v>
      </c>
      <c r="R124" s="74" t="s">
        <v>17</v>
      </c>
      <c r="S124" s="74"/>
      <c r="T124" s="74"/>
      <c r="U124" s="74"/>
      <c r="V124" s="77"/>
      <c r="W124" s="74"/>
      <c r="X124" s="78"/>
      <c r="Y124" s="76">
        <v>44984</v>
      </c>
      <c r="Z124" s="58" t="s">
        <v>276</v>
      </c>
      <c r="AA124" s="74" t="s">
        <v>1107</v>
      </c>
    </row>
    <row r="125" spans="1:28" s="79" customFormat="1" hidden="1" x14ac:dyDescent="0.35">
      <c r="A125" s="58">
        <v>8</v>
      </c>
      <c r="B125" s="151" t="s">
        <v>1109</v>
      </c>
      <c r="C125" s="73">
        <v>2</v>
      </c>
      <c r="D125" s="73" t="s">
        <v>13</v>
      </c>
      <c r="E125" s="74" t="s">
        <v>286</v>
      </c>
      <c r="F125" s="58" t="s">
        <v>271</v>
      </c>
      <c r="G125" s="74" t="s">
        <v>44</v>
      </c>
      <c r="H125" s="58" t="s">
        <v>280</v>
      </c>
      <c r="I125" s="74" t="s">
        <v>44</v>
      </c>
      <c r="J125" s="74" t="s">
        <v>385</v>
      </c>
      <c r="K125" s="74" t="s">
        <v>561</v>
      </c>
      <c r="L125" s="74" t="s">
        <v>193</v>
      </c>
      <c r="M125" s="76">
        <v>44979</v>
      </c>
      <c r="N125" s="76">
        <v>44979</v>
      </c>
      <c r="O125" s="74" t="s">
        <v>1110</v>
      </c>
      <c r="P125" s="203"/>
      <c r="Q125" s="74" t="s">
        <v>9</v>
      </c>
      <c r="R125" s="74" t="s">
        <v>10</v>
      </c>
      <c r="S125" s="74"/>
      <c r="T125" s="74"/>
      <c r="U125" s="74"/>
      <c r="V125" s="77"/>
      <c r="W125" s="74"/>
      <c r="X125" s="78"/>
      <c r="Y125" s="76">
        <v>44983</v>
      </c>
      <c r="Z125" s="58" t="s">
        <v>276</v>
      </c>
      <c r="AA125" s="74" t="s">
        <v>654</v>
      </c>
    </row>
    <row r="126" spans="1:28" s="80" customFormat="1" hidden="1" x14ac:dyDescent="0.35">
      <c r="A126" s="230">
        <v>8</v>
      </c>
      <c r="B126" s="137" t="s">
        <v>1111</v>
      </c>
      <c r="C126" s="228">
        <v>13</v>
      </c>
      <c r="D126" s="228" t="s">
        <v>13</v>
      </c>
      <c r="E126" s="229" t="s">
        <v>286</v>
      </c>
      <c r="F126" s="230" t="s">
        <v>271</v>
      </c>
      <c r="G126" s="229" t="s">
        <v>175</v>
      </c>
      <c r="H126" s="230" t="s">
        <v>205</v>
      </c>
      <c r="I126" s="229" t="s">
        <v>175</v>
      </c>
      <c r="J126" s="229" t="s">
        <v>333</v>
      </c>
      <c r="K126" s="229" t="s">
        <v>370</v>
      </c>
      <c r="L126" s="229" t="s">
        <v>193</v>
      </c>
      <c r="M126" s="288">
        <v>44979</v>
      </c>
      <c r="N126" s="288">
        <v>44979</v>
      </c>
      <c r="O126" s="229" t="s">
        <v>1112</v>
      </c>
      <c r="P126" s="203"/>
      <c r="Q126" s="229" t="s">
        <v>9</v>
      </c>
      <c r="R126" s="229" t="s">
        <v>10</v>
      </c>
      <c r="S126" s="229"/>
      <c r="T126" s="229"/>
      <c r="U126" s="229"/>
      <c r="V126" s="233"/>
      <c r="W126" s="229"/>
      <c r="X126" s="234"/>
      <c r="Y126" s="288">
        <v>44979</v>
      </c>
      <c r="Z126" s="230" t="s">
        <v>430</v>
      </c>
      <c r="AA126" s="229" t="s">
        <v>1113</v>
      </c>
    </row>
    <row r="127" spans="1:28" s="79" customFormat="1" hidden="1" x14ac:dyDescent="0.35">
      <c r="A127" s="58">
        <v>8</v>
      </c>
      <c r="B127" s="151" t="s">
        <v>1114</v>
      </c>
      <c r="C127" s="73">
        <v>5</v>
      </c>
      <c r="D127" s="73" t="s">
        <v>20</v>
      </c>
      <c r="E127" s="74" t="s">
        <v>286</v>
      </c>
      <c r="F127" s="58" t="s">
        <v>271</v>
      </c>
      <c r="G127" s="74" t="s">
        <v>175</v>
      </c>
      <c r="H127" s="58" t="s">
        <v>205</v>
      </c>
      <c r="I127" s="74" t="s">
        <v>175</v>
      </c>
      <c r="J127" s="74" t="s">
        <v>333</v>
      </c>
      <c r="K127" s="74" t="s">
        <v>370</v>
      </c>
      <c r="L127" s="74" t="s">
        <v>193</v>
      </c>
      <c r="M127" s="76">
        <v>44979</v>
      </c>
      <c r="N127" s="76">
        <v>44979</v>
      </c>
      <c r="O127" s="74" t="s">
        <v>1115</v>
      </c>
      <c r="P127" s="203"/>
      <c r="Q127" s="74" t="s">
        <v>9</v>
      </c>
      <c r="R127" s="74" t="s">
        <v>17</v>
      </c>
      <c r="S127" s="74"/>
      <c r="T127" s="74"/>
      <c r="U127" s="74"/>
      <c r="V127" s="77"/>
      <c r="W127" s="74"/>
      <c r="X127" s="78"/>
      <c r="Y127" s="76">
        <v>44990</v>
      </c>
      <c r="Z127" s="58" t="s">
        <v>276</v>
      </c>
      <c r="AA127" s="74" t="s">
        <v>1116</v>
      </c>
    </row>
    <row r="128" spans="1:28" s="79" customFormat="1" hidden="1" x14ac:dyDescent="0.35">
      <c r="A128" s="58">
        <v>8</v>
      </c>
      <c r="B128" s="151" t="s">
        <v>1117</v>
      </c>
      <c r="C128" s="73">
        <v>27</v>
      </c>
      <c r="D128" s="73" t="s">
        <v>13</v>
      </c>
      <c r="E128" s="74" t="s">
        <v>286</v>
      </c>
      <c r="F128" s="58" t="s">
        <v>312</v>
      </c>
      <c r="G128" s="74" t="s">
        <v>170</v>
      </c>
      <c r="H128" s="58" t="s">
        <v>201</v>
      </c>
      <c r="I128" s="74" t="s">
        <v>170</v>
      </c>
      <c r="J128" s="74" t="s">
        <v>333</v>
      </c>
      <c r="K128" s="74" t="s">
        <v>313</v>
      </c>
      <c r="L128" s="74" t="s">
        <v>193</v>
      </c>
      <c r="M128" s="76">
        <v>44979</v>
      </c>
      <c r="N128" s="76">
        <v>44979</v>
      </c>
      <c r="O128" s="74" t="s">
        <v>1118</v>
      </c>
      <c r="P128" s="203"/>
      <c r="Q128" s="74" t="s">
        <v>9</v>
      </c>
      <c r="R128" s="74" t="s">
        <v>23</v>
      </c>
      <c r="S128" s="74"/>
      <c r="T128" s="74" t="s">
        <v>341</v>
      </c>
      <c r="U128" s="74"/>
      <c r="V128" s="77"/>
      <c r="W128" s="74"/>
      <c r="X128" s="78"/>
      <c r="Y128" s="76">
        <v>44984</v>
      </c>
      <c r="Z128" s="58" t="s">
        <v>276</v>
      </c>
      <c r="AA128" s="74" t="s">
        <v>1119</v>
      </c>
    </row>
    <row r="129" spans="1:28" s="79" customFormat="1" hidden="1" x14ac:dyDescent="0.35">
      <c r="A129" s="58">
        <v>8</v>
      </c>
      <c r="B129" s="151" t="s">
        <v>1120</v>
      </c>
      <c r="C129" s="73">
        <v>25</v>
      </c>
      <c r="D129" s="73" t="s">
        <v>13</v>
      </c>
      <c r="E129" s="74" t="s">
        <v>279</v>
      </c>
      <c r="F129" s="58" t="s">
        <v>271</v>
      </c>
      <c r="G129" s="74" t="s">
        <v>322</v>
      </c>
      <c r="H129" s="58" t="s">
        <v>205</v>
      </c>
      <c r="I129" s="85" t="s">
        <v>173</v>
      </c>
      <c r="J129" s="74" t="s">
        <v>333</v>
      </c>
      <c r="K129" s="74" t="s">
        <v>274</v>
      </c>
      <c r="L129" s="74" t="s">
        <v>193</v>
      </c>
      <c r="M129" s="76">
        <v>44980</v>
      </c>
      <c r="N129" s="76">
        <v>44980</v>
      </c>
      <c r="O129" s="74" t="s">
        <v>1121</v>
      </c>
      <c r="P129" s="203"/>
      <c r="Q129" s="74" t="s">
        <v>9</v>
      </c>
      <c r="R129" s="74" t="s">
        <v>17</v>
      </c>
      <c r="S129" s="74"/>
      <c r="T129" s="74"/>
      <c r="U129" s="74"/>
      <c r="V129" s="77"/>
      <c r="W129" s="74"/>
      <c r="X129" s="78" t="s">
        <v>1122</v>
      </c>
      <c r="Y129" s="76">
        <v>44985</v>
      </c>
      <c r="Z129" s="58" t="s">
        <v>276</v>
      </c>
      <c r="AA129" s="74" t="s">
        <v>1123</v>
      </c>
    </row>
    <row r="130" spans="1:28" s="79" customFormat="1" hidden="1" x14ac:dyDescent="0.35">
      <c r="A130" s="58">
        <v>8</v>
      </c>
      <c r="B130" s="151" t="s">
        <v>1124</v>
      </c>
      <c r="C130" s="73">
        <v>3</v>
      </c>
      <c r="D130" s="73" t="s">
        <v>13</v>
      </c>
      <c r="E130" s="74" t="s">
        <v>279</v>
      </c>
      <c r="F130" s="58" t="s">
        <v>271</v>
      </c>
      <c r="G130" s="74" t="s">
        <v>53</v>
      </c>
      <c r="H130" s="58" t="s">
        <v>280</v>
      </c>
      <c r="I130" s="74" t="s">
        <v>53</v>
      </c>
      <c r="J130" s="74" t="s">
        <v>433</v>
      </c>
      <c r="K130" s="74" t="s">
        <v>839</v>
      </c>
      <c r="L130" s="74" t="s">
        <v>193</v>
      </c>
      <c r="M130" s="76">
        <v>44980</v>
      </c>
      <c r="N130" s="76">
        <v>44980</v>
      </c>
      <c r="O130" s="74" t="s">
        <v>520</v>
      </c>
      <c r="P130" s="203"/>
      <c r="Q130" s="74" t="s">
        <v>9</v>
      </c>
      <c r="R130" s="74" t="s">
        <v>10</v>
      </c>
      <c r="S130" s="74"/>
      <c r="T130" s="74"/>
      <c r="U130" s="74" t="s">
        <v>163</v>
      </c>
      <c r="V130" s="77" t="s">
        <v>759</v>
      </c>
      <c r="W130" s="74"/>
      <c r="X130" s="78"/>
      <c r="Y130" s="76">
        <v>44985</v>
      </c>
      <c r="Z130" s="58" t="s">
        <v>276</v>
      </c>
      <c r="AA130" s="74" t="s">
        <v>1125</v>
      </c>
      <c r="AB130" s="79">
        <v>1</v>
      </c>
    </row>
    <row r="131" spans="1:28" s="79" customFormat="1" hidden="1" x14ac:dyDescent="0.35">
      <c r="A131" s="58">
        <v>8</v>
      </c>
      <c r="B131" s="151" t="s">
        <v>1126</v>
      </c>
      <c r="C131" s="73">
        <v>1</v>
      </c>
      <c r="D131" s="73" t="s">
        <v>13</v>
      </c>
      <c r="E131" s="74" t="s">
        <v>286</v>
      </c>
      <c r="F131" s="58" t="s">
        <v>271</v>
      </c>
      <c r="G131" s="74" t="s">
        <v>53</v>
      </c>
      <c r="H131" s="58" t="s">
        <v>280</v>
      </c>
      <c r="I131" s="74" t="s">
        <v>53</v>
      </c>
      <c r="J131" s="74" t="s">
        <v>273</v>
      </c>
      <c r="K131" s="74" t="s">
        <v>1127</v>
      </c>
      <c r="L131" s="74" t="s">
        <v>193</v>
      </c>
      <c r="M131" s="76">
        <v>44980</v>
      </c>
      <c r="N131" s="76">
        <v>44980</v>
      </c>
      <c r="O131" s="74" t="s">
        <v>1128</v>
      </c>
      <c r="P131" s="203"/>
      <c r="Q131" s="74" t="s">
        <v>9</v>
      </c>
      <c r="R131" s="74" t="s">
        <v>10</v>
      </c>
      <c r="S131" s="74"/>
      <c r="T131" s="74"/>
      <c r="U131" s="74"/>
      <c r="V131" s="77"/>
      <c r="W131" s="74"/>
      <c r="X131" s="78"/>
      <c r="Y131" s="76">
        <v>44984</v>
      </c>
      <c r="Z131" s="58" t="s">
        <v>276</v>
      </c>
      <c r="AA131" s="74" t="s">
        <v>434</v>
      </c>
    </row>
    <row r="132" spans="1:28" s="79" customFormat="1" hidden="1" x14ac:dyDescent="0.35">
      <c r="A132" s="58">
        <v>8</v>
      </c>
      <c r="B132" s="151" t="s">
        <v>1129</v>
      </c>
      <c r="C132" s="73">
        <v>24</v>
      </c>
      <c r="D132" s="73" t="s">
        <v>13</v>
      </c>
      <c r="E132" s="74" t="s">
        <v>279</v>
      </c>
      <c r="F132" s="58" t="s">
        <v>312</v>
      </c>
      <c r="G132" s="74" t="s">
        <v>44</v>
      </c>
      <c r="H132" s="58" t="s">
        <v>280</v>
      </c>
      <c r="I132" s="74" t="s">
        <v>44</v>
      </c>
      <c r="J132" s="74" t="s">
        <v>327</v>
      </c>
      <c r="K132" s="74" t="s">
        <v>1130</v>
      </c>
      <c r="L132" s="74" t="s">
        <v>193</v>
      </c>
      <c r="M132" s="76">
        <v>44980</v>
      </c>
      <c r="N132" s="76">
        <v>44980</v>
      </c>
      <c r="O132" s="74" t="s">
        <v>1131</v>
      </c>
      <c r="P132" s="203"/>
      <c r="Q132" s="74" t="s">
        <v>9</v>
      </c>
      <c r="R132" s="74" t="s">
        <v>17</v>
      </c>
      <c r="S132" s="74"/>
      <c r="T132" s="74" t="s">
        <v>1132</v>
      </c>
      <c r="U132" s="74"/>
      <c r="V132" s="77"/>
      <c r="W132" s="74"/>
      <c r="X132" s="78"/>
      <c r="Y132" s="76">
        <v>44985</v>
      </c>
      <c r="Z132" s="58" t="s">
        <v>276</v>
      </c>
      <c r="AA132" s="74" t="s">
        <v>1133</v>
      </c>
    </row>
    <row r="133" spans="1:28" s="79" customFormat="1" x14ac:dyDescent="0.35">
      <c r="A133" s="58">
        <v>8</v>
      </c>
      <c r="B133" s="151" t="s">
        <v>1134</v>
      </c>
      <c r="C133" s="73">
        <v>30</v>
      </c>
      <c r="D133" s="73" t="s">
        <v>13</v>
      </c>
      <c r="E133" s="74" t="s">
        <v>279</v>
      </c>
      <c r="F133" s="58" t="s">
        <v>271</v>
      </c>
      <c r="G133" s="74" t="s">
        <v>7</v>
      </c>
      <c r="H133" s="58" t="s">
        <v>280</v>
      </c>
      <c r="I133" s="74" t="s">
        <v>7</v>
      </c>
      <c r="J133" s="74" t="s">
        <v>295</v>
      </c>
      <c r="K133" s="74" t="s">
        <v>289</v>
      </c>
      <c r="L133" s="74" t="s">
        <v>195</v>
      </c>
      <c r="M133" s="76">
        <v>44980</v>
      </c>
      <c r="N133" s="76">
        <v>44980</v>
      </c>
      <c r="O133" s="74" t="s">
        <v>1135</v>
      </c>
      <c r="P133" s="203"/>
      <c r="Q133" s="74" t="s">
        <v>9</v>
      </c>
      <c r="R133" s="74" t="s">
        <v>23</v>
      </c>
      <c r="S133" s="74"/>
      <c r="T133" s="74" t="s">
        <v>478</v>
      </c>
      <c r="U133" s="74"/>
      <c r="V133" s="77"/>
      <c r="W133" s="74"/>
      <c r="X133" s="78"/>
      <c r="Y133" s="76">
        <v>44983</v>
      </c>
      <c r="Z133" s="58" t="s">
        <v>276</v>
      </c>
      <c r="AA133" s="74" t="s">
        <v>1136</v>
      </c>
    </row>
    <row r="134" spans="1:28" s="79" customFormat="1" x14ac:dyDescent="0.35">
      <c r="A134" s="58">
        <v>8</v>
      </c>
      <c r="B134" s="151" t="s">
        <v>1137</v>
      </c>
      <c r="C134" s="73">
        <v>20</v>
      </c>
      <c r="D134" s="73" t="s">
        <v>13</v>
      </c>
      <c r="E134" s="74" t="s">
        <v>286</v>
      </c>
      <c r="F134" s="58" t="s">
        <v>271</v>
      </c>
      <c r="G134" s="74" t="s">
        <v>7</v>
      </c>
      <c r="H134" s="58" t="s">
        <v>280</v>
      </c>
      <c r="I134" s="74" t="s">
        <v>7</v>
      </c>
      <c r="J134" s="74" t="s">
        <v>385</v>
      </c>
      <c r="K134" s="74" t="s">
        <v>428</v>
      </c>
      <c r="L134" s="74" t="s">
        <v>195</v>
      </c>
      <c r="M134" s="76">
        <v>44980</v>
      </c>
      <c r="N134" s="76">
        <v>44980</v>
      </c>
      <c r="O134" s="74" t="s">
        <v>1138</v>
      </c>
      <c r="P134" s="203"/>
      <c r="Q134" s="74" t="s">
        <v>9</v>
      </c>
      <c r="R134" s="74" t="s">
        <v>23</v>
      </c>
      <c r="S134" s="74"/>
      <c r="T134" s="74" t="s">
        <v>341</v>
      </c>
      <c r="U134" s="74"/>
      <c r="V134" s="77"/>
      <c r="W134" s="74"/>
      <c r="X134" s="78"/>
      <c r="Y134" s="76">
        <v>44981</v>
      </c>
      <c r="Z134" s="58" t="s">
        <v>276</v>
      </c>
      <c r="AA134" s="74" t="s">
        <v>1119</v>
      </c>
    </row>
    <row r="135" spans="1:28" s="79" customFormat="1" hidden="1" x14ac:dyDescent="0.35">
      <c r="A135" s="58">
        <v>8</v>
      </c>
      <c r="B135" s="151" t="s">
        <v>1139</v>
      </c>
      <c r="C135" s="73">
        <v>24</v>
      </c>
      <c r="D135" s="73" t="s">
        <v>13</v>
      </c>
      <c r="E135" s="74" t="s">
        <v>286</v>
      </c>
      <c r="F135" s="58" t="s">
        <v>312</v>
      </c>
      <c r="G135" s="74" t="s">
        <v>1140</v>
      </c>
      <c r="H135" s="58" t="s">
        <v>280</v>
      </c>
      <c r="I135" s="74" t="s">
        <v>7</v>
      </c>
      <c r="J135" s="74" t="s">
        <v>357</v>
      </c>
      <c r="K135" s="74" t="s">
        <v>289</v>
      </c>
      <c r="L135" s="74" t="s">
        <v>193</v>
      </c>
      <c r="M135" s="76">
        <v>44981</v>
      </c>
      <c r="N135" s="76">
        <v>44981</v>
      </c>
      <c r="O135" s="74" t="s">
        <v>1141</v>
      </c>
      <c r="P135" s="203"/>
      <c r="Q135" s="74" t="s">
        <v>9</v>
      </c>
      <c r="R135" s="74" t="s">
        <v>23</v>
      </c>
      <c r="S135" s="74"/>
      <c r="T135" s="74" t="s">
        <v>1142</v>
      </c>
      <c r="U135" s="74"/>
      <c r="V135" s="77"/>
      <c r="W135" s="74"/>
      <c r="X135" s="78"/>
      <c r="Y135" s="76">
        <v>44988</v>
      </c>
      <c r="Z135" s="58" t="s">
        <v>276</v>
      </c>
      <c r="AA135" s="74" t="s">
        <v>1143</v>
      </c>
    </row>
    <row r="136" spans="1:28" s="79" customFormat="1" hidden="1" x14ac:dyDescent="0.35">
      <c r="A136" s="58">
        <v>8</v>
      </c>
      <c r="B136" s="151" t="s">
        <v>1144</v>
      </c>
      <c r="C136" s="73">
        <v>2.8</v>
      </c>
      <c r="D136" s="73" t="s">
        <v>13</v>
      </c>
      <c r="E136" s="74" t="s">
        <v>286</v>
      </c>
      <c r="F136" s="58" t="s">
        <v>271</v>
      </c>
      <c r="G136" s="74" t="s">
        <v>964</v>
      </c>
      <c r="H136" s="58" t="s">
        <v>280</v>
      </c>
      <c r="I136" s="74" t="s">
        <v>7</v>
      </c>
      <c r="J136" s="74" t="s">
        <v>357</v>
      </c>
      <c r="K136" s="74" t="s">
        <v>289</v>
      </c>
      <c r="L136" s="74" t="s">
        <v>193</v>
      </c>
      <c r="M136" s="76">
        <v>44981</v>
      </c>
      <c r="N136" s="76">
        <v>44981</v>
      </c>
      <c r="O136" s="74" t="s">
        <v>1145</v>
      </c>
      <c r="P136" s="203"/>
      <c r="Q136" s="74" t="s">
        <v>9</v>
      </c>
      <c r="R136" s="74" t="s">
        <v>10</v>
      </c>
      <c r="S136" s="74"/>
      <c r="T136" s="74"/>
      <c r="U136" s="74" t="s">
        <v>163</v>
      </c>
      <c r="V136" s="77" t="s">
        <v>1045</v>
      </c>
      <c r="W136" s="74"/>
      <c r="X136" s="78"/>
      <c r="Y136" s="76">
        <v>44989</v>
      </c>
      <c r="Z136" s="58" t="s">
        <v>276</v>
      </c>
      <c r="AA136" s="74" t="s">
        <v>937</v>
      </c>
      <c r="AB136" s="79">
        <v>1</v>
      </c>
    </row>
    <row r="137" spans="1:28" s="79" customFormat="1" hidden="1" x14ac:dyDescent="0.35">
      <c r="A137" s="58">
        <v>8</v>
      </c>
      <c r="B137" s="151" t="s">
        <v>1146</v>
      </c>
      <c r="C137" s="73">
        <v>12</v>
      </c>
      <c r="D137" s="73" t="s">
        <v>13</v>
      </c>
      <c r="E137" s="74" t="s">
        <v>279</v>
      </c>
      <c r="F137" s="58" t="s">
        <v>271</v>
      </c>
      <c r="G137" s="74" t="s">
        <v>1147</v>
      </c>
      <c r="H137" s="58" t="s">
        <v>280</v>
      </c>
      <c r="I137" s="74" t="s">
        <v>7</v>
      </c>
      <c r="J137" s="74" t="s">
        <v>357</v>
      </c>
      <c r="K137" s="74" t="s">
        <v>289</v>
      </c>
      <c r="L137" s="74" t="s">
        <v>193</v>
      </c>
      <c r="M137" s="76">
        <v>44981</v>
      </c>
      <c r="N137" s="76">
        <v>44981</v>
      </c>
      <c r="O137" s="74" t="s">
        <v>1148</v>
      </c>
      <c r="P137" s="203"/>
      <c r="Q137" s="74" t="s">
        <v>9</v>
      </c>
      <c r="R137" s="74" t="s">
        <v>10</v>
      </c>
      <c r="S137" s="74"/>
      <c r="T137" s="74"/>
      <c r="U137" s="74" t="s">
        <v>163</v>
      </c>
      <c r="V137" s="77" t="s">
        <v>820</v>
      </c>
      <c r="W137" s="74"/>
      <c r="X137" s="78"/>
      <c r="Y137" s="76">
        <v>44989</v>
      </c>
      <c r="Z137" s="58" t="s">
        <v>276</v>
      </c>
      <c r="AA137" s="74" t="s">
        <v>215</v>
      </c>
      <c r="AB137" s="79">
        <v>2</v>
      </c>
    </row>
    <row r="138" spans="1:28" s="79" customFormat="1" hidden="1" x14ac:dyDescent="0.35">
      <c r="A138" s="58">
        <v>8</v>
      </c>
      <c r="B138" s="151" t="s">
        <v>1149</v>
      </c>
      <c r="C138" s="73">
        <v>18</v>
      </c>
      <c r="D138" s="73" t="s">
        <v>13</v>
      </c>
      <c r="E138" s="74" t="s">
        <v>286</v>
      </c>
      <c r="F138" s="58" t="s">
        <v>271</v>
      </c>
      <c r="G138" s="74" t="s">
        <v>7</v>
      </c>
      <c r="H138" s="58" t="s">
        <v>280</v>
      </c>
      <c r="I138" s="74" t="s">
        <v>7</v>
      </c>
      <c r="J138" s="74" t="s">
        <v>327</v>
      </c>
      <c r="K138" s="74" t="s">
        <v>561</v>
      </c>
      <c r="L138" s="58" t="s">
        <v>193</v>
      </c>
      <c r="M138" s="76">
        <v>44981</v>
      </c>
      <c r="N138" s="290"/>
      <c r="O138" s="74" t="s">
        <v>1150</v>
      </c>
      <c r="P138" s="203"/>
      <c r="Q138" s="74" t="s">
        <v>9</v>
      </c>
      <c r="R138" s="74" t="s">
        <v>23</v>
      </c>
      <c r="S138" s="74"/>
      <c r="T138" s="74"/>
      <c r="U138" s="74"/>
      <c r="V138" s="77"/>
      <c r="W138" s="74" t="s">
        <v>12</v>
      </c>
      <c r="X138" s="78" t="s">
        <v>1151</v>
      </c>
      <c r="Y138" s="76"/>
      <c r="Z138" s="265"/>
      <c r="AA138" s="74" t="s">
        <v>12</v>
      </c>
    </row>
    <row r="139" spans="1:28" s="79" customFormat="1" hidden="1" x14ac:dyDescent="0.35">
      <c r="A139" s="58">
        <v>8</v>
      </c>
      <c r="B139" s="151" t="s">
        <v>1152</v>
      </c>
      <c r="C139" s="73">
        <v>18</v>
      </c>
      <c r="D139" s="73" t="s">
        <v>13</v>
      </c>
      <c r="E139" s="74" t="s">
        <v>286</v>
      </c>
      <c r="F139" s="58" t="s">
        <v>271</v>
      </c>
      <c r="G139" s="74" t="s">
        <v>53</v>
      </c>
      <c r="H139" s="58" t="s">
        <v>280</v>
      </c>
      <c r="I139" s="74" t="s">
        <v>53</v>
      </c>
      <c r="J139" s="74" t="s">
        <v>385</v>
      </c>
      <c r="K139" s="74" t="s">
        <v>1153</v>
      </c>
      <c r="L139" s="74" t="s">
        <v>193</v>
      </c>
      <c r="M139" s="76">
        <v>44981</v>
      </c>
      <c r="N139" s="76">
        <v>44981</v>
      </c>
      <c r="O139" s="74" t="s">
        <v>438</v>
      </c>
      <c r="P139" s="203"/>
      <c r="Q139" s="74" t="s">
        <v>9</v>
      </c>
      <c r="R139" s="74" t="s">
        <v>23</v>
      </c>
      <c r="S139" s="74"/>
      <c r="T139" s="74" t="s">
        <v>319</v>
      </c>
      <c r="U139" s="74"/>
      <c r="V139" s="77"/>
      <c r="W139" s="74"/>
      <c r="X139" s="78"/>
      <c r="Y139" s="76">
        <v>44990</v>
      </c>
      <c r="Z139" s="58" t="s">
        <v>276</v>
      </c>
      <c r="AA139" s="74" t="s">
        <v>1154</v>
      </c>
    </row>
    <row r="140" spans="1:28" s="79" customFormat="1" x14ac:dyDescent="0.35">
      <c r="A140" s="58">
        <v>8</v>
      </c>
      <c r="B140" s="151" t="s">
        <v>1155</v>
      </c>
      <c r="C140" s="73">
        <v>1</v>
      </c>
      <c r="D140" s="73" t="s">
        <v>13</v>
      </c>
      <c r="E140" s="74" t="s">
        <v>279</v>
      </c>
      <c r="F140" s="58" t="s">
        <v>271</v>
      </c>
      <c r="G140" s="74" t="s">
        <v>53</v>
      </c>
      <c r="H140" s="58" t="s">
        <v>280</v>
      </c>
      <c r="I140" s="74" t="s">
        <v>53</v>
      </c>
      <c r="J140" s="74" t="s">
        <v>273</v>
      </c>
      <c r="K140" s="74" t="s">
        <v>839</v>
      </c>
      <c r="L140" s="74" t="s">
        <v>195</v>
      </c>
      <c r="M140" s="76">
        <v>44981</v>
      </c>
      <c r="N140" s="76">
        <v>44981</v>
      </c>
      <c r="O140" s="74" t="s">
        <v>1156</v>
      </c>
      <c r="P140" s="203"/>
      <c r="Q140" s="74" t="s">
        <v>9</v>
      </c>
      <c r="R140" s="74" t="s">
        <v>10</v>
      </c>
      <c r="S140" s="74"/>
      <c r="T140" s="74"/>
      <c r="U140" s="74"/>
      <c r="V140" s="77"/>
      <c r="W140" s="74"/>
      <c r="X140" s="78"/>
      <c r="Y140" s="76">
        <v>44985</v>
      </c>
      <c r="Z140" s="58" t="s">
        <v>276</v>
      </c>
      <c r="AA140" s="74" t="s">
        <v>654</v>
      </c>
    </row>
    <row r="141" spans="1:28" s="79" customFormat="1" hidden="1" x14ac:dyDescent="0.35">
      <c r="A141" s="58">
        <v>8</v>
      </c>
      <c r="B141" s="151" t="s">
        <v>1157</v>
      </c>
      <c r="C141" s="73">
        <v>30</v>
      </c>
      <c r="D141" s="73" t="s">
        <v>13</v>
      </c>
      <c r="E141" s="74" t="s">
        <v>286</v>
      </c>
      <c r="F141" s="58" t="s">
        <v>271</v>
      </c>
      <c r="G141" s="74" t="s">
        <v>1158</v>
      </c>
      <c r="H141" s="58" t="s">
        <v>280</v>
      </c>
      <c r="I141" s="74" t="s">
        <v>7</v>
      </c>
      <c r="J141" s="74" t="s">
        <v>357</v>
      </c>
      <c r="K141" s="74" t="s">
        <v>289</v>
      </c>
      <c r="L141" s="74" t="s">
        <v>193</v>
      </c>
      <c r="M141" s="76">
        <v>44981</v>
      </c>
      <c r="N141" s="76">
        <v>44981</v>
      </c>
      <c r="O141" s="74" t="s">
        <v>1159</v>
      </c>
      <c r="P141" s="203"/>
      <c r="Q141" s="74" t="s">
        <v>9</v>
      </c>
      <c r="R141" s="74" t="s">
        <v>17</v>
      </c>
      <c r="S141" s="74"/>
      <c r="T141" s="74"/>
      <c r="U141" s="74"/>
      <c r="V141" s="77"/>
      <c r="W141" s="74"/>
      <c r="X141" s="78"/>
      <c r="Y141" s="76">
        <v>44987</v>
      </c>
      <c r="Z141" s="58" t="s">
        <v>276</v>
      </c>
      <c r="AA141" s="74" t="s">
        <v>1160</v>
      </c>
    </row>
    <row r="142" spans="1:28" s="79" customFormat="1" hidden="1" x14ac:dyDescent="0.35">
      <c r="A142" s="58">
        <v>8</v>
      </c>
      <c r="B142" s="151" t="s">
        <v>1161</v>
      </c>
      <c r="C142" s="73">
        <v>1.7</v>
      </c>
      <c r="D142" s="73" t="s">
        <v>13</v>
      </c>
      <c r="E142" s="74" t="s">
        <v>286</v>
      </c>
      <c r="F142" s="58" t="s">
        <v>271</v>
      </c>
      <c r="G142" s="74" t="s">
        <v>884</v>
      </c>
      <c r="H142" s="58" t="s">
        <v>280</v>
      </c>
      <c r="I142" s="74" t="s">
        <v>7</v>
      </c>
      <c r="J142" s="74" t="s">
        <v>357</v>
      </c>
      <c r="K142" s="74" t="s">
        <v>289</v>
      </c>
      <c r="L142" s="74" t="s">
        <v>193</v>
      </c>
      <c r="M142" s="76">
        <v>44981</v>
      </c>
      <c r="N142" s="76">
        <v>44981</v>
      </c>
      <c r="O142" s="74" t="s">
        <v>1162</v>
      </c>
      <c r="P142" s="203"/>
      <c r="Q142" s="74" t="s">
        <v>9</v>
      </c>
      <c r="R142" s="74" t="s">
        <v>10</v>
      </c>
      <c r="S142" s="74"/>
      <c r="T142" s="74"/>
      <c r="U142" s="74" t="s">
        <v>163</v>
      </c>
      <c r="V142" s="77" t="s">
        <v>759</v>
      </c>
      <c r="W142" s="74"/>
      <c r="X142" s="78"/>
      <c r="Y142" s="76">
        <v>44985</v>
      </c>
      <c r="Z142" s="58" t="s">
        <v>276</v>
      </c>
      <c r="AA142" s="74" t="s">
        <v>1163</v>
      </c>
      <c r="AB142" s="79">
        <v>1</v>
      </c>
    </row>
    <row r="143" spans="1:28" s="79" customFormat="1" hidden="1" x14ac:dyDescent="0.35">
      <c r="A143" s="58">
        <v>8</v>
      </c>
      <c r="B143" s="151" t="s">
        <v>1164</v>
      </c>
      <c r="C143" s="73">
        <v>27</v>
      </c>
      <c r="D143" s="73" t="s">
        <v>13</v>
      </c>
      <c r="E143" s="74" t="s">
        <v>286</v>
      </c>
      <c r="F143" s="58" t="s">
        <v>271</v>
      </c>
      <c r="G143" s="74" t="s">
        <v>964</v>
      </c>
      <c r="H143" s="58" t="s">
        <v>280</v>
      </c>
      <c r="I143" s="74" t="s">
        <v>7</v>
      </c>
      <c r="J143" s="74" t="s">
        <v>338</v>
      </c>
      <c r="K143" s="74" t="s">
        <v>289</v>
      </c>
      <c r="L143" s="74" t="s">
        <v>193</v>
      </c>
      <c r="M143" s="76">
        <v>44981</v>
      </c>
      <c r="N143" s="76">
        <v>44981</v>
      </c>
      <c r="O143" s="74" t="s">
        <v>1165</v>
      </c>
      <c r="P143" s="203"/>
      <c r="Q143" s="74" t="s">
        <v>9</v>
      </c>
      <c r="R143" s="74" t="s">
        <v>17</v>
      </c>
      <c r="S143" s="74"/>
      <c r="T143" s="74"/>
      <c r="U143" s="74"/>
      <c r="V143" s="77"/>
      <c r="W143" s="74"/>
      <c r="X143" s="78"/>
      <c r="Y143" s="76">
        <v>44984</v>
      </c>
      <c r="Z143" s="58" t="s">
        <v>276</v>
      </c>
      <c r="AA143" s="74" t="s">
        <v>1166</v>
      </c>
    </row>
    <row r="144" spans="1:28" s="79" customFormat="1" hidden="1" x14ac:dyDescent="0.35">
      <c r="A144" s="58">
        <v>8</v>
      </c>
      <c r="B144" s="151" t="s">
        <v>1167</v>
      </c>
      <c r="C144" s="73">
        <v>28</v>
      </c>
      <c r="D144" s="73" t="s">
        <v>13</v>
      </c>
      <c r="E144" s="74" t="s">
        <v>286</v>
      </c>
      <c r="F144" s="58" t="s">
        <v>271</v>
      </c>
      <c r="G144" s="74" t="s">
        <v>53</v>
      </c>
      <c r="H144" s="58" t="s">
        <v>280</v>
      </c>
      <c r="I144" s="74" t="s">
        <v>53</v>
      </c>
      <c r="J144" s="74" t="s">
        <v>433</v>
      </c>
      <c r="K144" s="74" t="s">
        <v>317</v>
      </c>
      <c r="L144" s="74" t="s">
        <v>193</v>
      </c>
      <c r="M144" s="76">
        <v>44980</v>
      </c>
      <c r="N144" s="76">
        <v>44980</v>
      </c>
      <c r="O144" s="74" t="s">
        <v>1168</v>
      </c>
      <c r="P144" s="203"/>
      <c r="Q144" s="74" t="s">
        <v>9</v>
      </c>
      <c r="R144" s="74" t="s">
        <v>17</v>
      </c>
      <c r="S144" s="74"/>
      <c r="T144" s="74" t="s">
        <v>1132</v>
      </c>
      <c r="U144" s="74"/>
      <c r="V144" s="77"/>
      <c r="W144" s="74"/>
      <c r="X144" s="78"/>
      <c r="Y144" s="76">
        <v>44985</v>
      </c>
      <c r="Z144" s="58" t="s">
        <v>276</v>
      </c>
      <c r="AA144" s="74" t="s">
        <v>1169</v>
      </c>
    </row>
    <row r="145" spans="1:28" s="79" customFormat="1" x14ac:dyDescent="0.35">
      <c r="A145" s="58">
        <v>8</v>
      </c>
      <c r="B145" s="151" t="s">
        <v>1170</v>
      </c>
      <c r="C145" s="73">
        <v>50</v>
      </c>
      <c r="D145" s="73" t="s">
        <v>13</v>
      </c>
      <c r="E145" s="74" t="s">
        <v>279</v>
      </c>
      <c r="F145" s="58" t="s">
        <v>271</v>
      </c>
      <c r="G145" s="74" t="s">
        <v>53</v>
      </c>
      <c r="H145" s="58" t="s">
        <v>280</v>
      </c>
      <c r="I145" s="74" t="s">
        <v>53</v>
      </c>
      <c r="J145" s="74" t="s">
        <v>273</v>
      </c>
      <c r="K145" s="74" t="s">
        <v>1171</v>
      </c>
      <c r="L145" s="74" t="s">
        <v>195</v>
      </c>
      <c r="M145" s="76">
        <v>44982</v>
      </c>
      <c r="N145" s="76">
        <v>44982</v>
      </c>
      <c r="O145" s="74" t="s">
        <v>1172</v>
      </c>
      <c r="P145" s="203"/>
      <c r="Q145" s="74" t="s">
        <v>9</v>
      </c>
      <c r="R145" s="74" t="s">
        <v>17</v>
      </c>
      <c r="S145" s="74"/>
      <c r="T145" s="74"/>
      <c r="U145" s="74"/>
      <c r="V145" s="77"/>
      <c r="W145" s="74"/>
      <c r="X145" s="78"/>
      <c r="Y145" s="76">
        <v>44985</v>
      </c>
      <c r="Z145" s="58" t="s">
        <v>276</v>
      </c>
      <c r="AA145" s="74" t="s">
        <v>1173</v>
      </c>
    </row>
    <row r="146" spans="1:28" s="79" customFormat="1" x14ac:dyDescent="0.35">
      <c r="A146" s="58">
        <v>8</v>
      </c>
      <c r="B146" s="151" t="s">
        <v>1174</v>
      </c>
      <c r="C146" s="73">
        <v>50</v>
      </c>
      <c r="D146" s="73" t="s">
        <v>13</v>
      </c>
      <c r="E146" s="74" t="s">
        <v>286</v>
      </c>
      <c r="F146" s="58" t="s">
        <v>271</v>
      </c>
      <c r="G146" s="74" t="s">
        <v>7</v>
      </c>
      <c r="H146" s="58" t="s">
        <v>280</v>
      </c>
      <c r="I146" s="74" t="s">
        <v>7</v>
      </c>
      <c r="J146" s="74" t="s">
        <v>338</v>
      </c>
      <c r="K146" s="74" t="s">
        <v>289</v>
      </c>
      <c r="L146" s="74" t="s">
        <v>195</v>
      </c>
      <c r="M146" s="76">
        <v>44982</v>
      </c>
      <c r="N146" s="76">
        <v>44982</v>
      </c>
      <c r="O146" s="74" t="s">
        <v>438</v>
      </c>
      <c r="P146" s="203"/>
      <c r="Q146" s="74" t="s">
        <v>9</v>
      </c>
      <c r="R146" s="74" t="s">
        <v>23</v>
      </c>
      <c r="S146" s="74"/>
      <c r="T146" s="74" t="s">
        <v>319</v>
      </c>
      <c r="U146" s="74"/>
      <c r="V146" s="77"/>
      <c r="W146" s="74"/>
      <c r="X146" s="78"/>
      <c r="Y146" s="76">
        <v>44986</v>
      </c>
      <c r="Z146" s="58" t="s">
        <v>276</v>
      </c>
      <c r="AA146" s="74" t="s">
        <v>1175</v>
      </c>
    </row>
    <row r="147" spans="1:28" s="79" customFormat="1" x14ac:dyDescent="0.35">
      <c r="A147" s="58">
        <v>9</v>
      </c>
      <c r="B147" s="151" t="s">
        <v>1176</v>
      </c>
      <c r="C147" s="73">
        <v>2</v>
      </c>
      <c r="D147" s="73" t="s">
        <v>20</v>
      </c>
      <c r="E147" s="74" t="s">
        <v>279</v>
      </c>
      <c r="F147" s="58" t="s">
        <v>271</v>
      </c>
      <c r="G147" s="74" t="s">
        <v>53</v>
      </c>
      <c r="H147" s="58" t="s">
        <v>280</v>
      </c>
      <c r="I147" s="74" t="s">
        <v>53</v>
      </c>
      <c r="J147" s="74" t="s">
        <v>433</v>
      </c>
      <c r="K147" s="74" t="s">
        <v>904</v>
      </c>
      <c r="L147" s="58" t="s">
        <v>195</v>
      </c>
      <c r="M147" s="76">
        <v>44983</v>
      </c>
      <c r="N147" s="290"/>
      <c r="O147" s="74" t="s">
        <v>1177</v>
      </c>
      <c r="P147" s="203"/>
      <c r="Q147" s="74" t="s">
        <v>9</v>
      </c>
      <c r="R147" s="74" t="s">
        <v>17</v>
      </c>
      <c r="S147" s="74"/>
      <c r="T147" s="74"/>
      <c r="U147" s="74"/>
      <c r="V147" s="77"/>
      <c r="W147" s="74" t="s">
        <v>12</v>
      </c>
      <c r="X147" s="78" t="s">
        <v>1178</v>
      </c>
      <c r="Y147" s="76"/>
      <c r="Z147" s="265"/>
      <c r="AA147" s="74" t="s">
        <v>12</v>
      </c>
    </row>
    <row r="148" spans="1:28" s="79" customFormat="1" x14ac:dyDescent="0.35">
      <c r="A148" s="58">
        <v>9</v>
      </c>
      <c r="B148" s="151" t="s">
        <v>1179</v>
      </c>
      <c r="C148" s="73">
        <v>60</v>
      </c>
      <c r="D148" s="73" t="s">
        <v>13</v>
      </c>
      <c r="E148" s="74" t="s">
        <v>286</v>
      </c>
      <c r="F148" s="58" t="s">
        <v>271</v>
      </c>
      <c r="G148" s="74" t="s">
        <v>964</v>
      </c>
      <c r="H148" s="58" t="s">
        <v>280</v>
      </c>
      <c r="I148" s="74" t="s">
        <v>7</v>
      </c>
      <c r="J148" s="74" t="s">
        <v>433</v>
      </c>
      <c r="K148" s="74" t="s">
        <v>289</v>
      </c>
      <c r="L148" s="74" t="s">
        <v>195</v>
      </c>
      <c r="M148" s="76">
        <v>44984</v>
      </c>
      <c r="N148" s="76">
        <v>44984</v>
      </c>
      <c r="O148" s="74" t="s">
        <v>1180</v>
      </c>
      <c r="P148" s="203"/>
      <c r="Q148" s="74" t="s">
        <v>16</v>
      </c>
      <c r="R148" s="74"/>
      <c r="S148" s="74" t="s">
        <v>24</v>
      </c>
      <c r="T148" s="74"/>
      <c r="U148" s="74"/>
      <c r="V148" s="77"/>
      <c r="W148" s="74"/>
      <c r="X148" s="78"/>
      <c r="Y148" s="76">
        <v>44984</v>
      </c>
      <c r="Z148" s="58" t="s">
        <v>276</v>
      </c>
      <c r="AA148" s="74" t="s">
        <v>1180</v>
      </c>
    </row>
    <row r="149" spans="1:28" s="79" customFormat="1" hidden="1" x14ac:dyDescent="0.35">
      <c r="A149" s="58">
        <v>9</v>
      </c>
      <c r="B149" s="151" t="s">
        <v>1181</v>
      </c>
      <c r="C149" s="73">
        <v>22</v>
      </c>
      <c r="D149" s="73" t="s">
        <v>13</v>
      </c>
      <c r="E149" s="74" t="s">
        <v>279</v>
      </c>
      <c r="F149" s="58" t="s">
        <v>271</v>
      </c>
      <c r="G149" s="74" t="s">
        <v>332</v>
      </c>
      <c r="H149" s="58" t="s">
        <v>280</v>
      </c>
      <c r="I149" s="74" t="s">
        <v>7</v>
      </c>
      <c r="J149" s="74" t="s">
        <v>338</v>
      </c>
      <c r="K149" s="74" t="s">
        <v>289</v>
      </c>
      <c r="L149" s="74" t="s">
        <v>193</v>
      </c>
      <c r="M149" s="76">
        <v>44984</v>
      </c>
      <c r="N149" s="76">
        <v>44984</v>
      </c>
      <c r="O149" s="74" t="s">
        <v>1182</v>
      </c>
      <c r="P149" s="203"/>
      <c r="Q149" s="74" t="s">
        <v>16</v>
      </c>
      <c r="R149" s="74"/>
      <c r="S149" s="74" t="s">
        <v>24</v>
      </c>
      <c r="T149" s="74"/>
      <c r="U149" s="74"/>
      <c r="V149" s="77"/>
      <c r="W149" s="74"/>
      <c r="X149" s="78"/>
      <c r="Y149" s="76">
        <v>44984</v>
      </c>
      <c r="Z149" s="58" t="s">
        <v>276</v>
      </c>
      <c r="AA149" s="74" t="s">
        <v>1183</v>
      </c>
    </row>
    <row r="150" spans="1:28" s="79" customFormat="1" hidden="1" x14ac:dyDescent="0.35">
      <c r="A150" s="58">
        <v>9</v>
      </c>
      <c r="B150" s="151" t="s">
        <v>1184</v>
      </c>
      <c r="C150" s="73">
        <v>65</v>
      </c>
      <c r="D150" s="73" t="s">
        <v>13</v>
      </c>
      <c r="E150" s="74" t="s">
        <v>286</v>
      </c>
      <c r="F150" s="58" t="s">
        <v>271</v>
      </c>
      <c r="G150" s="74" t="s">
        <v>7</v>
      </c>
      <c r="H150" s="58" t="s">
        <v>280</v>
      </c>
      <c r="I150" s="74" t="s">
        <v>7</v>
      </c>
      <c r="J150" s="74" t="s">
        <v>433</v>
      </c>
      <c r="K150" s="74" t="s">
        <v>289</v>
      </c>
      <c r="L150" s="74" t="s">
        <v>193</v>
      </c>
      <c r="M150" s="76">
        <v>44984</v>
      </c>
      <c r="N150" s="76">
        <v>44984</v>
      </c>
      <c r="O150" s="74" t="s">
        <v>1185</v>
      </c>
      <c r="P150" s="203"/>
      <c r="Q150" s="74" t="s">
        <v>16</v>
      </c>
      <c r="R150" s="74"/>
      <c r="S150" s="74" t="s">
        <v>24</v>
      </c>
      <c r="T150" s="74"/>
      <c r="U150" s="74"/>
      <c r="V150" s="77"/>
      <c r="W150" s="74"/>
      <c r="X150" s="78"/>
      <c r="Y150" s="76">
        <v>44984</v>
      </c>
      <c r="Z150" s="58" t="s">
        <v>276</v>
      </c>
      <c r="AA150" s="74" t="s">
        <v>1186</v>
      </c>
    </row>
    <row r="151" spans="1:28" s="79" customFormat="1" x14ac:dyDescent="0.35">
      <c r="A151" s="58">
        <v>9</v>
      </c>
      <c r="B151" s="151" t="s">
        <v>1187</v>
      </c>
      <c r="C151" s="73">
        <v>20</v>
      </c>
      <c r="D151" s="73" t="s">
        <v>13</v>
      </c>
      <c r="E151" s="74" t="s">
        <v>286</v>
      </c>
      <c r="F151" s="58" t="s">
        <v>271</v>
      </c>
      <c r="G151" s="74" t="s">
        <v>175</v>
      </c>
      <c r="H151" s="58" t="s">
        <v>280</v>
      </c>
      <c r="I151" s="74" t="s">
        <v>175</v>
      </c>
      <c r="J151" s="74" t="s">
        <v>273</v>
      </c>
      <c r="K151" s="74" t="s">
        <v>370</v>
      </c>
      <c r="L151" s="74" t="s">
        <v>195</v>
      </c>
      <c r="M151" s="76">
        <v>44984</v>
      </c>
      <c r="N151" s="76">
        <v>44984</v>
      </c>
      <c r="O151" s="74" t="s">
        <v>1188</v>
      </c>
      <c r="P151" s="203"/>
      <c r="Q151" s="74" t="s">
        <v>9</v>
      </c>
      <c r="R151" s="74" t="s">
        <v>23</v>
      </c>
      <c r="S151" s="74"/>
      <c r="T151" s="74" t="s">
        <v>1189</v>
      </c>
      <c r="U151" s="74"/>
      <c r="V151" s="77"/>
      <c r="W151" s="74"/>
      <c r="X151" s="78"/>
      <c r="Y151" s="76">
        <v>44986</v>
      </c>
      <c r="Z151" s="58" t="s">
        <v>276</v>
      </c>
      <c r="AA151" s="74" t="s">
        <v>1190</v>
      </c>
    </row>
    <row r="152" spans="1:28" s="79" customFormat="1" hidden="1" x14ac:dyDescent="0.35">
      <c r="A152" s="58">
        <v>9</v>
      </c>
      <c r="B152" s="151" t="s">
        <v>1191</v>
      </c>
      <c r="C152" s="73">
        <v>38</v>
      </c>
      <c r="D152" s="73" t="s">
        <v>13</v>
      </c>
      <c r="E152" s="74" t="s">
        <v>286</v>
      </c>
      <c r="F152" s="58" t="s">
        <v>312</v>
      </c>
      <c r="G152" s="74" t="s">
        <v>177</v>
      </c>
      <c r="H152" s="58" t="s">
        <v>201</v>
      </c>
      <c r="I152" s="74" t="s">
        <v>177</v>
      </c>
      <c r="J152" s="74" t="s">
        <v>333</v>
      </c>
      <c r="K152" s="74" t="s">
        <v>870</v>
      </c>
      <c r="L152" s="74" t="s">
        <v>193</v>
      </c>
      <c r="M152" s="76">
        <v>44984</v>
      </c>
      <c r="N152" s="76">
        <v>44984</v>
      </c>
      <c r="O152" s="74" t="s">
        <v>1192</v>
      </c>
      <c r="P152" s="203"/>
      <c r="Q152" s="74" t="s">
        <v>9</v>
      </c>
      <c r="R152" s="74" t="s">
        <v>23</v>
      </c>
      <c r="S152" s="74"/>
      <c r="T152" s="74"/>
      <c r="U152" s="74"/>
      <c r="V152" s="77"/>
      <c r="W152" s="74"/>
      <c r="X152" s="78"/>
      <c r="Y152" s="76">
        <v>44985</v>
      </c>
      <c r="Z152" s="58" t="s">
        <v>276</v>
      </c>
      <c r="AA152" s="74" t="s">
        <v>1193</v>
      </c>
    </row>
    <row r="153" spans="1:28" s="79" customFormat="1" x14ac:dyDescent="0.35">
      <c r="A153" s="58">
        <v>9</v>
      </c>
      <c r="B153" s="151" t="s">
        <v>1194</v>
      </c>
      <c r="C153" s="73">
        <v>11</v>
      </c>
      <c r="D153" s="73" t="s">
        <v>13</v>
      </c>
      <c r="E153" s="74" t="s">
        <v>286</v>
      </c>
      <c r="F153" s="58" t="s">
        <v>271</v>
      </c>
      <c r="G153" s="74" t="s">
        <v>1022</v>
      </c>
      <c r="H153" s="58" t="s">
        <v>280</v>
      </c>
      <c r="I153" s="74" t="s">
        <v>7</v>
      </c>
      <c r="J153" s="74" t="s">
        <v>327</v>
      </c>
      <c r="K153" s="74" t="s">
        <v>289</v>
      </c>
      <c r="L153" s="74" t="s">
        <v>195</v>
      </c>
      <c r="M153" s="76">
        <v>44984</v>
      </c>
      <c r="N153" s="76">
        <v>44984</v>
      </c>
      <c r="O153" s="74" t="s">
        <v>520</v>
      </c>
      <c r="P153" s="203"/>
      <c r="Q153" s="74" t="s">
        <v>9</v>
      </c>
      <c r="R153" s="74" t="s">
        <v>10</v>
      </c>
      <c r="S153" s="74"/>
      <c r="T153" s="74"/>
      <c r="U153" s="74" t="s">
        <v>163</v>
      </c>
      <c r="V153" s="77" t="s">
        <v>1195</v>
      </c>
      <c r="W153" s="74"/>
      <c r="X153" s="78"/>
      <c r="Y153" s="76"/>
      <c r="Z153" s="58" t="s">
        <v>276</v>
      </c>
      <c r="AA153" s="74" t="s">
        <v>520</v>
      </c>
      <c r="AB153" s="79">
        <v>3</v>
      </c>
    </row>
    <row r="154" spans="1:28" s="79" customFormat="1" x14ac:dyDescent="0.35">
      <c r="A154" s="58">
        <v>9</v>
      </c>
      <c r="B154" s="151" t="s">
        <v>1196</v>
      </c>
      <c r="C154" s="73">
        <v>11</v>
      </c>
      <c r="D154" s="73" t="s">
        <v>20</v>
      </c>
      <c r="E154" s="74" t="s">
        <v>286</v>
      </c>
      <c r="F154" s="58" t="s">
        <v>271</v>
      </c>
      <c r="G154" s="74" t="s">
        <v>173</v>
      </c>
      <c r="H154" s="58" t="s">
        <v>205</v>
      </c>
      <c r="I154" s="85" t="s">
        <v>173</v>
      </c>
      <c r="J154" s="74" t="s">
        <v>333</v>
      </c>
      <c r="K154" s="74" t="s">
        <v>274</v>
      </c>
      <c r="L154" s="74" t="s">
        <v>195</v>
      </c>
      <c r="M154" s="76">
        <v>44984</v>
      </c>
      <c r="N154" s="76">
        <v>44984</v>
      </c>
      <c r="O154" s="74" t="s">
        <v>1197</v>
      </c>
      <c r="P154" s="203"/>
      <c r="Q154" s="74" t="s">
        <v>9</v>
      </c>
      <c r="R154" s="74" t="s">
        <v>10</v>
      </c>
      <c r="S154" s="74"/>
      <c r="T154" s="74"/>
      <c r="U154" s="74"/>
      <c r="V154" s="77"/>
      <c r="W154" s="74"/>
      <c r="X154" s="78"/>
      <c r="Y154" s="76">
        <v>44990</v>
      </c>
      <c r="Z154" s="58" t="s">
        <v>276</v>
      </c>
      <c r="AA154" s="74" t="s">
        <v>1198</v>
      </c>
    </row>
    <row r="155" spans="1:28" s="79" customFormat="1" x14ac:dyDescent="0.35">
      <c r="A155" s="58">
        <v>9</v>
      </c>
      <c r="B155" s="151" t="s">
        <v>1199</v>
      </c>
      <c r="C155" s="73">
        <v>40</v>
      </c>
      <c r="D155" s="73" t="s">
        <v>13</v>
      </c>
      <c r="E155" s="74" t="s">
        <v>286</v>
      </c>
      <c r="F155" s="58" t="s">
        <v>271</v>
      </c>
      <c r="G155" s="74" t="s">
        <v>173</v>
      </c>
      <c r="H155" s="58" t="s">
        <v>205</v>
      </c>
      <c r="I155" s="85" t="s">
        <v>173</v>
      </c>
      <c r="J155" s="74" t="s">
        <v>333</v>
      </c>
      <c r="K155" s="74" t="s">
        <v>274</v>
      </c>
      <c r="L155" s="74" t="s">
        <v>195</v>
      </c>
      <c r="M155" s="76">
        <v>44984</v>
      </c>
      <c r="N155" s="76">
        <v>44984</v>
      </c>
      <c r="O155" s="74" t="s">
        <v>1200</v>
      </c>
      <c r="P155" s="203"/>
      <c r="Q155" s="74" t="s">
        <v>9</v>
      </c>
      <c r="R155" s="74" t="s">
        <v>10</v>
      </c>
      <c r="S155" s="74"/>
      <c r="T155" s="74"/>
      <c r="U155" s="74"/>
      <c r="V155" s="77"/>
      <c r="W155" s="74"/>
      <c r="X155" s="78"/>
      <c r="Y155" s="76">
        <v>44984</v>
      </c>
      <c r="Z155" s="58" t="s">
        <v>276</v>
      </c>
      <c r="AA155" s="74" t="s">
        <v>304</v>
      </c>
    </row>
    <row r="156" spans="1:28" s="79" customFormat="1" x14ac:dyDescent="0.35">
      <c r="A156" s="58">
        <v>9</v>
      </c>
      <c r="B156" s="151" t="s">
        <v>1201</v>
      </c>
      <c r="C156" s="73">
        <v>5</v>
      </c>
      <c r="D156" s="73" t="s">
        <v>20</v>
      </c>
      <c r="E156" s="74" t="s">
        <v>279</v>
      </c>
      <c r="F156" s="58" t="s">
        <v>271</v>
      </c>
      <c r="G156" s="74" t="s">
        <v>47</v>
      </c>
      <c r="H156" s="58" t="s">
        <v>280</v>
      </c>
      <c r="I156" s="74" t="s">
        <v>47</v>
      </c>
      <c r="J156" s="74" t="s">
        <v>433</v>
      </c>
      <c r="K156" s="74" t="s">
        <v>856</v>
      </c>
      <c r="L156" s="74" t="s">
        <v>195</v>
      </c>
      <c r="M156" s="76">
        <v>44985</v>
      </c>
      <c r="N156" s="76">
        <v>44985</v>
      </c>
      <c r="O156" s="74" t="s">
        <v>962</v>
      </c>
      <c r="P156" s="203"/>
      <c r="Q156" s="74" t="s">
        <v>16</v>
      </c>
      <c r="R156" s="74"/>
      <c r="S156" s="74" t="s">
        <v>18</v>
      </c>
      <c r="T156" s="74"/>
      <c r="U156" s="74"/>
      <c r="V156" s="77"/>
      <c r="W156" s="74"/>
      <c r="X156" s="78"/>
      <c r="Y156" s="76">
        <v>44985</v>
      </c>
      <c r="Z156" s="58" t="s">
        <v>276</v>
      </c>
      <c r="AA156" s="74" t="s">
        <v>1202</v>
      </c>
    </row>
    <row r="157" spans="1:28" s="79" customFormat="1" x14ac:dyDescent="0.35">
      <c r="A157" s="58">
        <v>9</v>
      </c>
      <c r="B157" s="151" t="s">
        <v>1203</v>
      </c>
      <c r="C157" s="73">
        <v>9</v>
      </c>
      <c r="D157" s="73" t="s">
        <v>13</v>
      </c>
      <c r="E157" s="74" t="s">
        <v>279</v>
      </c>
      <c r="F157" s="58" t="s">
        <v>271</v>
      </c>
      <c r="G157" s="74" t="s">
        <v>50</v>
      </c>
      <c r="H157" s="58" t="s">
        <v>280</v>
      </c>
      <c r="I157" s="74" t="s">
        <v>50</v>
      </c>
      <c r="J157" s="74" t="s">
        <v>295</v>
      </c>
      <c r="K157" s="74" t="s">
        <v>764</v>
      </c>
      <c r="L157" s="74" t="s">
        <v>195</v>
      </c>
      <c r="M157" s="76">
        <v>44985</v>
      </c>
      <c r="N157" s="76">
        <v>44985</v>
      </c>
      <c r="O157" s="74" t="s">
        <v>580</v>
      </c>
      <c r="P157" s="203"/>
      <c r="Q157" s="74" t="s">
        <v>9</v>
      </c>
      <c r="R157" s="74" t="s">
        <v>17</v>
      </c>
      <c r="S157" s="74"/>
      <c r="T157" s="74"/>
      <c r="U157" s="74"/>
      <c r="V157" s="77"/>
      <c r="W157" s="74"/>
      <c r="X157" s="78"/>
      <c r="Y157" s="76">
        <v>45051</v>
      </c>
      <c r="Z157" s="58" t="s">
        <v>276</v>
      </c>
      <c r="AA157" s="74" t="s">
        <v>1204</v>
      </c>
    </row>
    <row r="158" spans="1:28" s="80" customFormat="1" x14ac:dyDescent="0.35">
      <c r="A158" s="230">
        <v>9</v>
      </c>
      <c r="B158" s="137" t="s">
        <v>1205</v>
      </c>
      <c r="C158" s="228">
        <v>38</v>
      </c>
      <c r="D158" s="228" t="s">
        <v>13</v>
      </c>
      <c r="E158" s="229" t="s">
        <v>279</v>
      </c>
      <c r="F158" s="230" t="s">
        <v>312</v>
      </c>
      <c r="G158" s="229" t="s">
        <v>44</v>
      </c>
      <c r="H158" s="230" t="s">
        <v>280</v>
      </c>
      <c r="I158" s="229" t="s">
        <v>44</v>
      </c>
      <c r="J158" s="229" t="s">
        <v>295</v>
      </c>
      <c r="K158" s="229" t="s">
        <v>1105</v>
      </c>
      <c r="L158" s="229" t="s">
        <v>195</v>
      </c>
      <c r="M158" s="288">
        <v>44985</v>
      </c>
      <c r="N158" s="288">
        <v>44985</v>
      </c>
      <c r="O158" s="229" t="s">
        <v>395</v>
      </c>
      <c r="P158" s="203"/>
      <c r="Q158" s="229" t="s">
        <v>9</v>
      </c>
      <c r="R158" s="229" t="s">
        <v>10</v>
      </c>
      <c r="S158" s="229"/>
      <c r="T158" s="229"/>
      <c r="U158" s="229"/>
      <c r="V158" s="233"/>
      <c r="W158" s="229"/>
      <c r="X158" s="234"/>
      <c r="Y158" s="288">
        <v>44989</v>
      </c>
      <c r="Z158" s="230" t="s">
        <v>430</v>
      </c>
      <c r="AA158" s="229" t="s">
        <v>1206</v>
      </c>
    </row>
    <row r="159" spans="1:28" s="79" customFormat="1" x14ac:dyDescent="0.35">
      <c r="A159" s="58">
        <v>9</v>
      </c>
      <c r="B159" s="151" t="s">
        <v>1207</v>
      </c>
      <c r="C159" s="73">
        <v>8</v>
      </c>
      <c r="D159" s="73" t="s">
        <v>13</v>
      </c>
      <c r="E159" s="74" t="s">
        <v>279</v>
      </c>
      <c r="F159" s="58" t="s">
        <v>271</v>
      </c>
      <c r="G159" s="74" t="s">
        <v>44</v>
      </c>
      <c r="H159" s="58" t="s">
        <v>280</v>
      </c>
      <c r="I159" s="74" t="s">
        <v>44</v>
      </c>
      <c r="J159" s="74" t="s">
        <v>295</v>
      </c>
      <c r="K159" s="74" t="s">
        <v>561</v>
      </c>
      <c r="L159" s="74" t="s">
        <v>195</v>
      </c>
      <c r="M159" s="76">
        <v>44985</v>
      </c>
      <c r="N159" s="76">
        <v>44985</v>
      </c>
      <c r="O159" s="74" t="s">
        <v>1208</v>
      </c>
      <c r="P159" s="203"/>
      <c r="Q159" s="74" t="s">
        <v>9</v>
      </c>
      <c r="R159" s="74" t="s">
        <v>17</v>
      </c>
      <c r="S159" s="74"/>
      <c r="T159" s="74"/>
      <c r="U159" s="74"/>
      <c r="V159" s="77"/>
      <c r="W159" s="74"/>
      <c r="X159" s="78"/>
      <c r="Y159" s="76">
        <v>44999</v>
      </c>
      <c r="Z159" s="58" t="s">
        <v>276</v>
      </c>
      <c r="AA159" s="74" t="s">
        <v>1209</v>
      </c>
    </row>
    <row r="160" spans="1:28" s="79" customFormat="1" x14ac:dyDescent="0.35">
      <c r="A160" s="58">
        <v>9</v>
      </c>
      <c r="B160" s="151" t="s">
        <v>1210</v>
      </c>
      <c r="C160" s="73">
        <v>42</v>
      </c>
      <c r="D160" s="73" t="s">
        <v>13</v>
      </c>
      <c r="E160" s="74" t="s">
        <v>279</v>
      </c>
      <c r="F160" s="58" t="s">
        <v>271</v>
      </c>
      <c r="G160" s="74" t="s">
        <v>790</v>
      </c>
      <c r="H160" s="58" t="s">
        <v>280</v>
      </c>
      <c r="I160" s="74" t="s">
        <v>7</v>
      </c>
      <c r="J160" s="74" t="s">
        <v>295</v>
      </c>
      <c r="K160" s="74" t="s">
        <v>289</v>
      </c>
      <c r="L160" s="74" t="s">
        <v>195</v>
      </c>
      <c r="M160" s="76">
        <v>44985</v>
      </c>
      <c r="N160" s="76">
        <v>44985</v>
      </c>
      <c r="O160" s="74" t="s">
        <v>1211</v>
      </c>
      <c r="P160" s="203"/>
      <c r="Q160" s="74" t="s">
        <v>9</v>
      </c>
      <c r="R160" s="74" t="s">
        <v>10</v>
      </c>
      <c r="S160" s="74"/>
      <c r="T160" s="74"/>
      <c r="U160" s="74"/>
      <c r="V160" s="77"/>
      <c r="W160" s="74"/>
      <c r="X160" s="78"/>
      <c r="Y160" s="76">
        <v>44994</v>
      </c>
      <c r="Z160" s="58" t="s">
        <v>276</v>
      </c>
      <c r="AA160" s="74" t="s">
        <v>1212</v>
      </c>
    </row>
    <row r="161" spans="1:27" s="79" customFormat="1" x14ac:dyDescent="0.35">
      <c r="A161" s="58">
        <v>9</v>
      </c>
      <c r="B161" s="151" t="s">
        <v>1213</v>
      </c>
      <c r="C161" s="73">
        <v>58</v>
      </c>
      <c r="D161" s="73" t="s">
        <v>13</v>
      </c>
      <c r="E161" s="74" t="s">
        <v>279</v>
      </c>
      <c r="F161" s="58" t="s">
        <v>312</v>
      </c>
      <c r="G161" s="74" t="s">
        <v>50</v>
      </c>
      <c r="H161" s="58" t="s">
        <v>280</v>
      </c>
      <c r="I161" s="74" t="s">
        <v>50</v>
      </c>
      <c r="J161" s="74" t="s">
        <v>295</v>
      </c>
      <c r="K161" s="74" t="s">
        <v>504</v>
      </c>
      <c r="L161" s="74" t="s">
        <v>195</v>
      </c>
      <c r="M161" s="76">
        <v>44985</v>
      </c>
      <c r="N161" s="76">
        <v>44985</v>
      </c>
      <c r="O161" s="74" t="s">
        <v>1214</v>
      </c>
      <c r="P161" s="203"/>
      <c r="Q161" s="74" t="s">
        <v>9</v>
      </c>
      <c r="R161" s="74" t="s">
        <v>10</v>
      </c>
      <c r="S161" s="74"/>
      <c r="T161" s="74"/>
      <c r="U161" s="74"/>
      <c r="V161" s="77"/>
      <c r="W161" s="74"/>
      <c r="X161" s="78"/>
      <c r="Y161" s="76">
        <v>44991</v>
      </c>
      <c r="Z161" s="58" t="s">
        <v>276</v>
      </c>
      <c r="AA161" s="74" t="s">
        <v>325</v>
      </c>
    </row>
    <row r="162" spans="1:27" s="79" customFormat="1" x14ac:dyDescent="0.35">
      <c r="A162" s="58">
        <v>9</v>
      </c>
      <c r="B162" s="151" t="s">
        <v>1215</v>
      </c>
      <c r="C162" s="73">
        <v>20</v>
      </c>
      <c r="D162" s="73" t="s">
        <v>13</v>
      </c>
      <c r="E162" s="74" t="s">
        <v>286</v>
      </c>
      <c r="F162" s="58" t="s">
        <v>312</v>
      </c>
      <c r="G162" s="74" t="s">
        <v>175</v>
      </c>
      <c r="H162" s="58" t="s">
        <v>205</v>
      </c>
      <c r="I162" s="74" t="s">
        <v>175</v>
      </c>
      <c r="J162" s="74" t="s">
        <v>295</v>
      </c>
      <c r="K162" s="74" t="s">
        <v>274</v>
      </c>
      <c r="L162" s="74" t="s">
        <v>195</v>
      </c>
      <c r="M162" s="76">
        <v>44985</v>
      </c>
      <c r="N162" s="76">
        <v>44985</v>
      </c>
      <c r="O162" s="74" t="s">
        <v>314</v>
      </c>
      <c r="P162" s="203"/>
      <c r="Q162" s="74" t="s">
        <v>9</v>
      </c>
      <c r="R162" s="74" t="s">
        <v>10</v>
      </c>
      <c r="S162" s="74"/>
      <c r="T162" s="74"/>
      <c r="U162" s="74"/>
      <c r="V162" s="77"/>
      <c r="W162" s="74"/>
      <c r="X162" s="78"/>
      <c r="Y162" s="76">
        <v>44987</v>
      </c>
      <c r="Z162" s="58" t="s">
        <v>276</v>
      </c>
      <c r="AA162" s="74" t="s">
        <v>1216</v>
      </c>
    </row>
    <row r="163" spans="1:27" s="79" customFormat="1" hidden="1" x14ac:dyDescent="0.35">
      <c r="A163" s="58"/>
      <c r="B163" s="58"/>
      <c r="C163" s="73"/>
      <c r="D163" s="73"/>
      <c r="E163" s="74"/>
      <c r="F163" s="58"/>
      <c r="G163" s="74"/>
      <c r="H163" s="58"/>
      <c r="I163" s="74"/>
      <c r="J163" s="74"/>
      <c r="K163" s="74"/>
      <c r="L163" s="74"/>
      <c r="M163" s="76"/>
      <c r="N163" s="76"/>
      <c r="O163" s="74"/>
      <c r="P163" s="203"/>
      <c r="Q163" s="74"/>
      <c r="R163" s="74"/>
      <c r="S163" s="74"/>
      <c r="T163" s="74"/>
      <c r="U163" s="74"/>
      <c r="V163" s="77"/>
      <c r="W163" s="74"/>
      <c r="X163" s="78"/>
      <c r="Y163" s="76"/>
      <c r="Z163" s="58"/>
      <c r="AA163" s="74"/>
    </row>
    <row r="164" spans="1:27" s="79" customFormat="1" hidden="1" x14ac:dyDescent="0.35">
      <c r="A164" s="58"/>
      <c r="B164" s="58"/>
      <c r="C164" s="73"/>
      <c r="D164" s="73"/>
      <c r="E164" s="74"/>
      <c r="F164" s="58"/>
      <c r="G164" s="74"/>
      <c r="H164" s="58"/>
      <c r="I164" s="74"/>
      <c r="J164" s="74"/>
      <c r="K164" s="74"/>
      <c r="L164" s="74"/>
      <c r="M164" s="76"/>
      <c r="N164" s="76"/>
      <c r="O164" s="74"/>
      <c r="P164" s="203"/>
      <c r="Q164" s="74"/>
      <c r="R164" s="74"/>
      <c r="S164" s="74"/>
      <c r="T164" s="74"/>
      <c r="U164" s="74"/>
      <c r="V164" s="77"/>
      <c r="W164" s="74"/>
      <c r="X164" s="78"/>
      <c r="Y164" s="76"/>
      <c r="Z164" s="58"/>
      <c r="AA164" s="74"/>
    </row>
    <row r="165" spans="1:27" s="79" customFormat="1" hidden="1" x14ac:dyDescent="0.35">
      <c r="A165" s="58"/>
      <c r="B165" s="58"/>
      <c r="C165" s="73"/>
      <c r="D165" s="73"/>
      <c r="E165" s="74"/>
      <c r="F165" s="58"/>
      <c r="G165" s="74"/>
      <c r="H165" s="58"/>
      <c r="I165" s="74"/>
      <c r="J165" s="74"/>
      <c r="K165" s="74"/>
      <c r="L165" s="74"/>
      <c r="M165" s="76"/>
      <c r="N165" s="76"/>
      <c r="O165" s="74"/>
      <c r="P165" s="203"/>
      <c r="Q165" s="74"/>
      <c r="R165" s="74"/>
      <c r="S165" s="74"/>
      <c r="T165" s="74"/>
      <c r="U165" s="74"/>
      <c r="V165" s="77"/>
      <c r="W165" s="74"/>
      <c r="X165" s="78"/>
      <c r="Y165" s="76"/>
      <c r="Z165" s="58"/>
      <c r="AA165" s="74"/>
    </row>
    <row r="166" spans="1:27" s="79" customFormat="1" hidden="1" x14ac:dyDescent="0.35">
      <c r="A166" s="58"/>
      <c r="B166" s="58"/>
      <c r="C166" s="73"/>
      <c r="D166" s="73"/>
      <c r="E166" s="74"/>
      <c r="F166" s="58"/>
      <c r="G166" s="74"/>
      <c r="H166" s="58"/>
      <c r="I166" s="74"/>
      <c r="J166" s="74"/>
      <c r="K166" s="74"/>
      <c r="L166" s="74"/>
      <c r="M166" s="76"/>
      <c r="N166" s="76"/>
      <c r="O166" s="74"/>
      <c r="P166" s="203"/>
      <c r="Q166" s="74"/>
      <c r="R166" s="74"/>
      <c r="S166" s="74"/>
      <c r="T166" s="74"/>
      <c r="U166" s="74"/>
      <c r="V166" s="77"/>
      <c r="W166" s="74"/>
      <c r="X166" s="78"/>
      <c r="Y166" s="76"/>
      <c r="Z166" s="58"/>
      <c r="AA166" s="74"/>
    </row>
    <row r="167" spans="1:27" s="79" customFormat="1" hidden="1" x14ac:dyDescent="0.35">
      <c r="A167" s="58"/>
      <c r="B167" s="58"/>
      <c r="C167" s="73"/>
      <c r="D167" s="73"/>
      <c r="E167" s="74"/>
      <c r="F167" s="58"/>
      <c r="G167" s="74"/>
      <c r="H167" s="58"/>
      <c r="I167" s="74"/>
      <c r="J167" s="74"/>
      <c r="K167" s="74"/>
      <c r="L167" s="74"/>
      <c r="M167" s="76"/>
      <c r="N167" s="76"/>
      <c r="O167" s="74"/>
      <c r="P167" s="203"/>
      <c r="Q167" s="74"/>
      <c r="R167" s="74"/>
      <c r="S167" s="74"/>
      <c r="T167" s="74"/>
      <c r="U167" s="74"/>
      <c r="V167" s="77"/>
      <c r="W167" s="74"/>
      <c r="X167" s="78"/>
      <c r="Y167" s="76"/>
      <c r="Z167" s="58"/>
      <c r="AA167" s="74"/>
    </row>
    <row r="168" spans="1:27" s="79" customFormat="1" hidden="1" x14ac:dyDescent="0.35">
      <c r="A168" s="58"/>
      <c r="B168" s="58"/>
      <c r="C168" s="73"/>
      <c r="D168" s="73"/>
      <c r="E168" s="74"/>
      <c r="F168" s="58"/>
      <c r="G168" s="74"/>
      <c r="H168" s="58"/>
      <c r="I168" s="74"/>
      <c r="J168" s="74"/>
      <c r="K168" s="74"/>
      <c r="L168" s="74"/>
      <c r="M168" s="76"/>
      <c r="N168" s="76"/>
      <c r="O168" s="74"/>
      <c r="P168" s="203"/>
      <c r="Q168" s="74"/>
      <c r="R168" s="74"/>
      <c r="S168" s="74"/>
      <c r="T168" s="74"/>
      <c r="U168" s="74"/>
      <c r="V168" s="77"/>
      <c r="W168" s="74"/>
      <c r="X168" s="78"/>
      <c r="Y168" s="76"/>
      <c r="Z168" s="58"/>
      <c r="AA168" s="74"/>
    </row>
    <row r="169" spans="1:27" s="79" customFormat="1" hidden="1" x14ac:dyDescent="0.35">
      <c r="A169" s="58"/>
      <c r="B169" s="58"/>
      <c r="C169" s="73"/>
      <c r="D169" s="73"/>
      <c r="E169" s="74"/>
      <c r="F169" s="58"/>
      <c r="G169" s="74"/>
      <c r="H169" s="58"/>
      <c r="I169" s="74"/>
      <c r="J169" s="74"/>
      <c r="K169" s="74"/>
      <c r="L169" s="74"/>
      <c r="M169" s="76"/>
      <c r="N169" s="76"/>
      <c r="O169" s="74"/>
      <c r="P169" s="203"/>
      <c r="Q169" s="74"/>
      <c r="R169" s="74"/>
      <c r="S169" s="74"/>
      <c r="T169" s="74"/>
      <c r="U169" s="74"/>
      <c r="V169" s="77"/>
      <c r="W169" s="74"/>
      <c r="X169" s="78"/>
      <c r="Y169" s="76"/>
      <c r="Z169" s="58"/>
      <c r="AA169" s="74"/>
    </row>
    <row r="170" spans="1:27" s="79" customFormat="1" hidden="1" x14ac:dyDescent="0.35">
      <c r="A170" s="58"/>
      <c r="B170" s="58"/>
      <c r="C170" s="73"/>
      <c r="D170" s="73"/>
      <c r="E170" s="74"/>
      <c r="F170" s="58"/>
      <c r="G170" s="74"/>
      <c r="H170" s="58"/>
      <c r="I170" s="74"/>
      <c r="J170" s="74"/>
      <c r="K170" s="74"/>
      <c r="L170" s="74"/>
      <c r="M170" s="76"/>
      <c r="N170" s="76"/>
      <c r="O170" s="74"/>
      <c r="P170" s="203"/>
      <c r="Q170" s="74"/>
      <c r="R170" s="74"/>
      <c r="S170" s="74"/>
      <c r="T170" s="74"/>
      <c r="U170" s="74"/>
      <c r="V170" s="77"/>
      <c r="W170" s="74"/>
      <c r="X170" s="78"/>
      <c r="Y170" s="76"/>
      <c r="Z170" s="58"/>
      <c r="AA170" s="74"/>
    </row>
    <row r="171" spans="1:27" s="79" customFormat="1" hidden="1" x14ac:dyDescent="0.35">
      <c r="A171" s="58"/>
      <c r="B171" s="58"/>
      <c r="C171" s="73"/>
      <c r="D171" s="73"/>
      <c r="E171" s="74"/>
      <c r="F171" s="58"/>
      <c r="G171" s="74"/>
      <c r="H171" s="58"/>
      <c r="I171" s="74"/>
      <c r="J171" s="74"/>
      <c r="K171" s="74"/>
      <c r="L171" s="74"/>
      <c r="M171" s="76"/>
      <c r="N171" s="76"/>
      <c r="O171" s="74"/>
      <c r="P171" s="203"/>
      <c r="Q171" s="74"/>
      <c r="R171" s="74"/>
      <c r="S171" s="74"/>
      <c r="T171" s="74"/>
      <c r="U171" s="74"/>
      <c r="V171" s="77"/>
      <c r="W171" s="74"/>
      <c r="X171" s="78"/>
      <c r="Y171" s="76"/>
      <c r="Z171" s="58"/>
      <c r="AA171" s="74"/>
    </row>
    <row r="172" spans="1:27" s="79" customFormat="1" hidden="1" x14ac:dyDescent="0.35">
      <c r="A172" s="58"/>
      <c r="B172" s="58"/>
      <c r="C172" s="73"/>
      <c r="D172" s="73"/>
      <c r="E172" s="74"/>
      <c r="F172" s="58"/>
      <c r="G172" s="74"/>
      <c r="H172" s="58"/>
      <c r="I172" s="74"/>
      <c r="J172" s="74"/>
      <c r="K172" s="74"/>
      <c r="L172" s="74"/>
      <c r="M172" s="76"/>
      <c r="N172" s="76"/>
      <c r="O172" s="74"/>
      <c r="P172" s="203"/>
      <c r="Q172" s="74"/>
      <c r="R172" s="74"/>
      <c r="S172" s="74"/>
      <c r="T172" s="74"/>
      <c r="U172" s="74"/>
      <c r="V172" s="77"/>
      <c r="W172" s="74"/>
      <c r="X172" s="78"/>
      <c r="Y172" s="76"/>
      <c r="Z172" s="58"/>
      <c r="AA172" s="74"/>
    </row>
    <row r="173" spans="1:27" s="79" customFormat="1" hidden="1" x14ac:dyDescent="0.35">
      <c r="A173" s="58"/>
      <c r="B173" s="58"/>
      <c r="C173" s="73"/>
      <c r="D173" s="73"/>
      <c r="E173" s="74"/>
      <c r="F173" s="58"/>
      <c r="G173" s="74"/>
      <c r="H173" s="58"/>
      <c r="I173" s="74"/>
      <c r="J173" s="74"/>
      <c r="K173" s="74"/>
      <c r="L173" s="74"/>
      <c r="M173" s="76"/>
      <c r="N173" s="76"/>
      <c r="O173" s="74"/>
      <c r="P173" s="203"/>
      <c r="Q173" s="74"/>
      <c r="R173" s="74"/>
      <c r="S173" s="74"/>
      <c r="T173" s="74"/>
      <c r="U173" s="74"/>
      <c r="V173" s="77"/>
      <c r="W173" s="74"/>
      <c r="X173" s="78"/>
      <c r="Y173" s="76"/>
      <c r="Z173" s="58"/>
      <c r="AA173" s="74"/>
    </row>
    <row r="174" spans="1:27" s="79" customFormat="1" hidden="1" x14ac:dyDescent="0.35">
      <c r="A174" s="58"/>
      <c r="B174" s="58"/>
      <c r="C174" s="73"/>
      <c r="D174" s="73"/>
      <c r="E174" s="74"/>
      <c r="F174" s="58"/>
      <c r="G174" s="74"/>
      <c r="H174" s="58"/>
      <c r="I174" s="74"/>
      <c r="J174" s="74"/>
      <c r="K174" s="74"/>
      <c r="L174" s="74"/>
      <c r="M174" s="76"/>
      <c r="N174" s="76"/>
      <c r="O174" s="74"/>
      <c r="P174" s="203"/>
      <c r="Q174" s="74"/>
      <c r="R174" s="74"/>
      <c r="S174" s="74"/>
      <c r="T174" s="74"/>
      <c r="U174" s="74"/>
      <c r="V174" s="77"/>
      <c r="W174" s="74"/>
      <c r="X174" s="78"/>
      <c r="Y174" s="76"/>
      <c r="Z174" s="58"/>
      <c r="AA174" s="74"/>
    </row>
    <row r="175" spans="1:27" s="79" customFormat="1" hidden="1" x14ac:dyDescent="0.35">
      <c r="A175" s="58"/>
      <c r="B175" s="58"/>
      <c r="C175" s="73"/>
      <c r="D175" s="73"/>
      <c r="E175" s="74"/>
      <c r="F175" s="58"/>
      <c r="G175" s="74"/>
      <c r="H175" s="58"/>
      <c r="I175" s="74"/>
      <c r="J175" s="74"/>
      <c r="K175" s="74"/>
      <c r="L175" s="74"/>
      <c r="M175" s="76"/>
      <c r="N175" s="76"/>
      <c r="O175" s="74"/>
      <c r="P175" s="203"/>
      <c r="Q175" s="74"/>
      <c r="R175" s="74"/>
      <c r="S175" s="74"/>
      <c r="T175" s="74"/>
      <c r="U175" s="74"/>
      <c r="V175" s="77"/>
      <c r="W175" s="74"/>
      <c r="X175" s="78"/>
      <c r="Y175" s="76"/>
      <c r="Z175" s="58"/>
      <c r="AA175" s="74"/>
    </row>
    <row r="176" spans="1:27" s="79" customFormat="1" hidden="1" x14ac:dyDescent="0.35">
      <c r="A176" s="58"/>
      <c r="B176" s="58"/>
      <c r="C176" s="73"/>
      <c r="D176" s="73"/>
      <c r="E176" s="74"/>
      <c r="F176" s="58"/>
      <c r="G176" s="74"/>
      <c r="H176" s="58"/>
      <c r="I176" s="74"/>
      <c r="J176" s="74"/>
      <c r="K176" s="74"/>
      <c r="L176" s="74"/>
      <c r="M176" s="76"/>
      <c r="N176" s="76"/>
      <c r="O176" s="74"/>
      <c r="P176" s="203"/>
      <c r="Q176" s="74"/>
      <c r="R176" s="74"/>
      <c r="S176" s="74"/>
      <c r="T176" s="74"/>
      <c r="U176" s="74"/>
      <c r="V176" s="77"/>
      <c r="W176" s="74"/>
      <c r="X176" s="78"/>
      <c r="Y176" s="76"/>
      <c r="Z176" s="58"/>
      <c r="AA176" s="74"/>
    </row>
    <row r="177" spans="1:27" s="79" customFormat="1" hidden="1" x14ac:dyDescent="0.35">
      <c r="A177" s="58"/>
      <c r="B177" s="58"/>
      <c r="C177" s="73"/>
      <c r="D177" s="73"/>
      <c r="E177" s="74"/>
      <c r="F177" s="58"/>
      <c r="G177" s="74"/>
      <c r="H177" s="58"/>
      <c r="I177" s="74"/>
      <c r="J177" s="74"/>
      <c r="K177" s="74"/>
      <c r="L177" s="74"/>
      <c r="M177" s="76"/>
      <c r="N177" s="76"/>
      <c r="O177" s="74"/>
      <c r="P177" s="203"/>
      <c r="Q177" s="74"/>
      <c r="R177" s="74"/>
      <c r="S177" s="74"/>
      <c r="T177" s="74"/>
      <c r="U177" s="74"/>
      <c r="V177" s="77"/>
      <c r="W177" s="74"/>
      <c r="X177" s="78"/>
      <c r="Y177" s="76"/>
      <c r="Z177" s="58"/>
      <c r="AA177" s="74"/>
    </row>
    <row r="178" spans="1:27" s="79" customFormat="1" hidden="1" x14ac:dyDescent="0.35">
      <c r="A178" s="58"/>
      <c r="B178" s="58"/>
      <c r="C178" s="73"/>
      <c r="D178" s="73"/>
      <c r="E178" s="74"/>
      <c r="F178" s="58"/>
      <c r="G178" s="74"/>
      <c r="H178" s="58"/>
      <c r="I178" s="74"/>
      <c r="J178" s="74"/>
      <c r="K178" s="74"/>
      <c r="L178" s="74"/>
      <c r="M178" s="76"/>
      <c r="N178" s="76"/>
      <c r="O178" s="74"/>
      <c r="P178" s="203"/>
      <c r="Q178" s="74"/>
      <c r="R178" s="74"/>
      <c r="S178" s="74"/>
      <c r="T178" s="74"/>
      <c r="U178" s="74"/>
      <c r="V178" s="77"/>
      <c r="W178" s="74"/>
      <c r="X178" s="78"/>
      <c r="Y178" s="76"/>
      <c r="Z178" s="58"/>
      <c r="AA178" s="74"/>
    </row>
    <row r="179" spans="1:27" s="79" customFormat="1" hidden="1" x14ac:dyDescent="0.35">
      <c r="A179" s="58"/>
      <c r="B179" s="58"/>
      <c r="C179" s="73"/>
      <c r="D179" s="73"/>
      <c r="E179" s="74"/>
      <c r="F179" s="58"/>
      <c r="G179" s="74"/>
      <c r="H179" s="58"/>
      <c r="I179" s="74"/>
      <c r="J179" s="74"/>
      <c r="K179" s="74"/>
      <c r="L179" s="74"/>
      <c r="M179" s="76"/>
      <c r="N179" s="76"/>
      <c r="O179" s="74"/>
      <c r="P179" s="203"/>
      <c r="Q179" s="74"/>
      <c r="R179" s="74"/>
      <c r="S179" s="74"/>
      <c r="T179" s="74"/>
      <c r="U179" s="74"/>
      <c r="V179" s="77"/>
      <c r="W179" s="74"/>
      <c r="X179" s="78"/>
      <c r="Y179" s="76"/>
      <c r="Z179" s="58"/>
      <c r="AA179" s="74"/>
    </row>
    <row r="180" spans="1:27" s="79" customFormat="1" hidden="1" x14ac:dyDescent="0.35">
      <c r="A180" s="58"/>
      <c r="B180" s="58"/>
      <c r="C180" s="73"/>
      <c r="D180" s="73"/>
      <c r="E180" s="74"/>
      <c r="F180" s="58"/>
      <c r="G180" s="74"/>
      <c r="H180" s="58"/>
      <c r="I180" s="74"/>
      <c r="J180" s="74"/>
      <c r="K180" s="74"/>
      <c r="L180" s="74"/>
      <c r="M180" s="76"/>
      <c r="N180" s="76"/>
      <c r="O180" s="74"/>
      <c r="P180" s="203"/>
      <c r="Q180" s="74"/>
      <c r="R180" s="74"/>
      <c r="S180" s="74"/>
      <c r="T180" s="74"/>
      <c r="U180" s="74"/>
      <c r="V180" s="77"/>
      <c r="W180" s="74"/>
      <c r="X180" s="78"/>
      <c r="Y180" s="76"/>
      <c r="Z180" s="58"/>
      <c r="AA180" s="74"/>
    </row>
    <row r="181" spans="1:27" s="79" customFormat="1" hidden="1" x14ac:dyDescent="0.35">
      <c r="A181" s="58"/>
      <c r="B181" s="58"/>
      <c r="C181" s="73"/>
      <c r="D181" s="73"/>
      <c r="E181" s="74"/>
      <c r="F181" s="58"/>
      <c r="G181" s="74"/>
      <c r="H181" s="58"/>
      <c r="I181" s="74"/>
      <c r="J181" s="74"/>
      <c r="K181" s="74"/>
      <c r="L181" s="74"/>
      <c r="M181" s="76"/>
      <c r="N181" s="76"/>
      <c r="O181" s="74"/>
      <c r="P181" s="203"/>
      <c r="Q181" s="74"/>
      <c r="R181" s="74"/>
      <c r="S181" s="74"/>
      <c r="T181" s="74"/>
      <c r="U181" s="74"/>
      <c r="V181" s="77"/>
      <c r="W181" s="74"/>
      <c r="X181" s="78"/>
      <c r="Y181" s="76"/>
      <c r="Z181" s="58"/>
      <c r="AA181" s="74"/>
    </row>
    <row r="182" spans="1:27" s="79" customFormat="1" hidden="1" x14ac:dyDescent="0.35">
      <c r="A182" s="58"/>
      <c r="B182" s="58"/>
      <c r="C182" s="73"/>
      <c r="D182" s="73"/>
      <c r="E182" s="74"/>
      <c r="F182" s="58"/>
      <c r="G182" s="74"/>
      <c r="H182" s="58"/>
      <c r="I182" s="74"/>
      <c r="J182" s="74"/>
      <c r="K182" s="74"/>
      <c r="L182" s="74"/>
      <c r="M182" s="76"/>
      <c r="N182" s="76"/>
      <c r="O182" s="74"/>
      <c r="P182" s="203"/>
      <c r="Q182" s="74"/>
      <c r="R182" s="74"/>
      <c r="S182" s="74"/>
      <c r="T182" s="74"/>
      <c r="U182" s="74"/>
      <c r="V182" s="77"/>
      <c r="W182" s="74"/>
      <c r="X182" s="78"/>
      <c r="Y182" s="76"/>
      <c r="Z182" s="58"/>
      <c r="AA182" s="74"/>
    </row>
    <row r="183" spans="1:27" s="79" customFormat="1" hidden="1" x14ac:dyDescent="0.35">
      <c r="A183" s="58"/>
      <c r="B183" s="58"/>
      <c r="C183" s="73"/>
      <c r="D183" s="73"/>
      <c r="E183" s="74"/>
      <c r="F183" s="58"/>
      <c r="G183" s="74"/>
      <c r="H183" s="58"/>
      <c r="I183" s="74"/>
      <c r="J183" s="74"/>
      <c r="K183" s="74"/>
      <c r="L183" s="74"/>
      <c r="M183" s="76"/>
      <c r="N183" s="76"/>
      <c r="O183" s="74"/>
      <c r="P183" s="203"/>
      <c r="Q183" s="74"/>
      <c r="R183" s="74"/>
      <c r="S183" s="74"/>
      <c r="T183" s="74"/>
      <c r="U183" s="74"/>
      <c r="V183" s="77"/>
      <c r="W183" s="74"/>
      <c r="X183" s="78"/>
      <c r="Y183" s="76"/>
      <c r="Z183" s="58"/>
      <c r="AA183" s="74"/>
    </row>
    <row r="184" spans="1:27" s="79" customFormat="1" hidden="1" x14ac:dyDescent="0.35">
      <c r="A184" s="58"/>
      <c r="B184" s="58"/>
      <c r="C184" s="73"/>
      <c r="D184" s="73"/>
      <c r="E184" s="74"/>
      <c r="F184" s="58"/>
      <c r="G184" s="74"/>
      <c r="H184" s="58"/>
      <c r="I184" s="74"/>
      <c r="J184" s="74"/>
      <c r="K184" s="74"/>
      <c r="L184" s="74"/>
      <c r="M184" s="76"/>
      <c r="N184" s="76"/>
      <c r="O184" s="74"/>
      <c r="P184" s="203"/>
      <c r="Q184" s="74"/>
      <c r="R184" s="74"/>
      <c r="S184" s="74"/>
      <c r="T184" s="74"/>
      <c r="U184" s="74"/>
      <c r="V184" s="77"/>
      <c r="W184" s="74"/>
      <c r="X184" s="78"/>
      <c r="Y184" s="76"/>
      <c r="Z184" s="58"/>
      <c r="AA184" s="74"/>
    </row>
    <row r="185" spans="1:27" s="79" customFormat="1" hidden="1" x14ac:dyDescent="0.35">
      <c r="A185" s="58"/>
      <c r="B185" s="58"/>
      <c r="C185" s="73"/>
      <c r="D185" s="73"/>
      <c r="E185" s="74"/>
      <c r="F185" s="58"/>
      <c r="G185" s="74"/>
      <c r="H185" s="58"/>
      <c r="I185" s="74"/>
      <c r="J185" s="74"/>
      <c r="K185" s="74"/>
      <c r="L185" s="74"/>
      <c r="M185" s="76"/>
      <c r="N185" s="76"/>
      <c r="O185" s="74"/>
      <c r="P185" s="203"/>
      <c r="Q185" s="74"/>
      <c r="R185" s="74"/>
      <c r="S185" s="74"/>
      <c r="T185" s="74"/>
      <c r="U185" s="74"/>
      <c r="V185" s="77"/>
      <c r="W185" s="74"/>
      <c r="X185" s="78"/>
      <c r="Y185" s="76"/>
      <c r="Z185" s="58"/>
      <c r="AA185" s="74"/>
    </row>
    <row r="186" spans="1:27" s="79" customFormat="1" hidden="1" x14ac:dyDescent="0.35">
      <c r="A186" s="58"/>
      <c r="B186" s="58"/>
      <c r="C186" s="73"/>
      <c r="D186" s="73"/>
      <c r="E186" s="74"/>
      <c r="F186" s="58"/>
      <c r="G186" s="74"/>
      <c r="H186" s="58"/>
      <c r="I186" s="74"/>
      <c r="J186" s="74"/>
      <c r="K186" s="74"/>
      <c r="L186" s="74"/>
      <c r="M186" s="76"/>
      <c r="N186" s="76"/>
      <c r="O186" s="74"/>
      <c r="P186" s="203"/>
      <c r="Q186" s="74"/>
      <c r="R186" s="74"/>
      <c r="S186" s="74"/>
      <c r="T186" s="74"/>
      <c r="U186" s="74"/>
      <c r="V186" s="77"/>
      <c r="W186" s="74"/>
      <c r="X186" s="78"/>
      <c r="Y186" s="76"/>
      <c r="Z186" s="58"/>
      <c r="AA186" s="74"/>
    </row>
    <row r="187" spans="1:27" s="79" customFormat="1" hidden="1" x14ac:dyDescent="0.35">
      <c r="A187" s="58"/>
      <c r="B187" s="58"/>
      <c r="C187" s="73"/>
      <c r="D187" s="73"/>
      <c r="E187" s="74"/>
      <c r="F187" s="58"/>
      <c r="G187" s="74"/>
      <c r="H187" s="58"/>
      <c r="I187" s="74"/>
      <c r="J187" s="74"/>
      <c r="K187" s="74"/>
      <c r="L187" s="74"/>
      <c r="M187" s="76"/>
      <c r="N187" s="76"/>
      <c r="O187" s="74"/>
      <c r="P187" s="203"/>
      <c r="Q187" s="74"/>
      <c r="R187" s="74"/>
      <c r="S187" s="74"/>
      <c r="T187" s="74"/>
      <c r="U187" s="74"/>
      <c r="V187" s="77"/>
      <c r="W187" s="74"/>
      <c r="X187" s="78"/>
      <c r="Y187" s="76"/>
      <c r="Z187" s="58"/>
      <c r="AA187" s="74"/>
    </row>
    <row r="188" spans="1:27" s="79" customFormat="1" hidden="1" x14ac:dyDescent="0.35">
      <c r="A188" s="58"/>
      <c r="B188" s="58"/>
      <c r="C188" s="73"/>
      <c r="D188" s="73"/>
      <c r="E188" s="74"/>
      <c r="F188" s="58"/>
      <c r="G188" s="74"/>
      <c r="H188" s="58"/>
      <c r="I188" s="74"/>
      <c r="J188" s="74"/>
      <c r="K188" s="74"/>
      <c r="L188" s="74"/>
      <c r="M188" s="76"/>
      <c r="N188" s="76"/>
      <c r="O188" s="74"/>
      <c r="P188" s="203"/>
      <c r="Q188" s="74"/>
      <c r="R188" s="74"/>
      <c r="S188" s="74"/>
      <c r="T188" s="74"/>
      <c r="U188" s="74"/>
      <c r="V188" s="77"/>
      <c r="W188" s="74"/>
      <c r="X188" s="78"/>
      <c r="Y188" s="76"/>
      <c r="Z188" s="58"/>
      <c r="AA188" s="74"/>
    </row>
    <row r="189" spans="1:27" s="79" customFormat="1" hidden="1" x14ac:dyDescent="0.35">
      <c r="A189" s="58"/>
      <c r="B189" s="58"/>
      <c r="C189" s="73"/>
      <c r="D189" s="73"/>
      <c r="E189" s="74"/>
      <c r="F189" s="58"/>
      <c r="G189" s="74"/>
      <c r="H189" s="58"/>
      <c r="I189" s="74"/>
      <c r="J189" s="74"/>
      <c r="K189" s="74"/>
      <c r="L189" s="74"/>
      <c r="M189" s="76"/>
      <c r="N189" s="76"/>
      <c r="O189" s="74"/>
      <c r="P189" s="203"/>
      <c r="Q189" s="74"/>
      <c r="R189" s="74"/>
      <c r="S189" s="74"/>
      <c r="T189" s="74"/>
      <c r="U189" s="74"/>
      <c r="V189" s="77"/>
      <c r="W189" s="74"/>
      <c r="X189" s="78"/>
      <c r="Y189" s="76"/>
      <c r="Z189" s="58"/>
      <c r="AA189" s="74"/>
    </row>
    <row r="190" spans="1:27" s="79" customFormat="1" hidden="1" x14ac:dyDescent="0.35">
      <c r="A190" s="58"/>
      <c r="B190" s="58"/>
      <c r="C190" s="73"/>
      <c r="D190" s="73"/>
      <c r="E190" s="74"/>
      <c r="F190" s="58"/>
      <c r="G190" s="74"/>
      <c r="H190" s="58"/>
      <c r="I190" s="74"/>
      <c r="J190" s="74"/>
      <c r="K190" s="74"/>
      <c r="L190" s="74"/>
      <c r="M190" s="76"/>
      <c r="N190" s="76"/>
      <c r="O190" s="74"/>
      <c r="P190" s="203"/>
      <c r="Q190" s="74"/>
      <c r="R190" s="74"/>
      <c r="S190" s="74"/>
      <c r="T190" s="74"/>
      <c r="U190" s="74"/>
      <c r="V190" s="77"/>
      <c r="W190" s="74"/>
      <c r="X190" s="78"/>
      <c r="Y190" s="76"/>
      <c r="Z190" s="58"/>
      <c r="AA190" s="74"/>
    </row>
    <row r="191" spans="1:27" s="79" customFormat="1" hidden="1" x14ac:dyDescent="0.35">
      <c r="A191" s="58"/>
      <c r="B191" s="58"/>
      <c r="C191" s="73"/>
      <c r="D191" s="73"/>
      <c r="E191" s="74"/>
      <c r="F191" s="58"/>
      <c r="G191" s="74"/>
      <c r="H191" s="58"/>
      <c r="I191" s="74"/>
      <c r="J191" s="74"/>
      <c r="K191" s="74"/>
      <c r="L191" s="74"/>
      <c r="M191" s="76"/>
      <c r="N191" s="76"/>
      <c r="O191" s="74"/>
      <c r="P191" s="203"/>
      <c r="Q191" s="74"/>
      <c r="R191" s="74"/>
      <c r="S191" s="74"/>
      <c r="T191" s="74"/>
      <c r="U191" s="74"/>
      <c r="V191" s="77"/>
      <c r="W191" s="74"/>
      <c r="X191" s="78"/>
      <c r="Y191" s="76"/>
      <c r="Z191" s="58"/>
      <c r="AA191" s="74"/>
    </row>
    <row r="192" spans="1:27" s="79" customFormat="1" hidden="1" x14ac:dyDescent="0.35">
      <c r="A192" s="58"/>
      <c r="B192" s="58"/>
      <c r="C192" s="73"/>
      <c r="D192" s="73"/>
      <c r="E192" s="74"/>
      <c r="F192" s="58"/>
      <c r="G192" s="74"/>
      <c r="H192" s="58"/>
      <c r="I192" s="74"/>
      <c r="J192" s="74"/>
      <c r="K192" s="74"/>
      <c r="L192" s="74"/>
      <c r="M192" s="76"/>
      <c r="N192" s="76"/>
      <c r="O192" s="74"/>
      <c r="P192" s="203"/>
      <c r="Q192" s="74"/>
      <c r="R192" s="74"/>
      <c r="S192" s="74"/>
      <c r="T192" s="74"/>
      <c r="U192" s="74"/>
      <c r="V192" s="77"/>
      <c r="W192" s="74"/>
      <c r="X192" s="78"/>
      <c r="Y192" s="76"/>
      <c r="Z192" s="58"/>
      <c r="AA192" s="74"/>
    </row>
    <row r="193" spans="1:27" s="79" customFormat="1" hidden="1" x14ac:dyDescent="0.35">
      <c r="A193" s="58"/>
      <c r="B193" s="58"/>
      <c r="C193" s="73"/>
      <c r="D193" s="73"/>
      <c r="E193" s="74"/>
      <c r="F193" s="58"/>
      <c r="G193" s="74"/>
      <c r="H193" s="58"/>
      <c r="I193" s="74"/>
      <c r="J193" s="74"/>
      <c r="K193" s="74"/>
      <c r="L193" s="74"/>
      <c r="M193" s="76"/>
      <c r="N193" s="76"/>
      <c r="O193" s="74"/>
      <c r="P193" s="203"/>
      <c r="Q193" s="74"/>
      <c r="R193" s="74"/>
      <c r="S193" s="74"/>
      <c r="T193" s="74"/>
      <c r="U193" s="74"/>
      <c r="V193" s="77"/>
      <c r="W193" s="74"/>
      <c r="X193" s="78"/>
      <c r="Y193" s="76"/>
      <c r="Z193" s="58"/>
      <c r="AA193" s="74"/>
    </row>
    <row r="194" spans="1:27" s="79" customFormat="1" hidden="1" x14ac:dyDescent="0.35">
      <c r="A194" s="58"/>
      <c r="B194" s="58"/>
      <c r="C194" s="73"/>
      <c r="D194" s="73"/>
      <c r="E194" s="74"/>
      <c r="F194" s="58"/>
      <c r="G194" s="74"/>
      <c r="H194" s="58"/>
      <c r="I194" s="74"/>
      <c r="J194" s="74"/>
      <c r="K194" s="74"/>
      <c r="L194" s="74"/>
      <c r="M194" s="76"/>
      <c r="N194" s="76"/>
      <c r="O194" s="74"/>
      <c r="P194" s="203"/>
      <c r="Q194" s="74"/>
      <c r="R194" s="74"/>
      <c r="S194" s="74"/>
      <c r="T194" s="74"/>
      <c r="U194" s="74"/>
      <c r="V194" s="77"/>
      <c r="W194" s="74"/>
      <c r="X194" s="78"/>
      <c r="Y194" s="76"/>
      <c r="Z194" s="58"/>
      <c r="AA194" s="74"/>
    </row>
    <row r="195" spans="1:27" s="79" customFormat="1" hidden="1" x14ac:dyDescent="0.35">
      <c r="A195" s="58"/>
      <c r="B195" s="58"/>
      <c r="C195" s="73"/>
      <c r="D195" s="73"/>
      <c r="E195" s="74"/>
      <c r="F195" s="58"/>
      <c r="G195" s="74"/>
      <c r="H195" s="58"/>
      <c r="I195" s="74"/>
      <c r="J195" s="74"/>
      <c r="K195" s="74"/>
      <c r="L195" s="74"/>
      <c r="M195" s="76"/>
      <c r="N195" s="76"/>
      <c r="O195" s="74"/>
      <c r="P195" s="203"/>
      <c r="Q195" s="74"/>
      <c r="R195" s="74"/>
      <c r="S195" s="74"/>
      <c r="T195" s="74"/>
      <c r="U195" s="74"/>
      <c r="V195" s="77"/>
      <c r="W195" s="74"/>
      <c r="X195" s="78"/>
      <c r="Y195" s="76"/>
      <c r="Z195" s="58"/>
      <c r="AA195" s="74"/>
    </row>
    <row r="196" spans="1:27" s="79" customFormat="1" hidden="1" x14ac:dyDescent="0.35">
      <c r="A196" s="58"/>
      <c r="B196" s="58"/>
      <c r="C196" s="73"/>
      <c r="D196" s="73"/>
      <c r="E196" s="74"/>
      <c r="F196" s="58"/>
      <c r="G196" s="74"/>
      <c r="H196" s="58"/>
      <c r="I196" s="74"/>
      <c r="J196" s="74"/>
      <c r="K196" s="74"/>
      <c r="L196" s="74"/>
      <c r="M196" s="76"/>
      <c r="N196" s="76"/>
      <c r="O196" s="74"/>
      <c r="P196" s="203"/>
      <c r="Q196" s="74"/>
      <c r="R196" s="74"/>
      <c r="S196" s="74"/>
      <c r="T196" s="74"/>
      <c r="U196" s="74"/>
      <c r="V196" s="77"/>
      <c r="W196" s="74"/>
      <c r="X196" s="78"/>
      <c r="Y196" s="76"/>
      <c r="Z196" s="58"/>
      <c r="AA196" s="74"/>
    </row>
    <row r="197" spans="1:27" s="79" customFormat="1" hidden="1" x14ac:dyDescent="0.35">
      <c r="A197" s="58"/>
      <c r="B197" s="58"/>
      <c r="C197" s="73"/>
      <c r="D197" s="73"/>
      <c r="E197" s="74"/>
      <c r="F197" s="58"/>
      <c r="G197" s="74"/>
      <c r="H197" s="58"/>
      <c r="I197" s="74"/>
      <c r="J197" s="74"/>
      <c r="K197" s="74"/>
      <c r="L197" s="74"/>
      <c r="M197" s="76"/>
      <c r="N197" s="76"/>
      <c r="O197" s="74"/>
      <c r="P197" s="203"/>
      <c r="Q197" s="74"/>
      <c r="R197" s="74"/>
      <c r="S197" s="74"/>
      <c r="T197" s="74"/>
      <c r="U197" s="74"/>
      <c r="V197" s="77"/>
      <c r="W197" s="74"/>
      <c r="X197" s="78"/>
      <c r="Y197" s="76"/>
      <c r="Z197" s="58"/>
      <c r="AA197" s="74"/>
    </row>
    <row r="198" spans="1:27" s="79" customFormat="1" hidden="1" x14ac:dyDescent="0.35">
      <c r="A198" s="58"/>
      <c r="B198" s="58"/>
      <c r="C198" s="73"/>
      <c r="D198" s="73"/>
      <c r="E198" s="74"/>
      <c r="F198" s="58"/>
      <c r="G198" s="74"/>
      <c r="H198" s="58"/>
      <c r="I198" s="74"/>
      <c r="J198" s="74"/>
      <c r="K198" s="74"/>
      <c r="L198" s="74"/>
      <c r="M198" s="76"/>
      <c r="N198" s="76"/>
      <c r="O198" s="74"/>
      <c r="P198" s="203"/>
      <c r="Q198" s="74"/>
      <c r="R198" s="74"/>
      <c r="S198" s="74"/>
      <c r="T198" s="74"/>
      <c r="U198" s="74"/>
      <c r="V198" s="77"/>
      <c r="W198" s="74"/>
      <c r="X198" s="78"/>
      <c r="Y198" s="76"/>
      <c r="Z198" s="58"/>
      <c r="AA198" s="74"/>
    </row>
    <row r="199" spans="1:27" s="79" customFormat="1" hidden="1" x14ac:dyDescent="0.35">
      <c r="A199" s="58"/>
      <c r="B199" s="58"/>
      <c r="C199" s="73"/>
      <c r="D199" s="73"/>
      <c r="E199" s="74"/>
      <c r="F199" s="58"/>
      <c r="G199" s="74"/>
      <c r="H199" s="58"/>
      <c r="I199" s="74"/>
      <c r="J199" s="74"/>
      <c r="K199" s="74"/>
      <c r="L199" s="74"/>
      <c r="M199" s="76"/>
      <c r="N199" s="76"/>
      <c r="O199" s="74"/>
      <c r="P199" s="203"/>
      <c r="Q199" s="74"/>
      <c r="R199" s="74"/>
      <c r="S199" s="74"/>
      <c r="T199" s="74"/>
      <c r="U199" s="74"/>
      <c r="V199" s="77"/>
      <c r="W199" s="74"/>
      <c r="X199" s="78"/>
      <c r="Y199" s="76"/>
      <c r="Z199" s="58"/>
      <c r="AA199" s="74"/>
    </row>
    <row r="200" spans="1:27" s="79" customFormat="1" hidden="1" x14ac:dyDescent="0.35">
      <c r="A200" s="58"/>
      <c r="B200" s="58"/>
      <c r="C200" s="73"/>
      <c r="D200" s="73"/>
      <c r="E200" s="74"/>
      <c r="F200" s="58"/>
      <c r="G200" s="74"/>
      <c r="H200" s="58"/>
      <c r="I200" s="74"/>
      <c r="J200" s="74"/>
      <c r="K200" s="74"/>
      <c r="L200" s="74"/>
      <c r="M200" s="76"/>
      <c r="N200" s="76"/>
      <c r="O200" s="74"/>
      <c r="P200" s="203"/>
      <c r="Q200" s="74"/>
      <c r="R200" s="74"/>
      <c r="S200" s="74"/>
      <c r="T200" s="74"/>
      <c r="U200" s="74"/>
      <c r="V200" s="77"/>
      <c r="W200" s="74"/>
      <c r="X200" s="78"/>
      <c r="Y200" s="76"/>
      <c r="Z200" s="58"/>
      <c r="AA200" s="74"/>
    </row>
    <row r="201" spans="1:27" hidden="1" x14ac:dyDescent="0.35">
      <c r="P201" s="203"/>
    </row>
    <row r="202" spans="1:27" hidden="1" x14ac:dyDescent="0.35"/>
    <row r="203" spans="1:27" hidden="1" x14ac:dyDescent="0.35"/>
    <row r="204" spans="1:27" hidden="1" x14ac:dyDescent="0.35"/>
  </sheetData>
  <autoFilter ref="B4:AA204">
    <filterColumn colId="10">
      <filters>
        <filter val="CHW"/>
      </filters>
    </filterColumn>
  </autoFilter>
  <mergeCells count="6">
    <mergeCell ref="B1:G1"/>
    <mergeCell ref="H1:N1"/>
    <mergeCell ref="O1:V1"/>
    <mergeCell ref="Y1:AA1"/>
    <mergeCell ref="C2:D2"/>
    <mergeCell ref="U2:V2"/>
  </mergeCells>
  <conditionalFormatting sqref="R5:R200">
    <cfRule type="expression" dxfId="28" priority="2">
      <formula>$Q5="OPD_Referral"</formula>
    </cfRule>
  </conditionalFormatting>
  <conditionalFormatting sqref="S5:S200">
    <cfRule type="expression" dxfId="27" priority="1">
      <formula>$Q5="Emergency_referral"</formula>
    </cfRule>
  </conditionalFormatting>
  <dataValidations count="14">
    <dataValidation type="list" allowBlank="1" showInputMessage="1" showErrorMessage="1" sqref="S5:S53 R5:R200 S55:S200">
      <formula1>INDIRECT($Q5)</formula1>
    </dataValidation>
    <dataValidation type="list" allowBlank="1" showInputMessage="1" showErrorMessage="1" sqref="D5:D200">
      <formula1>Age_Unit</formula1>
    </dataValidation>
    <dataValidation type="decimal" allowBlank="1" showInputMessage="1" showErrorMessage="1" sqref="C5:C200">
      <formula1>0</formula1>
      <formula2>100</formula2>
    </dataValidation>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Q5:Q200">
      <formula1>type_of_referral</formula1>
    </dataValidation>
    <dataValidation type="list" allowBlank="1" showInputMessage="1" showErrorMessage="1" sqref="I18 I20:I21 G97 I30:I35 I28 I46:I50 I63:I65 I23:I24 G43 I60 I78 G18 G63:G64 G24 G28 G33:G34 G47:G49 G30:G31 I163:I200 I90:I98 I103:I110 G112:G114 G103:G110 I112:I119 G90:G94 I43">
      <formula1>clinics</formula1>
    </dataValidation>
    <dataValidation type="date" operator="greaterThan" allowBlank="1" showInputMessage="1" showErrorMessage="1" sqref="M5:N200 Y5:Y200">
      <formula1>42369</formula1>
    </dataValidation>
    <dataValidation type="list" allowBlank="1" showInputMessage="1" showErrorMessage="1" sqref="U5:U200">
      <formula1>"needed &amp; received,needed but not received,not needed"</formula1>
    </dataValidation>
    <dataValidation type="list" allowBlank="1" showInputMessage="1" showErrorMessage="1" sqref="Z5:Z200">
      <formula1>"discharge,self-discharge,death"</formula1>
    </dataValidation>
    <dataValidation type="list" allowBlank="1" showInputMessage="1" showErrorMessage="1" sqref="L5:L34 L36:L200">
      <formula1>"MSF clinic,CHW,MOH"</formula1>
    </dataValidation>
    <dataValidation type="list" allowBlank="1" showInputMessage="1" showErrorMessage="1" sqref="F5:F200">
      <formula1>"Rakhine,Burma,Muslim,Hindu,Other"</formula1>
    </dataValidation>
    <dataValidation type="list" allowBlank="1" showInputMessage="1" showErrorMessage="1" sqref="E5:E200">
      <formula1>"male,female"</formula1>
    </dataValidation>
    <dataValidation type="list" allowBlank="1" showInputMessage="1" showErrorMessage="1" sqref="W5:W200 AA111 AA138 AA147">
      <formula1>Refused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08"/>
  <sheetViews>
    <sheetView workbookViewId="0">
      <pane xSplit="2" ySplit="3" topLeftCell="C66" activePane="bottomRight" state="frozen"/>
      <selection pane="topRight" activeCell="M201" sqref="M5:N201"/>
      <selection pane="bottomLeft" activeCell="M201" sqref="M5:N201"/>
      <selection pane="bottomRight" activeCell="L5" sqref="L5:L114"/>
    </sheetView>
  </sheetViews>
  <sheetFormatPr defaultColWidth="9.1796875" defaultRowHeight="14.5" x14ac:dyDescent="0.35"/>
  <cols>
    <col min="2" max="2" width="11.7265625" bestFit="1" customWidth="1"/>
    <col min="5" max="5" width="9.453125" customWidth="1"/>
    <col min="6" max="6" width="17" customWidth="1"/>
    <col min="7" max="7" width="14" customWidth="1"/>
    <col min="8" max="8" width="11.54296875" customWidth="1"/>
    <col min="9" max="10" width="12.81640625" customWidth="1"/>
    <col min="11" max="11" width="16" customWidth="1"/>
    <col min="12" max="12" width="11.453125" customWidth="1"/>
    <col min="13" max="13" width="12.26953125" customWidth="1"/>
    <col min="14" max="14" width="13.1796875" customWidth="1"/>
    <col min="15" max="15" width="52.7265625" customWidth="1"/>
    <col min="16" max="16" width="27.453125" style="209" customWidth="1"/>
    <col min="17" max="17" width="19" bestFit="1" customWidth="1"/>
    <col min="18" max="18" width="19.7265625" bestFit="1" customWidth="1"/>
    <col min="19" max="19" width="21.1796875" customWidth="1"/>
    <col min="20" max="20" width="28.1796875" bestFit="1" customWidth="1"/>
    <col min="21" max="21" width="26.26953125" customWidth="1"/>
    <col min="22" max="22" width="52" customWidth="1"/>
    <col min="23" max="23" width="13" customWidth="1"/>
    <col min="24" max="24" width="25.81640625" customWidth="1"/>
    <col min="25" max="25" width="14.54296875" customWidth="1"/>
    <col min="26" max="26" width="13.81640625" customWidth="1"/>
    <col min="27" max="27" width="26.453125" customWidth="1"/>
    <col min="28" max="28" width="21.26953125" customWidth="1"/>
  </cols>
  <sheetData>
    <row r="1" spans="1:28" s="58" customFormat="1" x14ac:dyDescent="0.35">
      <c r="A1" s="56"/>
      <c r="B1" s="466"/>
      <c r="C1" s="466"/>
      <c r="D1" s="466"/>
      <c r="E1" s="466"/>
      <c r="F1" s="466"/>
      <c r="G1" s="466"/>
      <c r="H1" s="466" t="s">
        <v>236</v>
      </c>
      <c r="I1" s="466"/>
      <c r="J1" s="466"/>
      <c r="K1" s="466"/>
      <c r="L1" s="466"/>
      <c r="M1" s="466"/>
      <c r="N1" s="466"/>
      <c r="O1" s="466" t="s">
        <v>237</v>
      </c>
      <c r="P1" s="466"/>
      <c r="Q1" s="466"/>
      <c r="R1" s="466"/>
      <c r="S1" s="466"/>
      <c r="T1" s="466"/>
      <c r="U1" s="466"/>
      <c r="V1" s="466"/>
      <c r="W1" s="57"/>
      <c r="X1" s="57"/>
      <c r="Y1" s="466" t="s">
        <v>238</v>
      </c>
      <c r="Z1" s="466"/>
      <c r="AA1" s="466"/>
      <c r="AB1" s="132"/>
    </row>
    <row r="2" spans="1:28" s="58" customFormat="1" ht="32.25" customHeight="1" x14ac:dyDescent="0.35">
      <c r="A2" s="59" t="s">
        <v>239</v>
      </c>
      <c r="B2" s="60" t="s">
        <v>71</v>
      </c>
      <c r="C2" s="468" t="s">
        <v>74</v>
      </c>
      <c r="D2" s="468"/>
      <c r="E2" s="60" t="s">
        <v>79</v>
      </c>
      <c r="F2" s="60" t="s">
        <v>82</v>
      </c>
      <c r="G2" s="103" t="s">
        <v>85</v>
      </c>
      <c r="H2" s="62" t="s">
        <v>88</v>
      </c>
      <c r="I2" s="109" t="s">
        <v>91</v>
      </c>
      <c r="J2" s="60" t="s">
        <v>95</v>
      </c>
      <c r="K2" s="60" t="s">
        <v>97</v>
      </c>
      <c r="L2" s="60" t="s">
        <v>99</v>
      </c>
      <c r="M2" s="62" t="s">
        <v>102</v>
      </c>
      <c r="N2" s="62" t="s">
        <v>105</v>
      </c>
      <c r="O2" s="60" t="s">
        <v>108</v>
      </c>
      <c r="P2" s="430" t="s">
        <v>207</v>
      </c>
      <c r="Q2" s="60" t="s">
        <v>111</v>
      </c>
      <c r="R2" s="62" t="s">
        <v>240</v>
      </c>
      <c r="S2" s="62" t="s">
        <v>241</v>
      </c>
      <c r="T2" s="62" t="s">
        <v>120</v>
      </c>
      <c r="U2" s="469" t="s">
        <v>123</v>
      </c>
      <c r="V2" s="469"/>
      <c r="W2" s="62" t="s">
        <v>130</v>
      </c>
      <c r="X2" s="62" t="s">
        <v>242</v>
      </c>
      <c r="Y2" s="62" t="s">
        <v>136</v>
      </c>
      <c r="Z2" s="62" t="s">
        <v>139</v>
      </c>
      <c r="AA2" s="62" t="s">
        <v>142</v>
      </c>
      <c r="AB2" s="124"/>
    </row>
    <row r="3" spans="1:28" s="58" customFormat="1" ht="27.75" customHeight="1" x14ac:dyDescent="0.35">
      <c r="A3" s="56"/>
      <c r="B3" s="63" t="s">
        <v>243</v>
      </c>
      <c r="C3" s="64" t="s">
        <v>244</v>
      </c>
      <c r="D3" s="64" t="s">
        <v>245</v>
      </c>
      <c r="E3" s="64" t="s">
        <v>246</v>
      </c>
      <c r="F3" s="65" t="s">
        <v>247</v>
      </c>
      <c r="G3" s="108" t="s">
        <v>248</v>
      </c>
      <c r="H3" s="67" t="s">
        <v>249</v>
      </c>
      <c r="I3" s="110" t="s">
        <v>250</v>
      </c>
      <c r="J3" s="68" t="s">
        <v>251</v>
      </c>
      <c r="K3" s="68" t="s">
        <v>251</v>
      </c>
      <c r="L3" s="68" t="s">
        <v>252</v>
      </c>
      <c r="M3" s="69" t="s">
        <v>253</v>
      </c>
      <c r="N3" s="69" t="s">
        <v>253</v>
      </c>
      <c r="O3" s="69" t="s">
        <v>248</v>
      </c>
      <c r="P3" s="431" t="s">
        <v>254</v>
      </c>
      <c r="Q3" s="68" t="s">
        <v>255</v>
      </c>
      <c r="R3" s="68" t="s">
        <v>256</v>
      </c>
      <c r="S3" s="68" t="s">
        <v>257</v>
      </c>
      <c r="T3" s="69" t="s">
        <v>248</v>
      </c>
      <c r="U3" s="68" t="s">
        <v>258</v>
      </c>
      <c r="V3" s="68" t="s">
        <v>259</v>
      </c>
      <c r="W3" s="68" t="s">
        <v>260</v>
      </c>
      <c r="X3" s="68"/>
      <c r="Y3" s="69" t="s">
        <v>261</v>
      </c>
      <c r="Z3" s="68" t="s">
        <v>262</v>
      </c>
      <c r="AA3" s="56"/>
      <c r="AB3" s="132" t="s">
        <v>263</v>
      </c>
    </row>
    <row r="4" spans="1:28" s="72" customFormat="1" ht="13" x14ac:dyDescent="0.35">
      <c r="A4" s="70" t="s">
        <v>264</v>
      </c>
      <c r="B4" s="70" t="s">
        <v>72</v>
      </c>
      <c r="C4" s="70" t="s">
        <v>75</v>
      </c>
      <c r="D4" s="70" t="s">
        <v>265</v>
      </c>
      <c r="E4" s="70" t="s">
        <v>80</v>
      </c>
      <c r="F4" s="70" t="s">
        <v>83</v>
      </c>
      <c r="G4" s="105" t="s">
        <v>86</v>
      </c>
      <c r="H4" s="70" t="s">
        <v>89</v>
      </c>
      <c r="I4" s="111" t="s">
        <v>92</v>
      </c>
      <c r="J4" s="70" t="s">
        <v>95</v>
      </c>
      <c r="K4" s="70" t="s">
        <v>97</v>
      </c>
      <c r="L4" s="70" t="s">
        <v>100</v>
      </c>
      <c r="M4" s="70" t="s">
        <v>103</v>
      </c>
      <c r="N4" s="70" t="s">
        <v>106</v>
      </c>
      <c r="O4" s="70" t="s">
        <v>109</v>
      </c>
      <c r="P4" s="432" t="s">
        <v>266</v>
      </c>
      <c r="Q4" s="70" t="s">
        <v>112</v>
      </c>
      <c r="R4" s="70" t="s">
        <v>267</v>
      </c>
      <c r="S4" s="70" t="s">
        <v>118</v>
      </c>
      <c r="T4" s="70" t="s">
        <v>121</v>
      </c>
      <c r="U4" s="70" t="s">
        <v>124</v>
      </c>
      <c r="V4" s="70" t="s">
        <v>126</v>
      </c>
      <c r="W4" s="70" t="s">
        <v>131</v>
      </c>
      <c r="X4" s="70" t="s">
        <v>134</v>
      </c>
      <c r="Y4" s="70" t="s">
        <v>137</v>
      </c>
      <c r="Z4" s="70" t="s">
        <v>140</v>
      </c>
      <c r="AA4" s="70" t="s">
        <v>143</v>
      </c>
      <c r="AB4" s="125" t="s">
        <v>268</v>
      </c>
    </row>
    <row r="5" spans="1:28" s="101" customFormat="1" x14ac:dyDescent="0.35">
      <c r="A5" s="101">
        <v>9</v>
      </c>
      <c r="B5" s="101" t="s">
        <v>1217</v>
      </c>
      <c r="C5" s="267">
        <v>30</v>
      </c>
      <c r="D5" s="267" t="s">
        <v>13</v>
      </c>
      <c r="E5" s="236" t="s">
        <v>286</v>
      </c>
      <c r="F5" s="101" t="s">
        <v>271</v>
      </c>
      <c r="G5" s="117" t="s">
        <v>7</v>
      </c>
      <c r="H5" s="101" t="s">
        <v>280</v>
      </c>
      <c r="I5" s="117" t="s">
        <v>7</v>
      </c>
      <c r="J5" s="236" t="s">
        <v>338</v>
      </c>
      <c r="K5" s="236" t="s">
        <v>339</v>
      </c>
      <c r="L5" s="101" t="s">
        <v>195</v>
      </c>
      <c r="M5" s="268">
        <v>44986</v>
      </c>
      <c r="N5" s="268">
        <v>44986</v>
      </c>
      <c r="O5" s="236" t="s">
        <v>1165</v>
      </c>
      <c r="P5" s="203"/>
      <c r="Q5" s="236" t="s">
        <v>9</v>
      </c>
      <c r="R5" s="236" t="s">
        <v>17</v>
      </c>
      <c r="S5" s="236"/>
      <c r="T5" s="236"/>
      <c r="U5" s="236"/>
      <c r="V5" s="269"/>
      <c r="W5" s="236"/>
      <c r="X5" s="270"/>
      <c r="Y5" s="268">
        <v>44987</v>
      </c>
      <c r="Z5" s="101" t="s">
        <v>276</v>
      </c>
      <c r="AA5" s="236" t="s">
        <v>1218</v>
      </c>
    </row>
    <row r="6" spans="1:28" s="102" customFormat="1" x14ac:dyDescent="0.35">
      <c r="A6" s="101">
        <v>9</v>
      </c>
      <c r="B6" s="101" t="s">
        <v>1219</v>
      </c>
      <c r="C6" s="267">
        <v>75</v>
      </c>
      <c r="D6" s="267" t="s">
        <v>13</v>
      </c>
      <c r="E6" s="236" t="s">
        <v>286</v>
      </c>
      <c r="F6" s="101" t="s">
        <v>271</v>
      </c>
      <c r="G6" s="117" t="s">
        <v>1220</v>
      </c>
      <c r="H6" s="101" t="s">
        <v>280</v>
      </c>
      <c r="I6" s="117" t="s">
        <v>7</v>
      </c>
      <c r="J6" s="236" t="s">
        <v>327</v>
      </c>
      <c r="K6" s="236" t="s">
        <v>339</v>
      </c>
      <c r="L6" s="101" t="s">
        <v>195</v>
      </c>
      <c r="M6" s="268">
        <v>44987</v>
      </c>
      <c r="N6" s="268">
        <v>44987</v>
      </c>
      <c r="O6" s="236" t="s">
        <v>1165</v>
      </c>
      <c r="P6" s="203"/>
      <c r="Q6" s="236" t="s">
        <v>9</v>
      </c>
      <c r="R6" s="236" t="s">
        <v>17</v>
      </c>
      <c r="S6" s="236"/>
      <c r="T6" s="236"/>
      <c r="U6" s="236"/>
      <c r="V6" s="269"/>
      <c r="W6" s="236"/>
      <c r="X6" s="270"/>
      <c r="Y6" s="268">
        <v>44990</v>
      </c>
      <c r="Z6" s="101" t="s">
        <v>276</v>
      </c>
      <c r="AA6" s="236" t="s">
        <v>1221</v>
      </c>
    </row>
    <row r="7" spans="1:28" s="102" customFormat="1" x14ac:dyDescent="0.35">
      <c r="A7" s="101">
        <v>9</v>
      </c>
      <c r="B7" s="101" t="s">
        <v>1222</v>
      </c>
      <c r="C7" s="267">
        <v>37</v>
      </c>
      <c r="D7" s="267" t="s">
        <v>13</v>
      </c>
      <c r="E7" s="236" t="s">
        <v>279</v>
      </c>
      <c r="F7" s="101" t="s">
        <v>312</v>
      </c>
      <c r="G7" s="117" t="s">
        <v>175</v>
      </c>
      <c r="H7" s="101" t="s">
        <v>1223</v>
      </c>
      <c r="I7" s="117" t="s">
        <v>175</v>
      </c>
      <c r="J7" s="236" t="s">
        <v>327</v>
      </c>
      <c r="K7" s="236" t="s">
        <v>1224</v>
      </c>
      <c r="L7" s="101" t="s">
        <v>195</v>
      </c>
      <c r="M7" s="268">
        <v>44986</v>
      </c>
      <c r="N7" s="268">
        <v>44986</v>
      </c>
      <c r="O7" s="236" t="s">
        <v>1225</v>
      </c>
      <c r="P7" s="203"/>
      <c r="Q7" s="236" t="s">
        <v>9</v>
      </c>
      <c r="R7" s="236" t="s">
        <v>10</v>
      </c>
      <c r="S7" s="236"/>
      <c r="T7" s="236"/>
      <c r="U7" s="236"/>
      <c r="V7" s="269"/>
      <c r="W7" s="236"/>
      <c r="X7" s="270"/>
      <c r="Y7" s="268">
        <v>44988</v>
      </c>
      <c r="Z7" s="101" t="s">
        <v>276</v>
      </c>
      <c r="AA7" s="236" t="s">
        <v>1226</v>
      </c>
    </row>
    <row r="8" spans="1:28" s="102" customFormat="1" hidden="1" x14ac:dyDescent="0.35">
      <c r="A8" s="101">
        <v>9</v>
      </c>
      <c r="B8" s="101" t="s">
        <v>1227</v>
      </c>
      <c r="C8" s="267">
        <v>20</v>
      </c>
      <c r="D8" s="267" t="s">
        <v>13</v>
      </c>
      <c r="E8" s="236" t="s">
        <v>286</v>
      </c>
      <c r="F8" s="101" t="s">
        <v>271</v>
      </c>
      <c r="G8" s="117" t="s">
        <v>1228</v>
      </c>
      <c r="H8" s="101" t="s">
        <v>280</v>
      </c>
      <c r="I8" s="117" t="s">
        <v>7</v>
      </c>
      <c r="J8" s="236" t="s">
        <v>433</v>
      </c>
      <c r="K8" s="236" t="s">
        <v>289</v>
      </c>
      <c r="L8" s="101" t="s">
        <v>193</v>
      </c>
      <c r="M8" s="268">
        <v>44988</v>
      </c>
      <c r="N8" s="268">
        <v>44988</v>
      </c>
      <c r="O8" s="236" t="s">
        <v>1229</v>
      </c>
      <c r="P8" s="203"/>
      <c r="Q8" s="236" t="s">
        <v>16</v>
      </c>
      <c r="R8" s="236"/>
      <c r="S8" s="236" t="s">
        <v>40</v>
      </c>
      <c r="T8" s="236"/>
      <c r="U8" s="236"/>
      <c r="V8" s="269"/>
      <c r="W8" s="236"/>
      <c r="X8" s="270"/>
      <c r="Y8" s="268">
        <v>44988</v>
      </c>
      <c r="Z8" s="101" t="s">
        <v>276</v>
      </c>
      <c r="AA8" s="236" t="s">
        <v>1230</v>
      </c>
    </row>
    <row r="9" spans="1:28" s="113" customFormat="1" x14ac:dyDescent="0.35">
      <c r="A9" s="101">
        <v>9</v>
      </c>
      <c r="B9" s="279" t="s">
        <v>1231</v>
      </c>
      <c r="C9" s="280">
        <v>55</v>
      </c>
      <c r="D9" s="267" t="s">
        <v>13</v>
      </c>
      <c r="E9" s="281" t="s">
        <v>286</v>
      </c>
      <c r="F9" s="101" t="s">
        <v>271</v>
      </c>
      <c r="G9" s="282" t="s">
        <v>7</v>
      </c>
      <c r="H9" s="101" t="s">
        <v>280</v>
      </c>
      <c r="I9" s="282" t="s">
        <v>7</v>
      </c>
      <c r="J9" s="281" t="s">
        <v>433</v>
      </c>
      <c r="K9" s="281" t="s">
        <v>339</v>
      </c>
      <c r="L9" s="101" t="s">
        <v>195</v>
      </c>
      <c r="M9" s="268">
        <v>44988</v>
      </c>
      <c r="N9" s="268">
        <v>44988</v>
      </c>
      <c r="O9" s="281" t="s">
        <v>1232</v>
      </c>
      <c r="P9" s="203"/>
      <c r="Q9" s="236" t="s">
        <v>9</v>
      </c>
      <c r="R9" s="281" t="s">
        <v>17</v>
      </c>
      <c r="S9" s="281"/>
      <c r="T9" s="281"/>
      <c r="U9" s="281"/>
      <c r="V9" s="283"/>
      <c r="W9" s="281"/>
      <c r="X9" s="284"/>
      <c r="Y9" s="285">
        <v>44988</v>
      </c>
      <c r="Z9" s="279" t="s">
        <v>276</v>
      </c>
      <c r="AA9" s="281" t="s">
        <v>1233</v>
      </c>
    </row>
    <row r="10" spans="1:28" s="113" customFormat="1" x14ac:dyDescent="0.35">
      <c r="A10" s="101">
        <v>9</v>
      </c>
      <c r="B10" s="279" t="s">
        <v>1234</v>
      </c>
      <c r="C10" s="280">
        <v>25</v>
      </c>
      <c r="D10" s="267" t="s">
        <v>13</v>
      </c>
      <c r="E10" s="281" t="s">
        <v>286</v>
      </c>
      <c r="F10" s="101" t="s">
        <v>271</v>
      </c>
      <c r="G10" s="282" t="s">
        <v>1228</v>
      </c>
      <c r="H10" s="101" t="s">
        <v>280</v>
      </c>
      <c r="I10" s="282" t="s">
        <v>7</v>
      </c>
      <c r="J10" s="281" t="s">
        <v>433</v>
      </c>
      <c r="K10" s="281" t="s">
        <v>339</v>
      </c>
      <c r="L10" s="101" t="s">
        <v>195</v>
      </c>
      <c r="M10" s="268">
        <v>44988</v>
      </c>
      <c r="N10" s="268">
        <v>44988</v>
      </c>
      <c r="O10" s="281" t="s">
        <v>1235</v>
      </c>
      <c r="P10" s="203"/>
      <c r="Q10" s="236" t="s">
        <v>9</v>
      </c>
      <c r="R10" s="281" t="s">
        <v>10</v>
      </c>
      <c r="S10" s="281"/>
      <c r="T10" s="281"/>
      <c r="U10" s="281"/>
      <c r="V10" s="283"/>
      <c r="W10" s="281"/>
      <c r="X10" s="284"/>
      <c r="Y10" s="285">
        <v>44989</v>
      </c>
      <c r="Z10" s="279" t="s">
        <v>276</v>
      </c>
      <c r="AA10" s="281" t="s">
        <v>1235</v>
      </c>
    </row>
    <row r="11" spans="1:28" s="102" customFormat="1" x14ac:dyDescent="0.35">
      <c r="A11" s="101">
        <v>9</v>
      </c>
      <c r="B11" s="101" t="s">
        <v>1236</v>
      </c>
      <c r="C11" s="267">
        <v>23</v>
      </c>
      <c r="D11" s="267" t="s">
        <v>13</v>
      </c>
      <c r="E11" s="236" t="s">
        <v>279</v>
      </c>
      <c r="F11" s="101" t="s">
        <v>271</v>
      </c>
      <c r="G11" s="117" t="s">
        <v>50</v>
      </c>
      <c r="H11" s="101" t="s">
        <v>280</v>
      </c>
      <c r="I11" s="117" t="s">
        <v>50</v>
      </c>
      <c r="J11" s="236" t="s">
        <v>295</v>
      </c>
      <c r="K11" s="236" t="s">
        <v>764</v>
      </c>
      <c r="L11" s="101" t="s">
        <v>195</v>
      </c>
      <c r="M11" s="268">
        <v>44988</v>
      </c>
      <c r="N11" s="268">
        <v>44988</v>
      </c>
      <c r="O11" s="236" t="s">
        <v>1237</v>
      </c>
      <c r="P11" s="203"/>
      <c r="Q11" s="236" t="s">
        <v>9</v>
      </c>
      <c r="R11" s="236" t="s">
        <v>17</v>
      </c>
      <c r="S11" s="236"/>
      <c r="T11" s="236"/>
      <c r="U11" s="236"/>
      <c r="V11" s="269"/>
      <c r="W11" s="236"/>
      <c r="X11" s="270"/>
      <c r="Y11" s="268">
        <v>44992</v>
      </c>
      <c r="Z11" s="101" t="s">
        <v>276</v>
      </c>
      <c r="AA11" s="236" t="s">
        <v>1238</v>
      </c>
    </row>
    <row r="12" spans="1:28" s="102" customFormat="1" x14ac:dyDescent="0.35">
      <c r="A12" s="101">
        <v>9</v>
      </c>
      <c r="B12" s="101" t="s">
        <v>1239</v>
      </c>
      <c r="C12" s="267">
        <v>66</v>
      </c>
      <c r="D12" s="267" t="s">
        <v>13</v>
      </c>
      <c r="E12" s="236" t="s">
        <v>286</v>
      </c>
      <c r="F12" s="101" t="s">
        <v>271</v>
      </c>
      <c r="G12" s="117" t="s">
        <v>1240</v>
      </c>
      <c r="H12" s="101" t="s">
        <v>280</v>
      </c>
      <c r="I12" s="117" t="s">
        <v>7</v>
      </c>
      <c r="J12" s="236" t="s">
        <v>301</v>
      </c>
      <c r="K12" s="236" t="s">
        <v>339</v>
      </c>
      <c r="L12" s="101" t="s">
        <v>195</v>
      </c>
      <c r="M12" s="268">
        <v>44988</v>
      </c>
      <c r="N12" s="268">
        <v>44988</v>
      </c>
      <c r="O12" s="236" t="s">
        <v>604</v>
      </c>
      <c r="P12" s="203"/>
      <c r="Q12" s="236" t="s">
        <v>9</v>
      </c>
      <c r="R12" s="236" t="s">
        <v>10</v>
      </c>
      <c r="S12" s="236"/>
      <c r="T12" s="236"/>
      <c r="U12" s="236"/>
      <c r="V12" s="269"/>
      <c r="W12" s="236"/>
      <c r="X12" s="270"/>
      <c r="Y12" s="268">
        <v>44994</v>
      </c>
      <c r="Z12" s="101" t="s">
        <v>276</v>
      </c>
      <c r="AA12" s="236" t="s">
        <v>325</v>
      </c>
    </row>
    <row r="13" spans="1:28" s="102" customFormat="1" x14ac:dyDescent="0.35">
      <c r="A13" s="101">
        <v>9</v>
      </c>
      <c r="B13" s="101" t="s">
        <v>1241</v>
      </c>
      <c r="C13" s="267">
        <v>22</v>
      </c>
      <c r="D13" s="267" t="s">
        <v>13</v>
      </c>
      <c r="E13" s="236" t="s">
        <v>286</v>
      </c>
      <c r="F13" s="101" t="s">
        <v>271</v>
      </c>
      <c r="G13" s="117" t="s">
        <v>44</v>
      </c>
      <c r="H13" s="101" t="s">
        <v>280</v>
      </c>
      <c r="I13" s="117" t="s">
        <v>7</v>
      </c>
      <c r="J13" s="236" t="s">
        <v>288</v>
      </c>
      <c r="K13" s="236" t="s">
        <v>339</v>
      </c>
      <c r="L13" s="101" t="s">
        <v>195</v>
      </c>
      <c r="M13" s="268">
        <v>44988</v>
      </c>
      <c r="N13" s="268">
        <v>44988</v>
      </c>
      <c r="O13" s="236" t="s">
        <v>1242</v>
      </c>
      <c r="P13" s="203"/>
      <c r="Q13" s="236" t="s">
        <v>9</v>
      </c>
      <c r="R13" s="236" t="s">
        <v>23</v>
      </c>
      <c r="S13" s="236"/>
      <c r="T13" s="236" t="s">
        <v>1243</v>
      </c>
      <c r="U13" s="236"/>
      <c r="V13" s="269"/>
      <c r="W13" s="236"/>
      <c r="X13" s="270"/>
      <c r="Y13" s="268">
        <v>44989</v>
      </c>
      <c r="Z13" s="101" t="s">
        <v>276</v>
      </c>
      <c r="AA13" s="236" t="s">
        <v>1244</v>
      </c>
    </row>
    <row r="14" spans="1:28" s="102" customFormat="1" x14ac:dyDescent="0.35">
      <c r="A14" s="101">
        <v>9</v>
      </c>
      <c r="B14" s="101" t="s">
        <v>1245</v>
      </c>
      <c r="C14" s="267">
        <v>40</v>
      </c>
      <c r="D14" s="267" t="s">
        <v>13</v>
      </c>
      <c r="E14" s="236" t="s">
        <v>286</v>
      </c>
      <c r="F14" s="101" t="s">
        <v>312</v>
      </c>
      <c r="G14" s="117" t="s">
        <v>44</v>
      </c>
      <c r="H14" s="101" t="s">
        <v>280</v>
      </c>
      <c r="I14" s="117" t="s">
        <v>44</v>
      </c>
      <c r="J14" s="236" t="s">
        <v>288</v>
      </c>
      <c r="K14" s="236" t="s">
        <v>328</v>
      </c>
      <c r="L14" s="101" t="s">
        <v>195</v>
      </c>
      <c r="M14" s="268">
        <v>44989</v>
      </c>
      <c r="N14" s="268">
        <v>44989</v>
      </c>
      <c r="O14" s="236" t="s">
        <v>1246</v>
      </c>
      <c r="P14" s="203"/>
      <c r="Q14" s="236" t="s">
        <v>9</v>
      </c>
      <c r="R14" s="236" t="s">
        <v>17</v>
      </c>
      <c r="S14" s="236"/>
      <c r="T14" s="236"/>
      <c r="U14" s="236"/>
      <c r="V14" s="269"/>
      <c r="W14" s="236"/>
      <c r="X14" s="270"/>
      <c r="Y14" s="268">
        <v>44992</v>
      </c>
      <c r="Z14" s="101" t="s">
        <v>276</v>
      </c>
      <c r="AA14" s="236" t="s">
        <v>1247</v>
      </c>
    </row>
    <row r="15" spans="1:28" s="102" customFormat="1" x14ac:dyDescent="0.35">
      <c r="A15" s="101">
        <v>9</v>
      </c>
      <c r="B15" s="101" t="s">
        <v>1248</v>
      </c>
      <c r="C15" s="267">
        <v>4</v>
      </c>
      <c r="D15" s="267" t="s">
        <v>20</v>
      </c>
      <c r="E15" s="236" t="s">
        <v>279</v>
      </c>
      <c r="F15" s="101" t="s">
        <v>271</v>
      </c>
      <c r="G15" s="117" t="s">
        <v>7</v>
      </c>
      <c r="H15" s="101" t="s">
        <v>280</v>
      </c>
      <c r="I15" s="117" t="s">
        <v>7</v>
      </c>
      <c r="J15" s="236" t="s">
        <v>288</v>
      </c>
      <c r="K15" s="236" t="s">
        <v>328</v>
      </c>
      <c r="L15" s="101" t="s">
        <v>195</v>
      </c>
      <c r="M15" s="268">
        <v>44989</v>
      </c>
      <c r="N15" s="268">
        <v>44989</v>
      </c>
      <c r="O15" s="236" t="s">
        <v>1249</v>
      </c>
      <c r="P15" s="203"/>
      <c r="Q15" s="236" t="s">
        <v>9</v>
      </c>
      <c r="R15" s="236" t="s">
        <v>10</v>
      </c>
      <c r="S15" s="236"/>
      <c r="T15" s="281"/>
      <c r="U15" s="281"/>
      <c r="V15" s="283"/>
      <c r="W15" s="236"/>
      <c r="X15" s="270"/>
      <c r="Y15" s="268">
        <v>44993</v>
      </c>
      <c r="Z15" s="101" t="s">
        <v>276</v>
      </c>
      <c r="AA15" s="236" t="s">
        <v>1250</v>
      </c>
    </row>
    <row r="16" spans="1:28" s="102" customFormat="1" x14ac:dyDescent="0.35">
      <c r="A16" s="101">
        <v>10</v>
      </c>
      <c r="B16" s="101" t="s">
        <v>1251</v>
      </c>
      <c r="C16" s="267">
        <v>64</v>
      </c>
      <c r="D16" s="267" t="s">
        <v>13</v>
      </c>
      <c r="E16" s="236" t="s">
        <v>279</v>
      </c>
      <c r="F16" s="101" t="s">
        <v>271</v>
      </c>
      <c r="G16" s="117" t="s">
        <v>50</v>
      </c>
      <c r="H16" s="101" t="s">
        <v>280</v>
      </c>
      <c r="I16" s="117" t="s">
        <v>50</v>
      </c>
      <c r="J16" s="236" t="s">
        <v>295</v>
      </c>
      <c r="K16" s="236" t="s">
        <v>764</v>
      </c>
      <c r="L16" s="101" t="s">
        <v>195</v>
      </c>
      <c r="M16" s="268">
        <v>44990</v>
      </c>
      <c r="N16" s="268">
        <v>44990</v>
      </c>
      <c r="O16" s="236" t="s">
        <v>1252</v>
      </c>
      <c r="P16" s="203"/>
      <c r="Q16" s="236" t="s">
        <v>9</v>
      </c>
      <c r="R16" s="236" t="s">
        <v>17</v>
      </c>
      <c r="S16" s="236"/>
      <c r="T16" s="281" t="s">
        <v>1253</v>
      </c>
      <c r="U16" s="281" t="s">
        <v>163</v>
      </c>
      <c r="V16" s="283" t="s">
        <v>1045</v>
      </c>
      <c r="W16" s="236"/>
      <c r="X16" s="270"/>
      <c r="Y16" s="268">
        <v>45004</v>
      </c>
      <c r="Z16" s="101" t="s">
        <v>276</v>
      </c>
      <c r="AA16" s="236" t="s">
        <v>1254</v>
      </c>
      <c r="AB16" s="102">
        <v>1</v>
      </c>
    </row>
    <row r="17" spans="1:28" s="278" customFormat="1" x14ac:dyDescent="0.35">
      <c r="A17" s="271">
        <v>10</v>
      </c>
      <c r="B17" s="271" t="s">
        <v>1255</v>
      </c>
      <c r="C17" s="272">
        <v>61</v>
      </c>
      <c r="D17" s="272" t="s">
        <v>13</v>
      </c>
      <c r="E17" s="273" t="s">
        <v>279</v>
      </c>
      <c r="F17" s="271" t="s">
        <v>312</v>
      </c>
      <c r="G17" s="274" t="s">
        <v>175</v>
      </c>
      <c r="H17" s="271" t="s">
        <v>205</v>
      </c>
      <c r="I17" s="274" t="s">
        <v>175</v>
      </c>
      <c r="J17" s="273" t="s">
        <v>357</v>
      </c>
      <c r="K17" s="273" t="s">
        <v>274</v>
      </c>
      <c r="L17" s="271" t="s">
        <v>195</v>
      </c>
      <c r="M17" s="275">
        <v>44991</v>
      </c>
      <c r="N17" s="275">
        <v>44991</v>
      </c>
      <c r="O17" s="273" t="s">
        <v>1256</v>
      </c>
      <c r="P17" s="203"/>
      <c r="Q17" s="273" t="s">
        <v>9</v>
      </c>
      <c r="R17" s="273" t="s">
        <v>10</v>
      </c>
      <c r="S17" s="273"/>
      <c r="T17" s="273"/>
      <c r="U17" s="273"/>
      <c r="V17" s="276"/>
      <c r="W17" s="273"/>
      <c r="X17" s="277"/>
      <c r="Y17" s="275">
        <v>44991</v>
      </c>
      <c r="Z17" s="271" t="s">
        <v>430</v>
      </c>
      <c r="AA17" s="273" t="s">
        <v>1257</v>
      </c>
    </row>
    <row r="18" spans="1:28" s="102" customFormat="1" hidden="1" x14ac:dyDescent="0.35">
      <c r="A18" s="101">
        <v>10</v>
      </c>
      <c r="B18" s="101" t="s">
        <v>1258</v>
      </c>
      <c r="C18" s="267">
        <v>25</v>
      </c>
      <c r="D18" s="267" t="s">
        <v>13</v>
      </c>
      <c r="E18" s="236" t="s">
        <v>279</v>
      </c>
      <c r="F18" s="101" t="s">
        <v>271</v>
      </c>
      <c r="G18" s="117" t="s">
        <v>1022</v>
      </c>
      <c r="H18" s="101" t="s">
        <v>280</v>
      </c>
      <c r="I18" s="117" t="s">
        <v>7</v>
      </c>
      <c r="J18" s="236" t="s">
        <v>433</v>
      </c>
      <c r="K18" s="236" t="s">
        <v>339</v>
      </c>
      <c r="L18" s="101" t="s">
        <v>193</v>
      </c>
      <c r="M18" s="268">
        <v>44991</v>
      </c>
      <c r="N18" s="268">
        <v>44991</v>
      </c>
      <c r="O18" s="236" t="s">
        <v>291</v>
      </c>
      <c r="P18" s="203"/>
      <c r="Q18" s="236" t="s">
        <v>16</v>
      </c>
      <c r="R18" s="236"/>
      <c r="S18" s="236" t="s">
        <v>34</v>
      </c>
      <c r="T18" s="236"/>
      <c r="U18" s="236"/>
      <c r="V18" s="269"/>
      <c r="W18" s="236"/>
      <c r="X18" s="270"/>
      <c r="Y18" s="268">
        <v>44991</v>
      </c>
      <c r="Z18" s="101" t="s">
        <v>276</v>
      </c>
      <c r="AA18" s="236" t="s">
        <v>304</v>
      </c>
    </row>
    <row r="19" spans="1:28" s="102" customFormat="1" x14ac:dyDescent="0.35">
      <c r="A19" s="101">
        <v>10</v>
      </c>
      <c r="B19" s="101" t="s">
        <v>1259</v>
      </c>
      <c r="C19" s="267">
        <v>28</v>
      </c>
      <c r="D19" s="267" t="s">
        <v>13</v>
      </c>
      <c r="E19" s="236" t="s">
        <v>286</v>
      </c>
      <c r="F19" s="101" t="s">
        <v>271</v>
      </c>
      <c r="G19" s="117" t="s">
        <v>44</v>
      </c>
      <c r="H19" s="101" t="s">
        <v>280</v>
      </c>
      <c r="I19" s="117" t="s">
        <v>44</v>
      </c>
      <c r="J19" s="236" t="s">
        <v>333</v>
      </c>
      <c r="K19" s="236" t="s">
        <v>328</v>
      </c>
      <c r="L19" s="101" t="s">
        <v>195</v>
      </c>
      <c r="M19" s="268">
        <v>44991</v>
      </c>
      <c r="N19" s="268">
        <v>44991</v>
      </c>
      <c r="O19" s="236" t="s">
        <v>489</v>
      </c>
      <c r="P19" s="203"/>
      <c r="Q19" s="236" t="s">
        <v>9</v>
      </c>
      <c r="R19" s="236" t="s">
        <v>23</v>
      </c>
      <c r="S19" s="236"/>
      <c r="T19" s="236" t="s">
        <v>319</v>
      </c>
      <c r="U19" s="236"/>
      <c r="V19" s="269"/>
      <c r="W19" s="236"/>
      <c r="X19" s="270"/>
      <c r="Y19" s="268">
        <v>44994</v>
      </c>
      <c r="Z19" s="101" t="s">
        <v>276</v>
      </c>
      <c r="AA19" s="236" t="s">
        <v>1260</v>
      </c>
    </row>
    <row r="20" spans="1:28" s="102" customFormat="1" hidden="1" x14ac:dyDescent="0.35">
      <c r="A20" s="101">
        <v>10</v>
      </c>
      <c r="B20" s="101" t="s">
        <v>1261</v>
      </c>
      <c r="C20" s="267">
        <v>9</v>
      </c>
      <c r="D20" s="267" t="s">
        <v>13</v>
      </c>
      <c r="E20" s="236" t="s">
        <v>279</v>
      </c>
      <c r="F20" s="101" t="s">
        <v>271</v>
      </c>
      <c r="G20" s="117" t="s">
        <v>1228</v>
      </c>
      <c r="H20" s="101" t="s">
        <v>280</v>
      </c>
      <c r="I20" s="117" t="s">
        <v>7</v>
      </c>
      <c r="J20" s="236" t="s">
        <v>433</v>
      </c>
      <c r="K20" s="236" t="s">
        <v>328</v>
      </c>
      <c r="L20" s="101" t="s">
        <v>193</v>
      </c>
      <c r="M20" s="268">
        <v>44992</v>
      </c>
      <c r="N20" s="268">
        <v>44992</v>
      </c>
      <c r="O20" s="236" t="s">
        <v>18</v>
      </c>
      <c r="P20" s="203"/>
      <c r="Q20" s="236" t="s">
        <v>16</v>
      </c>
      <c r="R20" s="236"/>
      <c r="S20" s="236" t="s">
        <v>18</v>
      </c>
      <c r="T20" s="236"/>
      <c r="U20" s="236"/>
      <c r="V20" s="269"/>
      <c r="W20" s="236"/>
      <c r="X20" s="270"/>
      <c r="Y20" s="268">
        <v>44992</v>
      </c>
      <c r="Z20" s="101" t="s">
        <v>276</v>
      </c>
      <c r="AA20" s="236" t="s">
        <v>1262</v>
      </c>
    </row>
    <row r="21" spans="1:28" s="102" customFormat="1" hidden="1" x14ac:dyDescent="0.35">
      <c r="A21" s="101">
        <v>10</v>
      </c>
      <c r="B21" s="101" t="s">
        <v>1263</v>
      </c>
      <c r="C21" s="267">
        <v>60</v>
      </c>
      <c r="D21" s="267" t="s">
        <v>13</v>
      </c>
      <c r="E21" s="236" t="s">
        <v>286</v>
      </c>
      <c r="F21" s="101" t="s">
        <v>271</v>
      </c>
      <c r="G21" s="117" t="s">
        <v>298</v>
      </c>
      <c r="H21" s="101" t="s">
        <v>280</v>
      </c>
      <c r="I21" s="117" t="s">
        <v>7</v>
      </c>
      <c r="J21" s="236" t="s">
        <v>1264</v>
      </c>
      <c r="K21" s="236" t="s">
        <v>339</v>
      </c>
      <c r="L21" s="101" t="s">
        <v>193</v>
      </c>
      <c r="M21" s="268">
        <v>44992</v>
      </c>
      <c r="N21" s="268">
        <v>44992</v>
      </c>
      <c r="O21" s="236" t="s">
        <v>18</v>
      </c>
      <c r="P21" s="203"/>
      <c r="Q21" s="236" t="s">
        <v>16</v>
      </c>
      <c r="R21" s="236"/>
      <c r="S21" s="236" t="s">
        <v>18</v>
      </c>
      <c r="T21" s="236"/>
      <c r="U21" s="236"/>
      <c r="V21" s="269"/>
      <c r="W21" s="236"/>
      <c r="X21" s="270"/>
      <c r="Y21" s="268">
        <v>44992</v>
      </c>
      <c r="Z21" s="101" t="s">
        <v>276</v>
      </c>
      <c r="AA21" s="236" t="s">
        <v>1265</v>
      </c>
    </row>
    <row r="22" spans="1:28" s="102" customFormat="1" x14ac:dyDescent="0.35">
      <c r="A22" s="101">
        <v>10</v>
      </c>
      <c r="B22" s="101" t="s">
        <v>1266</v>
      </c>
      <c r="C22" s="267">
        <v>35</v>
      </c>
      <c r="D22" s="267" t="s">
        <v>13</v>
      </c>
      <c r="E22" s="236" t="s">
        <v>286</v>
      </c>
      <c r="F22" s="101" t="s">
        <v>271</v>
      </c>
      <c r="G22" s="117" t="s">
        <v>1022</v>
      </c>
      <c r="H22" s="101" t="s">
        <v>280</v>
      </c>
      <c r="I22" s="117" t="s">
        <v>7</v>
      </c>
      <c r="J22" s="236" t="s">
        <v>273</v>
      </c>
      <c r="K22" s="236" t="s">
        <v>339</v>
      </c>
      <c r="L22" s="101" t="s">
        <v>195</v>
      </c>
      <c r="M22" s="268">
        <v>44992</v>
      </c>
      <c r="N22" s="268">
        <v>44992</v>
      </c>
      <c r="O22" s="236" t="s">
        <v>1267</v>
      </c>
      <c r="P22" s="203"/>
      <c r="Q22" s="236" t="s">
        <v>9</v>
      </c>
      <c r="R22" s="236" t="s">
        <v>23</v>
      </c>
      <c r="S22" s="236"/>
      <c r="T22" s="236" t="s">
        <v>319</v>
      </c>
      <c r="U22" s="236"/>
      <c r="V22" s="269"/>
      <c r="W22" s="236"/>
      <c r="X22" s="270"/>
      <c r="Y22" s="268">
        <v>44997</v>
      </c>
      <c r="Z22" s="101" t="s">
        <v>276</v>
      </c>
      <c r="AA22" s="236" t="s">
        <v>1268</v>
      </c>
    </row>
    <row r="23" spans="1:28" s="113" customFormat="1" x14ac:dyDescent="0.35">
      <c r="A23" s="101">
        <v>10</v>
      </c>
      <c r="B23" s="279" t="s">
        <v>1269</v>
      </c>
      <c r="C23" s="280">
        <v>65</v>
      </c>
      <c r="D23" s="267" t="s">
        <v>13</v>
      </c>
      <c r="E23" s="281" t="s">
        <v>279</v>
      </c>
      <c r="F23" s="101" t="s">
        <v>271</v>
      </c>
      <c r="G23" s="282" t="s">
        <v>53</v>
      </c>
      <c r="H23" s="101" t="s">
        <v>280</v>
      </c>
      <c r="I23" s="282" t="s">
        <v>53</v>
      </c>
      <c r="J23" s="281" t="s">
        <v>273</v>
      </c>
      <c r="K23" s="281" t="s">
        <v>1270</v>
      </c>
      <c r="L23" s="101" t="s">
        <v>195</v>
      </c>
      <c r="M23" s="268">
        <v>44992</v>
      </c>
      <c r="N23" s="268">
        <v>44992</v>
      </c>
      <c r="O23" s="281" t="s">
        <v>1271</v>
      </c>
      <c r="P23" s="203"/>
      <c r="Q23" s="236" t="s">
        <v>9</v>
      </c>
      <c r="R23" s="281" t="s">
        <v>10</v>
      </c>
      <c r="S23" s="281"/>
      <c r="T23" s="281"/>
      <c r="U23" s="281"/>
      <c r="V23" s="283"/>
      <c r="W23" s="281"/>
      <c r="X23" s="284"/>
      <c r="Y23" s="285">
        <v>45002</v>
      </c>
      <c r="Z23" s="279" t="s">
        <v>276</v>
      </c>
      <c r="AA23" s="281" t="s">
        <v>1272</v>
      </c>
    </row>
    <row r="24" spans="1:28" s="102" customFormat="1" x14ac:dyDescent="0.35">
      <c r="A24" s="101">
        <v>10</v>
      </c>
      <c r="B24" s="101" t="s">
        <v>1273</v>
      </c>
      <c r="C24" s="267">
        <v>3</v>
      </c>
      <c r="D24" s="267" t="s">
        <v>13</v>
      </c>
      <c r="E24" s="236" t="s">
        <v>279</v>
      </c>
      <c r="F24" s="101" t="s">
        <v>271</v>
      </c>
      <c r="G24" s="117" t="s">
        <v>272</v>
      </c>
      <c r="H24" s="101" t="s">
        <v>205</v>
      </c>
      <c r="I24" s="117" t="s">
        <v>175</v>
      </c>
      <c r="J24" s="236" t="s">
        <v>357</v>
      </c>
      <c r="K24" s="236" t="s">
        <v>274</v>
      </c>
      <c r="L24" s="101" t="s">
        <v>195</v>
      </c>
      <c r="M24" s="268">
        <v>44993</v>
      </c>
      <c r="N24" s="268">
        <v>44993</v>
      </c>
      <c r="O24" s="236" t="s">
        <v>1274</v>
      </c>
      <c r="P24" s="203"/>
      <c r="Q24" s="236" t="s">
        <v>9</v>
      </c>
      <c r="R24" s="236" t="s">
        <v>17</v>
      </c>
      <c r="S24" s="236"/>
      <c r="T24" s="236"/>
      <c r="U24" s="236"/>
      <c r="V24" s="269"/>
      <c r="W24" s="236" t="s">
        <v>12</v>
      </c>
      <c r="X24" s="270"/>
      <c r="Y24" s="268"/>
      <c r="Z24" s="101"/>
      <c r="AA24" s="236"/>
    </row>
    <row r="25" spans="1:28" s="102" customFormat="1" x14ac:dyDescent="0.35">
      <c r="A25" s="101">
        <v>10</v>
      </c>
      <c r="B25" s="101" t="s">
        <v>1275</v>
      </c>
      <c r="C25" s="280">
        <v>58</v>
      </c>
      <c r="D25" s="267" t="s">
        <v>13</v>
      </c>
      <c r="E25" s="281" t="s">
        <v>279</v>
      </c>
      <c r="F25" s="101" t="s">
        <v>312</v>
      </c>
      <c r="G25" s="117" t="s">
        <v>1276</v>
      </c>
      <c r="H25" s="101" t="s">
        <v>201</v>
      </c>
      <c r="I25" s="117" t="s">
        <v>188</v>
      </c>
      <c r="J25" s="236" t="s">
        <v>357</v>
      </c>
      <c r="K25" s="236" t="s">
        <v>313</v>
      </c>
      <c r="L25" s="101" t="s">
        <v>195</v>
      </c>
      <c r="M25" s="268">
        <v>44993</v>
      </c>
      <c r="N25" s="268">
        <v>44993</v>
      </c>
      <c r="O25" s="236" t="s">
        <v>1277</v>
      </c>
      <c r="P25" s="203"/>
      <c r="Q25" s="236" t="s">
        <v>9</v>
      </c>
      <c r="R25" s="236" t="s">
        <v>10</v>
      </c>
      <c r="S25" s="236"/>
      <c r="T25" s="236"/>
      <c r="U25" s="236"/>
      <c r="V25" s="269"/>
      <c r="W25" s="236"/>
      <c r="X25" s="270"/>
      <c r="Y25" s="268">
        <v>45019</v>
      </c>
      <c r="Z25" s="101" t="s">
        <v>276</v>
      </c>
      <c r="AA25" s="236" t="s">
        <v>325</v>
      </c>
    </row>
    <row r="26" spans="1:28" s="102" customFormat="1" x14ac:dyDescent="0.35">
      <c r="A26" s="101">
        <v>10</v>
      </c>
      <c r="B26" s="101" t="s">
        <v>1278</v>
      </c>
      <c r="C26" s="267">
        <v>2.5</v>
      </c>
      <c r="D26" s="267" t="s">
        <v>13</v>
      </c>
      <c r="E26" s="236" t="s">
        <v>286</v>
      </c>
      <c r="F26" s="101" t="s">
        <v>271</v>
      </c>
      <c r="G26" s="117" t="s">
        <v>1228</v>
      </c>
      <c r="H26" s="101" t="s">
        <v>280</v>
      </c>
      <c r="I26" s="117" t="s">
        <v>7</v>
      </c>
      <c r="J26" s="236" t="s">
        <v>385</v>
      </c>
      <c r="K26" s="236" t="s">
        <v>339</v>
      </c>
      <c r="L26" s="101" t="s">
        <v>195</v>
      </c>
      <c r="M26" s="268">
        <v>44994</v>
      </c>
      <c r="N26" s="268">
        <v>44994</v>
      </c>
      <c r="O26" s="236" t="s">
        <v>1279</v>
      </c>
      <c r="P26" s="203"/>
      <c r="Q26" s="236" t="s">
        <v>9</v>
      </c>
      <c r="R26" s="236" t="s">
        <v>17</v>
      </c>
      <c r="S26" s="236"/>
      <c r="T26" s="236"/>
      <c r="U26" s="236"/>
      <c r="V26" s="269"/>
      <c r="W26" s="236"/>
      <c r="X26" s="270"/>
      <c r="Y26" s="268">
        <v>44994</v>
      </c>
      <c r="Z26" s="101" t="s">
        <v>276</v>
      </c>
      <c r="AA26" s="236" t="s">
        <v>1280</v>
      </c>
    </row>
    <row r="27" spans="1:28" s="102" customFormat="1" x14ac:dyDescent="0.35">
      <c r="A27" s="101">
        <v>10</v>
      </c>
      <c r="B27" s="101" t="s">
        <v>1281</v>
      </c>
      <c r="C27" s="267">
        <v>66</v>
      </c>
      <c r="D27" s="267" t="s">
        <v>13</v>
      </c>
      <c r="E27" s="236" t="s">
        <v>279</v>
      </c>
      <c r="F27" s="101" t="s">
        <v>271</v>
      </c>
      <c r="G27" s="117" t="s">
        <v>1228</v>
      </c>
      <c r="H27" s="101" t="s">
        <v>280</v>
      </c>
      <c r="I27" s="117" t="s">
        <v>7</v>
      </c>
      <c r="J27" s="236" t="s">
        <v>301</v>
      </c>
      <c r="K27" s="236" t="s">
        <v>339</v>
      </c>
      <c r="L27" s="101" t="s">
        <v>195</v>
      </c>
      <c r="M27" s="268">
        <v>44994</v>
      </c>
      <c r="N27" s="268">
        <v>44994</v>
      </c>
      <c r="O27" s="236" t="s">
        <v>1282</v>
      </c>
      <c r="P27" s="203"/>
      <c r="Q27" s="236" t="s">
        <v>9</v>
      </c>
      <c r="R27" s="236" t="s">
        <v>10</v>
      </c>
      <c r="S27" s="236"/>
      <c r="T27" s="236"/>
      <c r="U27" s="236"/>
      <c r="V27" s="269"/>
      <c r="W27" s="236"/>
      <c r="X27" s="270"/>
      <c r="Y27" s="268">
        <v>44994</v>
      </c>
      <c r="Z27" s="101" t="s">
        <v>276</v>
      </c>
      <c r="AA27" s="236" t="s">
        <v>1283</v>
      </c>
    </row>
    <row r="28" spans="1:28" s="102" customFormat="1" x14ac:dyDescent="0.35">
      <c r="A28" s="101">
        <v>10</v>
      </c>
      <c r="B28" s="101" t="s">
        <v>1284</v>
      </c>
      <c r="C28" s="267">
        <v>26</v>
      </c>
      <c r="D28" s="267" t="s">
        <v>13</v>
      </c>
      <c r="E28" s="236" t="s">
        <v>286</v>
      </c>
      <c r="F28" s="101" t="s">
        <v>271</v>
      </c>
      <c r="G28" s="117" t="s">
        <v>44</v>
      </c>
      <c r="H28" s="101" t="s">
        <v>280</v>
      </c>
      <c r="I28" s="117" t="s">
        <v>44</v>
      </c>
      <c r="J28" s="236" t="s">
        <v>295</v>
      </c>
      <c r="K28" s="236" t="s">
        <v>455</v>
      </c>
      <c r="L28" s="101" t="s">
        <v>195</v>
      </c>
      <c r="M28" s="268">
        <v>44994</v>
      </c>
      <c r="N28" s="268">
        <v>44994</v>
      </c>
      <c r="O28" s="236" t="s">
        <v>1285</v>
      </c>
      <c r="P28" s="203"/>
      <c r="Q28" s="236" t="s">
        <v>9</v>
      </c>
      <c r="R28" s="236" t="s">
        <v>10</v>
      </c>
      <c r="S28" s="236"/>
      <c r="T28" s="236"/>
      <c r="U28" s="236"/>
      <c r="V28" s="269"/>
      <c r="W28" s="236"/>
      <c r="X28" s="270"/>
      <c r="Y28" s="268">
        <v>44999</v>
      </c>
      <c r="Z28" s="101" t="s">
        <v>276</v>
      </c>
      <c r="AA28" s="236" t="s">
        <v>1286</v>
      </c>
    </row>
    <row r="29" spans="1:28" s="102" customFormat="1" x14ac:dyDescent="0.35">
      <c r="A29" s="101">
        <v>10</v>
      </c>
      <c r="B29" s="101" t="s">
        <v>1287</v>
      </c>
      <c r="C29" s="267">
        <v>19</v>
      </c>
      <c r="D29" s="267" t="s">
        <v>13</v>
      </c>
      <c r="E29" s="236" t="s">
        <v>286</v>
      </c>
      <c r="F29" s="101" t="s">
        <v>271</v>
      </c>
      <c r="G29" s="117" t="s">
        <v>44</v>
      </c>
      <c r="H29" s="101" t="s">
        <v>280</v>
      </c>
      <c r="I29" s="117" t="s">
        <v>44</v>
      </c>
      <c r="J29" s="236" t="s">
        <v>295</v>
      </c>
      <c r="K29" s="236" t="s">
        <v>1079</v>
      </c>
      <c r="L29" s="101" t="s">
        <v>195</v>
      </c>
      <c r="M29" s="268">
        <v>44994</v>
      </c>
      <c r="N29" s="268">
        <v>44994</v>
      </c>
      <c r="O29" s="236" t="s">
        <v>1288</v>
      </c>
      <c r="P29" s="203"/>
      <c r="Q29" s="236" t="s">
        <v>9</v>
      </c>
      <c r="R29" s="236" t="s">
        <v>23</v>
      </c>
      <c r="S29" s="236"/>
      <c r="T29" s="236" t="s">
        <v>319</v>
      </c>
      <c r="U29" s="236"/>
      <c r="V29" s="269"/>
      <c r="W29" s="236"/>
      <c r="X29" s="270"/>
      <c r="Y29" s="268">
        <v>44998</v>
      </c>
      <c r="Z29" s="101" t="s">
        <v>276</v>
      </c>
      <c r="AA29" s="236" t="s">
        <v>1289</v>
      </c>
    </row>
    <row r="30" spans="1:28" s="102" customFormat="1" x14ac:dyDescent="0.35">
      <c r="A30" s="101">
        <v>10</v>
      </c>
      <c r="B30" s="101" t="s">
        <v>1290</v>
      </c>
      <c r="C30" s="267">
        <v>20</v>
      </c>
      <c r="D30" s="267" t="s">
        <v>13</v>
      </c>
      <c r="E30" s="236" t="s">
        <v>286</v>
      </c>
      <c r="F30" s="101" t="s">
        <v>271</v>
      </c>
      <c r="G30" s="117" t="s">
        <v>44</v>
      </c>
      <c r="H30" s="101" t="s">
        <v>280</v>
      </c>
      <c r="I30" s="117" t="s">
        <v>44</v>
      </c>
      <c r="J30" s="236" t="s">
        <v>288</v>
      </c>
      <c r="K30" s="236" t="s">
        <v>1079</v>
      </c>
      <c r="L30" s="101" t="s">
        <v>195</v>
      </c>
      <c r="M30" s="268">
        <v>44995</v>
      </c>
      <c r="N30" s="268">
        <v>44995</v>
      </c>
      <c r="O30" s="236" t="s">
        <v>1291</v>
      </c>
      <c r="P30" s="203"/>
      <c r="Q30" s="236" t="s">
        <v>9</v>
      </c>
      <c r="R30" s="236" t="s">
        <v>23</v>
      </c>
      <c r="S30" s="236"/>
      <c r="T30" s="236"/>
      <c r="U30" s="236"/>
      <c r="V30" s="269"/>
      <c r="W30" s="236"/>
      <c r="X30" s="270"/>
      <c r="Y30" s="268">
        <v>44998</v>
      </c>
      <c r="Z30" s="101" t="s">
        <v>276</v>
      </c>
      <c r="AA30" s="236" t="s">
        <v>1292</v>
      </c>
    </row>
    <row r="31" spans="1:28" s="102" customFormat="1" x14ac:dyDescent="0.35">
      <c r="A31" s="101">
        <v>10</v>
      </c>
      <c r="B31" s="101" t="s">
        <v>1293</v>
      </c>
      <c r="C31" s="267">
        <v>40</v>
      </c>
      <c r="D31" s="267" t="s">
        <v>13</v>
      </c>
      <c r="E31" s="236" t="s">
        <v>279</v>
      </c>
      <c r="F31" s="101" t="s">
        <v>271</v>
      </c>
      <c r="G31" s="117" t="s">
        <v>755</v>
      </c>
      <c r="H31" s="101" t="s">
        <v>280</v>
      </c>
      <c r="I31" s="117" t="s">
        <v>7</v>
      </c>
      <c r="J31" s="236" t="s">
        <v>1264</v>
      </c>
      <c r="K31" s="236" t="s">
        <v>339</v>
      </c>
      <c r="L31" s="101" t="s">
        <v>195</v>
      </c>
      <c r="M31" s="268">
        <v>44995</v>
      </c>
      <c r="N31" s="268">
        <v>44995</v>
      </c>
      <c r="O31" s="236" t="s">
        <v>1294</v>
      </c>
      <c r="P31" s="203"/>
      <c r="Q31" s="236" t="s">
        <v>9</v>
      </c>
      <c r="R31" s="236" t="s">
        <v>10</v>
      </c>
      <c r="S31" s="236"/>
      <c r="T31" s="236" t="s">
        <v>1295</v>
      </c>
      <c r="U31" s="236" t="s">
        <v>163</v>
      </c>
      <c r="V31" s="269" t="s">
        <v>1296</v>
      </c>
      <c r="W31" s="236"/>
      <c r="X31" s="270"/>
      <c r="Y31" s="268">
        <v>45024</v>
      </c>
      <c r="Z31" s="101" t="s">
        <v>276</v>
      </c>
      <c r="AA31" s="236" t="s">
        <v>1297</v>
      </c>
      <c r="AB31" s="102">
        <v>2</v>
      </c>
    </row>
    <row r="32" spans="1:28" s="102" customFormat="1" x14ac:dyDescent="0.35">
      <c r="A32" s="101">
        <v>10</v>
      </c>
      <c r="B32" s="101" t="s">
        <v>1298</v>
      </c>
      <c r="C32" s="267">
        <v>20</v>
      </c>
      <c r="D32" s="267" t="s">
        <v>13</v>
      </c>
      <c r="E32" s="236" t="s">
        <v>286</v>
      </c>
      <c r="F32" s="101" t="s">
        <v>271</v>
      </c>
      <c r="G32" s="117" t="s">
        <v>298</v>
      </c>
      <c r="H32" s="101" t="s">
        <v>280</v>
      </c>
      <c r="I32" s="117" t="s">
        <v>7</v>
      </c>
      <c r="J32" s="236" t="s">
        <v>1264</v>
      </c>
      <c r="K32" s="236" t="s">
        <v>339</v>
      </c>
      <c r="L32" s="101" t="s">
        <v>195</v>
      </c>
      <c r="M32" s="268">
        <v>44995</v>
      </c>
      <c r="N32" s="268">
        <v>44995</v>
      </c>
      <c r="O32" s="236" t="s">
        <v>1299</v>
      </c>
      <c r="P32" s="203"/>
      <c r="Q32" s="236" t="s">
        <v>9</v>
      </c>
      <c r="R32" s="236" t="s">
        <v>10</v>
      </c>
      <c r="S32" s="236"/>
      <c r="T32" s="236"/>
      <c r="U32" s="236" t="s">
        <v>163</v>
      </c>
      <c r="V32" s="269" t="s">
        <v>1300</v>
      </c>
      <c r="W32" s="236"/>
      <c r="X32" s="270"/>
      <c r="Y32" s="268">
        <v>45000</v>
      </c>
      <c r="Z32" s="101" t="s">
        <v>276</v>
      </c>
      <c r="AA32" s="236" t="s">
        <v>1299</v>
      </c>
      <c r="AB32" s="102">
        <v>3</v>
      </c>
    </row>
    <row r="33" spans="1:28" s="102" customFormat="1" x14ac:dyDescent="0.35">
      <c r="A33" s="101">
        <v>10</v>
      </c>
      <c r="B33" s="101" t="s">
        <v>1301</v>
      </c>
      <c r="C33" s="267">
        <v>50</v>
      </c>
      <c r="D33" s="267" t="s">
        <v>13</v>
      </c>
      <c r="E33" s="236" t="s">
        <v>279</v>
      </c>
      <c r="F33" s="101" t="s">
        <v>271</v>
      </c>
      <c r="G33" s="117" t="s">
        <v>53</v>
      </c>
      <c r="H33" s="101" t="s">
        <v>280</v>
      </c>
      <c r="I33" s="117" t="s">
        <v>53</v>
      </c>
      <c r="J33" s="236" t="s">
        <v>288</v>
      </c>
      <c r="K33" s="236" t="s">
        <v>1302</v>
      </c>
      <c r="L33" s="101" t="s">
        <v>195</v>
      </c>
      <c r="M33" s="268">
        <v>44995</v>
      </c>
      <c r="N33" s="268">
        <v>44995</v>
      </c>
      <c r="O33" s="236" t="s">
        <v>1303</v>
      </c>
      <c r="P33" s="203"/>
      <c r="Q33" s="236" t="s">
        <v>9</v>
      </c>
      <c r="R33" s="236" t="s">
        <v>17</v>
      </c>
      <c r="S33" s="236"/>
      <c r="T33" s="236"/>
      <c r="U33" s="236"/>
      <c r="V33" s="269"/>
      <c r="W33" s="236"/>
      <c r="X33" s="270"/>
      <c r="Y33" s="268">
        <v>44999</v>
      </c>
      <c r="Z33" s="101" t="s">
        <v>276</v>
      </c>
      <c r="AA33" s="236" t="s">
        <v>1304</v>
      </c>
    </row>
    <row r="34" spans="1:28" s="102" customFormat="1" x14ac:dyDescent="0.35">
      <c r="A34" s="101">
        <v>10</v>
      </c>
      <c r="B34" s="101" t="s">
        <v>1305</v>
      </c>
      <c r="C34" s="267">
        <v>65</v>
      </c>
      <c r="D34" s="267" t="s">
        <v>13</v>
      </c>
      <c r="E34" s="236" t="s">
        <v>286</v>
      </c>
      <c r="F34" s="101" t="s">
        <v>271</v>
      </c>
      <c r="G34" s="117" t="s">
        <v>1306</v>
      </c>
      <c r="H34" s="101" t="s">
        <v>280</v>
      </c>
      <c r="I34" s="117" t="s">
        <v>7</v>
      </c>
      <c r="J34" s="236" t="s">
        <v>385</v>
      </c>
      <c r="K34" s="236" t="s">
        <v>339</v>
      </c>
      <c r="L34" s="101" t="s">
        <v>195</v>
      </c>
      <c r="M34" s="268">
        <v>44996</v>
      </c>
      <c r="N34" s="268">
        <v>44996</v>
      </c>
      <c r="O34" s="236" t="s">
        <v>1294</v>
      </c>
      <c r="P34" s="203"/>
      <c r="Q34" s="236" t="s">
        <v>9</v>
      </c>
      <c r="R34" s="236" t="s">
        <v>10</v>
      </c>
      <c r="S34" s="236"/>
      <c r="T34" s="236"/>
      <c r="U34" s="236"/>
      <c r="V34" s="269"/>
      <c r="W34" s="236"/>
      <c r="X34" s="270"/>
      <c r="Y34" s="268">
        <v>44999</v>
      </c>
      <c r="Z34" s="101" t="s">
        <v>276</v>
      </c>
      <c r="AA34" s="236" t="s">
        <v>1307</v>
      </c>
    </row>
    <row r="35" spans="1:28" s="102" customFormat="1" x14ac:dyDescent="0.35">
      <c r="A35" s="101">
        <v>10</v>
      </c>
      <c r="B35" s="101" t="s">
        <v>1308</v>
      </c>
      <c r="C35" s="267">
        <v>2.8</v>
      </c>
      <c r="D35" s="267" t="s">
        <v>13</v>
      </c>
      <c r="E35" s="236" t="s">
        <v>279</v>
      </c>
      <c r="F35" s="101" t="s">
        <v>271</v>
      </c>
      <c r="G35" s="117" t="s">
        <v>1309</v>
      </c>
      <c r="H35" s="101" t="s">
        <v>280</v>
      </c>
      <c r="I35" s="117" t="s">
        <v>7</v>
      </c>
      <c r="J35" s="236" t="s">
        <v>385</v>
      </c>
      <c r="K35" s="236" t="s">
        <v>339</v>
      </c>
      <c r="L35" s="101" t="s">
        <v>195</v>
      </c>
      <c r="M35" s="268">
        <v>44996</v>
      </c>
      <c r="N35" s="268">
        <v>44996</v>
      </c>
      <c r="O35" s="236" t="s">
        <v>1310</v>
      </c>
      <c r="P35" s="203"/>
      <c r="Q35" s="236" t="s">
        <v>9</v>
      </c>
      <c r="R35" s="236" t="s">
        <v>10</v>
      </c>
      <c r="S35" s="236"/>
      <c r="T35" s="236"/>
      <c r="U35" s="236"/>
      <c r="V35" s="269"/>
      <c r="W35" s="236"/>
      <c r="X35" s="270"/>
      <c r="Y35" s="268">
        <v>45000</v>
      </c>
      <c r="Z35" s="101" t="s">
        <v>276</v>
      </c>
      <c r="AA35" s="236" t="s">
        <v>434</v>
      </c>
    </row>
    <row r="36" spans="1:28" s="102" customFormat="1" x14ac:dyDescent="0.35">
      <c r="A36" s="101">
        <v>10</v>
      </c>
      <c r="B36" s="101" t="s">
        <v>1311</v>
      </c>
      <c r="C36" s="267">
        <v>5</v>
      </c>
      <c r="D36" s="267" t="s">
        <v>13</v>
      </c>
      <c r="E36" s="236" t="s">
        <v>279</v>
      </c>
      <c r="F36" s="101" t="s">
        <v>271</v>
      </c>
      <c r="G36" s="117" t="s">
        <v>1309</v>
      </c>
      <c r="H36" s="101" t="s">
        <v>280</v>
      </c>
      <c r="I36" s="117" t="s">
        <v>7</v>
      </c>
      <c r="J36" s="236" t="s">
        <v>327</v>
      </c>
      <c r="K36" s="236" t="s">
        <v>339</v>
      </c>
      <c r="L36" s="101" t="s">
        <v>195</v>
      </c>
      <c r="M36" s="268">
        <v>44996</v>
      </c>
      <c r="N36" s="268">
        <v>44996</v>
      </c>
      <c r="O36" s="236" t="s">
        <v>434</v>
      </c>
      <c r="P36" s="203"/>
      <c r="Q36" s="236" t="s">
        <v>9</v>
      </c>
      <c r="R36" s="236" t="s">
        <v>10</v>
      </c>
      <c r="S36" s="236"/>
      <c r="T36" s="236"/>
      <c r="U36" s="236" t="s">
        <v>163</v>
      </c>
      <c r="V36" s="269" t="s">
        <v>1312</v>
      </c>
      <c r="W36" s="236"/>
      <c r="X36" s="270"/>
      <c r="Y36" s="268">
        <v>45003</v>
      </c>
      <c r="Z36" s="101" t="s">
        <v>276</v>
      </c>
      <c r="AA36" s="236" t="s">
        <v>215</v>
      </c>
      <c r="AB36" s="102">
        <v>1</v>
      </c>
    </row>
    <row r="37" spans="1:28" s="102" customFormat="1" x14ac:dyDescent="0.35">
      <c r="A37" s="101">
        <v>10</v>
      </c>
      <c r="B37" s="101" t="s">
        <v>1313</v>
      </c>
      <c r="C37" s="267">
        <v>55</v>
      </c>
      <c r="D37" s="267" t="s">
        <v>13</v>
      </c>
      <c r="E37" s="236" t="s">
        <v>286</v>
      </c>
      <c r="F37" s="101" t="s">
        <v>271</v>
      </c>
      <c r="G37" s="117" t="s">
        <v>47</v>
      </c>
      <c r="H37" s="101" t="s">
        <v>280</v>
      </c>
      <c r="I37" s="117" t="s">
        <v>47</v>
      </c>
      <c r="J37" s="236" t="s">
        <v>333</v>
      </c>
      <c r="K37" s="236" t="s">
        <v>1314</v>
      </c>
      <c r="L37" s="101" t="s">
        <v>195</v>
      </c>
      <c r="M37" s="268">
        <v>44996</v>
      </c>
      <c r="N37" s="268">
        <v>44996</v>
      </c>
      <c r="O37" s="236" t="s">
        <v>1315</v>
      </c>
      <c r="P37" s="203"/>
      <c r="Q37" s="236" t="s">
        <v>9</v>
      </c>
      <c r="R37" s="236" t="s">
        <v>17</v>
      </c>
      <c r="S37" s="236"/>
      <c r="T37" s="236" t="s">
        <v>1316</v>
      </c>
      <c r="U37" s="236" t="s">
        <v>163</v>
      </c>
      <c r="V37" s="269" t="s">
        <v>1317</v>
      </c>
      <c r="W37" s="236"/>
      <c r="X37" s="270"/>
      <c r="Y37" s="268">
        <v>45016</v>
      </c>
      <c r="Z37" s="101" t="s">
        <v>276</v>
      </c>
      <c r="AA37" s="236" t="s">
        <v>1318</v>
      </c>
      <c r="AB37" s="102">
        <v>4</v>
      </c>
    </row>
    <row r="38" spans="1:28" s="102" customFormat="1" x14ac:dyDescent="0.35">
      <c r="A38" s="101">
        <v>10</v>
      </c>
      <c r="B38" s="101" t="s">
        <v>1319</v>
      </c>
      <c r="C38" s="267">
        <v>29</v>
      </c>
      <c r="D38" s="267" t="s">
        <v>13</v>
      </c>
      <c r="E38" s="236" t="s">
        <v>286</v>
      </c>
      <c r="F38" s="101" t="s">
        <v>271</v>
      </c>
      <c r="G38" s="117" t="s">
        <v>47</v>
      </c>
      <c r="H38" s="101" t="s">
        <v>280</v>
      </c>
      <c r="I38" s="117" t="s">
        <v>47</v>
      </c>
      <c r="J38" s="236" t="s">
        <v>333</v>
      </c>
      <c r="K38" s="236" t="s">
        <v>1320</v>
      </c>
      <c r="L38" s="101" t="s">
        <v>195</v>
      </c>
      <c r="M38" s="268">
        <v>44996</v>
      </c>
      <c r="N38" s="268">
        <v>44996</v>
      </c>
      <c r="O38" s="236" t="s">
        <v>489</v>
      </c>
      <c r="P38" s="203"/>
      <c r="Q38" s="236" t="s">
        <v>9</v>
      </c>
      <c r="R38" s="236" t="s">
        <v>23</v>
      </c>
      <c r="S38" s="236"/>
      <c r="T38" s="236" t="s">
        <v>319</v>
      </c>
      <c r="U38" s="236"/>
      <c r="V38" s="269"/>
      <c r="W38" s="236"/>
      <c r="X38" s="270"/>
      <c r="Y38" s="268">
        <v>44998</v>
      </c>
      <c r="Z38" s="101" t="s">
        <v>276</v>
      </c>
      <c r="AA38" s="236" t="s">
        <v>1321</v>
      </c>
    </row>
    <row r="39" spans="1:28" s="102" customFormat="1" x14ac:dyDescent="0.35">
      <c r="A39" s="101">
        <v>10</v>
      </c>
      <c r="B39" s="101" t="s">
        <v>1322</v>
      </c>
      <c r="C39" s="267">
        <v>26</v>
      </c>
      <c r="D39" s="267" t="s">
        <v>13</v>
      </c>
      <c r="E39" s="236" t="s">
        <v>286</v>
      </c>
      <c r="F39" s="101" t="s">
        <v>271</v>
      </c>
      <c r="G39" s="117" t="s">
        <v>332</v>
      </c>
      <c r="H39" s="101" t="s">
        <v>280</v>
      </c>
      <c r="I39" s="117" t="s">
        <v>7</v>
      </c>
      <c r="J39" s="236" t="s">
        <v>333</v>
      </c>
      <c r="K39" s="236" t="s">
        <v>339</v>
      </c>
      <c r="L39" s="101" t="s">
        <v>195</v>
      </c>
      <c r="M39" s="268">
        <v>44996</v>
      </c>
      <c r="N39" s="268">
        <v>44996</v>
      </c>
      <c r="O39" s="236" t="s">
        <v>1323</v>
      </c>
      <c r="P39" s="203"/>
      <c r="Q39" s="236" t="s">
        <v>9</v>
      </c>
      <c r="R39" s="236" t="s">
        <v>23</v>
      </c>
      <c r="S39" s="236"/>
      <c r="T39" s="236" t="s">
        <v>1324</v>
      </c>
      <c r="U39" s="236"/>
      <c r="V39" s="269"/>
      <c r="W39" s="236"/>
      <c r="X39" s="270"/>
      <c r="Y39" s="268">
        <v>44998</v>
      </c>
      <c r="Z39" s="101" t="s">
        <v>276</v>
      </c>
      <c r="AA39" s="236" t="s">
        <v>1325</v>
      </c>
    </row>
    <row r="40" spans="1:28" s="102" customFormat="1" x14ac:dyDescent="0.35">
      <c r="A40" s="101">
        <v>10</v>
      </c>
      <c r="B40" s="101" t="s">
        <v>1326</v>
      </c>
      <c r="C40" s="267">
        <v>46</v>
      </c>
      <c r="D40" s="267" t="s">
        <v>13</v>
      </c>
      <c r="E40" s="236" t="s">
        <v>286</v>
      </c>
      <c r="F40" s="101" t="s">
        <v>312</v>
      </c>
      <c r="G40" s="117" t="s">
        <v>1327</v>
      </c>
      <c r="H40" s="101" t="s">
        <v>1328</v>
      </c>
      <c r="I40" s="117" t="s">
        <v>175</v>
      </c>
      <c r="J40" s="236" t="s">
        <v>333</v>
      </c>
      <c r="K40" s="236" t="s">
        <v>339</v>
      </c>
      <c r="L40" s="101" t="s">
        <v>195</v>
      </c>
      <c r="M40" s="268">
        <v>44996</v>
      </c>
      <c r="N40" s="268">
        <v>44996</v>
      </c>
      <c r="O40" s="236" t="s">
        <v>1329</v>
      </c>
      <c r="P40" s="203"/>
      <c r="Q40" s="236" t="s">
        <v>9</v>
      </c>
      <c r="R40" s="236" t="s">
        <v>17</v>
      </c>
      <c r="S40" s="236"/>
      <c r="T40" s="236"/>
      <c r="U40" s="236"/>
      <c r="V40" s="269"/>
      <c r="W40" s="236"/>
      <c r="X40" s="270"/>
      <c r="Y40" s="268">
        <v>45007</v>
      </c>
      <c r="Z40" s="101" t="s">
        <v>276</v>
      </c>
      <c r="AA40" s="236" t="s">
        <v>1330</v>
      </c>
    </row>
    <row r="41" spans="1:28" s="102" customFormat="1" hidden="1" x14ac:dyDescent="0.35">
      <c r="A41" s="101">
        <v>11</v>
      </c>
      <c r="B41" s="101" t="s">
        <v>1331</v>
      </c>
      <c r="C41" s="267">
        <v>48</v>
      </c>
      <c r="D41" s="267" t="s">
        <v>13</v>
      </c>
      <c r="E41" s="236" t="s">
        <v>286</v>
      </c>
      <c r="F41" s="101" t="s">
        <v>271</v>
      </c>
      <c r="G41" s="117" t="s">
        <v>44</v>
      </c>
      <c r="H41" s="101" t="s">
        <v>199</v>
      </c>
      <c r="I41" s="117" t="s">
        <v>44</v>
      </c>
      <c r="J41" s="236" t="s">
        <v>273</v>
      </c>
      <c r="K41" s="236" t="s">
        <v>1079</v>
      </c>
      <c r="L41" s="101" t="s">
        <v>193</v>
      </c>
      <c r="M41" s="268">
        <v>44998</v>
      </c>
      <c r="N41" s="268">
        <v>44998</v>
      </c>
      <c r="O41" s="236" t="s">
        <v>1332</v>
      </c>
      <c r="P41" s="203"/>
      <c r="Q41" s="236" t="s">
        <v>16</v>
      </c>
      <c r="R41" s="236"/>
      <c r="S41" s="236" t="s">
        <v>34</v>
      </c>
      <c r="T41" s="236"/>
      <c r="U41" s="236"/>
      <c r="V41" s="269"/>
      <c r="W41" s="236"/>
      <c r="X41" s="270"/>
      <c r="Y41" s="268">
        <v>44998</v>
      </c>
      <c r="Z41" s="101" t="s">
        <v>276</v>
      </c>
      <c r="AA41" s="236" t="s">
        <v>1333</v>
      </c>
    </row>
    <row r="42" spans="1:28" s="102" customFormat="1" x14ac:dyDescent="0.35">
      <c r="A42" s="101">
        <v>11</v>
      </c>
      <c r="B42" s="101" t="s">
        <v>1334</v>
      </c>
      <c r="C42" s="267">
        <v>11</v>
      </c>
      <c r="D42" s="267" t="s">
        <v>13</v>
      </c>
      <c r="E42" s="236" t="s">
        <v>286</v>
      </c>
      <c r="F42" s="101" t="s">
        <v>271</v>
      </c>
      <c r="G42" s="117" t="s">
        <v>47</v>
      </c>
      <c r="H42" s="101" t="s">
        <v>280</v>
      </c>
      <c r="I42" s="117" t="s">
        <v>47</v>
      </c>
      <c r="J42" s="236" t="s">
        <v>338</v>
      </c>
      <c r="K42" s="236" t="s">
        <v>1335</v>
      </c>
      <c r="L42" s="101" t="s">
        <v>195</v>
      </c>
      <c r="M42" s="268">
        <v>44998</v>
      </c>
      <c r="N42" s="268">
        <v>44998</v>
      </c>
      <c r="O42" s="236" t="s">
        <v>1336</v>
      </c>
      <c r="P42" s="203"/>
      <c r="Q42" s="236" t="s">
        <v>9</v>
      </c>
      <c r="R42" s="236" t="s">
        <v>10</v>
      </c>
      <c r="S42" s="236"/>
      <c r="T42" s="236"/>
      <c r="U42" s="236"/>
      <c r="V42" s="269"/>
      <c r="W42" s="236"/>
      <c r="X42" s="270"/>
      <c r="Y42" s="268">
        <v>45010</v>
      </c>
      <c r="Z42" s="101" t="s">
        <v>276</v>
      </c>
      <c r="AA42" s="236" t="s">
        <v>1337</v>
      </c>
    </row>
    <row r="43" spans="1:28" s="102" customFormat="1" x14ac:dyDescent="0.35">
      <c r="A43" s="101">
        <v>11</v>
      </c>
      <c r="B43" s="101" t="s">
        <v>1338</v>
      </c>
      <c r="C43" s="267">
        <v>19</v>
      </c>
      <c r="D43" s="267" t="s">
        <v>13</v>
      </c>
      <c r="E43" s="236" t="s">
        <v>286</v>
      </c>
      <c r="F43" s="101" t="s">
        <v>271</v>
      </c>
      <c r="G43" s="117" t="s">
        <v>332</v>
      </c>
      <c r="H43" s="101" t="s">
        <v>280</v>
      </c>
      <c r="I43" s="117" t="s">
        <v>7</v>
      </c>
      <c r="J43" s="236" t="s">
        <v>338</v>
      </c>
      <c r="K43" s="236" t="s">
        <v>339</v>
      </c>
      <c r="L43" s="101" t="s">
        <v>195</v>
      </c>
      <c r="M43" s="268">
        <v>44998</v>
      </c>
      <c r="N43" s="268">
        <v>44998</v>
      </c>
      <c r="O43" s="236" t="s">
        <v>1339</v>
      </c>
      <c r="P43" s="203"/>
      <c r="Q43" s="236" t="s">
        <v>9</v>
      </c>
      <c r="R43" s="236" t="s">
        <v>23</v>
      </c>
      <c r="S43" s="236"/>
      <c r="T43" s="236" t="s">
        <v>1340</v>
      </c>
      <c r="U43" s="236"/>
      <c r="V43" s="269"/>
      <c r="W43" s="236"/>
      <c r="X43" s="270"/>
      <c r="Y43" s="268">
        <v>45001</v>
      </c>
      <c r="Z43" s="101" t="s">
        <v>276</v>
      </c>
      <c r="AA43" s="236" t="s">
        <v>1341</v>
      </c>
    </row>
    <row r="44" spans="1:28" s="102" customFormat="1" x14ac:dyDescent="0.35">
      <c r="A44" s="101">
        <v>11</v>
      </c>
      <c r="B44" s="101" t="s">
        <v>1342</v>
      </c>
      <c r="C44" s="267">
        <v>16</v>
      </c>
      <c r="D44" s="267" t="s">
        <v>13</v>
      </c>
      <c r="E44" s="236" t="s">
        <v>286</v>
      </c>
      <c r="F44" s="101" t="s">
        <v>312</v>
      </c>
      <c r="G44" s="117" t="s">
        <v>7</v>
      </c>
      <c r="H44" s="101" t="s">
        <v>280</v>
      </c>
      <c r="I44" s="117" t="s">
        <v>7</v>
      </c>
      <c r="J44" s="236" t="s">
        <v>288</v>
      </c>
      <c r="K44" s="236" t="s">
        <v>339</v>
      </c>
      <c r="L44" s="101" t="s">
        <v>195</v>
      </c>
      <c r="M44" s="268">
        <v>44999</v>
      </c>
      <c r="N44" s="268">
        <v>44999</v>
      </c>
      <c r="O44" s="236" t="s">
        <v>1343</v>
      </c>
      <c r="P44" s="203"/>
      <c r="Q44" s="236" t="s">
        <v>9</v>
      </c>
      <c r="R44" s="236" t="s">
        <v>23</v>
      </c>
      <c r="S44" s="236"/>
      <c r="T44" s="236"/>
      <c r="U44" s="236"/>
      <c r="V44" s="269"/>
      <c r="W44" s="236"/>
      <c r="X44" s="270"/>
      <c r="Y44" s="268">
        <v>45000</v>
      </c>
      <c r="Z44" s="101" t="s">
        <v>276</v>
      </c>
      <c r="AA44" s="236" t="s">
        <v>1344</v>
      </c>
    </row>
    <row r="45" spans="1:28" s="79" customFormat="1" x14ac:dyDescent="0.35">
      <c r="A45" s="101">
        <v>11</v>
      </c>
      <c r="B45" s="101" t="s">
        <v>1345</v>
      </c>
      <c r="C45" s="144">
        <v>39</v>
      </c>
      <c r="D45" s="267" t="s">
        <v>13</v>
      </c>
      <c r="E45" s="236" t="s">
        <v>286</v>
      </c>
      <c r="F45" s="101" t="s">
        <v>271</v>
      </c>
      <c r="G45" s="85" t="s">
        <v>44</v>
      </c>
      <c r="H45" s="101" t="s">
        <v>280</v>
      </c>
      <c r="I45" s="85" t="s">
        <v>44</v>
      </c>
      <c r="J45" s="92" t="s">
        <v>288</v>
      </c>
      <c r="K45" s="92" t="s">
        <v>328</v>
      </c>
      <c r="L45" s="101" t="s">
        <v>195</v>
      </c>
      <c r="M45" s="268">
        <v>44999</v>
      </c>
      <c r="N45" s="268">
        <v>44999</v>
      </c>
      <c r="O45" s="92" t="s">
        <v>1346</v>
      </c>
      <c r="P45" s="203"/>
      <c r="Q45" s="236" t="s">
        <v>9</v>
      </c>
      <c r="R45" s="92" t="s">
        <v>10</v>
      </c>
      <c r="S45" s="92"/>
      <c r="T45" s="92"/>
      <c r="U45" s="92"/>
      <c r="V45" s="146"/>
      <c r="W45" s="92"/>
      <c r="X45" s="147"/>
      <c r="Y45" s="145">
        <v>45003</v>
      </c>
      <c r="Z45" s="136" t="s">
        <v>276</v>
      </c>
      <c r="AA45" s="92" t="s">
        <v>1347</v>
      </c>
    </row>
    <row r="46" spans="1:28" s="79" customFormat="1" x14ac:dyDescent="0.35">
      <c r="A46" s="101">
        <v>11</v>
      </c>
      <c r="B46" s="101" t="s">
        <v>1348</v>
      </c>
      <c r="C46" s="144">
        <v>11</v>
      </c>
      <c r="D46" s="144" t="s">
        <v>20</v>
      </c>
      <c r="E46" s="92" t="s">
        <v>286</v>
      </c>
      <c r="F46" s="101" t="s">
        <v>271</v>
      </c>
      <c r="G46" s="85" t="s">
        <v>47</v>
      </c>
      <c r="H46" s="101" t="s">
        <v>280</v>
      </c>
      <c r="I46" s="85" t="s">
        <v>47</v>
      </c>
      <c r="J46" s="92" t="s">
        <v>288</v>
      </c>
      <c r="K46" s="92" t="s">
        <v>358</v>
      </c>
      <c r="L46" s="101" t="s">
        <v>195</v>
      </c>
      <c r="M46" s="268">
        <v>44999</v>
      </c>
      <c r="N46" s="268">
        <v>44999</v>
      </c>
      <c r="O46" s="92" t="s">
        <v>1349</v>
      </c>
      <c r="P46" s="203"/>
      <c r="Q46" s="236" t="s">
        <v>9</v>
      </c>
      <c r="R46" s="92" t="s">
        <v>10</v>
      </c>
      <c r="S46" s="92"/>
      <c r="T46" s="92"/>
      <c r="U46" s="92"/>
      <c r="V46" s="146"/>
      <c r="W46" s="92"/>
      <c r="X46" s="147"/>
      <c r="Y46" s="145">
        <v>45005</v>
      </c>
      <c r="Z46" s="136" t="s">
        <v>276</v>
      </c>
      <c r="AA46" s="92" t="s">
        <v>1350</v>
      </c>
    </row>
    <row r="47" spans="1:28" s="79" customFormat="1" x14ac:dyDescent="0.35">
      <c r="A47" s="101">
        <v>11</v>
      </c>
      <c r="B47" s="101" t="s">
        <v>1351</v>
      </c>
      <c r="C47" s="144">
        <v>12</v>
      </c>
      <c r="D47" s="144" t="s">
        <v>13</v>
      </c>
      <c r="E47" s="92" t="s">
        <v>279</v>
      </c>
      <c r="F47" s="101" t="s">
        <v>271</v>
      </c>
      <c r="G47" s="85" t="s">
        <v>7</v>
      </c>
      <c r="H47" s="101" t="s">
        <v>280</v>
      </c>
      <c r="I47" s="85" t="s">
        <v>7</v>
      </c>
      <c r="J47" s="92" t="s">
        <v>288</v>
      </c>
      <c r="K47" s="92" t="s">
        <v>339</v>
      </c>
      <c r="L47" s="101" t="s">
        <v>195</v>
      </c>
      <c r="M47" s="268">
        <v>44999</v>
      </c>
      <c r="N47" s="268">
        <v>44999</v>
      </c>
      <c r="O47" s="92" t="s">
        <v>1352</v>
      </c>
      <c r="P47" s="203"/>
      <c r="Q47" s="236" t="s">
        <v>9</v>
      </c>
      <c r="R47" s="92" t="s">
        <v>10</v>
      </c>
      <c r="S47" s="92"/>
      <c r="T47" s="92"/>
      <c r="U47" s="92" t="s">
        <v>163</v>
      </c>
      <c r="V47" s="146" t="s">
        <v>1353</v>
      </c>
      <c r="W47" s="92"/>
      <c r="X47" s="147"/>
      <c r="Y47" s="145">
        <v>45003</v>
      </c>
      <c r="Z47" s="136" t="s">
        <v>276</v>
      </c>
      <c r="AA47" s="92" t="s">
        <v>1354</v>
      </c>
      <c r="AB47" s="79">
        <v>3</v>
      </c>
    </row>
    <row r="48" spans="1:28" s="79" customFormat="1" hidden="1" x14ac:dyDescent="0.35">
      <c r="A48" s="101">
        <v>11</v>
      </c>
      <c r="B48" s="101" t="s">
        <v>1355</v>
      </c>
      <c r="C48" s="144">
        <v>28</v>
      </c>
      <c r="D48" s="144" t="s">
        <v>13</v>
      </c>
      <c r="E48" s="92" t="s">
        <v>286</v>
      </c>
      <c r="F48" s="101" t="s">
        <v>271</v>
      </c>
      <c r="G48" s="85" t="s">
        <v>298</v>
      </c>
      <c r="H48" s="101" t="s">
        <v>280</v>
      </c>
      <c r="I48" s="85" t="s">
        <v>7</v>
      </c>
      <c r="J48" s="92" t="s">
        <v>1264</v>
      </c>
      <c r="K48" s="92" t="s">
        <v>339</v>
      </c>
      <c r="L48" s="136" t="s">
        <v>193</v>
      </c>
      <c r="M48" s="268">
        <v>44999</v>
      </c>
      <c r="N48" s="268">
        <v>44999</v>
      </c>
      <c r="O48" s="92" t="s">
        <v>18</v>
      </c>
      <c r="P48" s="203"/>
      <c r="Q48" s="236" t="s">
        <v>16</v>
      </c>
      <c r="R48" s="92"/>
      <c r="S48" s="92" t="s">
        <v>18</v>
      </c>
      <c r="T48" s="92"/>
      <c r="U48" s="92"/>
      <c r="V48" s="146"/>
      <c r="W48" s="92"/>
      <c r="X48" s="147"/>
      <c r="Y48" s="145">
        <v>45002</v>
      </c>
      <c r="Z48" s="136" t="s">
        <v>276</v>
      </c>
      <c r="AA48" s="92" t="s">
        <v>18</v>
      </c>
    </row>
    <row r="49" spans="1:28" s="79" customFormat="1" hidden="1" x14ac:dyDescent="0.35">
      <c r="A49" s="101">
        <v>11</v>
      </c>
      <c r="B49" s="101" t="s">
        <v>1356</v>
      </c>
      <c r="C49" s="144">
        <v>24</v>
      </c>
      <c r="D49" s="144" t="s">
        <v>13</v>
      </c>
      <c r="E49" s="92" t="s">
        <v>286</v>
      </c>
      <c r="F49" s="101" t="s">
        <v>271</v>
      </c>
      <c r="G49" s="85" t="s">
        <v>1228</v>
      </c>
      <c r="H49" s="101" t="s">
        <v>280</v>
      </c>
      <c r="I49" s="85" t="s">
        <v>7</v>
      </c>
      <c r="J49" s="92" t="s">
        <v>301</v>
      </c>
      <c r="K49" s="92" t="s">
        <v>339</v>
      </c>
      <c r="L49" s="136" t="s">
        <v>193</v>
      </c>
      <c r="M49" s="268">
        <v>44999</v>
      </c>
      <c r="N49" s="268">
        <v>44999</v>
      </c>
      <c r="O49" s="92" t="s">
        <v>18</v>
      </c>
      <c r="P49" s="203"/>
      <c r="Q49" s="236" t="s">
        <v>16</v>
      </c>
      <c r="R49" s="92"/>
      <c r="S49" s="92" t="s">
        <v>18</v>
      </c>
      <c r="T49" s="92"/>
      <c r="U49" s="92"/>
      <c r="V49" s="146"/>
      <c r="W49" s="92"/>
      <c r="X49" s="147"/>
      <c r="Y49" s="145">
        <v>45002</v>
      </c>
      <c r="Z49" s="136" t="s">
        <v>276</v>
      </c>
      <c r="AA49" s="92" t="s">
        <v>18</v>
      </c>
    </row>
    <row r="50" spans="1:28" s="79" customFormat="1" x14ac:dyDescent="0.35">
      <c r="A50" s="101">
        <v>11</v>
      </c>
      <c r="B50" s="101" t="s">
        <v>1357</v>
      </c>
      <c r="C50" s="144">
        <v>40</v>
      </c>
      <c r="D50" s="144" t="s">
        <v>13</v>
      </c>
      <c r="E50" s="92" t="s">
        <v>286</v>
      </c>
      <c r="F50" s="101" t="s">
        <v>312</v>
      </c>
      <c r="G50" s="85" t="s">
        <v>1358</v>
      </c>
      <c r="H50" s="101" t="s">
        <v>280</v>
      </c>
      <c r="I50" s="85" t="s">
        <v>7</v>
      </c>
      <c r="J50" s="92" t="s">
        <v>910</v>
      </c>
      <c r="K50" s="92" t="s">
        <v>339</v>
      </c>
      <c r="L50" s="101" t="s">
        <v>195</v>
      </c>
      <c r="M50" s="268">
        <v>45000</v>
      </c>
      <c r="N50" s="268">
        <v>45000</v>
      </c>
      <c r="O50" s="92" t="s">
        <v>1359</v>
      </c>
      <c r="P50" s="203"/>
      <c r="Q50" s="236" t="s">
        <v>9</v>
      </c>
      <c r="R50" s="92" t="s">
        <v>23</v>
      </c>
      <c r="S50" s="92"/>
      <c r="T50" s="92" t="s">
        <v>1360</v>
      </c>
      <c r="U50" s="92"/>
      <c r="V50" s="146"/>
      <c r="W50" s="92"/>
      <c r="X50" s="147"/>
      <c r="Y50" s="145">
        <v>45003</v>
      </c>
      <c r="Z50" s="136" t="s">
        <v>276</v>
      </c>
      <c r="AA50" s="92" t="s">
        <v>1361</v>
      </c>
    </row>
    <row r="51" spans="1:28" s="79" customFormat="1" x14ac:dyDescent="0.35">
      <c r="A51" s="101">
        <v>11</v>
      </c>
      <c r="B51" s="101" t="s">
        <v>1362</v>
      </c>
      <c r="C51" s="144">
        <v>50</v>
      </c>
      <c r="D51" s="144" t="s">
        <v>13</v>
      </c>
      <c r="E51" s="92" t="s">
        <v>286</v>
      </c>
      <c r="F51" s="101" t="s">
        <v>271</v>
      </c>
      <c r="G51" s="85" t="s">
        <v>47</v>
      </c>
      <c r="H51" s="101" t="s">
        <v>280</v>
      </c>
      <c r="I51" s="85" t="s">
        <v>47</v>
      </c>
      <c r="J51" s="92" t="s">
        <v>273</v>
      </c>
      <c r="K51" s="92" t="s">
        <v>1363</v>
      </c>
      <c r="L51" s="101" t="s">
        <v>195</v>
      </c>
      <c r="M51" s="268">
        <v>45000</v>
      </c>
      <c r="N51" s="268">
        <v>45000</v>
      </c>
      <c r="O51" s="92" t="s">
        <v>1364</v>
      </c>
      <c r="P51" s="203"/>
      <c r="Q51" s="236" t="s">
        <v>9</v>
      </c>
      <c r="R51" s="92" t="s">
        <v>10</v>
      </c>
      <c r="S51" s="92"/>
      <c r="T51" s="92"/>
      <c r="U51" s="92"/>
      <c r="V51" s="146"/>
      <c r="W51" s="92"/>
      <c r="X51" s="147"/>
      <c r="Y51" s="145">
        <v>45002</v>
      </c>
      <c r="Z51" s="136" t="s">
        <v>276</v>
      </c>
      <c r="AA51" s="92" t="s">
        <v>1250</v>
      </c>
    </row>
    <row r="52" spans="1:28" s="79" customFormat="1" x14ac:dyDescent="0.35">
      <c r="A52" s="101">
        <v>11</v>
      </c>
      <c r="B52" s="101" t="s">
        <v>1365</v>
      </c>
      <c r="C52" s="144">
        <v>12</v>
      </c>
      <c r="D52" s="144" t="s">
        <v>13</v>
      </c>
      <c r="E52" s="92" t="s">
        <v>279</v>
      </c>
      <c r="F52" s="101" t="s">
        <v>271</v>
      </c>
      <c r="G52" s="85" t="s">
        <v>1366</v>
      </c>
      <c r="H52" s="101" t="s">
        <v>280</v>
      </c>
      <c r="I52" s="85" t="s">
        <v>7</v>
      </c>
      <c r="J52" s="92" t="s">
        <v>273</v>
      </c>
      <c r="K52" s="92" t="s">
        <v>339</v>
      </c>
      <c r="L52" s="101" t="s">
        <v>195</v>
      </c>
      <c r="M52" s="268">
        <v>45000</v>
      </c>
      <c r="N52" s="268">
        <v>45000</v>
      </c>
      <c r="O52" s="92" t="s">
        <v>1367</v>
      </c>
      <c r="P52" s="203"/>
      <c r="Q52" s="236" t="s">
        <v>9</v>
      </c>
      <c r="R52" s="92" t="s">
        <v>10</v>
      </c>
      <c r="S52" s="92"/>
      <c r="T52" s="92"/>
      <c r="U52" s="92"/>
      <c r="V52" s="146"/>
      <c r="W52" s="92"/>
      <c r="X52" s="147"/>
      <c r="Y52" s="145">
        <v>45005</v>
      </c>
      <c r="Z52" s="136" t="s">
        <v>276</v>
      </c>
      <c r="AA52" s="92" t="s">
        <v>1368</v>
      </c>
    </row>
    <row r="53" spans="1:28" s="80" customFormat="1" x14ac:dyDescent="0.35">
      <c r="A53" s="101">
        <v>11</v>
      </c>
      <c r="B53" s="271" t="s">
        <v>1369</v>
      </c>
      <c r="C53" s="138">
        <v>1</v>
      </c>
      <c r="D53" s="138" t="s">
        <v>13</v>
      </c>
      <c r="E53" s="139" t="s">
        <v>286</v>
      </c>
      <c r="F53" s="271" t="s">
        <v>271</v>
      </c>
      <c r="G53" s="149" t="s">
        <v>47</v>
      </c>
      <c r="H53" s="271" t="s">
        <v>280</v>
      </c>
      <c r="I53" s="149" t="s">
        <v>47</v>
      </c>
      <c r="J53" s="139" t="s">
        <v>333</v>
      </c>
      <c r="K53" s="139" t="s">
        <v>860</v>
      </c>
      <c r="L53" s="101" t="s">
        <v>195</v>
      </c>
      <c r="M53" s="275">
        <v>45001</v>
      </c>
      <c r="N53" s="275">
        <v>45001</v>
      </c>
      <c r="O53" s="139" t="s">
        <v>756</v>
      </c>
      <c r="P53" s="203"/>
      <c r="Q53" s="273" t="s">
        <v>9</v>
      </c>
      <c r="R53" s="139" t="s">
        <v>10</v>
      </c>
      <c r="S53" s="139"/>
      <c r="T53" s="139"/>
      <c r="U53" s="139"/>
      <c r="V53" s="141"/>
      <c r="W53" s="139"/>
      <c r="X53" s="142"/>
      <c r="Y53" s="140">
        <v>45002</v>
      </c>
      <c r="Z53" s="137" t="s">
        <v>430</v>
      </c>
      <c r="AA53" s="139" t="s">
        <v>1370</v>
      </c>
    </row>
    <row r="54" spans="1:28" s="79" customFormat="1" hidden="1" x14ac:dyDescent="0.35">
      <c r="A54" s="101">
        <v>11</v>
      </c>
      <c r="B54" s="101" t="s">
        <v>1371</v>
      </c>
      <c r="C54" s="144">
        <v>4</v>
      </c>
      <c r="D54" s="144" t="s">
        <v>13</v>
      </c>
      <c r="E54" s="92" t="s">
        <v>286</v>
      </c>
      <c r="F54" s="101" t="s">
        <v>271</v>
      </c>
      <c r="G54" s="85" t="s">
        <v>44</v>
      </c>
      <c r="H54" s="101" t="s">
        <v>280</v>
      </c>
      <c r="I54" s="85" t="s">
        <v>44</v>
      </c>
      <c r="J54" s="92" t="s">
        <v>273</v>
      </c>
      <c r="K54" s="92" t="s">
        <v>1079</v>
      </c>
      <c r="L54" s="136" t="s">
        <v>193</v>
      </c>
      <c r="M54" s="268">
        <v>45001</v>
      </c>
      <c r="N54" s="268">
        <v>45001</v>
      </c>
      <c r="O54" s="92" t="s">
        <v>334</v>
      </c>
      <c r="P54" s="203"/>
      <c r="Q54" s="236" t="s">
        <v>16</v>
      </c>
      <c r="R54" s="92"/>
      <c r="S54" s="92" t="s">
        <v>11</v>
      </c>
      <c r="T54" s="92"/>
      <c r="U54" s="92"/>
      <c r="V54" s="146"/>
      <c r="W54" s="92"/>
      <c r="X54" s="147"/>
      <c r="Y54" s="145">
        <v>45001</v>
      </c>
      <c r="Z54" s="136" t="s">
        <v>276</v>
      </c>
      <c r="AA54" s="92" t="s">
        <v>1372</v>
      </c>
    </row>
    <row r="55" spans="1:28" s="80" customFormat="1" hidden="1" x14ac:dyDescent="0.35">
      <c r="A55" s="101">
        <v>11</v>
      </c>
      <c r="B55" s="271" t="s">
        <v>1373</v>
      </c>
      <c r="C55" s="138">
        <v>6</v>
      </c>
      <c r="D55" s="138" t="s">
        <v>20</v>
      </c>
      <c r="E55" s="139" t="s">
        <v>279</v>
      </c>
      <c r="F55" s="271" t="s">
        <v>234</v>
      </c>
      <c r="G55" t="s">
        <v>865</v>
      </c>
      <c r="H55" s="137" t="s">
        <v>1374</v>
      </c>
      <c r="I55" s="149" t="s">
        <v>55</v>
      </c>
      <c r="J55" s="139" t="s">
        <v>55</v>
      </c>
      <c r="K55" s="139" t="s">
        <v>55</v>
      </c>
      <c r="L55" s="137" t="s">
        <v>55</v>
      </c>
      <c r="M55" s="275">
        <v>45001</v>
      </c>
      <c r="N55" s="275">
        <v>45001</v>
      </c>
      <c r="O55" s="139" t="s">
        <v>1375</v>
      </c>
      <c r="P55" s="203"/>
      <c r="Q55" s="236" t="s">
        <v>9</v>
      </c>
      <c r="R55" s="139" t="s">
        <v>10</v>
      </c>
      <c r="S55" s="139"/>
      <c r="T55" s="139"/>
      <c r="U55" s="139"/>
      <c r="V55" s="141"/>
      <c r="W55" s="139"/>
      <c r="X55" s="142"/>
      <c r="Y55" s="140">
        <v>45002</v>
      </c>
      <c r="Z55" s="137" t="s">
        <v>430</v>
      </c>
      <c r="AA55" s="139" t="s">
        <v>1376</v>
      </c>
    </row>
    <row r="56" spans="1:28" s="112" customFormat="1" hidden="1" x14ac:dyDescent="0.35">
      <c r="A56" s="101">
        <v>11</v>
      </c>
      <c r="B56" s="279" t="s">
        <v>1377</v>
      </c>
      <c r="C56" s="152">
        <v>5</v>
      </c>
      <c r="D56" s="152" t="s">
        <v>20</v>
      </c>
      <c r="E56" s="153" t="s">
        <v>279</v>
      </c>
      <c r="F56" s="101" t="s">
        <v>312</v>
      </c>
      <c r="G56" s="154" t="s">
        <v>307</v>
      </c>
      <c r="H56" s="101" t="s">
        <v>280</v>
      </c>
      <c r="I56" s="154" t="s">
        <v>1378</v>
      </c>
      <c r="J56" s="153" t="s">
        <v>308</v>
      </c>
      <c r="K56" s="153" t="s">
        <v>308</v>
      </c>
      <c r="L56" s="101" t="s">
        <v>55</v>
      </c>
      <c r="M56" s="268">
        <v>45001</v>
      </c>
      <c r="N56" s="268">
        <v>45001</v>
      </c>
      <c r="O56" s="153" t="s">
        <v>1379</v>
      </c>
      <c r="P56" s="203"/>
      <c r="Q56" s="236" t="s">
        <v>9</v>
      </c>
      <c r="R56" s="153" t="s">
        <v>10</v>
      </c>
      <c r="S56" s="153"/>
      <c r="T56" s="153"/>
      <c r="U56" s="153"/>
      <c r="V56" s="156"/>
      <c r="W56" s="153"/>
      <c r="X56" s="157"/>
      <c r="Y56" s="155">
        <v>45014</v>
      </c>
      <c r="Z56" s="151" t="s">
        <v>276</v>
      </c>
      <c r="AA56" s="153" t="s">
        <v>1380</v>
      </c>
    </row>
    <row r="57" spans="1:28" s="79" customFormat="1" x14ac:dyDescent="0.35">
      <c r="A57" s="101">
        <v>11</v>
      </c>
      <c r="B57" s="101" t="s">
        <v>1381</v>
      </c>
      <c r="C57" s="144">
        <v>54</v>
      </c>
      <c r="D57" s="144" t="s">
        <v>13</v>
      </c>
      <c r="E57" s="92" t="s">
        <v>279</v>
      </c>
      <c r="F57" s="101" t="s">
        <v>312</v>
      </c>
      <c r="G57" s="85" t="s">
        <v>1382</v>
      </c>
      <c r="H57" s="136" t="s">
        <v>201</v>
      </c>
      <c r="I57" s="85" t="s">
        <v>170</v>
      </c>
      <c r="J57" s="92" t="s">
        <v>433</v>
      </c>
      <c r="K57" s="92" t="s">
        <v>323</v>
      </c>
      <c r="L57" s="136" t="s">
        <v>195</v>
      </c>
      <c r="M57" s="268">
        <v>45001</v>
      </c>
      <c r="N57" s="268">
        <v>45001</v>
      </c>
      <c r="O57" s="92" t="s">
        <v>1383</v>
      </c>
      <c r="P57" s="203"/>
      <c r="Q57" s="236" t="s">
        <v>9</v>
      </c>
      <c r="R57" s="92" t="s">
        <v>10</v>
      </c>
      <c r="S57" s="92"/>
      <c r="T57" s="92"/>
      <c r="U57" s="92"/>
      <c r="V57" s="146"/>
      <c r="W57" s="92"/>
      <c r="X57" s="147"/>
      <c r="Y57" s="145">
        <v>45023</v>
      </c>
      <c r="Z57" s="136" t="s">
        <v>276</v>
      </c>
      <c r="AA57" s="92" t="s">
        <v>1384</v>
      </c>
    </row>
    <row r="58" spans="1:28" s="79" customFormat="1" x14ac:dyDescent="0.35">
      <c r="A58" s="101">
        <v>11</v>
      </c>
      <c r="B58" s="101" t="s">
        <v>1385</v>
      </c>
      <c r="C58" s="144">
        <v>25</v>
      </c>
      <c r="D58" s="144" t="s">
        <v>13</v>
      </c>
      <c r="E58" s="92" t="s">
        <v>286</v>
      </c>
      <c r="F58" s="101" t="s">
        <v>271</v>
      </c>
      <c r="G58" s="85" t="s">
        <v>1220</v>
      </c>
      <c r="H58" s="101" t="s">
        <v>280</v>
      </c>
      <c r="I58" s="85" t="s">
        <v>7</v>
      </c>
      <c r="J58" s="92" t="s">
        <v>338</v>
      </c>
      <c r="K58" s="92" t="s">
        <v>339</v>
      </c>
      <c r="L58" s="101" t="s">
        <v>195</v>
      </c>
      <c r="M58" s="268">
        <v>45002</v>
      </c>
      <c r="N58" s="268">
        <v>45002</v>
      </c>
      <c r="O58" s="92" t="s">
        <v>1386</v>
      </c>
      <c r="P58" s="203"/>
      <c r="Q58" s="236" t="s">
        <v>9</v>
      </c>
      <c r="R58" s="92" t="s">
        <v>23</v>
      </c>
      <c r="S58" s="92"/>
      <c r="T58" s="92" t="s">
        <v>319</v>
      </c>
      <c r="U58" s="92" t="s">
        <v>163</v>
      </c>
      <c r="V58" s="146" t="s">
        <v>1387</v>
      </c>
      <c r="W58" s="92"/>
      <c r="X58" s="147"/>
      <c r="Y58" s="145">
        <v>45009</v>
      </c>
      <c r="Z58" s="136" t="s">
        <v>276</v>
      </c>
      <c r="AA58" s="92" t="s">
        <v>1388</v>
      </c>
      <c r="AB58" s="79">
        <v>4</v>
      </c>
    </row>
    <row r="59" spans="1:28" s="79" customFormat="1" x14ac:dyDescent="0.35">
      <c r="A59" s="101">
        <v>11</v>
      </c>
      <c r="B59" s="101" t="s">
        <v>1389</v>
      </c>
      <c r="C59" s="144">
        <v>2</v>
      </c>
      <c r="D59" s="144" t="s">
        <v>13</v>
      </c>
      <c r="E59" s="92" t="s">
        <v>279</v>
      </c>
      <c r="F59" s="101" t="s">
        <v>271</v>
      </c>
      <c r="G59" s="85" t="s">
        <v>47</v>
      </c>
      <c r="H59" s="101" t="s">
        <v>280</v>
      </c>
      <c r="I59" s="85" t="s">
        <v>47</v>
      </c>
      <c r="J59" s="92" t="s">
        <v>273</v>
      </c>
      <c r="K59" s="92" t="s">
        <v>423</v>
      </c>
      <c r="L59" s="101" t="s">
        <v>195</v>
      </c>
      <c r="M59" s="268">
        <v>45002</v>
      </c>
      <c r="N59" s="268">
        <v>45002</v>
      </c>
      <c r="O59" s="92" t="s">
        <v>1390</v>
      </c>
      <c r="P59" s="203"/>
      <c r="Q59" s="236" t="s">
        <v>9</v>
      </c>
      <c r="R59" s="92" t="s">
        <v>10</v>
      </c>
      <c r="S59" s="92"/>
      <c r="T59" s="92"/>
      <c r="U59" s="92"/>
      <c r="V59" s="146"/>
      <c r="W59" s="92"/>
      <c r="X59" s="147"/>
      <c r="Y59" s="145">
        <v>45004</v>
      </c>
      <c r="Z59" s="136" t="s">
        <v>773</v>
      </c>
      <c r="AA59" s="92" t="s">
        <v>1391</v>
      </c>
    </row>
    <row r="60" spans="1:28" s="79" customFormat="1" hidden="1" x14ac:dyDescent="0.35">
      <c r="A60" s="101">
        <v>11</v>
      </c>
      <c r="B60" s="101" t="s">
        <v>1392</v>
      </c>
      <c r="C60" s="144">
        <v>65</v>
      </c>
      <c r="D60" s="144" t="s">
        <v>13</v>
      </c>
      <c r="E60" s="92" t="s">
        <v>279</v>
      </c>
      <c r="F60" s="101" t="s">
        <v>312</v>
      </c>
      <c r="G60" s="85" t="s">
        <v>1393</v>
      </c>
      <c r="H60" s="136" t="s">
        <v>201</v>
      </c>
      <c r="I60" s="85" t="s">
        <v>170</v>
      </c>
      <c r="J60" s="92" t="s">
        <v>433</v>
      </c>
      <c r="K60" s="92" t="s">
        <v>313</v>
      </c>
      <c r="L60" s="136" t="s">
        <v>193</v>
      </c>
      <c r="M60" s="268">
        <v>45002</v>
      </c>
      <c r="N60" s="268">
        <v>45002</v>
      </c>
      <c r="O60" s="92" t="s">
        <v>1394</v>
      </c>
      <c r="P60" s="203"/>
      <c r="Q60" s="236" t="s">
        <v>9</v>
      </c>
      <c r="R60" s="92" t="s">
        <v>10</v>
      </c>
      <c r="S60" s="92"/>
      <c r="T60" s="92"/>
      <c r="U60" s="92"/>
      <c r="V60" s="146"/>
      <c r="W60" s="92"/>
      <c r="X60" s="147"/>
      <c r="Y60" s="145">
        <v>45008</v>
      </c>
      <c r="Z60" s="136" t="s">
        <v>276</v>
      </c>
      <c r="AA60" s="92" t="s">
        <v>1395</v>
      </c>
    </row>
    <row r="61" spans="1:28" s="79" customFormat="1" x14ac:dyDescent="0.35">
      <c r="A61" s="101">
        <v>11</v>
      </c>
      <c r="B61" s="101" t="s">
        <v>1396</v>
      </c>
      <c r="C61" s="144">
        <v>33</v>
      </c>
      <c r="D61" s="144" t="s">
        <v>13</v>
      </c>
      <c r="E61" s="92" t="s">
        <v>286</v>
      </c>
      <c r="F61" s="101" t="s">
        <v>271</v>
      </c>
      <c r="G61" s="85" t="s">
        <v>1309</v>
      </c>
      <c r="H61" s="101" t="s">
        <v>280</v>
      </c>
      <c r="I61" s="85" t="s">
        <v>7</v>
      </c>
      <c r="J61" s="92" t="s">
        <v>1264</v>
      </c>
      <c r="K61" s="92" t="s">
        <v>339</v>
      </c>
      <c r="L61" s="101" t="s">
        <v>195</v>
      </c>
      <c r="M61" s="268">
        <v>45002</v>
      </c>
      <c r="N61" s="268">
        <v>45002</v>
      </c>
      <c r="O61" s="92" t="s">
        <v>1397</v>
      </c>
      <c r="P61" s="203"/>
      <c r="Q61" s="236" t="s">
        <v>9</v>
      </c>
      <c r="R61" s="92" t="s">
        <v>17</v>
      </c>
      <c r="S61" s="92"/>
      <c r="T61" s="92"/>
      <c r="U61" s="92"/>
      <c r="V61" s="146"/>
      <c r="W61" s="92"/>
      <c r="X61" s="147"/>
      <c r="Y61" s="145">
        <v>45007</v>
      </c>
      <c r="Z61" s="136" t="s">
        <v>276</v>
      </c>
      <c r="AA61" s="92" t="s">
        <v>1397</v>
      </c>
    </row>
    <row r="62" spans="1:28" s="102" customFormat="1" x14ac:dyDescent="0.35">
      <c r="A62" s="101">
        <v>11</v>
      </c>
      <c r="B62" s="101" t="s">
        <v>1398</v>
      </c>
      <c r="C62" s="267">
        <v>30</v>
      </c>
      <c r="D62" s="144" t="s">
        <v>13</v>
      </c>
      <c r="E62" s="236" t="s">
        <v>286</v>
      </c>
      <c r="F62" s="101" t="s">
        <v>271</v>
      </c>
      <c r="G62" s="117" t="s">
        <v>1228</v>
      </c>
      <c r="H62" s="101" t="s">
        <v>280</v>
      </c>
      <c r="I62" s="117" t="s">
        <v>7</v>
      </c>
      <c r="J62" s="236" t="s">
        <v>1264</v>
      </c>
      <c r="K62" s="236" t="s">
        <v>339</v>
      </c>
      <c r="L62" s="101" t="s">
        <v>195</v>
      </c>
      <c r="M62" s="268">
        <v>45002</v>
      </c>
      <c r="N62" s="268">
        <v>45002</v>
      </c>
      <c r="O62" s="236" t="s">
        <v>1399</v>
      </c>
      <c r="P62" s="203"/>
      <c r="Q62" s="236" t="s">
        <v>9</v>
      </c>
      <c r="R62" s="236" t="s">
        <v>23</v>
      </c>
      <c r="S62" s="236"/>
      <c r="T62" s="236" t="s">
        <v>319</v>
      </c>
      <c r="U62" s="236" t="s">
        <v>163</v>
      </c>
      <c r="V62" s="269" t="s">
        <v>1400</v>
      </c>
      <c r="W62" s="236"/>
      <c r="X62" s="270"/>
      <c r="Y62" s="268">
        <v>45008</v>
      </c>
      <c r="Z62" s="101" t="s">
        <v>276</v>
      </c>
      <c r="AA62" s="236" t="s">
        <v>1401</v>
      </c>
      <c r="AB62" s="102">
        <v>3</v>
      </c>
    </row>
    <row r="63" spans="1:28" s="102" customFormat="1" x14ac:dyDescent="0.35">
      <c r="A63" s="101">
        <v>11</v>
      </c>
      <c r="B63" s="101" t="s">
        <v>1402</v>
      </c>
      <c r="C63" s="267">
        <v>17</v>
      </c>
      <c r="D63" s="267" t="s">
        <v>25</v>
      </c>
      <c r="E63" s="236" t="s">
        <v>286</v>
      </c>
      <c r="F63" s="101" t="s">
        <v>271</v>
      </c>
      <c r="G63" s="117" t="s">
        <v>7</v>
      </c>
      <c r="H63" s="101" t="s">
        <v>280</v>
      </c>
      <c r="I63" s="117" t="s">
        <v>7</v>
      </c>
      <c r="J63" s="236" t="s">
        <v>338</v>
      </c>
      <c r="K63" s="236" t="s">
        <v>339</v>
      </c>
      <c r="L63" s="101" t="s">
        <v>195</v>
      </c>
      <c r="M63" s="268">
        <v>45002</v>
      </c>
      <c r="N63" s="268">
        <v>45002</v>
      </c>
      <c r="O63" s="236" t="s">
        <v>1403</v>
      </c>
      <c r="P63" s="203"/>
      <c r="Q63" s="236" t="s">
        <v>9</v>
      </c>
      <c r="R63" s="236" t="s">
        <v>10</v>
      </c>
      <c r="S63" s="236"/>
      <c r="T63" s="236"/>
      <c r="U63" s="236"/>
      <c r="V63" s="269"/>
      <c r="W63" s="236"/>
      <c r="X63" s="270"/>
      <c r="Y63" s="268">
        <v>45010</v>
      </c>
      <c r="Z63" s="101" t="s">
        <v>276</v>
      </c>
      <c r="AA63" s="236" t="s">
        <v>1404</v>
      </c>
    </row>
    <row r="64" spans="1:28" s="102" customFormat="1" x14ac:dyDescent="0.35">
      <c r="A64" s="101">
        <v>11</v>
      </c>
      <c r="B64" s="101" t="s">
        <v>1405</v>
      </c>
      <c r="C64" s="267">
        <v>20</v>
      </c>
      <c r="D64" s="267" t="s">
        <v>13</v>
      </c>
      <c r="E64" s="236" t="s">
        <v>286</v>
      </c>
      <c r="F64" s="101" t="s">
        <v>691</v>
      </c>
      <c r="G64" s="117" t="s">
        <v>1406</v>
      </c>
      <c r="H64" s="101" t="s">
        <v>280</v>
      </c>
      <c r="I64" s="117" t="s">
        <v>7</v>
      </c>
      <c r="J64" s="236" t="s">
        <v>1264</v>
      </c>
      <c r="K64" s="236" t="s">
        <v>339</v>
      </c>
      <c r="L64" s="101" t="s">
        <v>195</v>
      </c>
      <c r="M64" s="268">
        <v>45002</v>
      </c>
      <c r="N64" s="268">
        <v>45002</v>
      </c>
      <c r="O64" s="236" t="s">
        <v>1407</v>
      </c>
      <c r="P64" s="203"/>
      <c r="Q64" s="236" t="s">
        <v>9</v>
      </c>
      <c r="R64" s="236" t="s">
        <v>10</v>
      </c>
      <c r="S64" s="236"/>
      <c r="T64" s="236"/>
      <c r="U64" s="236"/>
      <c r="V64" s="269"/>
      <c r="W64" s="236"/>
      <c r="X64" s="270"/>
      <c r="Y64" s="268">
        <v>45007</v>
      </c>
      <c r="Z64" s="101" t="s">
        <v>276</v>
      </c>
      <c r="AA64" s="236" t="s">
        <v>1408</v>
      </c>
    </row>
    <row r="65" spans="1:28" s="113" customFormat="1" x14ac:dyDescent="0.35">
      <c r="A65" s="101">
        <v>11</v>
      </c>
      <c r="B65" s="279" t="s">
        <v>1409</v>
      </c>
      <c r="C65" s="280">
        <v>5</v>
      </c>
      <c r="D65" s="280" t="s">
        <v>20</v>
      </c>
      <c r="E65" s="281" t="s">
        <v>279</v>
      </c>
      <c r="F65" s="101" t="s">
        <v>271</v>
      </c>
      <c r="G65" s="282" t="s">
        <v>298</v>
      </c>
      <c r="H65" s="101" t="s">
        <v>280</v>
      </c>
      <c r="I65" s="282" t="s">
        <v>7</v>
      </c>
      <c r="J65" s="281" t="s">
        <v>1264</v>
      </c>
      <c r="K65" s="236" t="s">
        <v>339</v>
      </c>
      <c r="L65" s="101" t="s">
        <v>195</v>
      </c>
      <c r="M65" s="268">
        <v>45002</v>
      </c>
      <c r="N65" s="268">
        <v>45002</v>
      </c>
      <c r="O65" s="281" t="s">
        <v>1410</v>
      </c>
      <c r="P65" s="203"/>
      <c r="Q65" s="236" t="s">
        <v>9</v>
      </c>
      <c r="R65" s="281" t="s">
        <v>10</v>
      </c>
      <c r="S65" s="281"/>
      <c r="T65" s="281"/>
      <c r="U65" s="281"/>
      <c r="V65" s="283"/>
      <c r="W65" s="281"/>
      <c r="X65" s="284"/>
      <c r="Y65" s="285">
        <v>45010</v>
      </c>
      <c r="Z65" s="279" t="s">
        <v>276</v>
      </c>
      <c r="AA65" s="281" t="s">
        <v>1411</v>
      </c>
    </row>
    <row r="66" spans="1:28" s="113" customFormat="1" x14ac:dyDescent="0.35">
      <c r="A66" s="101">
        <v>11</v>
      </c>
      <c r="B66" s="279" t="s">
        <v>1412</v>
      </c>
      <c r="C66" s="280">
        <v>25</v>
      </c>
      <c r="D66" s="280" t="s">
        <v>13</v>
      </c>
      <c r="E66" s="281" t="s">
        <v>279</v>
      </c>
      <c r="F66" s="101" t="s">
        <v>271</v>
      </c>
      <c r="G66" s="282" t="s">
        <v>332</v>
      </c>
      <c r="H66" s="101" t="s">
        <v>280</v>
      </c>
      <c r="I66" s="282" t="s">
        <v>7</v>
      </c>
      <c r="J66" s="281" t="s">
        <v>301</v>
      </c>
      <c r="K66" s="236" t="s">
        <v>339</v>
      </c>
      <c r="L66" s="101" t="s">
        <v>195</v>
      </c>
      <c r="M66" s="268">
        <v>45002</v>
      </c>
      <c r="N66" s="268">
        <v>45002</v>
      </c>
      <c r="O66" s="281" t="s">
        <v>1413</v>
      </c>
      <c r="P66" s="203"/>
      <c r="Q66" s="236" t="s">
        <v>9</v>
      </c>
      <c r="R66" s="281" t="s">
        <v>17</v>
      </c>
      <c r="S66" s="281"/>
      <c r="T66" s="281"/>
      <c r="U66" s="281"/>
      <c r="V66" s="283"/>
      <c r="W66" s="281"/>
      <c r="X66" s="284"/>
      <c r="Y66" s="285">
        <v>45009</v>
      </c>
      <c r="Z66" s="279" t="s">
        <v>276</v>
      </c>
      <c r="AA66" s="281" t="s">
        <v>1414</v>
      </c>
    </row>
    <row r="67" spans="1:28" s="113" customFormat="1" hidden="1" x14ac:dyDescent="0.35">
      <c r="A67" s="101">
        <v>11</v>
      </c>
      <c r="B67" s="101" t="s">
        <v>1415</v>
      </c>
      <c r="C67" s="280">
        <v>63</v>
      </c>
      <c r="D67" s="280" t="s">
        <v>13</v>
      </c>
      <c r="E67" s="281" t="s">
        <v>279</v>
      </c>
      <c r="F67" s="101" t="s">
        <v>312</v>
      </c>
      <c r="G67" s="282" t="s">
        <v>177</v>
      </c>
      <c r="H67" s="279" t="s">
        <v>201</v>
      </c>
      <c r="I67" s="282" t="s">
        <v>177</v>
      </c>
      <c r="J67" s="281" t="s">
        <v>357</v>
      </c>
      <c r="K67" s="281" t="s">
        <v>313</v>
      </c>
      <c r="L67" s="279" t="s">
        <v>193</v>
      </c>
      <c r="M67" s="268">
        <v>45002</v>
      </c>
      <c r="N67" s="268">
        <v>45002</v>
      </c>
      <c r="O67" s="281" t="s">
        <v>1416</v>
      </c>
      <c r="P67" s="203"/>
      <c r="Q67" s="236" t="s">
        <v>9</v>
      </c>
      <c r="R67" s="281" t="s">
        <v>10</v>
      </c>
      <c r="S67" s="281"/>
      <c r="T67" s="281"/>
      <c r="U67" s="281"/>
      <c r="V67" s="283"/>
      <c r="W67" s="281" t="s">
        <v>12</v>
      </c>
      <c r="X67" s="284"/>
      <c r="Y67" s="285"/>
      <c r="Z67" s="279"/>
      <c r="AA67" s="281" t="s">
        <v>1417</v>
      </c>
    </row>
    <row r="68" spans="1:28" s="102" customFormat="1" x14ac:dyDescent="0.35">
      <c r="A68" s="101">
        <v>11</v>
      </c>
      <c r="B68" s="101" t="s">
        <v>1418</v>
      </c>
      <c r="C68" s="267">
        <v>10</v>
      </c>
      <c r="D68" s="280" t="s">
        <v>13</v>
      </c>
      <c r="E68" s="236" t="s">
        <v>279</v>
      </c>
      <c r="F68" s="101" t="s">
        <v>271</v>
      </c>
      <c r="G68" s="117" t="s">
        <v>1419</v>
      </c>
      <c r="H68" s="101" t="s">
        <v>280</v>
      </c>
      <c r="I68" s="117" t="s">
        <v>7</v>
      </c>
      <c r="J68" s="236" t="s">
        <v>301</v>
      </c>
      <c r="K68" s="236" t="s">
        <v>339</v>
      </c>
      <c r="L68" s="101" t="s">
        <v>195</v>
      </c>
      <c r="M68" s="268">
        <v>45002</v>
      </c>
      <c r="N68" s="268">
        <v>45002</v>
      </c>
      <c r="O68" s="236" t="s">
        <v>1420</v>
      </c>
      <c r="P68" s="203"/>
      <c r="Q68" s="236" t="s">
        <v>9</v>
      </c>
      <c r="R68" s="236" t="s">
        <v>17</v>
      </c>
      <c r="S68" s="236"/>
      <c r="T68" s="236" t="s">
        <v>483</v>
      </c>
      <c r="U68" s="236"/>
      <c r="V68" s="269"/>
      <c r="W68" s="236"/>
      <c r="X68" s="270"/>
      <c r="Y68" s="268">
        <v>45006</v>
      </c>
      <c r="Z68" s="101" t="s">
        <v>276</v>
      </c>
      <c r="AA68" s="236" t="s">
        <v>1421</v>
      </c>
    </row>
    <row r="69" spans="1:28" s="102" customFormat="1" x14ac:dyDescent="0.35">
      <c r="A69" s="101">
        <v>11</v>
      </c>
      <c r="B69" s="101" t="s">
        <v>1422</v>
      </c>
      <c r="C69" s="267">
        <v>30</v>
      </c>
      <c r="D69" s="280" t="s">
        <v>13</v>
      </c>
      <c r="E69" s="236" t="s">
        <v>279</v>
      </c>
      <c r="F69" s="101" t="s">
        <v>271</v>
      </c>
      <c r="G69" s="117" t="s">
        <v>50</v>
      </c>
      <c r="H69" s="101" t="s">
        <v>280</v>
      </c>
      <c r="I69" s="117" t="s">
        <v>50</v>
      </c>
      <c r="J69" s="236" t="s">
        <v>338</v>
      </c>
      <c r="K69" s="236" t="s">
        <v>742</v>
      </c>
      <c r="L69" s="101" t="s">
        <v>195</v>
      </c>
      <c r="M69" s="268">
        <v>45003</v>
      </c>
      <c r="N69" s="268">
        <v>45003</v>
      </c>
      <c r="O69" s="236" t="s">
        <v>1423</v>
      </c>
      <c r="P69" s="203"/>
      <c r="Q69" s="236" t="s">
        <v>9</v>
      </c>
      <c r="R69" s="236" t="s">
        <v>17</v>
      </c>
      <c r="S69" s="236"/>
      <c r="T69" s="236"/>
      <c r="U69" s="236"/>
      <c r="V69" s="269"/>
      <c r="W69" s="236"/>
      <c r="X69" s="270"/>
      <c r="Y69" s="268">
        <v>45008</v>
      </c>
      <c r="Z69" s="101" t="s">
        <v>276</v>
      </c>
      <c r="AA69" s="236" t="s">
        <v>1424</v>
      </c>
    </row>
    <row r="70" spans="1:28" s="102" customFormat="1" x14ac:dyDescent="0.35">
      <c r="A70" s="101">
        <v>11</v>
      </c>
      <c r="B70" s="101" t="s">
        <v>1425</v>
      </c>
      <c r="C70" s="267">
        <v>25</v>
      </c>
      <c r="D70" s="280" t="s">
        <v>13</v>
      </c>
      <c r="E70" s="236" t="s">
        <v>286</v>
      </c>
      <c r="F70" s="101" t="s">
        <v>271</v>
      </c>
      <c r="G70" s="117" t="s">
        <v>884</v>
      </c>
      <c r="H70" s="101" t="s">
        <v>280</v>
      </c>
      <c r="I70" s="117" t="s">
        <v>7</v>
      </c>
      <c r="J70" s="236" t="s">
        <v>295</v>
      </c>
      <c r="K70" s="236" t="s">
        <v>339</v>
      </c>
      <c r="L70" s="101" t="s">
        <v>195</v>
      </c>
      <c r="M70" s="268">
        <v>45003</v>
      </c>
      <c r="N70" s="268">
        <v>45003</v>
      </c>
      <c r="O70" s="236" t="s">
        <v>1426</v>
      </c>
      <c r="P70" s="203"/>
      <c r="Q70" s="236" t="s">
        <v>9</v>
      </c>
      <c r="R70" s="236" t="s">
        <v>23</v>
      </c>
      <c r="S70" s="236"/>
      <c r="T70" s="236" t="s">
        <v>319</v>
      </c>
      <c r="U70" s="236" t="s">
        <v>163</v>
      </c>
      <c r="V70" s="269" t="s">
        <v>1427</v>
      </c>
      <c r="W70" s="236"/>
      <c r="X70" s="270"/>
      <c r="Y70" s="268">
        <v>45009</v>
      </c>
      <c r="Z70" s="101" t="s">
        <v>276</v>
      </c>
      <c r="AA70" s="236" t="s">
        <v>1428</v>
      </c>
      <c r="AB70" s="102">
        <v>4</v>
      </c>
    </row>
    <row r="71" spans="1:28" s="102" customFormat="1" hidden="1" x14ac:dyDescent="0.35">
      <c r="A71" s="101">
        <v>12</v>
      </c>
      <c r="B71" s="101" t="s">
        <v>1429</v>
      </c>
      <c r="C71" s="267">
        <v>40</v>
      </c>
      <c r="D71" s="280" t="s">
        <v>13</v>
      </c>
      <c r="E71" s="236" t="s">
        <v>286</v>
      </c>
      <c r="F71" s="101" t="s">
        <v>271</v>
      </c>
      <c r="G71" s="117" t="s">
        <v>53</v>
      </c>
      <c r="H71" s="101" t="s">
        <v>280</v>
      </c>
      <c r="I71" s="117" t="s">
        <v>53</v>
      </c>
      <c r="J71" s="236" t="s">
        <v>333</v>
      </c>
      <c r="K71" s="236" t="s">
        <v>400</v>
      </c>
      <c r="L71" s="101" t="s">
        <v>193</v>
      </c>
      <c r="M71" s="268">
        <v>45005</v>
      </c>
      <c r="N71" s="268">
        <v>45005</v>
      </c>
      <c r="O71" s="236" t="s">
        <v>1430</v>
      </c>
      <c r="P71" s="203"/>
      <c r="Q71" s="236" t="s">
        <v>9</v>
      </c>
      <c r="R71" s="236" t="s">
        <v>17</v>
      </c>
      <c r="S71" s="236"/>
      <c r="T71" s="236" t="s">
        <v>1431</v>
      </c>
      <c r="U71" s="236"/>
      <c r="V71" s="269"/>
      <c r="W71" s="236"/>
      <c r="X71" s="270"/>
      <c r="Y71" s="268">
        <v>45021</v>
      </c>
      <c r="Z71" s="101" t="s">
        <v>276</v>
      </c>
      <c r="AA71" s="236" t="s">
        <v>1432</v>
      </c>
    </row>
    <row r="72" spans="1:28" s="102" customFormat="1" hidden="1" x14ac:dyDescent="0.35">
      <c r="A72" s="101">
        <v>12</v>
      </c>
      <c r="B72" s="101" t="s">
        <v>1433</v>
      </c>
      <c r="C72" s="267">
        <v>2</v>
      </c>
      <c r="D72" s="280" t="s">
        <v>13</v>
      </c>
      <c r="E72" s="236" t="s">
        <v>279</v>
      </c>
      <c r="F72" s="101" t="s">
        <v>271</v>
      </c>
      <c r="G72" s="117" t="s">
        <v>53</v>
      </c>
      <c r="H72" s="101" t="s">
        <v>280</v>
      </c>
      <c r="I72" s="117" t="s">
        <v>53</v>
      </c>
      <c r="J72" s="236" t="s">
        <v>288</v>
      </c>
      <c r="K72" s="236" t="s">
        <v>730</v>
      </c>
      <c r="L72" s="101" t="s">
        <v>193</v>
      </c>
      <c r="M72" s="268">
        <v>45005</v>
      </c>
      <c r="N72" s="268">
        <v>45005</v>
      </c>
      <c r="O72" s="236" t="s">
        <v>1434</v>
      </c>
      <c r="P72" s="203"/>
      <c r="Q72" s="236" t="s">
        <v>9</v>
      </c>
      <c r="R72" s="236" t="s">
        <v>10</v>
      </c>
      <c r="S72" s="236"/>
      <c r="T72" s="236"/>
      <c r="U72" s="236"/>
      <c r="V72" s="269"/>
      <c r="W72" s="236"/>
      <c r="X72" s="270"/>
      <c r="Y72" s="268">
        <v>45010</v>
      </c>
      <c r="Z72" s="101" t="s">
        <v>276</v>
      </c>
      <c r="AA72" s="236" t="s">
        <v>1435</v>
      </c>
    </row>
    <row r="73" spans="1:28" s="102" customFormat="1" hidden="1" x14ac:dyDescent="0.35">
      <c r="A73" s="101">
        <v>12</v>
      </c>
      <c r="B73" s="101" t="s">
        <v>1436</v>
      </c>
      <c r="C73" s="267">
        <v>3</v>
      </c>
      <c r="D73" s="267" t="s">
        <v>20</v>
      </c>
      <c r="E73" s="236" t="s">
        <v>286</v>
      </c>
      <c r="F73" s="101" t="s">
        <v>271</v>
      </c>
      <c r="G73" s="117" t="s">
        <v>53</v>
      </c>
      <c r="H73" s="101" t="s">
        <v>280</v>
      </c>
      <c r="I73" s="117" t="s">
        <v>53</v>
      </c>
      <c r="J73" s="236" t="s">
        <v>288</v>
      </c>
      <c r="K73" s="236" t="s">
        <v>730</v>
      </c>
      <c r="L73" s="101" t="s">
        <v>193</v>
      </c>
      <c r="M73" s="268">
        <v>45005</v>
      </c>
      <c r="N73" s="268">
        <v>45005</v>
      </c>
      <c r="O73" s="236" t="s">
        <v>1437</v>
      </c>
      <c r="P73" s="203"/>
      <c r="Q73" s="236" t="s">
        <v>9</v>
      </c>
      <c r="R73" s="236" t="s">
        <v>17</v>
      </c>
      <c r="S73" s="236"/>
      <c r="T73" s="236"/>
      <c r="U73" s="236"/>
      <c r="V73" s="269"/>
      <c r="W73" s="236"/>
      <c r="X73" s="270"/>
      <c r="Y73" s="268">
        <v>45009</v>
      </c>
      <c r="Z73" s="101" t="s">
        <v>276</v>
      </c>
      <c r="AA73" s="236" t="s">
        <v>1438</v>
      </c>
    </row>
    <row r="74" spans="1:28" s="102" customFormat="1" hidden="1" x14ac:dyDescent="0.35">
      <c r="A74" s="101">
        <v>12</v>
      </c>
      <c r="B74" s="101" t="s">
        <v>1439</v>
      </c>
      <c r="C74" s="267">
        <v>3</v>
      </c>
      <c r="D74" s="267" t="s">
        <v>20</v>
      </c>
      <c r="E74" s="236" t="s">
        <v>279</v>
      </c>
      <c r="F74" s="101" t="s">
        <v>271</v>
      </c>
      <c r="G74" s="117" t="s">
        <v>44</v>
      </c>
      <c r="H74" s="101" t="s">
        <v>280</v>
      </c>
      <c r="I74" s="117" t="s">
        <v>44</v>
      </c>
      <c r="J74" s="236" t="s">
        <v>1264</v>
      </c>
      <c r="K74" s="236" t="s">
        <v>1440</v>
      </c>
      <c r="L74" s="101" t="s">
        <v>193</v>
      </c>
      <c r="M74" s="268">
        <v>45005</v>
      </c>
      <c r="N74" s="268">
        <v>45005</v>
      </c>
      <c r="O74" s="236" t="s">
        <v>1441</v>
      </c>
      <c r="P74" s="203"/>
      <c r="Q74" s="236" t="s">
        <v>9</v>
      </c>
      <c r="R74" s="236" t="s">
        <v>10</v>
      </c>
      <c r="S74" s="236"/>
      <c r="T74" s="236"/>
      <c r="U74" s="236"/>
      <c r="V74" s="269"/>
      <c r="W74" s="236"/>
      <c r="X74" s="270"/>
      <c r="Y74" s="268">
        <v>45010</v>
      </c>
      <c r="Z74" s="101" t="s">
        <v>276</v>
      </c>
      <c r="AA74" s="236" t="s">
        <v>1442</v>
      </c>
    </row>
    <row r="75" spans="1:28" s="102" customFormat="1" hidden="1" x14ac:dyDescent="0.35">
      <c r="A75" s="101">
        <v>12</v>
      </c>
      <c r="B75" s="101" t="s">
        <v>1443</v>
      </c>
      <c r="C75" s="267">
        <v>24</v>
      </c>
      <c r="D75" s="267" t="s">
        <v>13</v>
      </c>
      <c r="E75" s="236" t="s">
        <v>279</v>
      </c>
      <c r="F75" s="101" t="s">
        <v>312</v>
      </c>
      <c r="G75" s="117" t="s">
        <v>44</v>
      </c>
      <c r="H75" s="101" t="s">
        <v>280</v>
      </c>
      <c r="I75" s="117" t="s">
        <v>44</v>
      </c>
      <c r="J75" s="236" t="s">
        <v>273</v>
      </c>
      <c r="K75" s="236" t="s">
        <v>328</v>
      </c>
      <c r="L75" s="101" t="s">
        <v>193</v>
      </c>
      <c r="M75" s="268">
        <v>45005</v>
      </c>
      <c r="N75" s="268">
        <v>45005</v>
      </c>
      <c r="O75" s="236" t="s">
        <v>1444</v>
      </c>
      <c r="P75" s="203"/>
      <c r="Q75" s="236" t="s">
        <v>16</v>
      </c>
      <c r="R75" s="236"/>
      <c r="S75" s="236" t="s">
        <v>34</v>
      </c>
      <c r="T75" s="236"/>
      <c r="U75" s="236"/>
      <c r="V75" s="269"/>
      <c r="W75" s="236"/>
      <c r="X75" s="270"/>
      <c r="Y75" s="268">
        <v>45005</v>
      </c>
      <c r="Z75" s="101" t="s">
        <v>276</v>
      </c>
      <c r="AA75" s="236"/>
    </row>
    <row r="76" spans="1:28" s="102" customFormat="1" hidden="1" x14ac:dyDescent="0.35">
      <c r="A76" s="101">
        <v>12</v>
      </c>
      <c r="B76" s="101" t="s">
        <v>1445</v>
      </c>
      <c r="C76" s="267">
        <v>7</v>
      </c>
      <c r="D76" s="267" t="s">
        <v>13</v>
      </c>
      <c r="E76" s="236" t="s">
        <v>286</v>
      </c>
      <c r="F76" s="101" t="s">
        <v>271</v>
      </c>
      <c r="G76" s="117" t="s">
        <v>298</v>
      </c>
      <c r="H76" s="101" t="s">
        <v>280</v>
      </c>
      <c r="I76" s="117" t="s">
        <v>7</v>
      </c>
      <c r="J76" s="236" t="s">
        <v>1264</v>
      </c>
      <c r="K76" s="236" t="s">
        <v>339</v>
      </c>
      <c r="L76" s="101" t="s">
        <v>193</v>
      </c>
      <c r="M76" s="268">
        <v>45006</v>
      </c>
      <c r="N76" s="268">
        <v>45006</v>
      </c>
      <c r="O76" s="236" t="s">
        <v>18</v>
      </c>
      <c r="P76" s="203"/>
      <c r="Q76" s="236" t="s">
        <v>16</v>
      </c>
      <c r="R76" s="236"/>
      <c r="S76" s="236" t="s">
        <v>18</v>
      </c>
      <c r="T76" s="236"/>
      <c r="U76" s="236"/>
      <c r="V76" s="269"/>
      <c r="W76" s="236"/>
      <c r="X76" s="270"/>
      <c r="Y76" s="268">
        <v>45006</v>
      </c>
      <c r="Z76" s="101" t="s">
        <v>276</v>
      </c>
      <c r="AA76" s="236" t="s">
        <v>1395</v>
      </c>
    </row>
    <row r="77" spans="1:28" s="102" customFormat="1" hidden="1" x14ac:dyDescent="0.35">
      <c r="A77" s="101">
        <v>12</v>
      </c>
      <c r="B77" s="101" t="s">
        <v>1446</v>
      </c>
      <c r="C77" s="267">
        <v>23</v>
      </c>
      <c r="D77" s="267" t="s">
        <v>13</v>
      </c>
      <c r="E77" s="236" t="s">
        <v>286</v>
      </c>
      <c r="F77" s="101" t="s">
        <v>271</v>
      </c>
      <c r="G77" s="117" t="s">
        <v>50</v>
      </c>
      <c r="H77" s="101" t="s">
        <v>280</v>
      </c>
      <c r="I77" s="117" t="s">
        <v>50</v>
      </c>
      <c r="J77" s="236" t="s">
        <v>338</v>
      </c>
      <c r="K77" s="236" t="s">
        <v>499</v>
      </c>
      <c r="L77" s="101" t="s">
        <v>193</v>
      </c>
      <c r="M77" s="268">
        <v>45006</v>
      </c>
      <c r="N77" s="268">
        <v>45006</v>
      </c>
      <c r="O77" s="236" t="s">
        <v>1447</v>
      </c>
      <c r="P77" s="203"/>
      <c r="Q77" s="236" t="s">
        <v>9</v>
      </c>
      <c r="R77" s="236" t="s">
        <v>23</v>
      </c>
      <c r="S77" s="236"/>
      <c r="T77" s="236" t="s">
        <v>1448</v>
      </c>
      <c r="U77" s="236"/>
      <c r="V77" s="269"/>
      <c r="W77" s="236"/>
      <c r="X77" s="270"/>
      <c r="Y77" s="268">
        <v>45009</v>
      </c>
      <c r="Z77" s="101" t="s">
        <v>276</v>
      </c>
      <c r="AA77" s="236" t="s">
        <v>1449</v>
      </c>
    </row>
    <row r="78" spans="1:28" s="102" customFormat="1" hidden="1" x14ac:dyDescent="0.35">
      <c r="A78" s="101">
        <v>12</v>
      </c>
      <c r="B78" s="101" t="s">
        <v>1450</v>
      </c>
      <c r="C78" s="267">
        <v>17</v>
      </c>
      <c r="D78" s="267" t="s">
        <v>13</v>
      </c>
      <c r="E78" s="236" t="s">
        <v>279</v>
      </c>
      <c r="F78" s="101" t="s">
        <v>271</v>
      </c>
      <c r="G78" s="117" t="s">
        <v>44</v>
      </c>
      <c r="H78" s="101" t="s">
        <v>280</v>
      </c>
      <c r="I78" s="117" t="s">
        <v>44</v>
      </c>
      <c r="J78" s="236" t="s">
        <v>301</v>
      </c>
      <c r="K78" s="236" t="s">
        <v>328</v>
      </c>
      <c r="L78" s="101" t="s">
        <v>193</v>
      </c>
      <c r="M78" s="268">
        <v>45006</v>
      </c>
      <c r="N78" s="268">
        <v>45006</v>
      </c>
      <c r="O78" s="236" t="s">
        <v>1451</v>
      </c>
      <c r="P78" s="203"/>
      <c r="Q78" s="236" t="s">
        <v>9</v>
      </c>
      <c r="R78" s="236" t="s">
        <v>10</v>
      </c>
      <c r="S78" s="236"/>
      <c r="T78" s="236"/>
      <c r="U78" s="236"/>
      <c r="V78" s="269"/>
      <c r="W78" s="236"/>
      <c r="X78" s="270"/>
      <c r="Y78" s="268">
        <v>45030</v>
      </c>
      <c r="Z78" s="101" t="s">
        <v>276</v>
      </c>
      <c r="AA78" s="236" t="s">
        <v>1452</v>
      </c>
    </row>
    <row r="79" spans="1:28" s="102" customFormat="1" hidden="1" x14ac:dyDescent="0.35">
      <c r="A79" s="101">
        <v>12</v>
      </c>
      <c r="B79" s="101" t="s">
        <v>1453</v>
      </c>
      <c r="C79" s="267">
        <v>5</v>
      </c>
      <c r="D79" s="267" t="s">
        <v>13</v>
      </c>
      <c r="E79" s="236" t="s">
        <v>279</v>
      </c>
      <c r="F79" s="101" t="s">
        <v>271</v>
      </c>
      <c r="G79" s="117" t="s">
        <v>50</v>
      </c>
      <c r="H79" s="101" t="s">
        <v>280</v>
      </c>
      <c r="I79" s="117" t="s">
        <v>50</v>
      </c>
      <c r="J79" s="236" t="s">
        <v>338</v>
      </c>
      <c r="K79" s="236" t="s">
        <v>742</v>
      </c>
      <c r="L79" s="101" t="s">
        <v>193</v>
      </c>
      <c r="M79" s="268">
        <v>45006</v>
      </c>
      <c r="N79" s="268">
        <v>45006</v>
      </c>
      <c r="O79" s="236" t="s">
        <v>1454</v>
      </c>
      <c r="P79" s="203"/>
      <c r="Q79" s="236" t="s">
        <v>9</v>
      </c>
      <c r="R79" s="236" t="s">
        <v>10</v>
      </c>
      <c r="S79" s="236"/>
      <c r="T79" s="236"/>
      <c r="U79" s="236"/>
      <c r="V79" s="269"/>
      <c r="W79" s="236"/>
      <c r="X79" s="270"/>
      <c r="Y79" s="268">
        <v>45010</v>
      </c>
      <c r="Z79" s="101" t="s">
        <v>276</v>
      </c>
      <c r="AA79" s="236" t="s">
        <v>1455</v>
      </c>
    </row>
    <row r="80" spans="1:28" s="102" customFormat="1" x14ac:dyDescent="0.35">
      <c r="A80" s="101">
        <v>12</v>
      </c>
      <c r="B80" s="101" t="s">
        <v>1456</v>
      </c>
      <c r="C80" s="267">
        <v>56</v>
      </c>
      <c r="D80" s="267" t="s">
        <v>13</v>
      </c>
      <c r="E80" s="236" t="s">
        <v>286</v>
      </c>
      <c r="F80" s="101" t="s">
        <v>271</v>
      </c>
      <c r="G80" s="117" t="s">
        <v>1457</v>
      </c>
      <c r="H80" s="101" t="s">
        <v>280</v>
      </c>
      <c r="I80" s="236" t="s">
        <v>7</v>
      </c>
      <c r="J80" s="236" t="s">
        <v>1264</v>
      </c>
      <c r="K80" s="236" t="s">
        <v>339</v>
      </c>
      <c r="L80" s="101" t="s">
        <v>195</v>
      </c>
      <c r="M80" s="268">
        <v>45007</v>
      </c>
      <c r="N80" s="268">
        <v>45007</v>
      </c>
      <c r="O80" s="236" t="s">
        <v>1458</v>
      </c>
      <c r="P80" s="203"/>
      <c r="Q80" s="236" t="s">
        <v>9</v>
      </c>
      <c r="R80" s="236" t="s">
        <v>17</v>
      </c>
      <c r="S80" s="236"/>
      <c r="T80" s="236"/>
      <c r="U80" s="236"/>
      <c r="V80" s="269"/>
      <c r="W80" s="236"/>
      <c r="X80" s="270"/>
      <c r="Y80" s="268">
        <v>45016</v>
      </c>
      <c r="Z80" s="101" t="s">
        <v>276</v>
      </c>
      <c r="AA80" s="236" t="s">
        <v>1459</v>
      </c>
    </row>
    <row r="81" spans="1:28" s="278" customFormat="1" hidden="1" x14ac:dyDescent="0.35">
      <c r="A81" s="271">
        <v>12</v>
      </c>
      <c r="B81" s="271" t="s">
        <v>1460</v>
      </c>
      <c r="C81" s="272">
        <v>3</v>
      </c>
      <c r="D81" s="272" t="s">
        <v>13</v>
      </c>
      <c r="E81" s="273" t="s">
        <v>279</v>
      </c>
      <c r="F81" s="271" t="s">
        <v>271</v>
      </c>
      <c r="G81" s="274" t="s">
        <v>47</v>
      </c>
      <c r="H81" s="271" t="s">
        <v>280</v>
      </c>
      <c r="I81" s="273" t="s">
        <v>47</v>
      </c>
      <c r="J81" s="273" t="s">
        <v>338</v>
      </c>
      <c r="K81" s="273" t="s">
        <v>771</v>
      </c>
      <c r="L81" s="271" t="s">
        <v>193</v>
      </c>
      <c r="M81" s="275">
        <v>45007</v>
      </c>
      <c r="N81" s="275">
        <v>45007</v>
      </c>
      <c r="O81" s="273" t="s">
        <v>731</v>
      </c>
      <c r="P81" s="203"/>
      <c r="Q81" s="273" t="s">
        <v>9</v>
      </c>
      <c r="R81" s="273" t="s">
        <v>10</v>
      </c>
      <c r="S81" s="273"/>
      <c r="T81" s="273"/>
      <c r="U81" s="273"/>
      <c r="V81" s="276"/>
      <c r="W81" s="273"/>
      <c r="X81" s="277"/>
      <c r="Y81" s="275">
        <v>45010</v>
      </c>
      <c r="Z81" s="271" t="s">
        <v>430</v>
      </c>
      <c r="AA81" s="273" t="s">
        <v>1461</v>
      </c>
    </row>
    <row r="82" spans="1:28" s="102" customFormat="1" hidden="1" x14ac:dyDescent="0.35">
      <c r="A82" s="101">
        <v>12</v>
      </c>
      <c r="B82" s="101" t="s">
        <v>1462</v>
      </c>
      <c r="C82" s="267">
        <v>14</v>
      </c>
      <c r="D82" s="267" t="s">
        <v>13</v>
      </c>
      <c r="E82" s="236" t="s">
        <v>286</v>
      </c>
      <c r="F82" s="101" t="s">
        <v>271</v>
      </c>
      <c r="G82" s="117" t="s">
        <v>47</v>
      </c>
      <c r="H82" s="101" t="s">
        <v>280</v>
      </c>
      <c r="I82" s="117" t="s">
        <v>47</v>
      </c>
      <c r="J82" s="236" t="s">
        <v>273</v>
      </c>
      <c r="K82" s="236" t="s">
        <v>365</v>
      </c>
      <c r="L82" s="101" t="s">
        <v>193</v>
      </c>
      <c r="M82" s="268">
        <v>45007</v>
      </c>
      <c r="N82" s="268">
        <v>45007</v>
      </c>
      <c r="O82" s="236" t="s">
        <v>520</v>
      </c>
      <c r="P82" s="203"/>
      <c r="Q82" s="236" t="s">
        <v>9</v>
      </c>
      <c r="R82" s="236" t="s">
        <v>10</v>
      </c>
      <c r="S82" s="236"/>
      <c r="T82" s="236"/>
      <c r="U82" s="236" t="s">
        <v>163</v>
      </c>
      <c r="V82" s="269" t="s">
        <v>1463</v>
      </c>
      <c r="W82" s="236"/>
      <c r="X82" s="270"/>
      <c r="Y82" s="268">
        <v>45014</v>
      </c>
      <c r="Z82" s="101" t="s">
        <v>276</v>
      </c>
      <c r="AA82" s="236" t="s">
        <v>520</v>
      </c>
      <c r="AB82" s="102">
        <v>3</v>
      </c>
    </row>
    <row r="83" spans="1:28" s="102" customFormat="1" hidden="1" x14ac:dyDescent="0.35">
      <c r="A83" s="101">
        <v>12</v>
      </c>
      <c r="B83" s="101" t="s">
        <v>1464</v>
      </c>
      <c r="C83" s="267">
        <v>11</v>
      </c>
      <c r="D83" s="267" t="s">
        <v>13</v>
      </c>
      <c r="E83" s="236" t="s">
        <v>286</v>
      </c>
      <c r="F83" s="101" t="s">
        <v>271</v>
      </c>
      <c r="G83" s="117" t="s">
        <v>896</v>
      </c>
      <c r="H83" s="101" t="s">
        <v>205</v>
      </c>
      <c r="I83" s="117" t="s">
        <v>173</v>
      </c>
      <c r="J83" s="236" t="s">
        <v>433</v>
      </c>
      <c r="K83" s="236" t="s">
        <v>370</v>
      </c>
      <c r="L83" s="101" t="s">
        <v>193</v>
      </c>
      <c r="M83" s="268">
        <v>45007</v>
      </c>
      <c r="N83" s="268">
        <v>45007</v>
      </c>
      <c r="O83" s="236" t="s">
        <v>1465</v>
      </c>
      <c r="P83" s="203"/>
      <c r="Q83" s="236" t="s">
        <v>9</v>
      </c>
      <c r="R83" s="236" t="s">
        <v>10</v>
      </c>
      <c r="S83" s="236"/>
      <c r="T83" s="236"/>
      <c r="U83" s="236"/>
      <c r="V83" s="269"/>
      <c r="W83" s="236"/>
      <c r="X83" s="270"/>
      <c r="Y83" s="268">
        <v>45009</v>
      </c>
      <c r="Z83" s="101" t="s">
        <v>276</v>
      </c>
      <c r="AA83" s="236" t="s">
        <v>1466</v>
      </c>
    </row>
    <row r="84" spans="1:28" s="102" customFormat="1" hidden="1" x14ac:dyDescent="0.35">
      <c r="A84" s="101">
        <v>12</v>
      </c>
      <c r="B84" s="101" t="s">
        <v>1467</v>
      </c>
      <c r="C84" s="267">
        <v>34</v>
      </c>
      <c r="D84" s="267" t="s">
        <v>13</v>
      </c>
      <c r="E84" s="236" t="s">
        <v>279</v>
      </c>
      <c r="F84" s="101" t="s">
        <v>271</v>
      </c>
      <c r="G84" s="117" t="s">
        <v>780</v>
      </c>
      <c r="H84" s="101" t="s">
        <v>205</v>
      </c>
      <c r="I84" s="117" t="s">
        <v>173</v>
      </c>
      <c r="J84" s="236" t="s">
        <v>357</v>
      </c>
      <c r="K84" s="236" t="s">
        <v>370</v>
      </c>
      <c r="L84" s="101" t="s">
        <v>193</v>
      </c>
      <c r="M84" s="268">
        <v>45007</v>
      </c>
      <c r="N84" s="268">
        <v>45007</v>
      </c>
      <c r="O84" s="236" t="s">
        <v>520</v>
      </c>
      <c r="P84" s="203"/>
      <c r="Q84" s="236" t="s">
        <v>9</v>
      </c>
      <c r="R84" s="236" t="s">
        <v>10</v>
      </c>
      <c r="S84" s="236"/>
      <c r="T84" s="236"/>
      <c r="U84" s="236" t="s">
        <v>163</v>
      </c>
      <c r="V84" s="269" t="s">
        <v>1463</v>
      </c>
      <c r="W84" s="236"/>
      <c r="X84" s="270"/>
      <c r="Y84" s="268">
        <v>45014</v>
      </c>
      <c r="Z84" s="101" t="s">
        <v>276</v>
      </c>
      <c r="AA84" s="236" t="s">
        <v>520</v>
      </c>
      <c r="AB84" s="102">
        <v>3</v>
      </c>
    </row>
    <row r="85" spans="1:28" s="102" customFormat="1" x14ac:dyDescent="0.35">
      <c r="A85" s="101">
        <v>12</v>
      </c>
      <c r="B85" s="101" t="s">
        <v>1468</v>
      </c>
      <c r="C85" s="267">
        <v>55</v>
      </c>
      <c r="D85" s="267" t="s">
        <v>13</v>
      </c>
      <c r="E85" s="236" t="s">
        <v>279</v>
      </c>
      <c r="F85" s="101" t="s">
        <v>271</v>
      </c>
      <c r="G85" s="117" t="s">
        <v>1469</v>
      </c>
      <c r="H85" s="101" t="s">
        <v>280</v>
      </c>
      <c r="I85" s="236" t="s">
        <v>7</v>
      </c>
      <c r="J85" s="236" t="s">
        <v>1264</v>
      </c>
      <c r="K85" s="236" t="s">
        <v>339</v>
      </c>
      <c r="L85" s="101" t="s">
        <v>195</v>
      </c>
      <c r="M85" s="268">
        <v>45007</v>
      </c>
      <c r="N85" s="268">
        <v>45007</v>
      </c>
      <c r="O85" s="236" t="s">
        <v>1470</v>
      </c>
      <c r="P85" s="203"/>
      <c r="Q85" s="236" t="s">
        <v>9</v>
      </c>
      <c r="R85" s="236" t="s">
        <v>17</v>
      </c>
      <c r="S85" s="236"/>
      <c r="T85" s="236" t="s">
        <v>1471</v>
      </c>
      <c r="U85" s="236"/>
      <c r="V85" s="269"/>
      <c r="W85" s="236"/>
      <c r="X85" s="270"/>
      <c r="Y85" s="268">
        <v>45021</v>
      </c>
      <c r="Z85" s="101" t="s">
        <v>276</v>
      </c>
      <c r="AA85" s="236" t="s">
        <v>1472</v>
      </c>
    </row>
    <row r="86" spans="1:28" s="102" customFormat="1" hidden="1" x14ac:dyDescent="0.35">
      <c r="A86" s="101">
        <v>12</v>
      </c>
      <c r="B86" s="101" t="s">
        <v>1473</v>
      </c>
      <c r="C86" s="267">
        <v>24</v>
      </c>
      <c r="D86" s="267" t="s">
        <v>13</v>
      </c>
      <c r="E86" s="236" t="s">
        <v>286</v>
      </c>
      <c r="F86" s="101" t="s">
        <v>271</v>
      </c>
      <c r="G86" s="236" t="s">
        <v>44</v>
      </c>
      <c r="H86" s="101" t="s">
        <v>280</v>
      </c>
      <c r="I86" s="236" t="s">
        <v>44</v>
      </c>
      <c r="J86" s="236" t="s">
        <v>295</v>
      </c>
      <c r="K86" s="236" t="s">
        <v>1079</v>
      </c>
      <c r="L86" s="101" t="s">
        <v>193</v>
      </c>
      <c r="M86" s="268">
        <v>45007</v>
      </c>
      <c r="N86" s="268">
        <v>45007</v>
      </c>
      <c r="O86" s="236" t="s">
        <v>1474</v>
      </c>
      <c r="P86" s="203"/>
      <c r="Q86" s="236" t="s">
        <v>9</v>
      </c>
      <c r="R86" s="236" t="s">
        <v>23</v>
      </c>
      <c r="S86" s="236"/>
      <c r="T86" s="236"/>
      <c r="U86" s="236"/>
      <c r="V86" s="269"/>
      <c r="W86" s="236"/>
      <c r="X86" s="270"/>
      <c r="Y86" s="268">
        <v>45012</v>
      </c>
      <c r="Z86" s="101" t="s">
        <v>276</v>
      </c>
      <c r="AA86" s="236" t="s">
        <v>1475</v>
      </c>
    </row>
    <row r="87" spans="1:28" s="102" customFormat="1" hidden="1" x14ac:dyDescent="0.35">
      <c r="A87" s="101">
        <v>12</v>
      </c>
      <c r="B87" s="101" t="s">
        <v>1104</v>
      </c>
      <c r="C87" s="267">
        <v>7</v>
      </c>
      <c r="D87" s="267" t="s">
        <v>13</v>
      </c>
      <c r="E87" s="236" t="s">
        <v>286</v>
      </c>
      <c r="F87" s="101" t="s">
        <v>312</v>
      </c>
      <c r="G87" s="236" t="s">
        <v>44</v>
      </c>
      <c r="H87" s="101" t="s">
        <v>280</v>
      </c>
      <c r="I87" s="236" t="s">
        <v>44</v>
      </c>
      <c r="J87" s="236" t="s">
        <v>295</v>
      </c>
      <c r="K87" s="236" t="s">
        <v>328</v>
      </c>
      <c r="L87" s="101" t="s">
        <v>193</v>
      </c>
      <c r="M87" s="268">
        <v>45008</v>
      </c>
      <c r="N87" s="268">
        <v>45008</v>
      </c>
      <c r="O87" s="236" t="s">
        <v>1106</v>
      </c>
      <c r="P87" s="203"/>
      <c r="Q87" s="236" t="s">
        <v>16</v>
      </c>
      <c r="R87" s="236"/>
      <c r="S87" s="236" t="s">
        <v>24</v>
      </c>
      <c r="T87" s="236"/>
      <c r="U87" s="236"/>
      <c r="V87" s="269"/>
      <c r="W87" s="236"/>
      <c r="X87" s="270"/>
      <c r="Y87" s="268">
        <v>45008</v>
      </c>
      <c r="Z87" s="101" t="s">
        <v>276</v>
      </c>
      <c r="AA87" s="236" t="s">
        <v>1107</v>
      </c>
    </row>
    <row r="88" spans="1:28" s="102" customFormat="1" hidden="1" x14ac:dyDescent="0.35">
      <c r="A88" s="101">
        <v>12</v>
      </c>
      <c r="B88" s="101" t="s">
        <v>1108</v>
      </c>
      <c r="C88" s="267">
        <v>8</v>
      </c>
      <c r="D88" s="267" t="s">
        <v>13</v>
      </c>
      <c r="E88" s="236" t="s">
        <v>286</v>
      </c>
      <c r="F88" s="101" t="s">
        <v>271</v>
      </c>
      <c r="G88" s="236" t="s">
        <v>44</v>
      </c>
      <c r="H88" s="101" t="s">
        <v>280</v>
      </c>
      <c r="I88" s="236" t="s">
        <v>44</v>
      </c>
      <c r="J88" s="236" t="s">
        <v>301</v>
      </c>
      <c r="K88" s="236" t="s">
        <v>455</v>
      </c>
      <c r="L88" s="101" t="s">
        <v>193</v>
      </c>
      <c r="M88" s="268">
        <v>45008</v>
      </c>
      <c r="N88" s="268">
        <v>45008</v>
      </c>
      <c r="O88" s="236" t="s">
        <v>1106</v>
      </c>
      <c r="P88" s="203"/>
      <c r="Q88" s="236" t="s">
        <v>16</v>
      </c>
      <c r="R88" s="236"/>
      <c r="S88" s="236" t="s">
        <v>24</v>
      </c>
      <c r="T88" s="236"/>
      <c r="U88" s="236"/>
      <c r="V88" s="269"/>
      <c r="W88" s="236"/>
      <c r="X88" s="270"/>
      <c r="Y88" s="268">
        <v>45008</v>
      </c>
      <c r="Z88" s="101" t="s">
        <v>276</v>
      </c>
      <c r="AA88" s="236" t="s">
        <v>1107</v>
      </c>
    </row>
    <row r="89" spans="1:28" s="102" customFormat="1" x14ac:dyDescent="0.35">
      <c r="A89" s="101">
        <v>12</v>
      </c>
      <c r="B89" s="101" t="s">
        <v>1476</v>
      </c>
      <c r="C89" s="267">
        <v>55</v>
      </c>
      <c r="D89" s="267" t="s">
        <v>13</v>
      </c>
      <c r="E89" s="236" t="s">
        <v>286</v>
      </c>
      <c r="F89" s="101" t="s">
        <v>271</v>
      </c>
      <c r="G89" s="236" t="s">
        <v>7</v>
      </c>
      <c r="H89" s="101" t="s">
        <v>280</v>
      </c>
      <c r="I89" s="236" t="s">
        <v>7</v>
      </c>
      <c r="J89" s="236" t="s">
        <v>301</v>
      </c>
      <c r="K89" s="236" t="s">
        <v>339</v>
      </c>
      <c r="L89" s="101" t="s">
        <v>195</v>
      </c>
      <c r="M89" s="268">
        <v>45008</v>
      </c>
      <c r="N89" s="268">
        <v>45008</v>
      </c>
      <c r="O89" s="236" t="s">
        <v>1477</v>
      </c>
      <c r="P89" s="203"/>
      <c r="Q89" s="236" t="s">
        <v>9</v>
      </c>
      <c r="R89" s="236" t="s">
        <v>10</v>
      </c>
      <c r="S89" s="236"/>
      <c r="T89" s="236"/>
      <c r="U89" s="236"/>
      <c r="V89" s="269"/>
      <c r="W89" s="236"/>
      <c r="X89" s="270"/>
      <c r="Y89" s="268">
        <v>45016</v>
      </c>
      <c r="Z89" s="101" t="s">
        <v>276</v>
      </c>
      <c r="AA89" s="236" t="s">
        <v>1478</v>
      </c>
    </row>
    <row r="90" spans="1:28" s="102" customFormat="1" x14ac:dyDescent="0.35">
      <c r="A90" s="101">
        <v>12</v>
      </c>
      <c r="B90" s="101" t="s">
        <v>1479</v>
      </c>
      <c r="C90" s="267">
        <v>77</v>
      </c>
      <c r="D90" s="267" t="s">
        <v>13</v>
      </c>
      <c r="E90" s="236" t="s">
        <v>279</v>
      </c>
      <c r="F90" s="101" t="s">
        <v>271</v>
      </c>
      <c r="G90" s="236" t="s">
        <v>50</v>
      </c>
      <c r="H90" s="101" t="s">
        <v>280</v>
      </c>
      <c r="I90" s="236" t="s">
        <v>50</v>
      </c>
      <c r="J90" s="236" t="s">
        <v>333</v>
      </c>
      <c r="K90" s="236" t="s">
        <v>1480</v>
      </c>
      <c r="L90" s="101" t="s">
        <v>195</v>
      </c>
      <c r="M90" s="268">
        <v>45008</v>
      </c>
      <c r="N90" s="268">
        <v>45008</v>
      </c>
      <c r="O90" s="236" t="s">
        <v>1481</v>
      </c>
      <c r="P90" s="203"/>
      <c r="Q90" s="236" t="s">
        <v>9</v>
      </c>
      <c r="R90" s="236" t="s">
        <v>10</v>
      </c>
      <c r="S90" s="236"/>
      <c r="T90" s="236"/>
      <c r="U90" s="236" t="s">
        <v>163</v>
      </c>
      <c r="V90" s="269" t="s">
        <v>570</v>
      </c>
      <c r="W90" s="236"/>
      <c r="X90" s="270"/>
      <c r="Y90" s="268">
        <v>45014</v>
      </c>
      <c r="Z90" s="101" t="s">
        <v>276</v>
      </c>
      <c r="AA90" s="236" t="s">
        <v>1482</v>
      </c>
      <c r="AB90" s="102">
        <v>2</v>
      </c>
    </row>
    <row r="91" spans="1:28" s="102" customFormat="1" hidden="1" x14ac:dyDescent="0.35">
      <c r="A91" s="101">
        <v>12</v>
      </c>
      <c r="B91" s="101" t="s">
        <v>1483</v>
      </c>
      <c r="C91" s="267">
        <v>4</v>
      </c>
      <c r="D91" s="267" t="s">
        <v>13</v>
      </c>
      <c r="E91" s="236" t="s">
        <v>279</v>
      </c>
      <c r="F91" s="101" t="s">
        <v>271</v>
      </c>
      <c r="G91" s="117" t="s">
        <v>1484</v>
      </c>
      <c r="H91" s="101" t="s">
        <v>280</v>
      </c>
      <c r="I91" s="236" t="s">
        <v>53</v>
      </c>
      <c r="J91" s="236" t="s">
        <v>273</v>
      </c>
      <c r="K91" s="236" t="s">
        <v>400</v>
      </c>
      <c r="L91" s="101" t="s">
        <v>193</v>
      </c>
      <c r="M91" s="268">
        <v>45008</v>
      </c>
      <c r="N91" s="268">
        <v>45008</v>
      </c>
      <c r="O91" s="236" t="s">
        <v>434</v>
      </c>
      <c r="P91" s="203"/>
      <c r="Q91" s="236" t="s">
        <v>9</v>
      </c>
      <c r="R91" s="236" t="s">
        <v>10</v>
      </c>
      <c r="S91" s="236"/>
      <c r="T91" s="236"/>
      <c r="U91" s="236"/>
      <c r="V91" s="269"/>
      <c r="W91" s="236"/>
      <c r="X91" s="270"/>
      <c r="Y91" s="268">
        <v>45010</v>
      </c>
      <c r="Z91" s="101" t="s">
        <v>276</v>
      </c>
      <c r="AA91" s="236" t="s">
        <v>434</v>
      </c>
    </row>
    <row r="92" spans="1:28" s="102" customFormat="1" hidden="1" x14ac:dyDescent="0.35">
      <c r="A92" s="101">
        <v>12</v>
      </c>
      <c r="B92" s="101" t="s">
        <v>1485</v>
      </c>
      <c r="C92" s="267">
        <v>50</v>
      </c>
      <c r="D92" s="267" t="s">
        <v>13</v>
      </c>
      <c r="E92" s="236" t="s">
        <v>286</v>
      </c>
      <c r="F92" s="101" t="s">
        <v>271</v>
      </c>
      <c r="G92" s="236" t="s">
        <v>44</v>
      </c>
      <c r="H92" s="101" t="s">
        <v>280</v>
      </c>
      <c r="I92" s="236" t="s">
        <v>44</v>
      </c>
      <c r="J92" s="236" t="s">
        <v>1264</v>
      </c>
      <c r="K92" s="236" t="s">
        <v>1079</v>
      </c>
      <c r="L92" s="101" t="s">
        <v>193</v>
      </c>
      <c r="M92" s="268">
        <v>45008</v>
      </c>
      <c r="N92" s="268">
        <v>45008</v>
      </c>
      <c r="O92" s="236" t="s">
        <v>299</v>
      </c>
      <c r="P92" s="203"/>
      <c r="Q92" s="236" t="s">
        <v>9</v>
      </c>
      <c r="R92" s="236" t="s">
        <v>10</v>
      </c>
      <c r="S92" s="236"/>
      <c r="T92" s="236"/>
      <c r="U92" s="236"/>
      <c r="V92" s="269"/>
      <c r="W92" s="236"/>
      <c r="X92" s="270"/>
      <c r="Y92" s="268">
        <v>45008</v>
      </c>
      <c r="Z92" s="101" t="s">
        <v>773</v>
      </c>
      <c r="AA92" s="236" t="s">
        <v>1486</v>
      </c>
    </row>
    <row r="93" spans="1:28" s="102" customFormat="1" hidden="1" x14ac:dyDescent="0.35">
      <c r="A93" s="101">
        <v>12</v>
      </c>
      <c r="B93" s="101" t="s">
        <v>1487</v>
      </c>
      <c r="C93" s="267">
        <v>22</v>
      </c>
      <c r="D93" s="267" t="s">
        <v>13</v>
      </c>
      <c r="E93" s="236" t="s">
        <v>279</v>
      </c>
      <c r="F93" s="101" t="s">
        <v>271</v>
      </c>
      <c r="G93" s="236" t="s">
        <v>7</v>
      </c>
      <c r="H93" s="101" t="s">
        <v>280</v>
      </c>
      <c r="I93" s="236" t="s">
        <v>7</v>
      </c>
      <c r="J93" s="236" t="s">
        <v>333</v>
      </c>
      <c r="K93" s="236" t="s">
        <v>339</v>
      </c>
      <c r="L93" s="101" t="s">
        <v>193</v>
      </c>
      <c r="M93" s="268">
        <v>45009</v>
      </c>
      <c r="N93" s="268">
        <v>45009</v>
      </c>
      <c r="O93" t="s">
        <v>1488</v>
      </c>
      <c r="P93" s="203"/>
      <c r="Q93" s="236" t="s">
        <v>9</v>
      </c>
      <c r="R93" s="236" t="s">
        <v>10</v>
      </c>
      <c r="S93" s="236"/>
      <c r="T93" s="236"/>
      <c r="U93" s="236" t="s">
        <v>163</v>
      </c>
      <c r="V93" s="269" t="s">
        <v>1489</v>
      </c>
      <c r="W93" s="236"/>
      <c r="X93" s="270"/>
      <c r="Y93" s="268">
        <v>45022</v>
      </c>
      <c r="Z93" s="101" t="s">
        <v>276</v>
      </c>
      <c r="AA93" t="s">
        <v>1488</v>
      </c>
      <c r="AB93" s="102">
        <v>2</v>
      </c>
    </row>
    <row r="94" spans="1:28" s="102" customFormat="1" hidden="1" x14ac:dyDescent="0.35">
      <c r="A94" s="101">
        <v>12</v>
      </c>
      <c r="B94" s="101" t="s">
        <v>1490</v>
      </c>
      <c r="C94" s="267">
        <v>44</v>
      </c>
      <c r="D94" s="267" t="s">
        <v>13</v>
      </c>
      <c r="E94" s="236" t="s">
        <v>286</v>
      </c>
      <c r="F94" s="101" t="s">
        <v>312</v>
      </c>
      <c r="G94" t="s">
        <v>1491</v>
      </c>
      <c r="H94" s="101" t="s">
        <v>280</v>
      </c>
      <c r="I94" s="236" t="s">
        <v>7</v>
      </c>
      <c r="J94" s="236" t="s">
        <v>273</v>
      </c>
      <c r="K94" s="236" t="s">
        <v>339</v>
      </c>
      <c r="L94" s="101" t="s">
        <v>193</v>
      </c>
      <c r="M94" s="268">
        <v>45009</v>
      </c>
      <c r="N94" s="268">
        <v>45009</v>
      </c>
      <c r="O94" t="s">
        <v>1492</v>
      </c>
      <c r="P94" s="203"/>
      <c r="Q94" s="236" t="s">
        <v>9</v>
      </c>
      <c r="R94" s="236" t="s">
        <v>10</v>
      </c>
      <c r="S94" s="236"/>
      <c r="T94" s="236"/>
      <c r="U94" s="236"/>
      <c r="V94" s="269"/>
      <c r="W94" s="236"/>
      <c r="X94" s="270"/>
      <c r="Y94" s="268">
        <v>45018</v>
      </c>
      <c r="Z94" s="101" t="s">
        <v>276</v>
      </c>
      <c r="AA94" s="236" t="s">
        <v>1493</v>
      </c>
    </row>
    <row r="95" spans="1:28" s="113" customFormat="1" hidden="1" x14ac:dyDescent="0.35">
      <c r="A95" s="101">
        <v>12</v>
      </c>
      <c r="B95" s="279" t="s">
        <v>1494</v>
      </c>
      <c r="C95" s="280">
        <v>36</v>
      </c>
      <c r="D95" s="267" t="s">
        <v>13</v>
      </c>
      <c r="E95" s="281" t="s">
        <v>279</v>
      </c>
      <c r="F95" s="101" t="s">
        <v>271</v>
      </c>
      <c r="G95" s="282" t="s">
        <v>896</v>
      </c>
      <c r="H95" s="101" t="s">
        <v>205</v>
      </c>
      <c r="I95" s="117" t="s">
        <v>173</v>
      </c>
      <c r="J95" s="281" t="s">
        <v>433</v>
      </c>
      <c r="K95" s="281" t="s">
        <v>274</v>
      </c>
      <c r="L95" s="279" t="s">
        <v>193</v>
      </c>
      <c r="M95" s="268">
        <v>45008</v>
      </c>
      <c r="N95" s="268">
        <v>45008</v>
      </c>
      <c r="O95" s="236" t="s">
        <v>1495</v>
      </c>
      <c r="P95" s="203"/>
      <c r="Q95" s="236" t="s">
        <v>9</v>
      </c>
      <c r="R95" s="281" t="s">
        <v>17</v>
      </c>
      <c r="S95" s="281"/>
      <c r="T95" s="281"/>
      <c r="U95" s="281"/>
      <c r="V95" s="283"/>
      <c r="W95" s="281"/>
      <c r="X95" s="284"/>
      <c r="Y95" s="285">
        <v>45028</v>
      </c>
      <c r="Z95" s="279" t="s">
        <v>276</v>
      </c>
      <c r="AA95" s="281" t="s">
        <v>1496</v>
      </c>
    </row>
    <row r="96" spans="1:28" s="102" customFormat="1" hidden="1" x14ac:dyDescent="0.35">
      <c r="A96" s="101">
        <v>12</v>
      </c>
      <c r="B96" s="101" t="s">
        <v>1497</v>
      </c>
      <c r="C96" s="267">
        <v>25</v>
      </c>
      <c r="D96" s="267" t="s">
        <v>13</v>
      </c>
      <c r="E96" s="236" t="s">
        <v>286</v>
      </c>
      <c r="F96" s="101" t="s">
        <v>271</v>
      </c>
      <c r="G96" s="282" t="s">
        <v>896</v>
      </c>
      <c r="H96" s="101" t="s">
        <v>205</v>
      </c>
      <c r="I96" s="117" t="s">
        <v>173</v>
      </c>
      <c r="J96" s="236" t="s">
        <v>433</v>
      </c>
      <c r="K96" s="236" t="s">
        <v>274</v>
      </c>
      <c r="L96" s="101" t="s">
        <v>193</v>
      </c>
      <c r="M96" s="268">
        <v>45008</v>
      </c>
      <c r="N96" s="268">
        <v>45008</v>
      </c>
      <c r="O96" s="236" t="s">
        <v>1498</v>
      </c>
      <c r="P96" s="203"/>
      <c r="Q96" s="236" t="s">
        <v>9</v>
      </c>
      <c r="R96" s="236" t="s">
        <v>23</v>
      </c>
      <c r="S96" s="236"/>
      <c r="T96" s="236"/>
      <c r="U96" s="236"/>
      <c r="V96" s="269"/>
      <c r="W96" s="236"/>
      <c r="X96" s="270"/>
      <c r="Y96" s="268">
        <v>45011</v>
      </c>
      <c r="Z96" s="101" t="s">
        <v>276</v>
      </c>
      <c r="AA96" s="236" t="s">
        <v>1499</v>
      </c>
    </row>
    <row r="97" spans="1:28" s="102" customFormat="1" hidden="1" x14ac:dyDescent="0.35">
      <c r="A97" s="101">
        <v>12</v>
      </c>
      <c r="B97" s="101" t="s">
        <v>1500</v>
      </c>
      <c r="C97" s="267">
        <v>14</v>
      </c>
      <c r="D97" s="267" t="s">
        <v>13</v>
      </c>
      <c r="E97" s="236" t="s">
        <v>286</v>
      </c>
      <c r="F97" s="101" t="s">
        <v>312</v>
      </c>
      <c r="G97" s="117" t="s">
        <v>170</v>
      </c>
      <c r="H97" s="101" t="s">
        <v>201</v>
      </c>
      <c r="I97" s="117" t="s">
        <v>170</v>
      </c>
      <c r="J97" s="236" t="s">
        <v>433</v>
      </c>
      <c r="K97" s="236" t="s">
        <v>313</v>
      </c>
      <c r="L97" s="101" t="s">
        <v>193</v>
      </c>
      <c r="M97" s="268">
        <v>45009</v>
      </c>
      <c r="N97" s="268">
        <v>45009</v>
      </c>
      <c r="O97" s="236" t="s">
        <v>1501</v>
      </c>
      <c r="P97" s="203"/>
      <c r="Q97" s="236" t="s">
        <v>9</v>
      </c>
      <c r="R97" s="236" t="s">
        <v>10</v>
      </c>
      <c r="S97" s="236"/>
      <c r="T97" s="236"/>
      <c r="U97" s="236"/>
      <c r="V97" s="269"/>
      <c r="W97" s="236"/>
      <c r="X97" s="270"/>
      <c r="Y97" s="268">
        <v>45009</v>
      </c>
      <c r="Z97" s="101" t="s">
        <v>276</v>
      </c>
      <c r="AA97" s="236" t="s">
        <v>1502</v>
      </c>
    </row>
    <row r="98" spans="1:28" s="102" customFormat="1" x14ac:dyDescent="0.35">
      <c r="A98" s="101">
        <v>12</v>
      </c>
      <c r="B98" s="101" t="s">
        <v>1503</v>
      </c>
      <c r="C98" s="267">
        <v>7</v>
      </c>
      <c r="D98" s="267" t="s">
        <v>13</v>
      </c>
      <c r="E98" s="236" t="s">
        <v>279</v>
      </c>
      <c r="F98" s="101" t="s">
        <v>271</v>
      </c>
      <c r="G98" s="117" t="s">
        <v>53</v>
      </c>
      <c r="H98" s="101" t="s">
        <v>280</v>
      </c>
      <c r="I98" s="236" t="s">
        <v>53</v>
      </c>
      <c r="J98" s="236" t="s">
        <v>338</v>
      </c>
      <c r="K98" s="236" t="s">
        <v>839</v>
      </c>
      <c r="L98" s="101" t="s">
        <v>195</v>
      </c>
      <c r="M98" s="268">
        <v>45009</v>
      </c>
      <c r="N98" s="268">
        <v>45009</v>
      </c>
      <c r="O98" s="236" t="s">
        <v>18</v>
      </c>
      <c r="P98" s="203"/>
      <c r="Q98" s="236" t="s">
        <v>16</v>
      </c>
      <c r="R98" s="236"/>
      <c r="S98" s="236" t="s">
        <v>18</v>
      </c>
      <c r="T98" s="236"/>
      <c r="U98" s="236"/>
      <c r="V98" s="269"/>
      <c r="W98" s="236"/>
      <c r="X98" s="270"/>
      <c r="Y98" s="268">
        <v>45009</v>
      </c>
      <c r="Z98" s="101" t="s">
        <v>276</v>
      </c>
      <c r="AA98" s="236" t="s">
        <v>1504</v>
      </c>
    </row>
    <row r="99" spans="1:28" s="102" customFormat="1" hidden="1" x14ac:dyDescent="0.35">
      <c r="A99" s="101">
        <v>12</v>
      </c>
      <c r="B99" s="101" t="s">
        <v>1505</v>
      </c>
      <c r="C99" s="267">
        <v>10</v>
      </c>
      <c r="D99" s="267" t="s">
        <v>13</v>
      </c>
      <c r="E99" s="236" t="s">
        <v>279</v>
      </c>
      <c r="F99" s="101" t="s">
        <v>271</v>
      </c>
      <c r="G99" s="117" t="s">
        <v>332</v>
      </c>
      <c r="H99" s="101" t="s">
        <v>280</v>
      </c>
      <c r="I99" s="236" t="s">
        <v>7</v>
      </c>
      <c r="J99" s="236" t="s">
        <v>333</v>
      </c>
      <c r="K99" s="236" t="s">
        <v>339</v>
      </c>
      <c r="L99" s="101" t="s">
        <v>193</v>
      </c>
      <c r="M99" s="268">
        <v>45009</v>
      </c>
      <c r="N99" s="268">
        <v>45009</v>
      </c>
      <c r="O99" s="236" t="s">
        <v>520</v>
      </c>
      <c r="P99" s="203"/>
      <c r="Q99" s="236" t="s">
        <v>9</v>
      </c>
      <c r="R99" s="236" t="s">
        <v>10</v>
      </c>
      <c r="S99" s="236"/>
      <c r="T99" s="236"/>
      <c r="U99" s="236" t="s">
        <v>163</v>
      </c>
      <c r="V99" s="269" t="s">
        <v>1506</v>
      </c>
      <c r="W99" s="236"/>
      <c r="X99" s="270"/>
      <c r="Y99" s="268">
        <v>45016</v>
      </c>
      <c r="Z99" s="101" t="s">
        <v>276</v>
      </c>
      <c r="AA99" s="236" t="s">
        <v>1507</v>
      </c>
      <c r="AB99" s="102">
        <v>3</v>
      </c>
    </row>
    <row r="100" spans="1:28" s="102" customFormat="1" hidden="1" x14ac:dyDescent="0.35">
      <c r="A100" s="101">
        <v>12</v>
      </c>
      <c r="B100" s="101" t="s">
        <v>1508</v>
      </c>
      <c r="C100" s="267">
        <v>1.6</v>
      </c>
      <c r="D100" s="267" t="s">
        <v>13</v>
      </c>
      <c r="E100" s="236" t="s">
        <v>286</v>
      </c>
      <c r="F100" s="101" t="s">
        <v>271</v>
      </c>
      <c r="G100" s="117" t="s">
        <v>44</v>
      </c>
      <c r="H100" s="101" t="s">
        <v>280</v>
      </c>
      <c r="I100" s="236" t="s">
        <v>44</v>
      </c>
      <c r="J100" s="236" t="s">
        <v>301</v>
      </c>
      <c r="K100" s="236" t="s">
        <v>1079</v>
      </c>
      <c r="L100" s="101" t="s">
        <v>193</v>
      </c>
      <c r="M100" s="268">
        <v>45009</v>
      </c>
      <c r="N100" s="268">
        <v>45009</v>
      </c>
      <c r="O100" s="236" t="s">
        <v>434</v>
      </c>
      <c r="P100" s="203"/>
      <c r="Q100" s="236" t="s">
        <v>9</v>
      </c>
      <c r="R100" s="236" t="s">
        <v>10</v>
      </c>
      <c r="S100" s="236"/>
      <c r="T100" s="236"/>
      <c r="U100" s="236"/>
      <c r="V100" s="269"/>
      <c r="W100" s="236"/>
      <c r="X100" s="270"/>
      <c r="Y100" s="268">
        <v>45019</v>
      </c>
      <c r="Z100" s="101" t="s">
        <v>276</v>
      </c>
      <c r="AA100" s="236" t="s">
        <v>1509</v>
      </c>
    </row>
    <row r="101" spans="1:28" s="102" customFormat="1" x14ac:dyDescent="0.35">
      <c r="A101" s="101">
        <v>13</v>
      </c>
      <c r="B101" s="101" t="s">
        <v>1510</v>
      </c>
      <c r="C101" s="267">
        <v>9</v>
      </c>
      <c r="D101" s="267" t="s">
        <v>20</v>
      </c>
      <c r="E101" s="236" t="s">
        <v>279</v>
      </c>
      <c r="F101" s="101" t="s">
        <v>271</v>
      </c>
      <c r="G101" s="117" t="s">
        <v>332</v>
      </c>
      <c r="H101" s="101" t="s">
        <v>280</v>
      </c>
      <c r="I101" s="236" t="s">
        <v>7</v>
      </c>
      <c r="J101" s="236" t="s">
        <v>301</v>
      </c>
      <c r="K101" s="236" t="s">
        <v>339</v>
      </c>
      <c r="L101" s="101" t="s">
        <v>195</v>
      </c>
      <c r="M101" s="268">
        <v>45012</v>
      </c>
      <c r="N101" s="268">
        <v>45012</v>
      </c>
      <c r="O101" s="236" t="s">
        <v>434</v>
      </c>
      <c r="P101" s="203"/>
      <c r="Q101" s="236" t="s">
        <v>9</v>
      </c>
      <c r="R101" s="236" t="s">
        <v>10</v>
      </c>
      <c r="S101" s="236"/>
      <c r="T101" s="236"/>
      <c r="U101" s="236"/>
      <c r="V101" s="269"/>
      <c r="W101" s="236"/>
      <c r="X101" s="270"/>
      <c r="Y101" s="268">
        <v>45019</v>
      </c>
      <c r="Z101" s="101" t="s">
        <v>276</v>
      </c>
      <c r="AA101" s="236" t="s">
        <v>636</v>
      </c>
    </row>
    <row r="102" spans="1:28" s="102" customFormat="1" x14ac:dyDescent="0.35">
      <c r="A102" s="101">
        <v>13</v>
      </c>
      <c r="B102" s="101" t="s">
        <v>1511</v>
      </c>
      <c r="C102" s="267">
        <v>40</v>
      </c>
      <c r="D102" s="267" t="s">
        <v>13</v>
      </c>
      <c r="E102" s="236" t="s">
        <v>286</v>
      </c>
      <c r="F102" s="101" t="s">
        <v>271</v>
      </c>
      <c r="G102" s="117" t="s">
        <v>1022</v>
      </c>
      <c r="H102" s="101" t="s">
        <v>280</v>
      </c>
      <c r="I102" s="236" t="s">
        <v>7</v>
      </c>
      <c r="J102" s="236" t="s">
        <v>301</v>
      </c>
      <c r="K102" s="236" t="s">
        <v>339</v>
      </c>
      <c r="L102" s="101" t="s">
        <v>195</v>
      </c>
      <c r="M102" s="268">
        <v>45012</v>
      </c>
      <c r="N102" s="268">
        <v>45012</v>
      </c>
      <c r="O102" s="236" t="s">
        <v>1512</v>
      </c>
      <c r="P102" s="203"/>
      <c r="Q102" s="236" t="s">
        <v>9</v>
      </c>
      <c r="R102" s="236" t="s">
        <v>10</v>
      </c>
      <c r="S102" s="236"/>
      <c r="T102" s="236"/>
      <c r="U102" s="236"/>
      <c r="V102" s="269"/>
      <c r="W102" s="236"/>
      <c r="X102" s="270"/>
      <c r="Y102" s="268">
        <v>45020</v>
      </c>
      <c r="Z102" s="101" t="s">
        <v>276</v>
      </c>
      <c r="AA102" s="236" t="s">
        <v>1512</v>
      </c>
    </row>
    <row r="103" spans="1:28" s="102" customFormat="1" x14ac:dyDescent="0.35">
      <c r="A103" s="101">
        <v>13</v>
      </c>
      <c r="B103" s="101" t="s">
        <v>1513</v>
      </c>
      <c r="C103" s="267">
        <v>18</v>
      </c>
      <c r="D103" s="267" t="s">
        <v>13</v>
      </c>
      <c r="E103" s="236" t="s">
        <v>286</v>
      </c>
      <c r="F103" s="101" t="s">
        <v>271</v>
      </c>
      <c r="G103" s="117" t="s">
        <v>790</v>
      </c>
      <c r="H103" s="101" t="s">
        <v>280</v>
      </c>
      <c r="I103" s="117" t="s">
        <v>7</v>
      </c>
      <c r="J103" s="236" t="s">
        <v>301</v>
      </c>
      <c r="K103" s="236" t="s">
        <v>339</v>
      </c>
      <c r="L103" s="101" t="s">
        <v>195</v>
      </c>
      <c r="M103" s="268">
        <v>45012</v>
      </c>
      <c r="N103" s="268">
        <v>45012</v>
      </c>
      <c r="O103" s="236" t="s">
        <v>1514</v>
      </c>
      <c r="P103" s="203"/>
      <c r="Q103" s="236" t="s">
        <v>9</v>
      </c>
      <c r="R103" s="236" t="s">
        <v>23</v>
      </c>
      <c r="S103" s="236"/>
      <c r="T103" s="236" t="s">
        <v>1515</v>
      </c>
      <c r="U103" s="236" t="s">
        <v>163</v>
      </c>
      <c r="V103" s="269" t="s">
        <v>820</v>
      </c>
      <c r="W103" s="236"/>
      <c r="X103" s="270"/>
      <c r="Y103" s="268">
        <v>45016</v>
      </c>
      <c r="Z103" s="101" t="s">
        <v>276</v>
      </c>
      <c r="AA103" s="236" t="s">
        <v>1516</v>
      </c>
      <c r="AB103" s="102">
        <v>2</v>
      </c>
    </row>
    <row r="104" spans="1:28" s="102" customFormat="1" x14ac:dyDescent="0.35">
      <c r="A104" s="101">
        <v>13</v>
      </c>
      <c r="B104" s="101" t="s">
        <v>1517</v>
      </c>
      <c r="C104" s="267">
        <v>12</v>
      </c>
      <c r="D104" s="267" t="s">
        <v>13</v>
      </c>
      <c r="E104" s="236" t="s">
        <v>279</v>
      </c>
      <c r="F104" s="101" t="s">
        <v>271</v>
      </c>
      <c r="G104" s="117" t="s">
        <v>273</v>
      </c>
      <c r="H104" s="101" t="s">
        <v>280</v>
      </c>
      <c r="I104" s="236" t="s">
        <v>53</v>
      </c>
      <c r="J104" s="236" t="s">
        <v>273</v>
      </c>
      <c r="K104" s="236" t="s">
        <v>400</v>
      </c>
      <c r="L104" s="101" t="s">
        <v>195</v>
      </c>
      <c r="M104" s="268">
        <v>45013</v>
      </c>
      <c r="N104" s="268">
        <v>45013</v>
      </c>
      <c r="O104" s="236" t="s">
        <v>1518</v>
      </c>
      <c r="P104" s="203"/>
      <c r="Q104" s="236" t="s">
        <v>9</v>
      </c>
      <c r="R104" s="236" t="s">
        <v>17</v>
      </c>
      <c r="S104" s="236"/>
      <c r="T104" s="236"/>
      <c r="U104" s="236"/>
      <c r="V104" s="269"/>
      <c r="W104" s="236"/>
      <c r="X104" s="270"/>
      <c r="Y104" s="268">
        <v>45013</v>
      </c>
      <c r="Z104" s="101" t="s">
        <v>276</v>
      </c>
      <c r="AA104" s="236" t="s">
        <v>1518</v>
      </c>
    </row>
    <row r="105" spans="1:28" s="278" customFormat="1" x14ac:dyDescent="0.35">
      <c r="A105" s="271">
        <v>13</v>
      </c>
      <c r="B105" s="271" t="s">
        <v>1519</v>
      </c>
      <c r="C105" s="272">
        <v>2</v>
      </c>
      <c r="D105" s="272" t="s">
        <v>20</v>
      </c>
      <c r="E105" s="273" t="s">
        <v>279</v>
      </c>
      <c r="F105" s="271" t="s">
        <v>271</v>
      </c>
      <c r="G105" s="274" t="s">
        <v>1520</v>
      </c>
      <c r="H105" s="271" t="s">
        <v>205</v>
      </c>
      <c r="I105" s="117" t="s">
        <v>173</v>
      </c>
      <c r="J105" s="273" t="s">
        <v>301</v>
      </c>
      <c r="K105" s="273" t="s">
        <v>274</v>
      </c>
      <c r="L105" s="271" t="s">
        <v>195</v>
      </c>
      <c r="M105" s="275">
        <v>45012</v>
      </c>
      <c r="N105" s="275">
        <v>45012</v>
      </c>
      <c r="O105" s="273" t="s">
        <v>1521</v>
      </c>
      <c r="P105" s="203"/>
      <c r="Q105" s="273" t="s">
        <v>9</v>
      </c>
      <c r="R105" s="273" t="s">
        <v>17</v>
      </c>
      <c r="S105" s="273"/>
      <c r="T105" s="273"/>
      <c r="U105" s="273" t="s">
        <v>163</v>
      </c>
      <c r="V105" s="276" t="s">
        <v>1045</v>
      </c>
      <c r="W105" s="273"/>
      <c r="X105" s="277"/>
      <c r="Y105" s="275">
        <v>45020</v>
      </c>
      <c r="Z105" s="271" t="s">
        <v>430</v>
      </c>
      <c r="AA105" s="273" t="s">
        <v>1522</v>
      </c>
      <c r="AB105" s="278">
        <v>1</v>
      </c>
    </row>
    <row r="106" spans="1:28" s="113" customFormat="1" x14ac:dyDescent="0.35">
      <c r="A106" s="101">
        <v>13</v>
      </c>
      <c r="B106" s="101" t="s">
        <v>1523</v>
      </c>
      <c r="C106" s="280">
        <v>19</v>
      </c>
      <c r="D106" s="280" t="s">
        <v>13</v>
      </c>
      <c r="E106" s="281" t="s">
        <v>286</v>
      </c>
      <c r="F106" s="101" t="s">
        <v>271</v>
      </c>
      <c r="G106" s="282" t="s">
        <v>332</v>
      </c>
      <c r="H106" s="101" t="s">
        <v>280</v>
      </c>
      <c r="I106" s="282" t="s">
        <v>7</v>
      </c>
      <c r="J106" s="281" t="s">
        <v>1264</v>
      </c>
      <c r="K106" s="281" t="s">
        <v>339</v>
      </c>
      <c r="L106" s="279" t="s">
        <v>195</v>
      </c>
      <c r="M106" s="268">
        <v>45013</v>
      </c>
      <c r="N106" s="268">
        <v>45013</v>
      </c>
      <c r="O106" s="281" t="s">
        <v>1524</v>
      </c>
      <c r="P106" s="203"/>
      <c r="Q106" s="236" t="s">
        <v>9</v>
      </c>
      <c r="R106" s="281" t="s">
        <v>23</v>
      </c>
      <c r="S106" s="281"/>
      <c r="T106" s="281" t="s">
        <v>1340</v>
      </c>
      <c r="U106" s="281"/>
      <c r="V106" s="283"/>
      <c r="W106" s="281"/>
      <c r="X106" s="281"/>
      <c r="Y106" s="285">
        <v>45015</v>
      </c>
      <c r="Z106" s="279" t="s">
        <v>276</v>
      </c>
      <c r="AA106" s="281" t="s">
        <v>346</v>
      </c>
    </row>
    <row r="107" spans="1:28" s="102" customFormat="1" x14ac:dyDescent="0.35">
      <c r="A107" s="101">
        <v>13</v>
      </c>
      <c r="B107" s="101" t="s">
        <v>1525</v>
      </c>
      <c r="C107" s="267">
        <v>18</v>
      </c>
      <c r="D107" s="267" t="s">
        <v>13</v>
      </c>
      <c r="E107" s="236" t="s">
        <v>286</v>
      </c>
      <c r="F107" s="101" t="s">
        <v>271</v>
      </c>
      <c r="G107" s="117" t="s">
        <v>322</v>
      </c>
      <c r="H107" s="101" t="s">
        <v>205</v>
      </c>
      <c r="I107" s="117" t="s">
        <v>173</v>
      </c>
      <c r="J107" s="236" t="s">
        <v>433</v>
      </c>
      <c r="K107" s="236" t="s">
        <v>274</v>
      </c>
      <c r="L107" s="101" t="s">
        <v>195</v>
      </c>
      <c r="M107" s="268">
        <v>45013</v>
      </c>
      <c r="N107" s="268">
        <v>45013</v>
      </c>
      <c r="O107" s="236" t="s">
        <v>1526</v>
      </c>
      <c r="P107" s="203"/>
      <c r="Q107" s="236" t="s">
        <v>9</v>
      </c>
      <c r="R107" s="236" t="s">
        <v>10</v>
      </c>
      <c r="S107" s="236"/>
      <c r="T107" s="236"/>
      <c r="U107" s="236"/>
      <c r="V107" s="269"/>
      <c r="W107" s="236"/>
      <c r="X107" s="270"/>
      <c r="Y107" s="268">
        <v>45021</v>
      </c>
      <c r="Z107" s="101" t="s">
        <v>276</v>
      </c>
      <c r="AA107" s="236" t="s">
        <v>728</v>
      </c>
    </row>
    <row r="108" spans="1:28" s="102" customFormat="1" hidden="1" x14ac:dyDescent="0.35">
      <c r="A108" s="101">
        <v>13</v>
      </c>
      <c r="B108" s="101" t="s">
        <v>1527</v>
      </c>
      <c r="C108" s="267">
        <v>43</v>
      </c>
      <c r="D108" s="267" t="s">
        <v>13</v>
      </c>
      <c r="E108" s="236" t="s">
        <v>279</v>
      </c>
      <c r="F108" s="101" t="s">
        <v>271</v>
      </c>
      <c r="G108" t="s">
        <v>865</v>
      </c>
      <c r="H108" s="101" t="s">
        <v>205</v>
      </c>
      <c r="I108" s="236" t="s">
        <v>55</v>
      </c>
      <c r="J108" s="236" t="s">
        <v>55</v>
      </c>
      <c r="K108" s="236" t="s">
        <v>55</v>
      </c>
      <c r="L108" s="101" t="s">
        <v>55</v>
      </c>
      <c r="M108" s="268">
        <v>45013</v>
      </c>
      <c r="N108" s="268">
        <v>45013</v>
      </c>
      <c r="O108" s="236" t="s">
        <v>1528</v>
      </c>
      <c r="P108" s="203"/>
      <c r="Q108" s="236" t="s">
        <v>9</v>
      </c>
      <c r="R108" s="236" t="s">
        <v>10</v>
      </c>
      <c r="S108" s="236"/>
      <c r="T108" s="236"/>
      <c r="U108" s="236"/>
      <c r="V108" s="269"/>
      <c r="W108" s="236"/>
      <c r="X108" s="270"/>
      <c r="Y108" s="268">
        <v>45036</v>
      </c>
      <c r="Z108" s="101" t="s">
        <v>276</v>
      </c>
      <c r="AA108" s="236" t="s">
        <v>1529</v>
      </c>
    </row>
    <row r="109" spans="1:28" s="102" customFormat="1" x14ac:dyDescent="0.35">
      <c r="A109" s="101">
        <v>13</v>
      </c>
      <c r="B109" s="101" t="s">
        <v>1530</v>
      </c>
      <c r="C109" s="267">
        <v>1.6</v>
      </c>
      <c r="D109" s="267" t="s">
        <v>13</v>
      </c>
      <c r="E109" s="236" t="s">
        <v>279</v>
      </c>
      <c r="F109" s="101" t="s">
        <v>271</v>
      </c>
      <c r="G109" s="117" t="s">
        <v>332</v>
      </c>
      <c r="H109" s="101" t="s">
        <v>280</v>
      </c>
      <c r="I109" s="236" t="s">
        <v>7</v>
      </c>
      <c r="J109" s="236" t="s">
        <v>612</v>
      </c>
      <c r="K109" s="236" t="s">
        <v>339</v>
      </c>
      <c r="L109" s="101" t="s">
        <v>195</v>
      </c>
      <c r="M109" s="268">
        <v>45014</v>
      </c>
      <c r="N109" s="268">
        <v>45014</v>
      </c>
      <c r="O109" s="236" t="s">
        <v>434</v>
      </c>
      <c r="P109" s="203"/>
      <c r="Q109" s="236" t="s">
        <v>9</v>
      </c>
      <c r="R109" s="236" t="s">
        <v>10</v>
      </c>
      <c r="S109" s="236"/>
      <c r="T109" s="236"/>
      <c r="U109" s="236"/>
      <c r="V109" s="269"/>
      <c r="W109" s="236"/>
      <c r="X109" s="270"/>
      <c r="Y109" s="268">
        <v>45019</v>
      </c>
      <c r="Z109" s="101" t="s">
        <v>276</v>
      </c>
      <c r="AA109" s="236" t="s">
        <v>434</v>
      </c>
    </row>
    <row r="110" spans="1:28" s="102" customFormat="1" hidden="1" x14ac:dyDescent="0.35">
      <c r="A110" s="101">
        <v>13</v>
      </c>
      <c r="B110" s="101" t="s">
        <v>1531</v>
      </c>
      <c r="C110" s="267">
        <v>8</v>
      </c>
      <c r="D110" s="267" t="s">
        <v>25</v>
      </c>
      <c r="E110" s="236" t="s">
        <v>279</v>
      </c>
      <c r="F110" s="101" t="s">
        <v>271</v>
      </c>
      <c r="G110" s="117" t="s">
        <v>780</v>
      </c>
      <c r="H110" s="101" t="s">
        <v>205</v>
      </c>
      <c r="I110" s="117" t="s">
        <v>173</v>
      </c>
      <c r="J110" s="236" t="s">
        <v>357</v>
      </c>
      <c r="K110" s="236" t="s">
        <v>370</v>
      </c>
      <c r="L110" s="101" t="s">
        <v>193</v>
      </c>
      <c r="M110" s="268">
        <v>45014</v>
      </c>
      <c r="N110" s="268">
        <v>45014</v>
      </c>
      <c r="O110" s="236" t="s">
        <v>1532</v>
      </c>
      <c r="P110" s="203"/>
      <c r="Q110" s="236" t="s">
        <v>9</v>
      </c>
      <c r="R110" s="236" t="s">
        <v>10</v>
      </c>
      <c r="S110" s="236"/>
      <c r="T110" s="236"/>
      <c r="U110" s="236"/>
      <c r="V110" s="269"/>
      <c r="W110" s="236"/>
      <c r="X110" s="270"/>
      <c r="Y110" s="268">
        <v>45020</v>
      </c>
      <c r="Z110" s="101" t="s">
        <v>276</v>
      </c>
      <c r="AA110" s="236" t="s">
        <v>434</v>
      </c>
    </row>
    <row r="111" spans="1:28" s="102" customFormat="1" hidden="1" x14ac:dyDescent="0.35">
      <c r="A111" s="101">
        <v>13</v>
      </c>
      <c r="B111" s="101" t="s">
        <v>1533</v>
      </c>
      <c r="C111" s="267">
        <v>1.1000000000000001</v>
      </c>
      <c r="D111" s="267" t="s">
        <v>13</v>
      </c>
      <c r="E111" s="236" t="s">
        <v>286</v>
      </c>
      <c r="F111" s="101" t="s">
        <v>271</v>
      </c>
      <c r="G111" s="117" t="s">
        <v>44</v>
      </c>
      <c r="H111" s="101" t="s">
        <v>280</v>
      </c>
      <c r="I111" s="236" t="s">
        <v>44</v>
      </c>
      <c r="J111" s="236" t="s">
        <v>327</v>
      </c>
      <c r="K111" s="236" t="s">
        <v>1079</v>
      </c>
      <c r="L111" s="101" t="s">
        <v>193</v>
      </c>
      <c r="M111" s="268">
        <v>45014</v>
      </c>
      <c r="N111" s="268">
        <v>45014</v>
      </c>
      <c r="O111" s="236" t="s">
        <v>1534</v>
      </c>
      <c r="P111" s="203"/>
      <c r="Q111" s="236" t="s">
        <v>9</v>
      </c>
      <c r="R111" s="236" t="s">
        <v>10</v>
      </c>
      <c r="S111" s="236"/>
      <c r="T111" s="236"/>
      <c r="U111" s="236"/>
      <c r="V111" s="269"/>
      <c r="W111" s="236"/>
      <c r="X111" s="270"/>
      <c r="Y111" s="268">
        <v>45019</v>
      </c>
      <c r="Z111" s="101" t="s">
        <v>276</v>
      </c>
      <c r="AA111" s="236" t="s">
        <v>1535</v>
      </c>
    </row>
    <row r="112" spans="1:28" s="102" customFormat="1" hidden="1" x14ac:dyDescent="0.35">
      <c r="A112" s="101">
        <v>13</v>
      </c>
      <c r="B112" s="101" t="s">
        <v>1536</v>
      </c>
      <c r="C112" s="267">
        <v>12</v>
      </c>
      <c r="D112" s="267" t="s">
        <v>13</v>
      </c>
      <c r="E112" s="236" t="s">
        <v>286</v>
      </c>
      <c r="F112" s="101" t="s">
        <v>271</v>
      </c>
      <c r="G112" s="117" t="s">
        <v>44</v>
      </c>
      <c r="H112" s="101" t="s">
        <v>280</v>
      </c>
      <c r="I112" s="117" t="s">
        <v>44</v>
      </c>
      <c r="J112" s="236" t="s">
        <v>327</v>
      </c>
      <c r="K112" s="236" t="s">
        <v>1079</v>
      </c>
      <c r="L112" s="101" t="s">
        <v>193</v>
      </c>
      <c r="M112" s="268">
        <v>45014</v>
      </c>
      <c r="N112" s="268">
        <v>45014</v>
      </c>
      <c r="O112" s="236" t="s">
        <v>587</v>
      </c>
      <c r="P112" s="203"/>
      <c r="Q112" s="236" t="s">
        <v>9</v>
      </c>
      <c r="R112" s="236" t="s">
        <v>17</v>
      </c>
      <c r="S112" s="236"/>
      <c r="T112" s="236"/>
      <c r="U112" s="236"/>
      <c r="V112" s="269"/>
      <c r="W112" s="236"/>
      <c r="X112" s="270"/>
      <c r="Y112" s="268">
        <v>45016</v>
      </c>
      <c r="Z112" s="101" t="s">
        <v>276</v>
      </c>
      <c r="AA112" s="236" t="s">
        <v>1537</v>
      </c>
    </row>
    <row r="113" spans="1:28" s="102" customFormat="1" x14ac:dyDescent="0.35">
      <c r="A113" s="101">
        <v>13</v>
      </c>
      <c r="B113" s="101" t="s">
        <v>1538</v>
      </c>
      <c r="C113" s="267">
        <v>22</v>
      </c>
      <c r="D113" s="267" t="s">
        <v>13</v>
      </c>
      <c r="E113" s="236" t="s">
        <v>286</v>
      </c>
      <c r="F113" s="101" t="s">
        <v>271</v>
      </c>
      <c r="G113" s="117" t="s">
        <v>790</v>
      </c>
      <c r="H113" s="101" t="s">
        <v>280</v>
      </c>
      <c r="I113" s="117" t="s">
        <v>7</v>
      </c>
      <c r="J113" s="236" t="s">
        <v>301</v>
      </c>
      <c r="K113" s="236" t="s">
        <v>339</v>
      </c>
      <c r="L113" s="101" t="s">
        <v>195</v>
      </c>
      <c r="M113" s="268">
        <v>45015</v>
      </c>
      <c r="N113" s="268">
        <v>45015</v>
      </c>
      <c r="O113" s="236" t="s">
        <v>1539</v>
      </c>
      <c r="P113" s="203"/>
      <c r="Q113" s="236" t="s">
        <v>9</v>
      </c>
      <c r="R113" s="236" t="s">
        <v>23</v>
      </c>
      <c r="S113" s="236"/>
      <c r="T113" s="236" t="s">
        <v>319</v>
      </c>
      <c r="U113" s="236"/>
      <c r="V113" s="269"/>
      <c r="W113" s="236"/>
      <c r="X113" s="270"/>
      <c r="Y113" s="268">
        <v>45018</v>
      </c>
      <c r="Z113" s="101" t="s">
        <v>276</v>
      </c>
      <c r="AA113" s="236" t="s">
        <v>1540</v>
      </c>
    </row>
    <row r="114" spans="1:28" s="102" customFormat="1" x14ac:dyDescent="0.35">
      <c r="A114" s="101">
        <v>13</v>
      </c>
      <c r="B114" s="101" t="s">
        <v>1541</v>
      </c>
      <c r="C114" s="267">
        <v>72</v>
      </c>
      <c r="D114" s="267" t="s">
        <v>13</v>
      </c>
      <c r="E114" s="236" t="s">
        <v>279</v>
      </c>
      <c r="F114" s="101" t="s">
        <v>271</v>
      </c>
      <c r="G114" s="117" t="s">
        <v>50</v>
      </c>
      <c r="H114" s="101" t="s">
        <v>280</v>
      </c>
      <c r="I114" s="117" t="s">
        <v>50</v>
      </c>
      <c r="J114" s="236" t="s">
        <v>288</v>
      </c>
      <c r="K114" s="236" t="s">
        <v>499</v>
      </c>
      <c r="L114" s="101" t="s">
        <v>195</v>
      </c>
      <c r="M114" s="268">
        <v>45015</v>
      </c>
      <c r="N114" s="268">
        <v>45015</v>
      </c>
      <c r="O114" s="236" t="s">
        <v>1542</v>
      </c>
      <c r="P114" s="203"/>
      <c r="Q114" s="236" t="s">
        <v>9</v>
      </c>
      <c r="R114" s="236" t="s">
        <v>10</v>
      </c>
      <c r="S114" s="236"/>
      <c r="T114" s="236"/>
      <c r="U114" s="236" t="s">
        <v>165</v>
      </c>
      <c r="V114" s="269" t="s">
        <v>1543</v>
      </c>
      <c r="W114" s="236"/>
      <c r="X114" s="270" t="s">
        <v>1544</v>
      </c>
      <c r="Y114" s="268">
        <v>45050</v>
      </c>
      <c r="Z114" s="101" t="s">
        <v>276</v>
      </c>
      <c r="AA114" s="236" t="s">
        <v>1545</v>
      </c>
    </row>
    <row r="115" spans="1:28" s="102" customFormat="1" hidden="1" x14ac:dyDescent="0.35">
      <c r="A115" s="101">
        <v>13</v>
      </c>
      <c r="B115" s="101" t="s">
        <v>1546</v>
      </c>
      <c r="C115" s="267">
        <v>16</v>
      </c>
      <c r="D115" s="267" t="s">
        <v>25</v>
      </c>
      <c r="E115" s="236" t="s">
        <v>286</v>
      </c>
      <c r="F115" s="101" t="s">
        <v>271</v>
      </c>
      <c r="G115" s="117" t="s">
        <v>44</v>
      </c>
      <c r="H115" s="101" t="s">
        <v>280</v>
      </c>
      <c r="I115" s="117" t="s">
        <v>44</v>
      </c>
      <c r="J115" s="236" t="s">
        <v>327</v>
      </c>
      <c r="K115" s="236" t="s">
        <v>1079</v>
      </c>
      <c r="L115" s="101" t="s">
        <v>193</v>
      </c>
      <c r="M115" s="268">
        <v>45015</v>
      </c>
      <c r="N115" s="268">
        <v>45015</v>
      </c>
      <c r="O115" s="236" t="s">
        <v>1547</v>
      </c>
      <c r="P115" s="203"/>
      <c r="Q115" s="236" t="s">
        <v>9</v>
      </c>
      <c r="R115" s="236" t="s">
        <v>10</v>
      </c>
      <c r="S115" s="236"/>
      <c r="T115" s="236"/>
      <c r="U115" s="236"/>
      <c r="V115" s="269"/>
      <c r="W115" s="236"/>
      <c r="X115" s="270"/>
      <c r="Y115" s="268">
        <v>45020</v>
      </c>
      <c r="Z115" s="101" t="s">
        <v>276</v>
      </c>
      <c r="AA115" s="236" t="s">
        <v>1548</v>
      </c>
    </row>
    <row r="116" spans="1:28" s="102" customFormat="1" hidden="1" x14ac:dyDescent="0.35">
      <c r="A116" s="101">
        <v>13</v>
      </c>
      <c r="B116" s="101" t="s">
        <v>1549</v>
      </c>
      <c r="C116" s="267">
        <v>5</v>
      </c>
      <c r="D116" s="267" t="s">
        <v>13</v>
      </c>
      <c r="E116" s="236" t="s">
        <v>279</v>
      </c>
      <c r="F116" s="101" t="s">
        <v>271</v>
      </c>
      <c r="G116" s="117" t="s">
        <v>47</v>
      </c>
      <c r="H116" s="101" t="s">
        <v>280</v>
      </c>
      <c r="I116" s="117" t="s">
        <v>47</v>
      </c>
      <c r="J116" s="236" t="s">
        <v>433</v>
      </c>
      <c r="K116" s="236" t="s">
        <v>856</v>
      </c>
      <c r="L116" s="101" t="s">
        <v>193</v>
      </c>
      <c r="M116" s="268">
        <v>45015</v>
      </c>
      <c r="N116" s="268">
        <v>45015</v>
      </c>
      <c r="O116" s="236" t="s">
        <v>18</v>
      </c>
      <c r="P116" s="203"/>
      <c r="Q116" s="236" t="s">
        <v>16</v>
      </c>
      <c r="R116" s="236"/>
      <c r="S116" s="236" t="s">
        <v>18</v>
      </c>
      <c r="T116" s="236"/>
      <c r="U116" s="236"/>
      <c r="V116" s="269"/>
      <c r="W116" s="236"/>
      <c r="X116" s="270"/>
      <c r="Y116" s="268">
        <v>45015</v>
      </c>
      <c r="Z116" s="101" t="s">
        <v>276</v>
      </c>
      <c r="AA116" s="236" t="s">
        <v>299</v>
      </c>
    </row>
    <row r="117" spans="1:28" s="102" customFormat="1" hidden="1" x14ac:dyDescent="0.35">
      <c r="A117" s="101">
        <v>13</v>
      </c>
      <c r="B117" s="101" t="s">
        <v>1550</v>
      </c>
      <c r="C117" s="267">
        <v>8</v>
      </c>
      <c r="D117" s="267" t="s">
        <v>13</v>
      </c>
      <c r="E117" s="236" t="s">
        <v>279</v>
      </c>
      <c r="F117" s="101" t="s">
        <v>271</v>
      </c>
      <c r="G117" s="117" t="s">
        <v>44</v>
      </c>
      <c r="H117" s="101" t="s">
        <v>280</v>
      </c>
      <c r="I117" s="117" t="s">
        <v>44</v>
      </c>
      <c r="J117" s="236" t="s">
        <v>333</v>
      </c>
      <c r="K117" s="236" t="s">
        <v>339</v>
      </c>
      <c r="L117" s="101" t="s">
        <v>193</v>
      </c>
      <c r="M117" s="268">
        <v>45015</v>
      </c>
      <c r="N117" s="268">
        <v>45015</v>
      </c>
      <c r="O117" s="236" t="s">
        <v>18</v>
      </c>
      <c r="P117" s="203"/>
      <c r="Q117" s="236" t="s">
        <v>16</v>
      </c>
      <c r="R117" s="236"/>
      <c r="S117" s="236" t="s">
        <v>18</v>
      </c>
      <c r="T117" s="236"/>
      <c r="U117" s="236"/>
      <c r="V117" s="269"/>
      <c r="W117" s="236"/>
      <c r="X117" s="270"/>
      <c r="Y117" s="268">
        <v>45015</v>
      </c>
      <c r="Z117" s="101" t="s">
        <v>276</v>
      </c>
      <c r="AA117" s="236" t="s">
        <v>299</v>
      </c>
    </row>
    <row r="118" spans="1:28" s="102" customFormat="1" hidden="1" x14ac:dyDescent="0.35">
      <c r="A118" s="101">
        <v>13</v>
      </c>
      <c r="B118" s="101" t="s">
        <v>1551</v>
      </c>
      <c r="C118" s="267">
        <v>7</v>
      </c>
      <c r="D118" s="267" t="s">
        <v>13</v>
      </c>
      <c r="E118" s="236" t="s">
        <v>286</v>
      </c>
      <c r="F118" s="101" t="s">
        <v>271</v>
      </c>
      <c r="G118" s="117" t="s">
        <v>7</v>
      </c>
      <c r="H118" s="101" t="s">
        <v>280</v>
      </c>
      <c r="I118" s="117" t="s">
        <v>7</v>
      </c>
      <c r="J118" s="236" t="s">
        <v>288</v>
      </c>
      <c r="K118" s="236" t="s">
        <v>339</v>
      </c>
      <c r="L118" s="101" t="s">
        <v>193</v>
      </c>
      <c r="M118" s="268">
        <v>45015</v>
      </c>
      <c r="N118" s="268">
        <v>45015</v>
      </c>
      <c r="O118" s="236" t="s">
        <v>18</v>
      </c>
      <c r="P118" s="203"/>
      <c r="Q118" s="236" t="s">
        <v>16</v>
      </c>
      <c r="R118" s="236"/>
      <c r="S118" s="236" t="s">
        <v>18</v>
      </c>
      <c r="T118" s="236"/>
      <c r="U118" s="236"/>
      <c r="V118" s="269"/>
      <c r="W118" s="236"/>
      <c r="X118" s="270"/>
      <c r="Y118" s="268">
        <v>45015</v>
      </c>
      <c r="Z118" s="101" t="s">
        <v>276</v>
      </c>
      <c r="AA118" s="236" t="s">
        <v>299</v>
      </c>
    </row>
    <row r="119" spans="1:28" s="102" customFormat="1" hidden="1" x14ac:dyDescent="0.35">
      <c r="A119" s="101">
        <v>13</v>
      </c>
      <c r="B119" s="101" t="s">
        <v>1552</v>
      </c>
      <c r="C119" s="267">
        <v>70</v>
      </c>
      <c r="D119" s="267" t="s">
        <v>13</v>
      </c>
      <c r="E119" s="236" t="s">
        <v>279</v>
      </c>
      <c r="F119" s="101" t="s">
        <v>271</v>
      </c>
      <c r="G119" s="117" t="s">
        <v>7</v>
      </c>
      <c r="H119" s="101" t="s">
        <v>280</v>
      </c>
      <c r="I119" s="117" t="s">
        <v>7</v>
      </c>
      <c r="J119" s="236" t="s">
        <v>333</v>
      </c>
      <c r="K119" s="236" t="s">
        <v>339</v>
      </c>
      <c r="L119" s="101" t="s">
        <v>193</v>
      </c>
      <c r="M119" s="268">
        <v>45015</v>
      </c>
      <c r="N119" s="268">
        <v>45015</v>
      </c>
      <c r="O119" s="236" t="s">
        <v>18</v>
      </c>
      <c r="P119" s="203"/>
      <c r="Q119" s="236" t="s">
        <v>16</v>
      </c>
      <c r="R119" s="236"/>
      <c r="S119" s="236" t="s">
        <v>18</v>
      </c>
      <c r="T119" s="236"/>
      <c r="U119" s="236"/>
      <c r="V119" s="269"/>
      <c r="W119" s="236"/>
      <c r="X119" s="270"/>
      <c r="Y119" s="268">
        <v>45015</v>
      </c>
      <c r="Z119" s="101" t="s">
        <v>276</v>
      </c>
      <c r="AA119" s="236" t="s">
        <v>299</v>
      </c>
    </row>
    <row r="120" spans="1:28" s="102" customFormat="1" hidden="1" x14ac:dyDescent="0.35">
      <c r="A120" s="101">
        <v>13</v>
      </c>
      <c r="B120" s="101" t="s">
        <v>1553</v>
      </c>
      <c r="C120" s="267">
        <v>6</v>
      </c>
      <c r="D120" s="267" t="s">
        <v>20</v>
      </c>
      <c r="E120" s="236" t="s">
        <v>286</v>
      </c>
      <c r="F120" s="101" t="s">
        <v>271</v>
      </c>
      <c r="G120" s="117" t="s">
        <v>7</v>
      </c>
      <c r="H120" s="101" t="s">
        <v>280</v>
      </c>
      <c r="I120" s="117" t="s">
        <v>7</v>
      </c>
      <c r="J120" s="236" t="s">
        <v>333</v>
      </c>
      <c r="K120" s="236" t="s">
        <v>339</v>
      </c>
      <c r="L120" s="101" t="s">
        <v>193</v>
      </c>
      <c r="M120" s="268">
        <v>45015</v>
      </c>
      <c r="N120" s="268">
        <v>45015</v>
      </c>
      <c r="O120" s="236" t="s">
        <v>18</v>
      </c>
      <c r="P120" s="203"/>
      <c r="Q120" s="236" t="s">
        <v>16</v>
      </c>
      <c r="R120" s="236"/>
      <c r="S120" s="236" t="s">
        <v>18</v>
      </c>
      <c r="T120" s="236"/>
      <c r="U120" s="236"/>
      <c r="V120" s="269"/>
      <c r="W120" s="236"/>
      <c r="X120" s="270"/>
      <c r="Y120" s="268">
        <v>45015</v>
      </c>
      <c r="Z120" s="101" t="s">
        <v>276</v>
      </c>
      <c r="AA120" s="236" t="s">
        <v>636</v>
      </c>
    </row>
    <row r="121" spans="1:28" s="102" customFormat="1" hidden="1" x14ac:dyDescent="0.35">
      <c r="A121" s="101">
        <v>13</v>
      </c>
      <c r="B121" s="101" t="s">
        <v>1554</v>
      </c>
      <c r="C121" s="267">
        <v>20</v>
      </c>
      <c r="D121" s="267" t="s">
        <v>13</v>
      </c>
      <c r="E121" s="236" t="s">
        <v>279</v>
      </c>
      <c r="F121" s="101" t="s">
        <v>271</v>
      </c>
      <c r="G121" s="117" t="s">
        <v>896</v>
      </c>
      <c r="H121" s="101" t="s">
        <v>205</v>
      </c>
      <c r="I121" s="117" t="s">
        <v>173</v>
      </c>
      <c r="J121" s="236" t="s">
        <v>357</v>
      </c>
      <c r="K121" s="236" t="s">
        <v>274</v>
      </c>
      <c r="L121" s="101" t="s">
        <v>193</v>
      </c>
      <c r="M121" s="268">
        <v>45015</v>
      </c>
      <c r="N121" s="268">
        <v>45015</v>
      </c>
      <c r="O121" s="236" t="s">
        <v>1555</v>
      </c>
      <c r="P121" s="203"/>
      <c r="Q121" s="236" t="s">
        <v>9</v>
      </c>
      <c r="R121" s="236" t="s">
        <v>10</v>
      </c>
      <c r="S121" s="236"/>
      <c r="T121" s="236"/>
      <c r="U121" s="236"/>
      <c r="V121" s="269"/>
      <c r="W121" s="236"/>
      <c r="X121" s="270"/>
      <c r="Y121" s="268">
        <v>45028</v>
      </c>
      <c r="Z121" s="101" t="s">
        <v>276</v>
      </c>
      <c r="AA121" s="236" t="s">
        <v>299</v>
      </c>
    </row>
    <row r="122" spans="1:28" s="102" customFormat="1" hidden="1" x14ac:dyDescent="0.35">
      <c r="A122" s="101">
        <v>13</v>
      </c>
      <c r="B122" s="101" t="s">
        <v>1556</v>
      </c>
      <c r="C122" s="267">
        <v>68</v>
      </c>
      <c r="D122" s="267" t="s">
        <v>13</v>
      </c>
      <c r="E122" s="236" t="s">
        <v>279</v>
      </c>
      <c r="F122" s="101" t="s">
        <v>271</v>
      </c>
      <c r="G122" s="117" t="s">
        <v>755</v>
      </c>
      <c r="H122" s="101" t="s">
        <v>280</v>
      </c>
      <c r="I122" s="117" t="s">
        <v>7</v>
      </c>
      <c r="J122" s="236" t="s">
        <v>433</v>
      </c>
      <c r="K122" s="236" t="s">
        <v>339</v>
      </c>
      <c r="L122" s="101" t="s">
        <v>193</v>
      </c>
      <c r="M122" s="268">
        <v>44988</v>
      </c>
      <c r="N122" s="268"/>
      <c r="O122" s="236" t="s">
        <v>604</v>
      </c>
      <c r="P122" s="203"/>
      <c r="Q122" s="236" t="s">
        <v>9</v>
      </c>
      <c r="R122" s="236" t="s">
        <v>10</v>
      </c>
      <c r="S122" s="236"/>
      <c r="T122" s="236"/>
      <c r="U122" s="236"/>
      <c r="V122" s="269"/>
      <c r="W122" s="236" t="s">
        <v>12</v>
      </c>
      <c r="X122" s="270" t="s">
        <v>1557</v>
      </c>
      <c r="Y122" s="268"/>
      <c r="Z122" s="101"/>
      <c r="AA122" s="236"/>
    </row>
    <row r="123" spans="1:28" s="102" customFormat="1" hidden="1" x14ac:dyDescent="0.35">
      <c r="A123" s="101">
        <v>13</v>
      </c>
      <c r="B123" s="101" t="s">
        <v>1558</v>
      </c>
      <c r="C123" s="267">
        <v>55</v>
      </c>
      <c r="D123" s="267" t="s">
        <v>13</v>
      </c>
      <c r="E123" s="236" t="s">
        <v>279</v>
      </c>
      <c r="F123" s="101" t="s">
        <v>271</v>
      </c>
      <c r="G123" s="117" t="s">
        <v>44</v>
      </c>
      <c r="H123" s="101" t="s">
        <v>280</v>
      </c>
      <c r="I123" s="117" t="s">
        <v>44</v>
      </c>
      <c r="J123" s="236" t="s">
        <v>333</v>
      </c>
      <c r="K123" s="236" t="s">
        <v>455</v>
      </c>
      <c r="L123" s="101" t="s">
        <v>193</v>
      </c>
      <c r="M123" s="268">
        <v>44996</v>
      </c>
      <c r="N123" s="268"/>
      <c r="O123" s="236" t="s">
        <v>1559</v>
      </c>
      <c r="P123" s="203"/>
      <c r="Q123" s="236" t="s">
        <v>9</v>
      </c>
      <c r="R123" s="236" t="s">
        <v>10</v>
      </c>
      <c r="S123" s="236"/>
      <c r="T123" s="236"/>
      <c r="U123" s="236"/>
      <c r="V123" s="269"/>
      <c r="W123" s="236" t="s">
        <v>12</v>
      </c>
      <c r="X123" s="270" t="s">
        <v>1560</v>
      </c>
      <c r="Y123" s="268"/>
      <c r="Z123" s="101"/>
      <c r="AA123" s="236"/>
    </row>
    <row r="124" spans="1:28" s="102" customFormat="1" hidden="1" x14ac:dyDescent="0.35">
      <c r="A124" s="101">
        <v>13</v>
      </c>
      <c r="B124" s="101" t="s">
        <v>1561</v>
      </c>
      <c r="C124" s="267">
        <v>6</v>
      </c>
      <c r="D124" s="267" t="s">
        <v>13</v>
      </c>
      <c r="E124" s="236" t="s">
        <v>279</v>
      </c>
      <c r="F124" s="101" t="s">
        <v>271</v>
      </c>
      <c r="G124" s="117" t="s">
        <v>44</v>
      </c>
      <c r="H124" s="101" t="s">
        <v>280</v>
      </c>
      <c r="I124" s="117" t="s">
        <v>44</v>
      </c>
      <c r="J124" s="236" t="s">
        <v>295</v>
      </c>
      <c r="K124" s="236" t="s">
        <v>455</v>
      </c>
      <c r="L124" s="101" t="s">
        <v>193</v>
      </c>
      <c r="M124" s="268">
        <v>45005</v>
      </c>
      <c r="N124" s="268"/>
      <c r="O124" s="236" t="s">
        <v>520</v>
      </c>
      <c r="P124" s="203"/>
      <c r="Q124" s="236" t="s">
        <v>9</v>
      </c>
      <c r="R124" s="236" t="s">
        <v>10</v>
      </c>
      <c r="S124" s="236"/>
      <c r="T124" s="236"/>
      <c r="U124" s="236"/>
      <c r="V124" s="269"/>
      <c r="W124" s="236" t="s">
        <v>12</v>
      </c>
      <c r="X124" s="270" t="s">
        <v>1562</v>
      </c>
      <c r="Y124" s="268"/>
      <c r="Z124" s="101"/>
      <c r="AA124" s="236"/>
    </row>
    <row r="125" spans="1:28" s="102" customFormat="1" hidden="1" x14ac:dyDescent="0.35">
      <c r="A125" s="101">
        <v>13</v>
      </c>
      <c r="B125" s="101" t="s">
        <v>1563</v>
      </c>
      <c r="C125" s="267">
        <v>1.6</v>
      </c>
      <c r="D125" s="267" t="s">
        <v>13</v>
      </c>
      <c r="E125" s="236" t="s">
        <v>286</v>
      </c>
      <c r="F125" s="101" t="s">
        <v>271</v>
      </c>
      <c r="G125" s="117" t="s">
        <v>1484</v>
      </c>
      <c r="H125" s="101" t="s">
        <v>280</v>
      </c>
      <c r="I125" s="117" t="s">
        <v>53</v>
      </c>
      <c r="J125" s="236" t="s">
        <v>338</v>
      </c>
      <c r="K125" s="236" t="s">
        <v>400</v>
      </c>
      <c r="L125" s="101" t="s">
        <v>193</v>
      </c>
      <c r="M125" s="268">
        <v>45005</v>
      </c>
      <c r="N125" s="268"/>
      <c r="O125" s="236" t="s">
        <v>731</v>
      </c>
      <c r="P125" s="203"/>
      <c r="Q125" s="236" t="s">
        <v>9</v>
      </c>
      <c r="R125" s="236" t="s">
        <v>10</v>
      </c>
      <c r="S125" s="236"/>
      <c r="T125" s="236"/>
      <c r="U125" s="236"/>
      <c r="V125" s="269"/>
      <c r="W125" s="236" t="s">
        <v>12</v>
      </c>
      <c r="X125" s="270" t="s">
        <v>1564</v>
      </c>
      <c r="Y125" s="268"/>
      <c r="Z125" s="101"/>
      <c r="AA125" s="236"/>
    </row>
    <row r="126" spans="1:28" s="102" customFormat="1" hidden="1" x14ac:dyDescent="0.35">
      <c r="A126" s="101">
        <v>13</v>
      </c>
      <c r="B126" s="101" t="s">
        <v>1565</v>
      </c>
      <c r="C126" s="267">
        <v>2</v>
      </c>
      <c r="D126" s="267" t="s">
        <v>13</v>
      </c>
      <c r="E126" s="236" t="s">
        <v>279</v>
      </c>
      <c r="F126" s="101" t="s">
        <v>271</v>
      </c>
      <c r="G126" s="117" t="s">
        <v>47</v>
      </c>
      <c r="H126" s="101" t="s">
        <v>280</v>
      </c>
      <c r="I126" s="117" t="s">
        <v>47</v>
      </c>
      <c r="J126" s="236" t="s">
        <v>338</v>
      </c>
      <c r="K126" s="236" t="s">
        <v>856</v>
      </c>
      <c r="L126" s="101" t="s">
        <v>193</v>
      </c>
      <c r="M126" s="268">
        <v>45005</v>
      </c>
      <c r="N126" s="268"/>
      <c r="O126" s="236" t="s">
        <v>434</v>
      </c>
      <c r="P126" s="203"/>
      <c r="Q126" s="236" t="s">
        <v>9</v>
      </c>
      <c r="R126" s="236" t="s">
        <v>10</v>
      </c>
      <c r="S126" s="236"/>
      <c r="T126" s="236"/>
      <c r="U126" s="236"/>
      <c r="V126" s="269"/>
      <c r="W126" s="236" t="s">
        <v>12</v>
      </c>
      <c r="X126" s="270" t="s">
        <v>1566</v>
      </c>
      <c r="Y126" s="268"/>
      <c r="Z126" s="101"/>
      <c r="AA126" s="236"/>
    </row>
    <row r="127" spans="1:28" s="102" customFormat="1" hidden="1" x14ac:dyDescent="0.35">
      <c r="A127" s="101">
        <v>13</v>
      </c>
      <c r="B127" s="101" t="s">
        <v>1567</v>
      </c>
      <c r="C127" s="267">
        <v>3.7</v>
      </c>
      <c r="D127" s="267" t="s">
        <v>13</v>
      </c>
      <c r="E127" s="236" t="s">
        <v>286</v>
      </c>
      <c r="F127" s="101" t="s">
        <v>271</v>
      </c>
      <c r="G127" s="117" t="s">
        <v>44</v>
      </c>
      <c r="H127" s="101" t="s">
        <v>280</v>
      </c>
      <c r="I127" s="117" t="s">
        <v>44</v>
      </c>
      <c r="J127" s="236" t="s">
        <v>295</v>
      </c>
      <c r="K127" s="236" t="s">
        <v>1079</v>
      </c>
      <c r="L127" s="101" t="s">
        <v>193</v>
      </c>
      <c r="M127" s="268">
        <v>45013</v>
      </c>
      <c r="N127" s="268"/>
      <c r="O127" s="236" t="s">
        <v>1568</v>
      </c>
      <c r="P127" s="203"/>
      <c r="Q127" s="236" t="s">
        <v>9</v>
      </c>
      <c r="R127" s="236" t="s">
        <v>10</v>
      </c>
      <c r="S127" s="236"/>
      <c r="T127" s="236"/>
      <c r="U127" s="236"/>
      <c r="V127" s="269"/>
      <c r="W127" s="236" t="s">
        <v>12</v>
      </c>
      <c r="X127" s="270" t="s">
        <v>1569</v>
      </c>
      <c r="Y127" s="268"/>
      <c r="Z127" s="101"/>
      <c r="AA127" s="236"/>
    </row>
    <row r="128" spans="1:28" s="102" customFormat="1" hidden="1" x14ac:dyDescent="0.35">
      <c r="A128" s="101">
        <v>13</v>
      </c>
      <c r="B128" s="101" t="s">
        <v>1570</v>
      </c>
      <c r="C128" s="267">
        <v>30</v>
      </c>
      <c r="D128" s="267" t="s">
        <v>13</v>
      </c>
      <c r="E128" s="236" t="s">
        <v>286</v>
      </c>
      <c r="F128" s="101" t="s">
        <v>271</v>
      </c>
      <c r="G128" s="117" t="s">
        <v>44</v>
      </c>
      <c r="H128" s="101" t="s">
        <v>280</v>
      </c>
      <c r="I128" s="117" t="s">
        <v>44</v>
      </c>
      <c r="J128" s="236" t="s">
        <v>301</v>
      </c>
      <c r="K128" s="236" t="s">
        <v>1079</v>
      </c>
      <c r="L128" s="101" t="s">
        <v>193</v>
      </c>
      <c r="M128" s="268">
        <v>45015</v>
      </c>
      <c r="N128" s="268">
        <v>45015</v>
      </c>
      <c r="O128" s="236" t="s">
        <v>1571</v>
      </c>
      <c r="P128" s="203"/>
      <c r="Q128" s="236" t="s">
        <v>9</v>
      </c>
      <c r="R128" s="236" t="s">
        <v>23</v>
      </c>
      <c r="S128" s="236"/>
      <c r="T128" s="236" t="s">
        <v>1340</v>
      </c>
      <c r="U128" s="236"/>
      <c r="V128" s="269"/>
      <c r="W128" s="236"/>
      <c r="X128" s="270"/>
      <c r="Y128" s="268">
        <v>45017</v>
      </c>
      <c r="Z128" s="101" t="s">
        <v>276</v>
      </c>
      <c r="AA128" s="236" t="s">
        <v>1572</v>
      </c>
      <c r="AB128" s="102">
        <v>2</v>
      </c>
    </row>
    <row r="129" spans="1:28" s="102" customFormat="1" hidden="1" x14ac:dyDescent="0.35">
      <c r="A129" s="101">
        <v>13</v>
      </c>
      <c r="B129" s="101" t="s">
        <v>1573</v>
      </c>
      <c r="C129" s="267">
        <v>23</v>
      </c>
      <c r="D129" s="267" t="s">
        <v>13</v>
      </c>
      <c r="E129" s="236" t="s">
        <v>286</v>
      </c>
      <c r="F129" s="101" t="s">
        <v>271</v>
      </c>
      <c r="G129" s="117" t="s">
        <v>298</v>
      </c>
      <c r="H129" s="101" t="s">
        <v>280</v>
      </c>
      <c r="I129" s="236" t="s">
        <v>7</v>
      </c>
      <c r="J129" s="236" t="s">
        <v>612</v>
      </c>
      <c r="K129" s="236" t="s">
        <v>339</v>
      </c>
      <c r="L129" s="101" t="s">
        <v>193</v>
      </c>
      <c r="M129" s="268">
        <v>45016</v>
      </c>
      <c r="N129" s="268">
        <v>45016</v>
      </c>
      <c r="O129" s="236" t="s">
        <v>1299</v>
      </c>
      <c r="P129" s="203"/>
      <c r="Q129" s="236" t="s">
        <v>9</v>
      </c>
      <c r="R129" s="236" t="s">
        <v>10</v>
      </c>
      <c r="S129" s="236"/>
      <c r="T129" s="236"/>
      <c r="U129" s="236" t="s">
        <v>163</v>
      </c>
      <c r="V129" s="269" t="s">
        <v>1574</v>
      </c>
      <c r="W129" s="236"/>
      <c r="X129" s="270"/>
      <c r="Y129" s="268">
        <v>45023</v>
      </c>
      <c r="Z129" s="101" t="s">
        <v>276</v>
      </c>
      <c r="AA129" s="236" t="s">
        <v>1299</v>
      </c>
    </row>
    <row r="130" spans="1:28" s="102" customFormat="1" hidden="1" x14ac:dyDescent="0.35">
      <c r="A130" s="101">
        <v>13</v>
      </c>
      <c r="B130" s="101" t="s">
        <v>1575</v>
      </c>
      <c r="C130" s="267">
        <v>10</v>
      </c>
      <c r="D130" s="267" t="s">
        <v>13</v>
      </c>
      <c r="E130" s="236" t="s">
        <v>279</v>
      </c>
      <c r="F130" s="101" t="s">
        <v>271</v>
      </c>
      <c r="G130" s="117" t="s">
        <v>298</v>
      </c>
      <c r="H130" s="101" t="s">
        <v>280</v>
      </c>
      <c r="I130" s="236" t="s">
        <v>7</v>
      </c>
      <c r="J130" s="236" t="s">
        <v>288</v>
      </c>
      <c r="K130" s="236" t="s">
        <v>339</v>
      </c>
      <c r="L130" s="101" t="s">
        <v>193</v>
      </c>
      <c r="M130" s="268">
        <v>45016</v>
      </c>
      <c r="N130" s="268">
        <v>45016</v>
      </c>
      <c r="O130" s="236" t="s">
        <v>1576</v>
      </c>
      <c r="P130" s="203"/>
      <c r="Q130" s="236" t="s">
        <v>9</v>
      </c>
      <c r="R130" s="236" t="s">
        <v>17</v>
      </c>
      <c r="S130" s="236"/>
      <c r="T130" s="236"/>
      <c r="U130" s="236"/>
      <c r="V130" s="269"/>
      <c r="W130" s="236"/>
      <c r="X130" s="270"/>
      <c r="Y130" s="268">
        <v>45019</v>
      </c>
      <c r="Z130" s="101" t="s">
        <v>276</v>
      </c>
      <c r="AA130" s="236" t="s">
        <v>1577</v>
      </c>
    </row>
    <row r="131" spans="1:28" s="278" customFormat="1" hidden="1" x14ac:dyDescent="0.35">
      <c r="A131" s="271">
        <v>13</v>
      </c>
      <c r="B131" s="271" t="s">
        <v>1578</v>
      </c>
      <c r="C131" s="272">
        <v>57</v>
      </c>
      <c r="D131" s="272" t="s">
        <v>13</v>
      </c>
      <c r="E131" s="273" t="s">
        <v>286</v>
      </c>
      <c r="F131" s="271" t="s">
        <v>271</v>
      </c>
      <c r="G131" s="274" t="s">
        <v>1022</v>
      </c>
      <c r="H131" s="271" t="s">
        <v>280</v>
      </c>
      <c r="I131" s="273" t="s">
        <v>7</v>
      </c>
      <c r="J131" s="273" t="s">
        <v>288</v>
      </c>
      <c r="K131" s="273" t="s">
        <v>339</v>
      </c>
      <c r="L131" s="271" t="s">
        <v>193</v>
      </c>
      <c r="M131" s="275">
        <v>45016</v>
      </c>
      <c r="N131" s="275">
        <v>45016</v>
      </c>
      <c r="O131" s="273" t="s">
        <v>1579</v>
      </c>
      <c r="P131" s="203"/>
      <c r="Q131" s="273" t="s">
        <v>9</v>
      </c>
      <c r="R131" s="273" t="s">
        <v>23</v>
      </c>
      <c r="S131" s="273"/>
      <c r="T131" s="273"/>
      <c r="U131" s="273"/>
      <c r="V131" s="276"/>
      <c r="W131" s="273"/>
      <c r="X131" s="277"/>
      <c r="Y131" s="275">
        <v>45019</v>
      </c>
      <c r="Z131" s="271" t="s">
        <v>430</v>
      </c>
      <c r="AA131" s="292" t="s">
        <v>1580</v>
      </c>
    </row>
    <row r="132" spans="1:28" s="102" customFormat="1" hidden="1" x14ac:dyDescent="0.35">
      <c r="A132" s="101">
        <v>13</v>
      </c>
      <c r="B132" s="101" t="s">
        <v>1581</v>
      </c>
      <c r="C132" s="267">
        <v>16</v>
      </c>
      <c r="D132" s="267" t="s">
        <v>13</v>
      </c>
      <c r="E132" s="236" t="s">
        <v>279</v>
      </c>
      <c r="F132" s="101" t="s">
        <v>271</v>
      </c>
      <c r="G132" s="117" t="s">
        <v>790</v>
      </c>
      <c r="H132" s="101" t="s">
        <v>280</v>
      </c>
      <c r="I132" s="236" t="s">
        <v>7</v>
      </c>
      <c r="J132" s="236" t="s">
        <v>288</v>
      </c>
      <c r="K132" s="236" t="s">
        <v>339</v>
      </c>
      <c r="L132" s="101" t="s">
        <v>193</v>
      </c>
      <c r="M132" s="268">
        <v>45016</v>
      </c>
      <c r="N132" s="268">
        <v>45016</v>
      </c>
      <c r="O132" s="236" t="s">
        <v>1582</v>
      </c>
      <c r="P132" s="203"/>
      <c r="Q132" s="236" t="s">
        <v>9</v>
      </c>
      <c r="R132" s="236" t="s">
        <v>17</v>
      </c>
      <c r="S132" s="236"/>
      <c r="T132" s="236" t="s">
        <v>1583</v>
      </c>
      <c r="U132" s="236"/>
      <c r="V132" s="269"/>
      <c r="W132" s="236"/>
      <c r="X132" s="270"/>
      <c r="Y132" s="268">
        <v>45021</v>
      </c>
      <c r="Z132" s="101" t="s">
        <v>276</v>
      </c>
      <c r="AA132" s="291" t="s">
        <v>1584</v>
      </c>
    </row>
    <row r="133" spans="1:28" s="102" customFormat="1" hidden="1" x14ac:dyDescent="0.35">
      <c r="A133" s="101">
        <v>13</v>
      </c>
      <c r="B133" s="101" t="s">
        <v>1585</v>
      </c>
      <c r="C133" s="267">
        <v>30</v>
      </c>
      <c r="D133" s="267" t="s">
        <v>13</v>
      </c>
      <c r="E133" s="236" t="s">
        <v>286</v>
      </c>
      <c r="F133" s="101" t="s">
        <v>271</v>
      </c>
      <c r="G133" s="117" t="s">
        <v>332</v>
      </c>
      <c r="H133" s="101" t="s">
        <v>280</v>
      </c>
      <c r="I133" s="236" t="s">
        <v>7</v>
      </c>
      <c r="J133" s="236" t="s">
        <v>612</v>
      </c>
      <c r="K133" s="236" t="s">
        <v>339</v>
      </c>
      <c r="L133" s="101" t="s">
        <v>193</v>
      </c>
      <c r="M133" s="268">
        <v>45016</v>
      </c>
      <c r="N133" s="268">
        <v>45016</v>
      </c>
      <c r="O133" s="236" t="s">
        <v>1586</v>
      </c>
      <c r="P133" s="203"/>
      <c r="Q133" s="236" t="s">
        <v>9</v>
      </c>
      <c r="R133" s="236" t="s">
        <v>17</v>
      </c>
      <c r="S133" s="236"/>
      <c r="T133" s="236"/>
      <c r="U133" s="236"/>
      <c r="V133" s="269"/>
      <c r="W133" s="236"/>
      <c r="X133" s="270"/>
      <c r="Y133" s="268">
        <v>45036</v>
      </c>
      <c r="Z133" s="101" t="s">
        <v>773</v>
      </c>
      <c r="AA133" s="236"/>
    </row>
    <row r="134" spans="1:28" s="102" customFormat="1" hidden="1" x14ac:dyDescent="0.35">
      <c r="A134" s="101">
        <v>13</v>
      </c>
      <c r="B134" s="101" t="s">
        <v>1587</v>
      </c>
      <c r="C134" s="267">
        <v>8</v>
      </c>
      <c r="D134" s="267" t="s">
        <v>13</v>
      </c>
      <c r="E134" s="236" t="s">
        <v>286</v>
      </c>
      <c r="F134" s="101" t="s">
        <v>271</v>
      </c>
      <c r="G134" s="117" t="s">
        <v>53</v>
      </c>
      <c r="H134" s="101" t="s">
        <v>280</v>
      </c>
      <c r="I134" s="236" t="s">
        <v>53</v>
      </c>
      <c r="J134" s="236" t="s">
        <v>288</v>
      </c>
      <c r="K134" s="236" t="s">
        <v>1588</v>
      </c>
      <c r="L134" s="101" t="s">
        <v>193</v>
      </c>
      <c r="M134" s="268">
        <v>45016</v>
      </c>
      <c r="N134" s="268">
        <v>45016</v>
      </c>
      <c r="O134" s="236" t="s">
        <v>1589</v>
      </c>
      <c r="P134" s="203"/>
      <c r="Q134" s="236" t="s">
        <v>9</v>
      </c>
      <c r="R134" s="236" t="s">
        <v>17</v>
      </c>
      <c r="S134" s="236"/>
      <c r="T134" s="236"/>
      <c r="U134" s="236" t="s">
        <v>165</v>
      </c>
      <c r="V134" s="269" t="s">
        <v>1590</v>
      </c>
      <c r="W134" s="236"/>
      <c r="X134" s="270"/>
      <c r="Y134" s="268">
        <v>45026</v>
      </c>
      <c r="Z134" s="101" t="s">
        <v>276</v>
      </c>
      <c r="AA134" s="236" t="s">
        <v>1591</v>
      </c>
    </row>
    <row r="135" spans="1:28" s="102" customFormat="1" hidden="1" x14ac:dyDescent="0.35">
      <c r="A135" s="101">
        <v>13</v>
      </c>
      <c r="B135" s="101" t="s">
        <v>1592</v>
      </c>
      <c r="C135" s="267">
        <v>70</v>
      </c>
      <c r="D135" s="267" t="s">
        <v>13</v>
      </c>
      <c r="E135" s="236" t="s">
        <v>286</v>
      </c>
      <c r="F135" s="101" t="s">
        <v>312</v>
      </c>
      <c r="G135" s="117" t="s">
        <v>44</v>
      </c>
      <c r="H135" s="101" t="s">
        <v>280</v>
      </c>
      <c r="I135" s="236" t="s">
        <v>44</v>
      </c>
      <c r="J135" s="236" t="s">
        <v>1264</v>
      </c>
      <c r="K135" s="236" t="s">
        <v>328</v>
      </c>
      <c r="L135" s="101" t="s">
        <v>193</v>
      </c>
      <c r="M135" s="268">
        <v>45016</v>
      </c>
      <c r="N135" s="268">
        <v>45016</v>
      </c>
      <c r="O135" s="236" t="s">
        <v>1593</v>
      </c>
      <c r="P135" s="203"/>
      <c r="Q135" s="236" t="s">
        <v>9</v>
      </c>
      <c r="R135" s="236" t="s">
        <v>17</v>
      </c>
      <c r="S135" s="236"/>
      <c r="T135" s="236" t="s">
        <v>1594</v>
      </c>
      <c r="U135" s="236" t="s">
        <v>163</v>
      </c>
      <c r="V135" s="269" t="s">
        <v>1595</v>
      </c>
      <c r="W135" s="236"/>
      <c r="X135" s="270"/>
      <c r="Y135" s="268">
        <v>45047</v>
      </c>
      <c r="Z135" s="101" t="s">
        <v>276</v>
      </c>
      <c r="AA135" s="236" t="s">
        <v>1596</v>
      </c>
    </row>
    <row r="136" spans="1:28" s="102" customFormat="1" hidden="1" x14ac:dyDescent="0.35">
      <c r="A136" s="101">
        <v>13</v>
      </c>
      <c r="B136" s="101" t="s">
        <v>1597</v>
      </c>
      <c r="C136" s="267">
        <v>22</v>
      </c>
      <c r="D136" s="267" t="s">
        <v>13</v>
      </c>
      <c r="E136" s="236" t="s">
        <v>286</v>
      </c>
      <c r="F136" s="101" t="s">
        <v>271</v>
      </c>
      <c r="G136" s="117" t="s">
        <v>1598</v>
      </c>
      <c r="H136" s="101" t="s">
        <v>280</v>
      </c>
      <c r="I136" s="236" t="s">
        <v>7</v>
      </c>
      <c r="J136" s="236" t="s">
        <v>612</v>
      </c>
      <c r="K136" s="236" t="s">
        <v>339</v>
      </c>
      <c r="L136" s="101" t="s">
        <v>193</v>
      </c>
      <c r="M136" s="268">
        <v>45016</v>
      </c>
      <c r="N136" s="268">
        <v>45016</v>
      </c>
      <c r="O136" s="236" t="s">
        <v>1599</v>
      </c>
      <c r="P136" s="203"/>
      <c r="Q136" s="236" t="s">
        <v>9</v>
      </c>
      <c r="R136" s="236" t="s">
        <v>23</v>
      </c>
      <c r="S136" s="236"/>
      <c r="T136" s="236" t="s">
        <v>319</v>
      </c>
      <c r="U136" s="236" t="s">
        <v>163</v>
      </c>
      <c r="V136" s="269" t="s">
        <v>820</v>
      </c>
      <c r="W136" s="236"/>
      <c r="X136" s="270"/>
      <c r="Y136" s="268">
        <v>45025</v>
      </c>
      <c r="Z136" s="101" t="s">
        <v>276</v>
      </c>
      <c r="AA136" s="236" t="s">
        <v>1600</v>
      </c>
      <c r="AB136" s="102">
        <v>2</v>
      </c>
    </row>
    <row r="137" spans="1:28" s="102" customFormat="1" hidden="1" x14ac:dyDescent="0.35">
      <c r="A137" s="101"/>
      <c r="B137" s="101"/>
      <c r="C137" s="267"/>
      <c r="D137" s="267"/>
      <c r="E137" s="236"/>
      <c r="F137" s="101"/>
      <c r="G137" s="117"/>
      <c r="H137" s="101"/>
      <c r="I137" s="236"/>
      <c r="J137" s="236"/>
      <c r="K137" s="236"/>
      <c r="L137" s="101"/>
      <c r="M137" s="268"/>
      <c r="N137" s="268"/>
      <c r="O137" s="236"/>
      <c r="P137" s="203"/>
      <c r="Q137" s="236"/>
      <c r="R137" s="236"/>
      <c r="S137" s="236"/>
      <c r="T137" s="236"/>
      <c r="U137" s="236"/>
      <c r="V137" s="269"/>
      <c r="W137" s="236"/>
      <c r="X137" s="270"/>
      <c r="Y137" s="268"/>
      <c r="Z137" s="101"/>
      <c r="AA137" s="236"/>
    </row>
    <row r="138" spans="1:28" s="102" customFormat="1" hidden="1" x14ac:dyDescent="0.35">
      <c r="A138" s="101"/>
      <c r="B138" s="101"/>
      <c r="C138" s="267"/>
      <c r="D138" s="267"/>
      <c r="E138" s="236"/>
      <c r="F138" s="101"/>
      <c r="G138" s="117"/>
      <c r="H138" s="101"/>
      <c r="I138" s="236"/>
      <c r="J138" s="236"/>
      <c r="K138" s="236"/>
      <c r="L138" s="101"/>
      <c r="M138" s="268"/>
      <c r="N138" s="268"/>
      <c r="O138" s="236"/>
      <c r="P138" s="203"/>
      <c r="Q138" s="236"/>
      <c r="R138" s="236"/>
      <c r="S138" s="236"/>
      <c r="T138" s="236"/>
      <c r="U138" s="236"/>
      <c r="V138" s="269"/>
      <c r="W138" s="236"/>
      <c r="X138" s="270"/>
      <c r="Y138" s="268"/>
      <c r="Z138" s="101"/>
      <c r="AA138" s="236"/>
    </row>
    <row r="139" spans="1:28" s="102" customFormat="1" hidden="1" x14ac:dyDescent="0.35">
      <c r="A139" s="101"/>
      <c r="B139" s="101"/>
      <c r="C139" s="267"/>
      <c r="D139" s="267"/>
      <c r="E139" s="236"/>
      <c r="F139" s="101"/>
      <c r="G139" s="117"/>
      <c r="H139" s="101"/>
      <c r="I139" s="236"/>
      <c r="J139" s="236"/>
      <c r="K139" s="236"/>
      <c r="L139" s="101"/>
      <c r="M139" s="268"/>
      <c r="N139" s="268"/>
      <c r="O139" s="236"/>
      <c r="P139" s="203"/>
      <c r="Q139" s="236"/>
      <c r="R139" s="236"/>
      <c r="S139" s="236"/>
      <c r="T139" s="236"/>
      <c r="U139" s="236"/>
      <c r="V139" s="269"/>
      <c r="W139" s="236"/>
      <c r="X139" s="270"/>
      <c r="Y139" s="268"/>
      <c r="Z139" s="101"/>
      <c r="AA139" s="236"/>
    </row>
    <row r="140" spans="1:28" s="102" customFormat="1" hidden="1" x14ac:dyDescent="0.35">
      <c r="A140" s="101"/>
      <c r="B140" s="101"/>
      <c r="C140" s="267"/>
      <c r="D140" s="267"/>
      <c r="E140" s="236"/>
      <c r="F140" s="101"/>
      <c r="G140" s="117"/>
      <c r="H140" s="101"/>
      <c r="I140" s="236"/>
      <c r="J140" s="236"/>
      <c r="K140" s="236"/>
      <c r="L140" s="101"/>
      <c r="M140" s="268"/>
      <c r="N140" s="268"/>
      <c r="O140" s="236"/>
      <c r="P140" s="203"/>
      <c r="Q140" s="236"/>
      <c r="R140" s="236"/>
      <c r="S140" s="236"/>
      <c r="T140" s="236"/>
      <c r="U140" s="236"/>
      <c r="V140" s="269"/>
      <c r="W140" s="236"/>
      <c r="X140" s="270"/>
      <c r="Y140" s="268"/>
      <c r="Z140" s="101"/>
      <c r="AA140" s="236"/>
    </row>
    <row r="141" spans="1:28" s="102" customFormat="1" hidden="1" x14ac:dyDescent="0.35">
      <c r="A141" s="101"/>
      <c r="B141" s="101"/>
      <c r="C141" s="267"/>
      <c r="D141" s="267"/>
      <c r="E141" s="236"/>
      <c r="F141" s="101"/>
      <c r="G141" s="117"/>
      <c r="H141" s="101"/>
      <c r="I141" s="236"/>
      <c r="J141" s="236"/>
      <c r="K141" s="236"/>
      <c r="L141" s="101"/>
      <c r="M141" s="268"/>
      <c r="N141" s="268"/>
      <c r="O141" s="236"/>
      <c r="P141" s="203"/>
      <c r="Q141" s="236"/>
      <c r="R141" s="236"/>
      <c r="S141" s="236"/>
      <c r="T141" s="236"/>
      <c r="U141" s="236"/>
      <c r="V141" s="269"/>
      <c r="W141" s="236"/>
      <c r="X141" s="270"/>
      <c r="Y141" s="268"/>
      <c r="Z141" s="101"/>
      <c r="AA141" s="236"/>
    </row>
    <row r="142" spans="1:28" s="102" customFormat="1" hidden="1" x14ac:dyDescent="0.35">
      <c r="A142" s="101"/>
      <c r="B142" s="101"/>
      <c r="C142" s="267"/>
      <c r="D142" s="267"/>
      <c r="E142" s="236"/>
      <c r="F142" s="101"/>
      <c r="G142" s="117"/>
      <c r="H142" s="101"/>
      <c r="I142" s="236"/>
      <c r="J142" s="236"/>
      <c r="K142" s="236"/>
      <c r="L142" s="101"/>
      <c r="M142" s="268"/>
      <c r="N142" s="268"/>
      <c r="O142" s="236"/>
      <c r="P142" s="203"/>
      <c r="Q142" s="236"/>
      <c r="R142" s="236"/>
      <c r="S142" s="236"/>
      <c r="T142" s="236"/>
      <c r="U142" s="236"/>
      <c r="V142" s="269"/>
      <c r="W142" s="236"/>
      <c r="X142" s="270"/>
      <c r="Y142" s="268"/>
      <c r="Z142" s="101"/>
      <c r="AA142" s="236"/>
    </row>
    <row r="143" spans="1:28" s="102" customFormat="1" hidden="1" x14ac:dyDescent="0.35">
      <c r="A143" s="101"/>
      <c r="B143" s="101"/>
      <c r="C143" s="267"/>
      <c r="D143" s="267"/>
      <c r="E143" s="236"/>
      <c r="F143" s="101"/>
      <c r="G143" s="117"/>
      <c r="H143" s="101"/>
      <c r="I143" s="236"/>
      <c r="J143" s="236"/>
      <c r="K143" s="236"/>
      <c r="L143" s="101"/>
      <c r="M143" s="268"/>
      <c r="N143" s="268"/>
      <c r="O143" s="236"/>
      <c r="P143" s="203"/>
      <c r="Q143" s="236"/>
      <c r="R143" s="236"/>
      <c r="S143" s="236"/>
      <c r="T143" s="236"/>
      <c r="U143" s="236"/>
      <c r="V143" s="269"/>
      <c r="W143" s="236"/>
      <c r="X143" s="270"/>
      <c r="Y143" s="268"/>
      <c r="Z143" s="101"/>
      <c r="AA143" s="236"/>
    </row>
    <row r="144" spans="1:28" s="102" customFormat="1" hidden="1" x14ac:dyDescent="0.35">
      <c r="A144" s="101"/>
      <c r="B144" s="101"/>
      <c r="C144" s="267"/>
      <c r="D144" s="267"/>
      <c r="E144" s="236"/>
      <c r="F144" s="101"/>
      <c r="G144" s="117"/>
      <c r="H144" s="101"/>
      <c r="I144" s="236"/>
      <c r="J144" s="236"/>
      <c r="K144" s="236"/>
      <c r="L144" s="101"/>
      <c r="M144" s="268"/>
      <c r="N144" s="268"/>
      <c r="O144" s="236"/>
      <c r="P144" s="203"/>
      <c r="Q144" s="236"/>
      <c r="R144" s="236"/>
      <c r="S144" s="236"/>
      <c r="T144" s="236"/>
      <c r="U144" s="236"/>
      <c r="V144" s="269"/>
      <c r="W144" s="236"/>
      <c r="X144" s="270"/>
      <c r="Y144" s="268"/>
      <c r="Z144" s="101"/>
      <c r="AA144" s="236"/>
    </row>
    <row r="145" spans="1:27" s="102" customFormat="1" hidden="1" x14ac:dyDescent="0.35">
      <c r="A145" s="101"/>
      <c r="B145" s="101"/>
      <c r="C145" s="267"/>
      <c r="D145" s="267"/>
      <c r="E145" s="236"/>
      <c r="F145" s="101"/>
      <c r="G145" s="117"/>
      <c r="H145" s="101"/>
      <c r="I145" s="236"/>
      <c r="J145" s="236"/>
      <c r="K145" s="236"/>
      <c r="L145" s="101"/>
      <c r="M145" s="268"/>
      <c r="N145" s="268"/>
      <c r="O145" s="236"/>
      <c r="P145" s="203"/>
      <c r="Q145" s="236"/>
      <c r="R145" s="236"/>
      <c r="S145" s="236"/>
      <c r="T145" s="236"/>
      <c r="U145" s="236"/>
      <c r="V145" s="269"/>
      <c r="W145" s="236"/>
      <c r="X145" s="270"/>
      <c r="Y145" s="268"/>
      <c r="Z145" s="101"/>
      <c r="AA145" s="236"/>
    </row>
    <row r="146" spans="1:27" s="102" customFormat="1" hidden="1" x14ac:dyDescent="0.35">
      <c r="A146" s="101"/>
      <c r="B146" s="101"/>
      <c r="C146" s="267"/>
      <c r="D146" s="267"/>
      <c r="E146" s="236"/>
      <c r="F146" s="101"/>
      <c r="G146" s="117"/>
      <c r="H146" s="101"/>
      <c r="I146" s="236"/>
      <c r="J146" s="236"/>
      <c r="K146" s="236"/>
      <c r="L146" s="101"/>
      <c r="M146" s="268"/>
      <c r="N146" s="268"/>
      <c r="O146" s="236"/>
      <c r="P146" s="203"/>
      <c r="Q146" s="236"/>
      <c r="R146" s="236"/>
      <c r="S146" s="236"/>
      <c r="T146" s="236"/>
      <c r="U146" s="236"/>
      <c r="V146" s="269"/>
      <c r="W146" s="236"/>
      <c r="X146" s="270"/>
      <c r="Y146" s="268"/>
      <c r="Z146" s="101"/>
      <c r="AA146" s="236"/>
    </row>
    <row r="147" spans="1:27" s="102" customFormat="1" hidden="1" x14ac:dyDescent="0.35">
      <c r="A147" s="101"/>
      <c r="B147" s="101"/>
      <c r="C147" s="267"/>
      <c r="D147" s="267"/>
      <c r="E147" s="236"/>
      <c r="F147" s="101"/>
      <c r="G147" s="117"/>
      <c r="H147" s="101"/>
      <c r="I147" s="236"/>
      <c r="J147" s="236"/>
      <c r="K147" s="236"/>
      <c r="L147" s="101"/>
      <c r="M147" s="268"/>
      <c r="N147" s="268"/>
      <c r="O147" s="236"/>
      <c r="P147" s="203"/>
      <c r="Q147" s="236"/>
      <c r="R147" s="236"/>
      <c r="S147" s="236"/>
      <c r="T147" s="236"/>
      <c r="U147" s="236"/>
      <c r="V147" s="269"/>
      <c r="W147" s="236"/>
      <c r="X147" s="270"/>
      <c r="Y147" s="268"/>
      <c r="Z147" s="101"/>
      <c r="AA147" s="236"/>
    </row>
    <row r="148" spans="1:27" s="102" customFormat="1" hidden="1" x14ac:dyDescent="0.35">
      <c r="A148" s="101"/>
      <c r="B148" s="101"/>
      <c r="C148" s="267"/>
      <c r="D148" s="267"/>
      <c r="E148" s="236"/>
      <c r="F148" s="101"/>
      <c r="G148" s="117"/>
      <c r="H148" s="101"/>
      <c r="I148" s="236"/>
      <c r="J148" s="236"/>
      <c r="K148" s="236"/>
      <c r="L148" s="101"/>
      <c r="M148" s="268"/>
      <c r="N148" s="268"/>
      <c r="O148" s="236"/>
      <c r="P148" s="203"/>
      <c r="Q148" s="236"/>
      <c r="R148" s="236"/>
      <c r="S148" s="236"/>
      <c r="T148" s="236"/>
      <c r="U148" s="236"/>
      <c r="V148" s="269"/>
      <c r="W148" s="236"/>
      <c r="X148" s="270"/>
      <c r="Y148" s="268"/>
      <c r="Z148" s="101"/>
      <c r="AA148" s="236"/>
    </row>
    <row r="149" spans="1:27" s="102" customFormat="1" hidden="1" x14ac:dyDescent="0.35">
      <c r="A149" s="101"/>
      <c r="B149" s="101"/>
      <c r="C149" s="267"/>
      <c r="D149" s="267"/>
      <c r="E149" s="236"/>
      <c r="F149" s="101"/>
      <c r="G149" s="117"/>
      <c r="H149" s="101"/>
      <c r="I149" s="236"/>
      <c r="J149" s="236"/>
      <c r="K149" s="236"/>
      <c r="L149" s="101"/>
      <c r="M149" s="268"/>
      <c r="N149" s="268"/>
      <c r="O149" s="236"/>
      <c r="P149" s="203"/>
      <c r="Q149" s="236"/>
      <c r="R149" s="236"/>
      <c r="S149" s="236"/>
      <c r="T149" s="236"/>
      <c r="U149" s="236"/>
      <c r="V149" s="269"/>
      <c r="W149" s="236"/>
      <c r="X149" s="270"/>
      <c r="Y149" s="268"/>
      <c r="Z149" s="101"/>
      <c r="AA149" s="236"/>
    </row>
    <row r="150" spans="1:27" s="102" customFormat="1" hidden="1" x14ac:dyDescent="0.35">
      <c r="A150" s="101"/>
      <c r="B150" s="101"/>
      <c r="C150" s="267"/>
      <c r="D150" s="267"/>
      <c r="E150" s="236"/>
      <c r="F150" s="101"/>
      <c r="G150" s="117"/>
      <c r="H150" s="101"/>
      <c r="I150" s="236"/>
      <c r="J150" s="236"/>
      <c r="K150" s="236"/>
      <c r="L150" s="101"/>
      <c r="M150" s="268"/>
      <c r="N150" s="268"/>
      <c r="O150" s="236"/>
      <c r="P150" s="203"/>
      <c r="Q150" s="236"/>
      <c r="R150" s="236"/>
      <c r="S150" s="236"/>
      <c r="T150" s="236"/>
      <c r="U150" s="236"/>
      <c r="V150" s="269"/>
      <c r="W150" s="236"/>
      <c r="X150" s="270"/>
      <c r="Y150" s="268"/>
      <c r="Z150" s="101"/>
      <c r="AA150" s="236"/>
    </row>
    <row r="151" spans="1:27" s="102" customFormat="1" hidden="1" x14ac:dyDescent="0.35">
      <c r="A151" s="101"/>
      <c r="B151" s="101"/>
      <c r="C151" s="267"/>
      <c r="D151" s="267"/>
      <c r="E151" s="236"/>
      <c r="F151" s="101"/>
      <c r="G151" s="117"/>
      <c r="H151" s="101"/>
      <c r="I151" s="236"/>
      <c r="J151" s="236"/>
      <c r="K151" s="236"/>
      <c r="L151" s="101"/>
      <c r="M151" s="268"/>
      <c r="N151" s="268"/>
      <c r="O151" s="236"/>
      <c r="P151" s="203"/>
      <c r="Q151" s="236"/>
      <c r="R151" s="236"/>
      <c r="S151" s="236"/>
      <c r="T151" s="236"/>
      <c r="U151" s="236"/>
      <c r="V151" s="269"/>
      <c r="W151" s="236"/>
      <c r="X151" s="270"/>
      <c r="Y151" s="268"/>
      <c r="Z151" s="101"/>
      <c r="AA151" s="236"/>
    </row>
    <row r="152" spans="1:27" s="102" customFormat="1" hidden="1" x14ac:dyDescent="0.35">
      <c r="A152" s="101"/>
      <c r="B152" s="101"/>
      <c r="C152" s="267"/>
      <c r="D152" s="267"/>
      <c r="E152" s="236"/>
      <c r="F152" s="101"/>
      <c r="G152" s="117"/>
      <c r="H152" s="101"/>
      <c r="I152" s="236"/>
      <c r="J152" s="236"/>
      <c r="K152" s="236"/>
      <c r="L152" s="101"/>
      <c r="M152" s="268"/>
      <c r="N152" s="268"/>
      <c r="O152" s="236"/>
      <c r="P152" s="203"/>
      <c r="Q152" s="236"/>
      <c r="R152" s="236"/>
      <c r="S152" s="236"/>
      <c r="T152" s="236"/>
      <c r="U152" s="236"/>
      <c r="V152" s="269"/>
      <c r="W152" s="236"/>
      <c r="X152" s="270"/>
      <c r="Y152" s="268"/>
      <c r="Z152" s="101"/>
      <c r="AA152" s="236"/>
    </row>
    <row r="153" spans="1:27" s="102" customFormat="1" hidden="1" x14ac:dyDescent="0.35">
      <c r="A153" s="101"/>
      <c r="B153" s="101"/>
      <c r="C153" s="267"/>
      <c r="D153" s="267"/>
      <c r="E153" s="236"/>
      <c r="F153" s="101"/>
      <c r="G153" s="117"/>
      <c r="H153" s="101"/>
      <c r="I153" s="236"/>
      <c r="J153" s="236"/>
      <c r="K153" s="236"/>
      <c r="L153" s="101"/>
      <c r="M153" s="268"/>
      <c r="N153" s="268"/>
      <c r="O153" s="236"/>
      <c r="P153" s="203"/>
      <c r="Q153" s="236"/>
      <c r="R153" s="236"/>
      <c r="S153" s="236"/>
      <c r="T153" s="236"/>
      <c r="U153" s="236"/>
      <c r="V153" s="269"/>
      <c r="W153" s="236"/>
      <c r="X153" s="270"/>
      <c r="Y153" s="268"/>
      <c r="Z153" s="101"/>
      <c r="AA153" s="236"/>
    </row>
    <row r="154" spans="1:27" s="102" customFormat="1" hidden="1" x14ac:dyDescent="0.35">
      <c r="A154" s="101"/>
      <c r="B154" s="101"/>
      <c r="C154" s="267"/>
      <c r="D154" s="267"/>
      <c r="E154" s="236"/>
      <c r="F154" s="101"/>
      <c r="G154" s="117"/>
      <c r="H154" s="101"/>
      <c r="I154" s="236"/>
      <c r="J154" s="236"/>
      <c r="K154" s="236"/>
      <c r="L154" s="101"/>
      <c r="M154" s="268"/>
      <c r="N154" s="268"/>
      <c r="O154" s="236"/>
      <c r="P154" s="203"/>
      <c r="Q154" s="236"/>
      <c r="R154" s="236"/>
      <c r="S154" s="236"/>
      <c r="T154" s="236"/>
      <c r="U154" s="236"/>
      <c r="V154" s="269"/>
      <c r="W154" s="236"/>
      <c r="X154" s="270"/>
      <c r="Y154" s="268"/>
      <c r="Z154" s="101"/>
      <c r="AA154" s="236"/>
    </row>
    <row r="155" spans="1:27" s="102" customFormat="1" hidden="1" x14ac:dyDescent="0.35">
      <c r="A155" s="101"/>
      <c r="B155" s="101"/>
      <c r="C155" s="267"/>
      <c r="D155" s="267"/>
      <c r="E155" s="236"/>
      <c r="F155" s="101"/>
      <c r="G155" s="117"/>
      <c r="H155" s="101"/>
      <c r="I155" s="236"/>
      <c r="J155" s="236"/>
      <c r="K155" s="236"/>
      <c r="L155" s="101"/>
      <c r="M155" s="268"/>
      <c r="N155" s="268"/>
      <c r="O155" s="236"/>
      <c r="P155" s="203"/>
      <c r="Q155" s="236"/>
      <c r="R155" s="236"/>
      <c r="S155" s="236"/>
      <c r="T155" s="236"/>
      <c r="U155" s="236"/>
      <c r="V155" s="269"/>
      <c r="W155" s="236"/>
      <c r="X155" s="270"/>
      <c r="Y155" s="268"/>
      <c r="Z155" s="101"/>
      <c r="AA155" s="236"/>
    </row>
    <row r="156" spans="1:27" s="102" customFormat="1" hidden="1" x14ac:dyDescent="0.35">
      <c r="A156" s="101"/>
      <c r="B156" s="101"/>
      <c r="C156" s="267"/>
      <c r="D156" s="267"/>
      <c r="E156" s="236"/>
      <c r="F156" s="101"/>
      <c r="G156" s="117"/>
      <c r="H156" s="101"/>
      <c r="I156" s="236"/>
      <c r="J156" s="236"/>
      <c r="K156" s="236"/>
      <c r="L156" s="101"/>
      <c r="M156" s="268"/>
      <c r="N156" s="268"/>
      <c r="O156" s="236"/>
      <c r="P156" s="203"/>
      <c r="Q156" s="236"/>
      <c r="R156" s="236"/>
      <c r="S156" s="236"/>
      <c r="T156" s="236"/>
      <c r="U156" s="236"/>
      <c r="V156" s="269"/>
      <c r="W156" s="236"/>
      <c r="X156" s="270"/>
      <c r="Y156" s="268"/>
      <c r="Z156" s="101"/>
      <c r="AA156" s="236"/>
    </row>
    <row r="157" spans="1:27" s="102" customFormat="1" hidden="1" x14ac:dyDescent="0.35">
      <c r="A157" s="101"/>
      <c r="B157" s="101"/>
      <c r="C157" s="267"/>
      <c r="D157" s="267"/>
      <c r="E157" s="236"/>
      <c r="F157" s="101"/>
      <c r="G157" s="117"/>
      <c r="H157" s="101"/>
      <c r="I157" s="236"/>
      <c r="J157" s="236"/>
      <c r="K157" s="236"/>
      <c r="L157" s="101"/>
      <c r="M157" s="268"/>
      <c r="N157" s="268"/>
      <c r="O157" s="236"/>
      <c r="P157" s="203"/>
      <c r="Q157" s="236"/>
      <c r="R157" s="236"/>
      <c r="S157" s="236"/>
      <c r="T157" s="236"/>
      <c r="U157" s="236"/>
      <c r="V157" s="269"/>
      <c r="W157" s="236"/>
      <c r="X157" s="270"/>
      <c r="Y157" s="268"/>
      <c r="Z157" s="101"/>
      <c r="AA157" s="236"/>
    </row>
    <row r="158" spans="1:27" s="102" customFormat="1" hidden="1" x14ac:dyDescent="0.35">
      <c r="A158" s="101"/>
      <c r="B158" s="101"/>
      <c r="C158" s="267"/>
      <c r="D158" s="267"/>
      <c r="E158" s="236"/>
      <c r="F158" s="101"/>
      <c r="G158" s="117"/>
      <c r="H158" s="101"/>
      <c r="I158" s="236"/>
      <c r="J158" s="236"/>
      <c r="K158" s="236"/>
      <c r="L158" s="101"/>
      <c r="M158" s="268"/>
      <c r="N158" s="268"/>
      <c r="O158" s="236"/>
      <c r="P158" s="203"/>
      <c r="Q158" s="236"/>
      <c r="R158" s="236"/>
      <c r="S158" s="236"/>
      <c r="T158" s="236"/>
      <c r="U158" s="236"/>
      <c r="V158" s="269"/>
      <c r="W158" s="236"/>
      <c r="X158" s="270"/>
      <c r="Y158" s="268"/>
      <c r="Z158" s="101"/>
      <c r="AA158" s="236"/>
    </row>
    <row r="159" spans="1:27" s="102" customFormat="1" hidden="1" x14ac:dyDescent="0.35">
      <c r="A159" s="101"/>
      <c r="B159" s="101"/>
      <c r="C159" s="267"/>
      <c r="D159" s="267"/>
      <c r="E159" s="236"/>
      <c r="F159" s="101"/>
      <c r="G159" s="117"/>
      <c r="H159" s="101"/>
      <c r="I159" s="236"/>
      <c r="J159" s="236"/>
      <c r="K159" s="236"/>
      <c r="L159" s="101"/>
      <c r="M159" s="268"/>
      <c r="N159" s="268"/>
      <c r="O159" s="236"/>
      <c r="P159" s="203"/>
      <c r="Q159" s="236"/>
      <c r="R159" s="236"/>
      <c r="S159" s="236"/>
      <c r="T159" s="236"/>
      <c r="U159" s="236"/>
      <c r="V159" s="269"/>
      <c r="W159" s="236"/>
      <c r="X159" s="270"/>
      <c r="Y159" s="268"/>
      <c r="Z159" s="101"/>
      <c r="AA159" s="236"/>
    </row>
    <row r="160" spans="1:27" s="102" customFormat="1" hidden="1" x14ac:dyDescent="0.35">
      <c r="A160" s="101"/>
      <c r="B160" s="101"/>
      <c r="C160" s="267"/>
      <c r="D160" s="267"/>
      <c r="E160" s="236"/>
      <c r="F160" s="101"/>
      <c r="G160" s="117"/>
      <c r="H160" s="101"/>
      <c r="I160" s="236"/>
      <c r="J160" s="236"/>
      <c r="K160" s="236"/>
      <c r="L160" s="101"/>
      <c r="M160" s="268"/>
      <c r="N160" s="268"/>
      <c r="O160" s="236"/>
      <c r="P160" s="203"/>
      <c r="Q160" s="236"/>
      <c r="R160" s="236"/>
      <c r="S160" s="236"/>
      <c r="T160" s="236"/>
      <c r="U160" s="236"/>
      <c r="V160" s="269"/>
      <c r="W160" s="236"/>
      <c r="X160" s="270"/>
      <c r="Y160" s="268"/>
      <c r="Z160" s="101"/>
      <c r="AA160" s="236"/>
    </row>
    <row r="161" spans="1:27" s="102" customFormat="1" hidden="1" x14ac:dyDescent="0.35">
      <c r="A161" s="101"/>
      <c r="B161" s="101"/>
      <c r="C161" s="267"/>
      <c r="D161" s="267"/>
      <c r="E161" s="236"/>
      <c r="F161" s="101"/>
      <c r="G161" s="117"/>
      <c r="H161" s="101"/>
      <c r="I161" s="236"/>
      <c r="J161" s="236"/>
      <c r="K161" s="236"/>
      <c r="L161" s="101"/>
      <c r="M161" s="268"/>
      <c r="N161" s="268"/>
      <c r="O161" s="236"/>
      <c r="P161" s="203"/>
      <c r="Q161" s="236"/>
      <c r="R161" s="236"/>
      <c r="S161" s="236"/>
      <c r="T161" s="236"/>
      <c r="U161" s="236"/>
      <c r="V161" s="269"/>
      <c r="W161" s="236"/>
      <c r="X161" s="270"/>
      <c r="Y161" s="268"/>
      <c r="Z161" s="101"/>
      <c r="AA161" s="236"/>
    </row>
    <row r="162" spans="1:27" s="102" customFormat="1" hidden="1" x14ac:dyDescent="0.35">
      <c r="A162" s="101"/>
      <c r="B162" s="101"/>
      <c r="C162" s="267"/>
      <c r="D162" s="267"/>
      <c r="E162" s="236"/>
      <c r="F162" s="101"/>
      <c r="G162" s="117"/>
      <c r="H162" s="101"/>
      <c r="I162" s="236"/>
      <c r="J162" s="236"/>
      <c r="K162" s="236"/>
      <c r="L162" s="101"/>
      <c r="M162" s="268"/>
      <c r="N162" s="268"/>
      <c r="O162" s="236"/>
      <c r="P162" s="203"/>
      <c r="Q162" s="236"/>
      <c r="R162" s="236"/>
      <c r="S162" s="236"/>
      <c r="T162" s="236"/>
      <c r="U162" s="236"/>
      <c r="V162" s="269"/>
      <c r="W162" s="236"/>
      <c r="X162" s="270"/>
      <c r="Y162" s="268"/>
      <c r="Z162" s="101"/>
      <c r="AA162" s="236"/>
    </row>
    <row r="163" spans="1:27" s="102" customFormat="1" hidden="1" x14ac:dyDescent="0.35">
      <c r="A163" s="101"/>
      <c r="B163" s="101"/>
      <c r="C163" s="267"/>
      <c r="D163" s="267"/>
      <c r="E163" s="236"/>
      <c r="F163" s="101"/>
      <c r="G163" s="117"/>
      <c r="H163" s="101"/>
      <c r="I163" s="236"/>
      <c r="J163" s="236"/>
      <c r="K163" s="236"/>
      <c r="L163" s="101"/>
      <c r="M163" s="268"/>
      <c r="N163" s="268"/>
      <c r="O163" s="236"/>
      <c r="P163" s="203"/>
      <c r="Q163" s="236"/>
      <c r="R163" s="236"/>
      <c r="S163" s="236"/>
      <c r="T163" s="236"/>
      <c r="U163" s="236"/>
      <c r="V163" s="269"/>
      <c r="W163" s="236"/>
      <c r="X163" s="270"/>
      <c r="Y163" s="268"/>
      <c r="Z163" s="101"/>
      <c r="AA163" s="236"/>
    </row>
    <row r="164" spans="1:27" s="102" customFormat="1" hidden="1" x14ac:dyDescent="0.35">
      <c r="A164" s="101"/>
      <c r="B164" s="101"/>
      <c r="C164" s="267"/>
      <c r="D164" s="267"/>
      <c r="E164" s="236"/>
      <c r="F164" s="101"/>
      <c r="G164" s="117"/>
      <c r="H164" s="101"/>
      <c r="I164" s="236"/>
      <c r="J164" s="236"/>
      <c r="K164" s="236"/>
      <c r="L164" s="101"/>
      <c r="M164" s="268"/>
      <c r="N164" s="268"/>
      <c r="O164" s="236"/>
      <c r="P164" s="203"/>
      <c r="Q164" s="236"/>
      <c r="R164" s="236"/>
      <c r="S164" s="236"/>
      <c r="T164" s="236"/>
      <c r="U164" s="236"/>
      <c r="V164" s="269"/>
      <c r="W164" s="236"/>
      <c r="X164" s="270"/>
      <c r="Y164" s="268"/>
      <c r="Z164" s="101"/>
      <c r="AA164" s="236"/>
    </row>
    <row r="165" spans="1:27" s="102" customFormat="1" hidden="1" x14ac:dyDescent="0.35">
      <c r="A165" s="101"/>
      <c r="B165" s="101"/>
      <c r="C165" s="267"/>
      <c r="D165" s="267"/>
      <c r="E165" s="236"/>
      <c r="F165" s="101"/>
      <c r="G165" s="117"/>
      <c r="H165" s="101"/>
      <c r="I165" s="236"/>
      <c r="J165" s="236"/>
      <c r="K165" s="236"/>
      <c r="L165" s="101"/>
      <c r="M165" s="268"/>
      <c r="N165" s="268"/>
      <c r="O165" s="236"/>
      <c r="P165" s="203"/>
      <c r="Q165" s="236"/>
      <c r="R165" s="236"/>
      <c r="S165" s="236"/>
      <c r="T165" s="236"/>
      <c r="U165" s="236"/>
      <c r="V165" s="269"/>
      <c r="W165" s="236"/>
      <c r="X165" s="270"/>
      <c r="Y165" s="268"/>
      <c r="Z165" s="101"/>
      <c r="AA165" s="236"/>
    </row>
    <row r="166" spans="1:27" s="102" customFormat="1" hidden="1" x14ac:dyDescent="0.35">
      <c r="A166" s="101"/>
      <c r="B166" s="101"/>
      <c r="C166" s="267"/>
      <c r="D166" s="267"/>
      <c r="E166" s="236"/>
      <c r="F166" s="101"/>
      <c r="G166" s="117"/>
      <c r="H166" s="101"/>
      <c r="I166" s="236"/>
      <c r="J166" s="236"/>
      <c r="K166" s="236"/>
      <c r="L166" s="101"/>
      <c r="M166" s="268"/>
      <c r="N166" s="268"/>
      <c r="O166" s="236"/>
      <c r="P166" s="203"/>
      <c r="Q166" s="236"/>
      <c r="R166" s="236"/>
      <c r="S166" s="236"/>
      <c r="T166" s="236"/>
      <c r="U166" s="236"/>
      <c r="V166" s="269"/>
      <c r="W166" s="236"/>
      <c r="X166" s="270"/>
      <c r="Y166" s="268"/>
      <c r="Z166" s="101"/>
      <c r="AA166" s="236"/>
    </row>
    <row r="167" spans="1:27" s="102" customFormat="1" hidden="1" x14ac:dyDescent="0.35">
      <c r="A167" s="101"/>
      <c r="B167" s="101"/>
      <c r="C167" s="267"/>
      <c r="D167" s="267"/>
      <c r="E167" s="236"/>
      <c r="F167" s="101"/>
      <c r="G167" s="117"/>
      <c r="H167" s="101"/>
      <c r="I167" s="236"/>
      <c r="J167" s="236"/>
      <c r="K167" s="236"/>
      <c r="L167" s="101"/>
      <c r="M167" s="268"/>
      <c r="N167" s="268"/>
      <c r="O167" s="236"/>
      <c r="P167" s="203"/>
      <c r="Q167" s="236"/>
      <c r="R167" s="236"/>
      <c r="S167" s="236"/>
      <c r="T167" s="236"/>
      <c r="U167" s="236"/>
      <c r="V167" s="269"/>
      <c r="W167" s="236"/>
      <c r="X167" s="270"/>
      <c r="Y167" s="268"/>
      <c r="Z167" s="101"/>
      <c r="AA167" s="236"/>
    </row>
    <row r="168" spans="1:27" s="102" customFormat="1" hidden="1" x14ac:dyDescent="0.35">
      <c r="A168" s="101"/>
      <c r="B168" s="101"/>
      <c r="C168" s="267"/>
      <c r="D168" s="267"/>
      <c r="E168" s="236"/>
      <c r="F168" s="101"/>
      <c r="G168" s="117"/>
      <c r="H168" s="101"/>
      <c r="I168" s="236"/>
      <c r="J168" s="236"/>
      <c r="K168" s="236"/>
      <c r="L168" s="101"/>
      <c r="M168" s="268"/>
      <c r="N168" s="268"/>
      <c r="O168" s="236"/>
      <c r="P168" s="203"/>
      <c r="Q168" s="236"/>
      <c r="R168" s="236"/>
      <c r="S168" s="236"/>
      <c r="T168" s="236"/>
      <c r="U168" s="236"/>
      <c r="V168" s="269"/>
      <c r="W168" s="236"/>
      <c r="X168" s="270"/>
      <c r="Y168" s="268"/>
      <c r="Z168" s="101"/>
      <c r="AA168" s="236"/>
    </row>
    <row r="169" spans="1:27" s="102" customFormat="1" hidden="1" x14ac:dyDescent="0.35">
      <c r="A169" s="101"/>
      <c r="B169" s="101"/>
      <c r="C169" s="267"/>
      <c r="D169" s="267"/>
      <c r="E169" s="236"/>
      <c r="F169" s="101"/>
      <c r="G169" s="117"/>
      <c r="H169" s="101"/>
      <c r="I169" s="236"/>
      <c r="J169" s="236"/>
      <c r="K169" s="236"/>
      <c r="L169" s="101"/>
      <c r="M169" s="268"/>
      <c r="N169" s="268"/>
      <c r="O169" s="236"/>
      <c r="P169" s="203"/>
      <c r="Q169" s="236"/>
      <c r="R169" s="236"/>
      <c r="S169" s="236"/>
      <c r="T169" s="236"/>
      <c r="U169" s="236"/>
      <c r="V169" s="269"/>
      <c r="W169" s="236"/>
      <c r="X169" s="270"/>
      <c r="Y169" s="268"/>
      <c r="Z169" s="101"/>
      <c r="AA169" s="236"/>
    </row>
    <row r="170" spans="1:27" s="102" customFormat="1" hidden="1" x14ac:dyDescent="0.35">
      <c r="A170" s="101"/>
      <c r="B170" s="101"/>
      <c r="C170" s="267"/>
      <c r="D170" s="267"/>
      <c r="E170" s="236"/>
      <c r="F170" s="101"/>
      <c r="G170" s="117"/>
      <c r="H170" s="101"/>
      <c r="I170" s="236"/>
      <c r="J170" s="236"/>
      <c r="K170" s="236"/>
      <c r="L170" s="101"/>
      <c r="M170" s="268"/>
      <c r="N170" s="268"/>
      <c r="O170" s="236"/>
      <c r="P170" s="203"/>
      <c r="Q170" s="236"/>
      <c r="R170" s="236"/>
      <c r="S170" s="236"/>
      <c r="T170" s="236"/>
      <c r="U170" s="236"/>
      <c r="V170" s="269"/>
      <c r="W170" s="236"/>
      <c r="X170" s="270"/>
      <c r="Y170" s="268"/>
      <c r="Z170" s="101"/>
      <c r="AA170" s="236"/>
    </row>
    <row r="171" spans="1:27" s="102" customFormat="1" hidden="1" x14ac:dyDescent="0.35">
      <c r="A171" s="101"/>
      <c r="B171" s="101"/>
      <c r="C171" s="267"/>
      <c r="D171" s="267"/>
      <c r="E171" s="236"/>
      <c r="F171" s="101"/>
      <c r="G171" s="117"/>
      <c r="H171" s="101"/>
      <c r="I171" s="236"/>
      <c r="J171" s="236"/>
      <c r="K171" s="236"/>
      <c r="L171" s="101"/>
      <c r="M171" s="268"/>
      <c r="N171" s="268"/>
      <c r="O171" s="236"/>
      <c r="P171" s="203"/>
      <c r="Q171" s="236"/>
      <c r="R171" s="236"/>
      <c r="S171" s="236"/>
      <c r="T171" s="236"/>
      <c r="U171" s="236"/>
      <c r="V171" s="269"/>
      <c r="W171" s="236"/>
      <c r="X171" s="270"/>
      <c r="Y171" s="268"/>
      <c r="Z171" s="101"/>
      <c r="AA171" s="236"/>
    </row>
    <row r="172" spans="1:27" s="102" customFormat="1" hidden="1" x14ac:dyDescent="0.35">
      <c r="A172" s="101"/>
      <c r="B172" s="101"/>
      <c r="C172" s="267"/>
      <c r="D172" s="267"/>
      <c r="E172" s="236"/>
      <c r="F172" s="101"/>
      <c r="G172" s="117"/>
      <c r="H172" s="101"/>
      <c r="I172" s="236"/>
      <c r="J172" s="236"/>
      <c r="K172" s="236"/>
      <c r="L172" s="101"/>
      <c r="M172" s="268"/>
      <c r="N172" s="268"/>
      <c r="O172" s="236"/>
      <c r="P172" s="203"/>
      <c r="Q172" s="236"/>
      <c r="R172" s="236"/>
      <c r="S172" s="236"/>
      <c r="T172" s="236"/>
      <c r="U172" s="236"/>
      <c r="V172" s="269"/>
      <c r="W172" s="236"/>
      <c r="X172" s="270"/>
      <c r="Y172" s="268"/>
      <c r="Z172" s="101"/>
      <c r="AA172" s="236"/>
    </row>
    <row r="173" spans="1:27" s="102" customFormat="1" hidden="1" x14ac:dyDescent="0.35">
      <c r="A173" s="101"/>
      <c r="B173" s="101"/>
      <c r="C173" s="267"/>
      <c r="D173" s="267"/>
      <c r="E173" s="236"/>
      <c r="F173" s="101"/>
      <c r="G173" s="117"/>
      <c r="H173" s="101"/>
      <c r="I173" s="236"/>
      <c r="J173" s="236"/>
      <c r="K173" s="236"/>
      <c r="L173" s="101"/>
      <c r="M173" s="268"/>
      <c r="N173" s="268"/>
      <c r="O173" s="236"/>
      <c r="P173" s="203"/>
      <c r="Q173" s="236"/>
      <c r="R173" s="236"/>
      <c r="S173" s="236"/>
      <c r="T173" s="236"/>
      <c r="U173" s="236"/>
      <c r="V173" s="269"/>
      <c r="W173" s="236"/>
      <c r="X173" s="270"/>
      <c r="Y173" s="268"/>
      <c r="Z173" s="101"/>
      <c r="AA173" s="236"/>
    </row>
    <row r="174" spans="1:27" s="102" customFormat="1" hidden="1" x14ac:dyDescent="0.35">
      <c r="A174" s="101"/>
      <c r="B174" s="101"/>
      <c r="C174" s="267"/>
      <c r="D174" s="267"/>
      <c r="E174" s="236"/>
      <c r="F174" s="101"/>
      <c r="G174" s="117"/>
      <c r="H174" s="101"/>
      <c r="I174" s="236"/>
      <c r="J174" s="236"/>
      <c r="K174" s="236"/>
      <c r="L174" s="101"/>
      <c r="M174" s="268"/>
      <c r="N174" s="268"/>
      <c r="O174" s="236"/>
      <c r="P174" s="203"/>
      <c r="Q174" s="236"/>
      <c r="R174" s="236"/>
      <c r="S174" s="236"/>
      <c r="T174" s="236"/>
      <c r="U174" s="236"/>
      <c r="V174" s="269"/>
      <c r="W174" s="236"/>
      <c r="X174" s="270"/>
      <c r="Y174" s="268"/>
      <c r="Z174" s="101"/>
      <c r="AA174" s="236"/>
    </row>
    <row r="175" spans="1:27" s="102" customFormat="1" hidden="1" x14ac:dyDescent="0.35">
      <c r="A175" s="101"/>
      <c r="B175" s="101"/>
      <c r="C175" s="267"/>
      <c r="D175" s="267"/>
      <c r="E175" s="236"/>
      <c r="F175" s="101"/>
      <c r="G175" s="117"/>
      <c r="H175" s="101"/>
      <c r="I175" s="236"/>
      <c r="J175" s="236"/>
      <c r="K175" s="236"/>
      <c r="L175" s="101"/>
      <c r="M175" s="268"/>
      <c r="N175" s="268"/>
      <c r="O175" s="236"/>
      <c r="P175" s="203"/>
      <c r="Q175" s="236"/>
      <c r="R175" s="236"/>
      <c r="S175" s="236"/>
      <c r="T175" s="236"/>
      <c r="U175" s="236"/>
      <c r="V175" s="269"/>
      <c r="W175" s="236"/>
      <c r="X175" s="270"/>
      <c r="Y175" s="268"/>
      <c r="Z175" s="101"/>
      <c r="AA175" s="236"/>
    </row>
    <row r="176" spans="1:27" s="102" customFormat="1" hidden="1" x14ac:dyDescent="0.35">
      <c r="A176" s="101"/>
      <c r="B176" s="101"/>
      <c r="C176" s="267"/>
      <c r="D176" s="267"/>
      <c r="E176" s="236"/>
      <c r="F176" s="101"/>
      <c r="G176" s="117"/>
      <c r="H176" s="101"/>
      <c r="I176" s="236"/>
      <c r="J176" s="236"/>
      <c r="K176" s="236"/>
      <c r="L176" s="101"/>
      <c r="M176" s="268"/>
      <c r="N176" s="268"/>
      <c r="O176" s="236"/>
      <c r="P176" s="203"/>
      <c r="Q176" s="236"/>
      <c r="R176" s="236"/>
      <c r="S176" s="236"/>
      <c r="T176" s="236"/>
      <c r="U176" s="236"/>
      <c r="V176" s="269"/>
      <c r="W176" s="236"/>
      <c r="X176" s="270"/>
      <c r="Y176" s="268"/>
      <c r="Z176" s="101"/>
      <c r="AA176" s="236"/>
    </row>
    <row r="177" spans="1:27" s="102" customFormat="1" hidden="1" x14ac:dyDescent="0.35">
      <c r="A177" s="101"/>
      <c r="B177" s="101"/>
      <c r="C177" s="267"/>
      <c r="D177" s="267"/>
      <c r="E177" s="236"/>
      <c r="F177" s="101"/>
      <c r="G177" s="117"/>
      <c r="H177" s="101"/>
      <c r="I177" s="236"/>
      <c r="J177" s="236"/>
      <c r="K177" s="236"/>
      <c r="L177" s="101"/>
      <c r="M177" s="268"/>
      <c r="N177" s="268"/>
      <c r="O177" s="236"/>
      <c r="P177" s="203"/>
      <c r="Q177" s="236"/>
      <c r="R177" s="236"/>
      <c r="S177" s="236"/>
      <c r="T177" s="236"/>
      <c r="U177" s="236"/>
      <c r="V177" s="269"/>
      <c r="W177" s="236"/>
      <c r="X177" s="270"/>
      <c r="Y177" s="268"/>
      <c r="Z177" s="101"/>
      <c r="AA177" s="236"/>
    </row>
    <row r="178" spans="1:27" s="102" customFormat="1" hidden="1" x14ac:dyDescent="0.35">
      <c r="A178" s="101"/>
      <c r="B178" s="101"/>
      <c r="C178" s="267"/>
      <c r="D178" s="267"/>
      <c r="E178" s="236"/>
      <c r="F178" s="101"/>
      <c r="G178" s="117"/>
      <c r="H178" s="101"/>
      <c r="I178" s="236"/>
      <c r="J178" s="236"/>
      <c r="K178" s="236"/>
      <c r="L178" s="101"/>
      <c r="M178" s="268"/>
      <c r="N178" s="268"/>
      <c r="O178" s="236"/>
      <c r="P178" s="203"/>
      <c r="Q178" s="236"/>
      <c r="R178" s="236"/>
      <c r="S178" s="236"/>
      <c r="T178" s="236"/>
      <c r="U178" s="236"/>
      <c r="V178" s="269"/>
      <c r="W178" s="236"/>
      <c r="X178" s="270"/>
      <c r="Y178" s="268"/>
      <c r="Z178" s="101"/>
      <c r="AA178" s="236"/>
    </row>
    <row r="179" spans="1:27" s="102" customFormat="1" hidden="1" x14ac:dyDescent="0.35">
      <c r="A179" s="101"/>
      <c r="B179" s="101"/>
      <c r="C179" s="267"/>
      <c r="D179" s="267"/>
      <c r="E179" s="236"/>
      <c r="F179" s="101"/>
      <c r="G179" s="117"/>
      <c r="H179" s="101"/>
      <c r="I179" s="236"/>
      <c r="J179" s="236"/>
      <c r="K179" s="236"/>
      <c r="L179" s="101"/>
      <c r="M179" s="268"/>
      <c r="N179" s="268"/>
      <c r="O179" s="236"/>
      <c r="P179" s="203"/>
      <c r="Q179" s="236"/>
      <c r="R179" s="236"/>
      <c r="S179" s="236"/>
      <c r="T179" s="236"/>
      <c r="U179" s="236"/>
      <c r="V179" s="269"/>
      <c r="W179" s="236"/>
      <c r="X179" s="270"/>
      <c r="Y179" s="268"/>
      <c r="Z179" s="101"/>
      <c r="AA179" s="236"/>
    </row>
    <row r="180" spans="1:27" s="102" customFormat="1" hidden="1" x14ac:dyDescent="0.35">
      <c r="A180" s="101"/>
      <c r="B180" s="101"/>
      <c r="C180" s="267"/>
      <c r="D180" s="267"/>
      <c r="E180" s="236"/>
      <c r="F180" s="101"/>
      <c r="G180" s="117"/>
      <c r="H180" s="101"/>
      <c r="I180" s="236"/>
      <c r="J180" s="236"/>
      <c r="K180" s="236"/>
      <c r="L180" s="101"/>
      <c r="M180" s="268"/>
      <c r="N180" s="268"/>
      <c r="O180" s="236"/>
      <c r="P180" s="203"/>
      <c r="Q180" s="236"/>
      <c r="R180" s="236"/>
      <c r="S180" s="236"/>
      <c r="T180" s="236"/>
      <c r="U180" s="236"/>
      <c r="V180" s="269"/>
      <c r="W180" s="236"/>
      <c r="X180" s="270"/>
      <c r="Y180" s="268"/>
      <c r="Z180" s="101"/>
      <c r="AA180" s="236"/>
    </row>
    <row r="181" spans="1:27" s="102" customFormat="1" hidden="1" x14ac:dyDescent="0.35">
      <c r="A181" s="101"/>
      <c r="B181" s="101"/>
      <c r="C181" s="267"/>
      <c r="D181" s="267"/>
      <c r="E181" s="236"/>
      <c r="F181" s="101"/>
      <c r="G181" s="117"/>
      <c r="H181" s="101"/>
      <c r="I181" s="236"/>
      <c r="J181" s="236"/>
      <c r="K181" s="236"/>
      <c r="L181" s="101"/>
      <c r="M181" s="268"/>
      <c r="N181" s="268"/>
      <c r="O181" s="236"/>
      <c r="P181" s="203"/>
      <c r="Q181" s="236"/>
      <c r="R181" s="236"/>
      <c r="S181" s="236"/>
      <c r="T181" s="236"/>
      <c r="U181" s="236"/>
      <c r="V181" s="269"/>
      <c r="W181" s="236"/>
      <c r="X181" s="270"/>
      <c r="Y181" s="268"/>
      <c r="Z181" s="101"/>
      <c r="AA181" s="236"/>
    </row>
    <row r="182" spans="1:27" s="102" customFormat="1" hidden="1" x14ac:dyDescent="0.35">
      <c r="A182" s="101"/>
      <c r="B182" s="101"/>
      <c r="C182" s="267"/>
      <c r="D182" s="267"/>
      <c r="E182" s="236"/>
      <c r="F182" s="101"/>
      <c r="G182" s="117"/>
      <c r="H182" s="101"/>
      <c r="I182" s="236"/>
      <c r="J182" s="236"/>
      <c r="K182" s="236"/>
      <c r="L182" s="101"/>
      <c r="M182" s="268"/>
      <c r="N182" s="268"/>
      <c r="O182" s="236"/>
      <c r="P182" s="203"/>
      <c r="Q182" s="236"/>
      <c r="R182" s="236"/>
      <c r="S182" s="236"/>
      <c r="T182" s="236"/>
      <c r="U182" s="236"/>
      <c r="V182" s="269"/>
      <c r="W182" s="236"/>
      <c r="X182" s="270"/>
      <c r="Y182" s="268"/>
      <c r="Z182" s="101"/>
      <c r="AA182" s="236"/>
    </row>
    <row r="183" spans="1:27" s="79" customFormat="1" hidden="1" x14ac:dyDescent="0.35">
      <c r="A183" s="58"/>
      <c r="B183" s="58"/>
      <c r="C183" s="73"/>
      <c r="D183" s="73"/>
      <c r="E183" s="74"/>
      <c r="F183" s="58"/>
      <c r="G183" s="81"/>
      <c r="H183" s="58"/>
      <c r="I183" s="74"/>
      <c r="J183" s="74"/>
      <c r="K183" s="74"/>
      <c r="L183" s="58"/>
      <c r="M183" s="76"/>
      <c r="N183" s="76"/>
      <c r="O183" s="74"/>
      <c r="P183" s="203"/>
      <c r="Q183" s="74"/>
      <c r="R183" s="74"/>
      <c r="S183" s="74"/>
      <c r="T183" s="74"/>
      <c r="U183" s="74"/>
      <c r="V183" s="77"/>
      <c r="W183" s="74"/>
      <c r="X183" s="78"/>
      <c r="Y183" s="76"/>
      <c r="Z183" s="58"/>
      <c r="AA183" s="74"/>
    </row>
    <row r="184" spans="1:27" s="79" customFormat="1" hidden="1" x14ac:dyDescent="0.35">
      <c r="A184" s="58"/>
      <c r="B184" s="58"/>
      <c r="C184" s="73"/>
      <c r="D184" s="73"/>
      <c r="E184" s="74"/>
      <c r="F184" s="58"/>
      <c r="G184" s="81"/>
      <c r="H184" s="58"/>
      <c r="I184" s="74"/>
      <c r="J184" s="74"/>
      <c r="K184" s="74"/>
      <c r="L184" s="58"/>
      <c r="M184" s="76"/>
      <c r="N184" s="76"/>
      <c r="O184" s="74"/>
      <c r="P184" s="203"/>
      <c r="Q184" s="74"/>
      <c r="R184" s="74"/>
      <c r="S184" s="74"/>
      <c r="T184" s="74"/>
      <c r="U184" s="74"/>
      <c r="V184" s="77"/>
      <c r="W184" s="74"/>
      <c r="X184" s="78"/>
      <c r="Y184" s="76"/>
      <c r="Z184" s="58"/>
      <c r="AA184" s="74"/>
    </row>
    <row r="185" spans="1:27" s="79" customFormat="1" hidden="1" x14ac:dyDescent="0.35">
      <c r="A185" s="58"/>
      <c r="B185" s="58"/>
      <c r="C185" s="73"/>
      <c r="D185" s="73"/>
      <c r="E185" s="74"/>
      <c r="F185" s="58"/>
      <c r="G185" s="81"/>
      <c r="H185" s="58"/>
      <c r="I185" s="74"/>
      <c r="J185" s="74"/>
      <c r="K185" s="74"/>
      <c r="L185" s="58"/>
      <c r="M185" s="76"/>
      <c r="N185" s="76"/>
      <c r="O185" s="74"/>
      <c r="P185" s="203"/>
      <c r="Q185" s="74"/>
      <c r="R185" s="74"/>
      <c r="S185" s="74"/>
      <c r="T185" s="74"/>
      <c r="U185" s="74"/>
      <c r="V185" s="77"/>
      <c r="W185" s="74"/>
      <c r="X185" s="78"/>
      <c r="Y185" s="76"/>
      <c r="Z185" s="58"/>
      <c r="AA185" s="74"/>
    </row>
    <row r="186" spans="1:27" s="79" customFormat="1" hidden="1" x14ac:dyDescent="0.35">
      <c r="A186" s="58"/>
      <c r="B186" s="58"/>
      <c r="C186" s="73"/>
      <c r="D186" s="73"/>
      <c r="E186" s="74"/>
      <c r="F186" s="58"/>
      <c r="G186" s="81"/>
      <c r="H186" s="58"/>
      <c r="I186" s="74"/>
      <c r="J186" s="74"/>
      <c r="K186" s="74"/>
      <c r="L186" s="58"/>
      <c r="M186" s="76"/>
      <c r="N186" s="76"/>
      <c r="O186" s="74"/>
      <c r="P186" s="203"/>
      <c r="Q186" s="74"/>
      <c r="R186" s="74"/>
      <c r="S186" s="74"/>
      <c r="T186" s="74"/>
      <c r="U186" s="74"/>
      <c r="V186" s="77"/>
      <c r="W186" s="74"/>
      <c r="X186" s="78"/>
      <c r="Y186" s="76"/>
      <c r="Z186" s="58"/>
      <c r="AA186" s="74"/>
    </row>
    <row r="187" spans="1:27" s="79" customFormat="1" hidden="1" x14ac:dyDescent="0.35">
      <c r="A187" s="58"/>
      <c r="B187" s="58"/>
      <c r="C187" s="73"/>
      <c r="D187" s="73"/>
      <c r="E187" s="74"/>
      <c r="F187" s="58"/>
      <c r="G187" s="81"/>
      <c r="H187" s="58"/>
      <c r="I187" s="74"/>
      <c r="J187" s="74"/>
      <c r="K187" s="74"/>
      <c r="L187" s="58"/>
      <c r="M187" s="76"/>
      <c r="N187" s="76"/>
      <c r="O187" s="74"/>
      <c r="P187" s="203"/>
      <c r="Q187" s="74"/>
      <c r="R187" s="74"/>
      <c r="S187" s="74"/>
      <c r="T187" s="74"/>
      <c r="U187" s="74"/>
      <c r="V187" s="77"/>
      <c r="W187" s="74"/>
      <c r="X187" s="78"/>
      <c r="Y187" s="76"/>
      <c r="Z187" s="58"/>
      <c r="AA187" s="74"/>
    </row>
    <row r="188" spans="1:27" s="79" customFormat="1" hidden="1" x14ac:dyDescent="0.35">
      <c r="A188" s="58"/>
      <c r="B188" s="58"/>
      <c r="C188" s="73"/>
      <c r="D188" s="73"/>
      <c r="E188" s="74"/>
      <c r="F188" s="58"/>
      <c r="G188" s="81"/>
      <c r="H188" s="58"/>
      <c r="I188" s="74"/>
      <c r="J188" s="74"/>
      <c r="K188" s="74"/>
      <c r="L188" s="58"/>
      <c r="M188" s="76"/>
      <c r="N188" s="76"/>
      <c r="O188" s="74"/>
      <c r="P188" s="203"/>
      <c r="Q188" s="74"/>
      <c r="R188" s="74"/>
      <c r="S188" s="74"/>
      <c r="T188" s="74"/>
      <c r="U188" s="74"/>
      <c r="V188" s="77"/>
      <c r="W188" s="74"/>
      <c r="X188" s="78"/>
      <c r="Y188" s="76"/>
      <c r="Z188" s="58"/>
      <c r="AA188" s="74"/>
    </row>
    <row r="189" spans="1:27" s="79" customFormat="1" hidden="1" x14ac:dyDescent="0.35">
      <c r="A189" s="58"/>
      <c r="B189" s="58"/>
      <c r="C189" s="73"/>
      <c r="D189" s="73"/>
      <c r="E189" s="74"/>
      <c r="F189" s="58"/>
      <c r="G189" s="81"/>
      <c r="H189" s="58"/>
      <c r="I189" s="74"/>
      <c r="J189" s="74"/>
      <c r="K189" s="74"/>
      <c r="L189" s="58"/>
      <c r="M189" s="76"/>
      <c r="N189" s="76"/>
      <c r="O189" s="74"/>
      <c r="P189" s="203"/>
      <c r="Q189" s="74"/>
      <c r="R189" s="74"/>
      <c r="S189" s="74"/>
      <c r="T189" s="74"/>
      <c r="U189" s="74"/>
      <c r="V189" s="77"/>
      <c r="W189" s="74"/>
      <c r="X189" s="78"/>
      <c r="Y189" s="76"/>
      <c r="Z189" s="58"/>
      <c r="AA189" s="74"/>
    </row>
    <row r="190" spans="1:27" s="79" customFormat="1" hidden="1" x14ac:dyDescent="0.35">
      <c r="A190" s="58"/>
      <c r="B190" s="58"/>
      <c r="C190" s="73"/>
      <c r="D190" s="73"/>
      <c r="E190" s="74"/>
      <c r="F190" s="58"/>
      <c r="G190" s="81"/>
      <c r="H190" s="58"/>
      <c r="I190" s="74"/>
      <c r="J190" s="74"/>
      <c r="K190" s="74"/>
      <c r="L190" s="58"/>
      <c r="M190" s="76"/>
      <c r="N190" s="76"/>
      <c r="O190" s="74"/>
      <c r="P190" s="203"/>
      <c r="Q190" s="74"/>
      <c r="R190" s="74"/>
      <c r="S190" s="74"/>
      <c r="T190" s="74"/>
      <c r="U190" s="74"/>
      <c r="V190" s="77"/>
      <c r="W190" s="74"/>
      <c r="X190" s="78"/>
      <c r="Y190" s="76"/>
      <c r="Z190" s="58"/>
      <c r="AA190" s="74"/>
    </row>
    <row r="191" spans="1:27" s="79" customFormat="1" hidden="1" x14ac:dyDescent="0.35">
      <c r="A191" s="58"/>
      <c r="B191" s="58"/>
      <c r="C191" s="73"/>
      <c r="D191" s="73"/>
      <c r="E191" s="74"/>
      <c r="F191" s="58"/>
      <c r="G191" s="81"/>
      <c r="H191" s="58"/>
      <c r="I191" s="74"/>
      <c r="J191" s="74"/>
      <c r="K191" s="74"/>
      <c r="L191" s="58"/>
      <c r="M191" s="76"/>
      <c r="N191" s="76"/>
      <c r="O191" s="74"/>
      <c r="P191" s="203"/>
      <c r="Q191" s="74"/>
      <c r="R191" s="74"/>
      <c r="S191" s="74"/>
      <c r="T191" s="74"/>
      <c r="U191" s="74"/>
      <c r="V191" s="77"/>
      <c r="W191" s="74"/>
      <c r="X191" s="78"/>
      <c r="Y191" s="76"/>
      <c r="Z191" s="58"/>
      <c r="AA191" s="74"/>
    </row>
    <row r="192" spans="1:27" s="79" customFormat="1" hidden="1" x14ac:dyDescent="0.35">
      <c r="A192" s="58"/>
      <c r="B192" s="58"/>
      <c r="C192" s="73"/>
      <c r="D192" s="73"/>
      <c r="E192" s="74"/>
      <c r="F192" s="58"/>
      <c r="G192" s="81"/>
      <c r="H192" s="58"/>
      <c r="I192" s="74"/>
      <c r="J192" s="74"/>
      <c r="K192" s="74"/>
      <c r="L192" s="58"/>
      <c r="M192" s="76"/>
      <c r="N192" s="76"/>
      <c r="O192" s="74"/>
      <c r="P192" s="203"/>
      <c r="Q192" s="74"/>
      <c r="R192" s="74"/>
      <c r="S192" s="74"/>
      <c r="T192" s="74"/>
      <c r="U192" s="74"/>
      <c r="V192" s="77"/>
      <c r="W192" s="74"/>
      <c r="X192" s="78"/>
      <c r="Y192" s="76"/>
      <c r="Z192" s="58"/>
      <c r="AA192" s="74"/>
    </row>
    <row r="193" spans="1:27" s="79" customFormat="1" hidden="1" x14ac:dyDescent="0.35">
      <c r="A193" s="58"/>
      <c r="B193" s="58"/>
      <c r="C193" s="73"/>
      <c r="D193" s="73"/>
      <c r="E193" s="74"/>
      <c r="F193" s="58"/>
      <c r="G193" s="81"/>
      <c r="H193" s="58"/>
      <c r="I193" s="74"/>
      <c r="J193" s="74"/>
      <c r="K193" s="74"/>
      <c r="L193" s="58"/>
      <c r="M193" s="76"/>
      <c r="N193" s="76"/>
      <c r="O193" s="74"/>
      <c r="P193" s="203"/>
      <c r="Q193" s="74"/>
      <c r="R193" s="74"/>
      <c r="S193" s="74"/>
      <c r="T193" s="74"/>
      <c r="U193" s="74"/>
      <c r="V193" s="77"/>
      <c r="W193" s="74"/>
      <c r="X193" s="78"/>
      <c r="Y193" s="76"/>
      <c r="Z193" s="58"/>
      <c r="AA193" s="74"/>
    </row>
    <row r="194" spans="1:27" s="79" customFormat="1" hidden="1" x14ac:dyDescent="0.35">
      <c r="A194" s="58"/>
      <c r="B194" s="58"/>
      <c r="C194" s="73"/>
      <c r="D194" s="73"/>
      <c r="E194" s="74"/>
      <c r="F194" s="58"/>
      <c r="G194" s="81"/>
      <c r="H194" s="58"/>
      <c r="I194" s="74"/>
      <c r="J194" s="74"/>
      <c r="K194" s="74"/>
      <c r="L194" s="58"/>
      <c r="M194" s="76"/>
      <c r="N194" s="76"/>
      <c r="O194" s="74"/>
      <c r="P194" s="203"/>
      <c r="Q194" s="74"/>
      <c r="R194" s="74"/>
      <c r="S194" s="74"/>
      <c r="T194" s="74"/>
      <c r="U194" s="74"/>
      <c r="V194" s="77"/>
      <c r="W194" s="74"/>
      <c r="X194" s="78"/>
      <c r="Y194" s="76"/>
      <c r="Z194" s="58"/>
      <c r="AA194" s="74"/>
    </row>
    <row r="195" spans="1:27" s="79" customFormat="1" hidden="1" x14ac:dyDescent="0.35">
      <c r="A195" s="58"/>
      <c r="B195" s="58"/>
      <c r="C195" s="73"/>
      <c r="D195" s="73"/>
      <c r="E195" s="74"/>
      <c r="F195" s="58"/>
      <c r="G195" s="81"/>
      <c r="H195" s="58"/>
      <c r="I195" s="74"/>
      <c r="J195" s="74"/>
      <c r="K195" s="74"/>
      <c r="L195" s="58"/>
      <c r="M195" s="76"/>
      <c r="N195" s="76"/>
      <c r="O195" s="74"/>
      <c r="P195" s="203"/>
      <c r="Q195" s="74"/>
      <c r="R195" s="74"/>
      <c r="S195" s="74"/>
      <c r="T195" s="74"/>
      <c r="U195" s="74"/>
      <c r="V195" s="77"/>
      <c r="W195" s="74"/>
      <c r="X195" s="78"/>
      <c r="Y195" s="76"/>
      <c r="Z195" s="58"/>
      <c r="AA195" s="74"/>
    </row>
    <row r="196" spans="1:27" s="79" customFormat="1" hidden="1" x14ac:dyDescent="0.35">
      <c r="A196" s="58"/>
      <c r="B196" s="58"/>
      <c r="C196" s="73"/>
      <c r="D196" s="73"/>
      <c r="E196" s="74"/>
      <c r="F196" s="58"/>
      <c r="G196" s="81"/>
      <c r="H196" s="58"/>
      <c r="I196" s="74"/>
      <c r="J196" s="74"/>
      <c r="K196" s="74"/>
      <c r="L196" s="58"/>
      <c r="M196" s="76"/>
      <c r="N196" s="76"/>
      <c r="O196" s="74"/>
      <c r="P196" s="203"/>
      <c r="Q196" s="74"/>
      <c r="R196" s="74"/>
      <c r="S196" s="74"/>
      <c r="T196" s="74"/>
      <c r="U196" s="74"/>
      <c r="V196" s="77"/>
      <c r="W196" s="74"/>
      <c r="X196" s="78"/>
      <c r="Y196" s="76"/>
      <c r="Z196" s="58"/>
      <c r="AA196" s="74"/>
    </row>
    <row r="197" spans="1:27" s="79" customFormat="1" hidden="1" x14ac:dyDescent="0.35">
      <c r="A197" s="58"/>
      <c r="B197" s="58"/>
      <c r="C197" s="73"/>
      <c r="D197" s="73"/>
      <c r="E197" s="74"/>
      <c r="F197" s="58"/>
      <c r="G197" s="81"/>
      <c r="H197" s="58"/>
      <c r="I197" s="74"/>
      <c r="J197" s="74"/>
      <c r="K197" s="74"/>
      <c r="L197" s="58"/>
      <c r="M197" s="76"/>
      <c r="N197" s="76"/>
      <c r="O197" s="74"/>
      <c r="P197" s="203"/>
      <c r="Q197" s="74"/>
      <c r="R197" s="74"/>
      <c r="S197" s="74"/>
      <c r="T197" s="74"/>
      <c r="U197" s="74"/>
      <c r="V197" s="77"/>
      <c r="W197" s="74"/>
      <c r="X197" s="78"/>
      <c r="Y197" s="76"/>
      <c r="Z197" s="58"/>
      <c r="AA197" s="74"/>
    </row>
    <row r="198" spans="1:27" s="79" customFormat="1" hidden="1" x14ac:dyDescent="0.35">
      <c r="A198" s="58"/>
      <c r="B198" s="58"/>
      <c r="C198" s="73"/>
      <c r="D198" s="73"/>
      <c r="E198" s="74"/>
      <c r="F198" s="58"/>
      <c r="G198" s="81"/>
      <c r="H198" s="58"/>
      <c r="I198" s="74"/>
      <c r="J198" s="74"/>
      <c r="K198" s="74"/>
      <c r="L198" s="58"/>
      <c r="M198" s="76"/>
      <c r="N198" s="76"/>
      <c r="O198" s="74"/>
      <c r="P198" s="203"/>
      <c r="Q198" s="74"/>
      <c r="R198" s="74"/>
      <c r="S198" s="74"/>
      <c r="T198" s="74"/>
      <c r="U198" s="74"/>
      <c r="V198" s="77"/>
      <c r="W198" s="74"/>
      <c r="X198" s="78"/>
      <c r="Y198" s="76"/>
      <c r="Z198" s="58"/>
      <c r="AA198" s="74"/>
    </row>
    <row r="199" spans="1:27" s="79" customFormat="1" hidden="1" x14ac:dyDescent="0.35">
      <c r="A199" s="58"/>
      <c r="B199" s="58"/>
      <c r="C199" s="73"/>
      <c r="D199" s="73"/>
      <c r="E199" s="74"/>
      <c r="F199" s="58"/>
      <c r="G199" s="81"/>
      <c r="H199" s="58"/>
      <c r="I199" s="74"/>
      <c r="J199" s="74"/>
      <c r="K199" s="74"/>
      <c r="L199" s="58"/>
      <c r="M199" s="76"/>
      <c r="N199" s="76"/>
      <c r="O199" s="74"/>
      <c r="P199" s="203"/>
      <c r="Q199" s="74"/>
      <c r="R199" s="74"/>
      <c r="S199" s="74"/>
      <c r="T199" s="74"/>
      <c r="U199" s="74"/>
      <c r="V199" s="77"/>
      <c r="W199" s="74"/>
      <c r="X199" s="78"/>
      <c r="Y199" s="76"/>
      <c r="Z199" s="58"/>
      <c r="AA199" s="74"/>
    </row>
    <row r="200" spans="1:27" s="79" customFormat="1" hidden="1" x14ac:dyDescent="0.35">
      <c r="A200" s="58"/>
      <c r="B200" s="58"/>
      <c r="C200" s="73"/>
      <c r="D200" s="73"/>
      <c r="E200" s="74"/>
      <c r="F200" s="58"/>
      <c r="G200" s="81"/>
      <c r="H200" s="58"/>
      <c r="I200" s="74"/>
      <c r="J200" s="74"/>
      <c r="K200" s="74"/>
      <c r="L200" s="58"/>
      <c r="M200" s="76"/>
      <c r="N200" s="76"/>
      <c r="O200" s="74"/>
      <c r="P200" s="203"/>
      <c r="Q200" s="74"/>
      <c r="R200" s="74"/>
      <c r="S200" s="74"/>
      <c r="T200" s="74"/>
      <c r="U200" s="74"/>
      <c r="V200" s="77"/>
      <c r="W200" s="74"/>
      <c r="X200" s="78"/>
      <c r="Y200" s="76"/>
      <c r="Z200" s="58"/>
      <c r="AA200" s="74"/>
    </row>
    <row r="201" spans="1:27" s="79" customFormat="1" hidden="1" x14ac:dyDescent="0.35">
      <c r="A201" s="58"/>
      <c r="B201" s="58"/>
      <c r="C201" s="73"/>
      <c r="D201" s="73"/>
      <c r="E201" s="74"/>
      <c r="F201" s="58"/>
      <c r="G201" s="81"/>
      <c r="H201" s="58"/>
      <c r="I201" s="74"/>
      <c r="J201" s="74"/>
      <c r="K201" s="74"/>
      <c r="L201" s="58"/>
      <c r="M201" s="76"/>
      <c r="N201" s="76"/>
      <c r="O201" s="74"/>
      <c r="P201" s="203"/>
      <c r="Q201" s="74"/>
      <c r="R201" s="74"/>
      <c r="S201" s="74"/>
      <c r="T201" s="74"/>
      <c r="U201" s="74"/>
      <c r="V201" s="77"/>
      <c r="W201" s="74"/>
      <c r="X201" s="78"/>
      <c r="Y201" s="76"/>
      <c r="Z201" s="58"/>
      <c r="AA201" s="74"/>
    </row>
    <row r="202" spans="1:27" hidden="1" x14ac:dyDescent="0.35"/>
    <row r="203" spans="1:27" hidden="1" x14ac:dyDescent="0.35"/>
    <row r="204" spans="1:27" hidden="1" x14ac:dyDescent="0.35"/>
    <row r="205" spans="1:27" hidden="1" x14ac:dyDescent="0.35"/>
    <row r="206" spans="1:27" hidden="1" x14ac:dyDescent="0.35"/>
    <row r="207" spans="1:27" hidden="1" x14ac:dyDescent="0.35"/>
    <row r="208" spans="1:27" hidden="1" x14ac:dyDescent="0.35"/>
  </sheetData>
  <autoFilter ref="B4:AA208">
    <filterColumn colId="10">
      <filters>
        <filter val="CHW"/>
      </filters>
    </filterColumn>
  </autoFilter>
  <mergeCells count="6">
    <mergeCell ref="B1:G1"/>
    <mergeCell ref="H1:N1"/>
    <mergeCell ref="O1:V1"/>
    <mergeCell ref="Y1:AA1"/>
    <mergeCell ref="C2:D2"/>
    <mergeCell ref="U2:V2"/>
  </mergeCells>
  <conditionalFormatting sqref="R5:R201">
    <cfRule type="expression" dxfId="26" priority="8">
      <formula>$Q5="OPD_Referral"</formula>
    </cfRule>
  </conditionalFormatting>
  <conditionalFormatting sqref="S5:S201">
    <cfRule type="expression" dxfId="25" priority="7">
      <formula>$Q5="Emergency_referral"</formula>
    </cfRule>
  </conditionalFormatting>
  <dataValidations count="14">
    <dataValidation type="list" allowBlank="1" showInputMessage="1" showErrorMessage="1" sqref="I98:I102 I80:I81 I85:I94 I104 I129:I201 G86:G90 I108:I109 I111 G92:G93">
      <formula1>clinics</formula1>
    </dataValidation>
    <dataValidation type="date" operator="greaterThan" allowBlank="1" showInputMessage="1" showErrorMessage="1" sqref="M1:N1 M3:N4">
      <formula1>42370</formula1>
    </dataValidation>
    <dataValidation operator="greaterThan" allowBlank="1" showInputMessage="1" showErrorMessage="1" sqref="M2:N2"/>
    <dataValidation type="list" allowBlank="1" showInputMessage="1" showErrorMessage="1" sqref="W5:W201">
      <formula1>Refused</formula1>
    </dataValidation>
    <dataValidation type="list" allowBlank="1" showInputMessage="1" showErrorMessage="1" sqref="E5:E201">
      <formula1>"male,female"</formula1>
    </dataValidation>
    <dataValidation type="list" allowBlank="1" showInputMessage="1" showErrorMessage="1" sqref="F5:F201">
      <formula1>"Rakhine,Burma,Muslim,Hindu,Other"</formula1>
    </dataValidation>
    <dataValidation type="list" allowBlank="1" showInputMessage="1" showErrorMessage="1" sqref="L5:L201">
      <formula1>"MSF clinic,CHW,MOH"</formula1>
    </dataValidation>
    <dataValidation type="list" allowBlank="1" showInputMessage="1" showErrorMessage="1" sqref="Z5:Z201">
      <formula1>"discharge,self-discharge,death"</formula1>
    </dataValidation>
    <dataValidation type="list" allowBlank="1" showInputMessage="1" showErrorMessage="1" sqref="U5:U201">
      <formula1>"needed &amp; received,needed but not received,not needed"</formula1>
    </dataValidation>
    <dataValidation type="date" operator="greaterThan" allowBlank="1" showInputMessage="1" showErrorMessage="1" sqref="M5:N201 Y5:Y201">
      <formula1>42369</formula1>
    </dataValidation>
    <dataValidation type="list" allowBlank="1" showInputMessage="1" showErrorMessage="1" sqref="Q5:Q201">
      <formula1>type_of_referral</formula1>
    </dataValidation>
    <dataValidation type="decimal" allowBlank="1" showInputMessage="1" showErrorMessage="1" sqref="C5:C201">
      <formula1>0</formula1>
      <formula2>100</formula2>
    </dataValidation>
    <dataValidation type="list" allowBlank="1" showInputMessage="1" showErrorMessage="1" sqref="D5:D201">
      <formula1>Age_Unit</formula1>
    </dataValidation>
    <dataValidation type="list" allowBlank="1" showInputMessage="1" showErrorMessage="1" sqref="R5:S201">
      <formula1>INDIRECT($Q5)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02"/>
  <sheetViews>
    <sheetView workbookViewId="0">
      <pane xSplit="2" ySplit="4" topLeftCell="C65" activePane="bottomRight" state="frozen"/>
      <selection pane="topRight" activeCell="M201" sqref="M5:N201"/>
      <selection pane="bottomLeft" activeCell="M201" sqref="M5:N201"/>
      <selection pane="bottomRight" activeCell="L5" sqref="L5:L104"/>
    </sheetView>
  </sheetViews>
  <sheetFormatPr defaultColWidth="9.1796875" defaultRowHeight="14.5" x14ac:dyDescent="0.35"/>
  <cols>
    <col min="1" max="1" width="9.1796875" style="79"/>
    <col min="2" max="2" width="11.7265625" style="79" bestFit="1" customWidth="1"/>
    <col min="3" max="4" width="9.1796875" style="79"/>
    <col min="5" max="5" width="9.453125" style="115" customWidth="1"/>
    <col min="6" max="6" width="14.7265625" style="79" customWidth="1"/>
    <col min="7" max="7" width="14.1796875" style="115" customWidth="1"/>
    <col min="8" max="8" width="18.453125" style="79" customWidth="1"/>
    <col min="9" max="10" width="12.81640625" style="115" customWidth="1"/>
    <col min="11" max="11" width="16.7265625" style="115" customWidth="1"/>
    <col min="12" max="12" width="19.453125" style="79" customWidth="1"/>
    <col min="13" max="13" width="12.26953125" style="116" customWidth="1"/>
    <col min="14" max="14" width="13.1796875" style="116" customWidth="1"/>
    <col min="15" max="15" width="49" style="115" customWidth="1"/>
    <col min="16" max="16" width="27.453125" style="209" customWidth="1"/>
    <col min="17" max="17" width="19" style="115" bestFit="1" customWidth="1"/>
    <col min="18" max="18" width="19.7265625" style="115" bestFit="1" customWidth="1"/>
    <col min="19" max="19" width="21.1796875" style="115" customWidth="1"/>
    <col min="20" max="20" width="28.1796875" style="115" bestFit="1" customWidth="1"/>
    <col min="21" max="21" width="26.26953125" style="115" customWidth="1"/>
    <col min="22" max="22" width="38.1796875" style="115" customWidth="1"/>
    <col min="23" max="23" width="18.54296875" style="115" customWidth="1"/>
    <col min="24" max="24" width="22.453125" style="115" customWidth="1"/>
    <col min="25" max="25" width="10.7265625" style="116" customWidth="1"/>
    <col min="26" max="26" width="13.81640625" style="79" customWidth="1"/>
    <col min="27" max="27" width="44.54296875" style="115" customWidth="1"/>
    <col min="28" max="28" width="14.81640625" style="79" customWidth="1"/>
    <col min="29" max="16384" width="9.1796875" style="79"/>
  </cols>
  <sheetData>
    <row r="1" spans="1:28" s="58" customFormat="1" x14ac:dyDescent="0.35">
      <c r="A1" s="56"/>
      <c r="B1" s="466" t="s">
        <v>235</v>
      </c>
      <c r="C1" s="466"/>
      <c r="D1" s="466"/>
      <c r="E1" s="466"/>
      <c r="F1" s="466"/>
      <c r="G1" s="466"/>
      <c r="H1" s="466" t="s">
        <v>236</v>
      </c>
      <c r="I1" s="466"/>
      <c r="J1" s="466"/>
      <c r="K1" s="466"/>
      <c r="L1" s="466"/>
      <c r="M1" s="466"/>
      <c r="N1" s="466"/>
      <c r="O1" s="466" t="s">
        <v>237</v>
      </c>
      <c r="P1" s="466"/>
      <c r="Q1" s="466"/>
      <c r="R1" s="466"/>
      <c r="S1" s="466"/>
      <c r="T1" s="466"/>
      <c r="U1" s="466"/>
      <c r="V1" s="466"/>
      <c r="W1" s="57"/>
      <c r="X1" s="57"/>
      <c r="Y1" s="466" t="s">
        <v>238</v>
      </c>
      <c r="Z1" s="466"/>
      <c r="AA1" s="466"/>
      <c r="AB1" s="132"/>
    </row>
    <row r="2" spans="1:28" s="58" customFormat="1" ht="32.25" customHeight="1" x14ac:dyDescent="0.35">
      <c r="A2" s="59" t="s">
        <v>239</v>
      </c>
      <c r="B2" s="60" t="s">
        <v>71</v>
      </c>
      <c r="C2" s="468" t="s">
        <v>74</v>
      </c>
      <c r="D2" s="468"/>
      <c r="E2" s="60" t="s">
        <v>79</v>
      </c>
      <c r="F2" s="60" t="s">
        <v>82</v>
      </c>
      <c r="G2" s="62" t="s">
        <v>85</v>
      </c>
      <c r="H2" s="62" t="s">
        <v>88</v>
      </c>
      <c r="I2" s="109" t="s">
        <v>91</v>
      </c>
      <c r="J2" s="60" t="s">
        <v>95</v>
      </c>
      <c r="K2" s="60" t="s">
        <v>97</v>
      </c>
      <c r="L2" s="60" t="s">
        <v>99</v>
      </c>
      <c r="M2" s="62" t="s">
        <v>102</v>
      </c>
      <c r="N2" s="62" t="s">
        <v>105</v>
      </c>
      <c r="O2" s="60" t="s">
        <v>108</v>
      </c>
      <c r="P2" s="430" t="s">
        <v>207</v>
      </c>
      <c r="Q2" s="60" t="s">
        <v>111</v>
      </c>
      <c r="R2" s="62" t="s">
        <v>240</v>
      </c>
      <c r="S2" s="62" t="s">
        <v>241</v>
      </c>
      <c r="T2" s="62" t="s">
        <v>120</v>
      </c>
      <c r="U2" s="469" t="s">
        <v>123</v>
      </c>
      <c r="V2" s="469"/>
      <c r="W2" s="62" t="s">
        <v>130</v>
      </c>
      <c r="X2" s="62" t="s">
        <v>242</v>
      </c>
      <c r="Y2" s="62" t="s">
        <v>136</v>
      </c>
      <c r="Z2" s="62" t="s">
        <v>1601</v>
      </c>
      <c r="AA2" s="62" t="s">
        <v>142</v>
      </c>
      <c r="AB2" s="124"/>
    </row>
    <row r="3" spans="1:28" s="58" customFormat="1" ht="27.75" customHeight="1" x14ac:dyDescent="0.35">
      <c r="A3" s="56"/>
      <c r="B3" s="63" t="s">
        <v>243</v>
      </c>
      <c r="C3" s="64" t="s">
        <v>244</v>
      </c>
      <c r="D3" s="64" t="s">
        <v>245</v>
      </c>
      <c r="E3" s="64" t="s">
        <v>246</v>
      </c>
      <c r="F3" s="65" t="s">
        <v>247</v>
      </c>
      <c r="G3" s="67" t="s">
        <v>248</v>
      </c>
      <c r="H3" s="67" t="s">
        <v>249</v>
      </c>
      <c r="I3" s="110" t="s">
        <v>250</v>
      </c>
      <c r="J3" s="68" t="s">
        <v>251</v>
      </c>
      <c r="K3" s="68" t="s">
        <v>251</v>
      </c>
      <c r="L3" s="68" t="s">
        <v>252</v>
      </c>
      <c r="M3" s="69" t="s">
        <v>253</v>
      </c>
      <c r="N3" s="69" t="s">
        <v>253</v>
      </c>
      <c r="O3" s="69" t="s">
        <v>248</v>
      </c>
      <c r="P3" s="431" t="s">
        <v>254</v>
      </c>
      <c r="Q3" s="68" t="s">
        <v>255</v>
      </c>
      <c r="R3" s="68" t="s">
        <v>256</v>
      </c>
      <c r="S3" s="68" t="s">
        <v>257</v>
      </c>
      <c r="T3" s="69" t="s">
        <v>248</v>
      </c>
      <c r="U3" s="68" t="s">
        <v>258</v>
      </c>
      <c r="V3" s="68" t="s">
        <v>259</v>
      </c>
      <c r="W3" s="68" t="s">
        <v>260</v>
      </c>
      <c r="X3" s="68"/>
      <c r="Y3" s="69" t="s">
        <v>261</v>
      </c>
      <c r="Z3" s="68" t="s">
        <v>262</v>
      </c>
      <c r="AA3" s="56"/>
      <c r="AB3" s="132" t="s">
        <v>263</v>
      </c>
    </row>
    <row r="4" spans="1:28" s="72" customFormat="1" ht="13" x14ac:dyDescent="0.35">
      <c r="A4" s="70" t="s">
        <v>264</v>
      </c>
      <c r="B4" s="70" t="s">
        <v>72</v>
      </c>
      <c r="C4" s="70" t="s">
        <v>75</v>
      </c>
      <c r="D4" s="70" t="s">
        <v>265</v>
      </c>
      <c r="E4" s="70" t="s">
        <v>80</v>
      </c>
      <c r="F4" s="70" t="s">
        <v>83</v>
      </c>
      <c r="G4" s="70" t="s">
        <v>86</v>
      </c>
      <c r="H4" s="70" t="s">
        <v>89</v>
      </c>
      <c r="I4" s="111" t="s">
        <v>92</v>
      </c>
      <c r="J4" s="70" t="s">
        <v>95</v>
      </c>
      <c r="K4" s="70" t="s">
        <v>97</v>
      </c>
      <c r="L4" s="70" t="s">
        <v>100</v>
      </c>
      <c r="M4" s="70" t="s">
        <v>103</v>
      </c>
      <c r="N4" s="70" t="s">
        <v>106</v>
      </c>
      <c r="O4" s="70" t="s">
        <v>109</v>
      </c>
      <c r="P4" s="432" t="s">
        <v>266</v>
      </c>
      <c r="Q4" s="70" t="s">
        <v>112</v>
      </c>
      <c r="R4" s="70" t="s">
        <v>267</v>
      </c>
      <c r="S4" s="70" t="s">
        <v>118</v>
      </c>
      <c r="T4" s="70" t="s">
        <v>121</v>
      </c>
      <c r="U4" s="70" t="s">
        <v>124</v>
      </c>
      <c r="V4" s="70" t="s">
        <v>126</v>
      </c>
      <c r="W4" s="70" t="s">
        <v>131</v>
      </c>
      <c r="X4" s="70" t="s">
        <v>134</v>
      </c>
      <c r="Y4" s="70" t="s">
        <v>137</v>
      </c>
      <c r="Z4" s="70" t="s">
        <v>140</v>
      </c>
      <c r="AA4" s="70" t="s">
        <v>143</v>
      </c>
      <c r="AB4" s="125" t="s">
        <v>268</v>
      </c>
    </row>
    <row r="5" spans="1:28" s="58" customFormat="1" x14ac:dyDescent="0.35">
      <c r="A5" s="136">
        <v>13</v>
      </c>
      <c r="B5" s="136" t="s">
        <v>1602</v>
      </c>
      <c r="C5" s="144">
        <v>3</v>
      </c>
      <c r="D5" s="158" t="s">
        <v>13</v>
      </c>
      <c r="E5" s="92" t="s">
        <v>286</v>
      </c>
      <c r="F5" s="136" t="s">
        <v>271</v>
      </c>
      <c r="G5" s="92" t="s">
        <v>47</v>
      </c>
      <c r="H5" s="136" t="s">
        <v>280</v>
      </c>
      <c r="I5" s="92" t="s">
        <v>47</v>
      </c>
      <c r="J5" s="92" t="s">
        <v>612</v>
      </c>
      <c r="K5" s="92" t="s">
        <v>860</v>
      </c>
      <c r="L5" s="136" t="s">
        <v>195</v>
      </c>
      <c r="M5" s="145">
        <v>45017</v>
      </c>
      <c r="N5" s="145">
        <v>45017</v>
      </c>
      <c r="O5" s="92" t="s">
        <v>1603</v>
      </c>
      <c r="P5" s="203"/>
      <c r="Q5" s="92" t="s">
        <v>9</v>
      </c>
      <c r="R5" s="92" t="s">
        <v>17</v>
      </c>
      <c r="S5" s="92"/>
      <c r="T5" s="92"/>
      <c r="U5" s="92"/>
      <c r="V5" s="146"/>
      <c r="W5" s="92"/>
      <c r="X5" s="147"/>
      <c r="Y5" s="145">
        <v>45024</v>
      </c>
      <c r="Z5" s="136" t="s">
        <v>276</v>
      </c>
      <c r="AA5" s="92" t="s">
        <v>1604</v>
      </c>
    </row>
    <row r="6" spans="1:28" x14ac:dyDescent="0.35">
      <c r="A6" s="136">
        <v>13</v>
      </c>
      <c r="B6" s="136" t="s">
        <v>1605</v>
      </c>
      <c r="C6" s="144">
        <v>10</v>
      </c>
      <c r="D6" s="158" t="s">
        <v>13</v>
      </c>
      <c r="E6" s="92" t="s">
        <v>286</v>
      </c>
      <c r="F6" s="136" t="s">
        <v>271</v>
      </c>
      <c r="G6" s="92" t="s">
        <v>53</v>
      </c>
      <c r="H6" s="136" t="s">
        <v>280</v>
      </c>
      <c r="I6" s="92" t="s">
        <v>53</v>
      </c>
      <c r="J6" s="92" t="s">
        <v>612</v>
      </c>
      <c r="K6" s="92" t="s">
        <v>1606</v>
      </c>
      <c r="L6" s="136" t="s">
        <v>195</v>
      </c>
      <c r="M6" s="145">
        <v>45017</v>
      </c>
      <c r="N6" s="145">
        <v>45017</v>
      </c>
      <c r="O6" s="92" t="s">
        <v>1607</v>
      </c>
      <c r="P6" s="203"/>
      <c r="Q6" s="92" t="s">
        <v>9</v>
      </c>
      <c r="R6" s="92" t="s">
        <v>17</v>
      </c>
      <c r="S6" s="92"/>
      <c r="T6" s="92"/>
      <c r="U6" s="92"/>
      <c r="V6" s="146"/>
      <c r="W6" s="92"/>
      <c r="X6" s="147"/>
      <c r="Y6" s="145">
        <v>45026</v>
      </c>
      <c r="Z6" s="136" t="s">
        <v>276</v>
      </c>
      <c r="AA6" s="92" t="s">
        <v>1608</v>
      </c>
    </row>
    <row r="7" spans="1:28" x14ac:dyDescent="0.35">
      <c r="A7" s="136">
        <v>13</v>
      </c>
      <c r="B7" s="136" t="s">
        <v>1609</v>
      </c>
      <c r="C7" s="144">
        <v>15</v>
      </c>
      <c r="D7" s="158" t="s">
        <v>13</v>
      </c>
      <c r="E7" s="92" t="s">
        <v>279</v>
      </c>
      <c r="F7" s="136" t="s">
        <v>271</v>
      </c>
      <c r="G7" s="92" t="s">
        <v>7</v>
      </c>
      <c r="H7" s="136" t="s">
        <v>280</v>
      </c>
      <c r="I7" s="92" t="s">
        <v>7</v>
      </c>
      <c r="J7" s="92" t="s">
        <v>612</v>
      </c>
      <c r="K7" s="92" t="s">
        <v>1610</v>
      </c>
      <c r="L7" s="136" t="s">
        <v>195</v>
      </c>
      <c r="M7" s="145">
        <v>45017</v>
      </c>
      <c r="N7" s="145">
        <v>45017</v>
      </c>
      <c r="O7" s="92" t="s">
        <v>1611</v>
      </c>
      <c r="P7" s="203"/>
      <c r="Q7" s="92" t="s">
        <v>9</v>
      </c>
      <c r="R7" s="92" t="s">
        <v>17</v>
      </c>
      <c r="S7" s="92"/>
      <c r="T7" s="92" t="s">
        <v>1612</v>
      </c>
      <c r="U7" s="92"/>
      <c r="V7" s="146"/>
      <c r="W7" s="92"/>
      <c r="X7" s="147"/>
      <c r="Y7" s="145">
        <v>45021</v>
      </c>
      <c r="Z7" s="136" t="s">
        <v>276</v>
      </c>
      <c r="AA7" s="92" t="s">
        <v>1613</v>
      </c>
    </row>
    <row r="8" spans="1:28" s="80" customFormat="1" x14ac:dyDescent="0.35">
      <c r="A8" s="137">
        <v>13</v>
      </c>
      <c r="B8" s="137" t="s">
        <v>1614</v>
      </c>
      <c r="C8" s="138">
        <v>1</v>
      </c>
      <c r="D8" s="295" t="s">
        <v>25</v>
      </c>
      <c r="E8" s="139" t="s">
        <v>286</v>
      </c>
      <c r="F8" s="137" t="s">
        <v>271</v>
      </c>
      <c r="G8" s="139" t="s">
        <v>1615</v>
      </c>
      <c r="H8" s="137" t="s">
        <v>280</v>
      </c>
      <c r="I8" s="139" t="s">
        <v>7</v>
      </c>
      <c r="J8" s="139" t="s">
        <v>295</v>
      </c>
      <c r="K8" s="139" t="s">
        <v>1610</v>
      </c>
      <c r="L8" s="137" t="s">
        <v>195</v>
      </c>
      <c r="M8" s="140">
        <v>45017</v>
      </c>
      <c r="N8" s="140">
        <v>45017</v>
      </c>
      <c r="O8" s="139" t="s">
        <v>1616</v>
      </c>
      <c r="P8" s="203"/>
      <c r="Q8" s="139" t="s">
        <v>9</v>
      </c>
      <c r="R8" s="139" t="s">
        <v>10</v>
      </c>
      <c r="S8" s="139"/>
      <c r="T8" s="139"/>
      <c r="U8" s="139"/>
      <c r="V8" s="141"/>
      <c r="W8" s="139"/>
      <c r="X8" s="142"/>
      <c r="Y8" s="140">
        <v>45038</v>
      </c>
      <c r="Z8" s="137" t="s">
        <v>430</v>
      </c>
      <c r="AA8" s="139" t="s">
        <v>1617</v>
      </c>
    </row>
    <row r="9" spans="1:28" hidden="1" x14ac:dyDescent="0.35">
      <c r="A9" s="136">
        <v>14</v>
      </c>
      <c r="B9" s="136" t="s">
        <v>1618</v>
      </c>
      <c r="C9" s="144">
        <v>51</v>
      </c>
      <c r="D9" s="158" t="s">
        <v>13</v>
      </c>
      <c r="E9" s="92" t="s">
        <v>286</v>
      </c>
      <c r="F9" s="136" t="s">
        <v>271</v>
      </c>
      <c r="G9" s="92" t="s">
        <v>1619</v>
      </c>
      <c r="H9" s="136" t="s">
        <v>205</v>
      </c>
      <c r="I9" s="92" t="s">
        <v>57</v>
      </c>
      <c r="J9" s="92" t="s">
        <v>55</v>
      </c>
      <c r="K9" s="92" t="s">
        <v>55</v>
      </c>
      <c r="L9" s="136" t="s">
        <v>55</v>
      </c>
      <c r="M9" s="145">
        <v>45018</v>
      </c>
      <c r="N9" s="145">
        <v>45018</v>
      </c>
      <c r="O9" s="92" t="s">
        <v>1620</v>
      </c>
      <c r="P9" s="203"/>
      <c r="Q9" s="92" t="s">
        <v>9</v>
      </c>
      <c r="R9" s="92" t="s">
        <v>17</v>
      </c>
      <c r="S9" s="92"/>
      <c r="T9" s="92"/>
      <c r="U9" s="92"/>
      <c r="V9" s="146"/>
      <c r="W9" s="92"/>
      <c r="X9" s="147"/>
      <c r="Y9" s="145">
        <v>45024</v>
      </c>
      <c r="Z9" s="136" t="s">
        <v>276</v>
      </c>
      <c r="AA9" s="92"/>
    </row>
    <row r="10" spans="1:28" x14ac:dyDescent="0.35">
      <c r="A10" s="136">
        <v>14</v>
      </c>
      <c r="B10" s="136" t="s">
        <v>1621</v>
      </c>
      <c r="C10" s="144">
        <v>64</v>
      </c>
      <c r="D10" s="158" t="s">
        <v>13</v>
      </c>
      <c r="E10" s="92" t="s">
        <v>279</v>
      </c>
      <c r="F10" s="136" t="s">
        <v>271</v>
      </c>
      <c r="G10" s="92" t="s">
        <v>50</v>
      </c>
      <c r="H10" s="136" t="s">
        <v>280</v>
      </c>
      <c r="I10" s="92" t="s">
        <v>50</v>
      </c>
      <c r="J10" s="92" t="s">
        <v>333</v>
      </c>
      <c r="K10" s="92" t="s">
        <v>764</v>
      </c>
      <c r="L10" s="136" t="s">
        <v>195</v>
      </c>
      <c r="M10" s="145">
        <v>45018</v>
      </c>
      <c r="N10" s="145">
        <v>45018</v>
      </c>
      <c r="O10" s="92" t="s">
        <v>1622</v>
      </c>
      <c r="P10" s="203"/>
      <c r="Q10" s="92" t="s">
        <v>9</v>
      </c>
      <c r="R10" s="92" t="s">
        <v>17</v>
      </c>
      <c r="S10" s="92"/>
      <c r="T10" s="92"/>
      <c r="U10" s="92"/>
      <c r="V10" s="146"/>
      <c r="W10" s="92"/>
      <c r="X10" s="147"/>
      <c r="Y10" s="145">
        <v>45020</v>
      </c>
      <c r="Z10" s="136" t="s">
        <v>276</v>
      </c>
      <c r="AA10" s="92" t="s">
        <v>1623</v>
      </c>
    </row>
    <row r="11" spans="1:28" x14ac:dyDescent="0.35">
      <c r="A11" s="136">
        <v>14</v>
      </c>
      <c r="B11" s="136" t="s">
        <v>1624</v>
      </c>
      <c r="C11" s="144">
        <v>10</v>
      </c>
      <c r="D11" s="158" t="s">
        <v>13</v>
      </c>
      <c r="E11" s="92" t="s">
        <v>279</v>
      </c>
      <c r="F11" s="136" t="s">
        <v>271</v>
      </c>
      <c r="G11" s="92" t="s">
        <v>1625</v>
      </c>
      <c r="H11" s="136" t="s">
        <v>280</v>
      </c>
      <c r="I11" s="92" t="s">
        <v>7</v>
      </c>
      <c r="J11" s="92" t="s">
        <v>273</v>
      </c>
      <c r="K11" s="92" t="s">
        <v>1610</v>
      </c>
      <c r="L11" s="136" t="s">
        <v>195</v>
      </c>
      <c r="M11" s="145">
        <v>45019</v>
      </c>
      <c r="N11" s="145">
        <v>45019</v>
      </c>
      <c r="O11" s="92" t="s">
        <v>1626</v>
      </c>
      <c r="P11" s="203"/>
      <c r="Q11" s="92" t="s">
        <v>9</v>
      </c>
      <c r="R11" s="92" t="s">
        <v>17</v>
      </c>
      <c r="S11" s="92"/>
      <c r="T11" s="92"/>
      <c r="U11" s="92"/>
      <c r="V11" s="146"/>
      <c r="W11" s="92"/>
      <c r="X11" s="147"/>
      <c r="Y11" s="145">
        <v>45019</v>
      </c>
      <c r="Z11" s="136" t="s">
        <v>276</v>
      </c>
      <c r="AA11" s="92" t="s">
        <v>291</v>
      </c>
    </row>
    <row r="12" spans="1:28" s="80" customFormat="1" x14ac:dyDescent="0.35">
      <c r="A12" s="137">
        <v>14</v>
      </c>
      <c r="B12" s="137" t="s">
        <v>1627</v>
      </c>
      <c r="C12" s="138">
        <v>50</v>
      </c>
      <c r="D12" s="295" t="s">
        <v>13</v>
      </c>
      <c r="E12" s="139" t="s">
        <v>286</v>
      </c>
      <c r="F12" s="137" t="s">
        <v>271</v>
      </c>
      <c r="G12" s="139" t="s">
        <v>173</v>
      </c>
      <c r="H12" s="137" t="s">
        <v>205</v>
      </c>
      <c r="I12" s="139" t="s">
        <v>173</v>
      </c>
      <c r="J12" s="139" t="s">
        <v>357</v>
      </c>
      <c r="K12" s="139" t="s">
        <v>274</v>
      </c>
      <c r="L12" s="137" t="s">
        <v>195</v>
      </c>
      <c r="M12" s="140">
        <v>45019</v>
      </c>
      <c r="N12" s="140">
        <v>45019</v>
      </c>
      <c r="O12" s="139" t="s">
        <v>1628</v>
      </c>
      <c r="P12" s="203"/>
      <c r="Q12" s="139" t="s">
        <v>9</v>
      </c>
      <c r="R12" s="139" t="s">
        <v>10</v>
      </c>
      <c r="S12" s="139"/>
      <c r="T12" s="139"/>
      <c r="U12" s="139"/>
      <c r="V12" s="141"/>
      <c r="W12" s="139"/>
      <c r="X12" s="142"/>
      <c r="Y12" s="140">
        <v>45023</v>
      </c>
      <c r="Z12" s="137" t="s">
        <v>430</v>
      </c>
      <c r="AA12" s="139" t="s">
        <v>1629</v>
      </c>
    </row>
    <row r="13" spans="1:28" s="102" customFormat="1" hidden="1" x14ac:dyDescent="0.35">
      <c r="A13" s="101">
        <v>14</v>
      </c>
      <c r="B13" s="101" t="s">
        <v>1630</v>
      </c>
      <c r="C13" s="267">
        <v>1</v>
      </c>
      <c r="D13" s="296" t="s">
        <v>20</v>
      </c>
      <c r="E13" s="236" t="s">
        <v>286</v>
      </c>
      <c r="F13" s="101" t="s">
        <v>271</v>
      </c>
      <c r="G13" s="236" t="s">
        <v>53</v>
      </c>
      <c r="H13" s="101" t="s">
        <v>280</v>
      </c>
      <c r="I13" s="236" t="s">
        <v>53</v>
      </c>
      <c r="J13" s="236" t="s">
        <v>385</v>
      </c>
      <c r="K13" s="236" t="s">
        <v>904</v>
      </c>
      <c r="L13" s="101" t="s">
        <v>193</v>
      </c>
      <c r="M13" s="268">
        <v>45019</v>
      </c>
      <c r="N13" s="268">
        <v>45019</v>
      </c>
      <c r="O13" s="236" t="s">
        <v>1548</v>
      </c>
      <c r="P13" s="203"/>
      <c r="Q13" s="236" t="s">
        <v>9</v>
      </c>
      <c r="R13" s="236" t="s">
        <v>10</v>
      </c>
      <c r="S13" s="236"/>
      <c r="T13" s="236"/>
      <c r="U13" s="236"/>
      <c r="V13" s="269"/>
      <c r="W13" s="236"/>
      <c r="X13" s="270"/>
      <c r="Y13" s="268">
        <v>45023</v>
      </c>
      <c r="Z13" s="101" t="s">
        <v>276</v>
      </c>
      <c r="AA13" s="236" t="s">
        <v>1548</v>
      </c>
    </row>
    <row r="14" spans="1:28" s="113" customFormat="1" x14ac:dyDescent="0.35">
      <c r="A14" s="279">
        <v>14</v>
      </c>
      <c r="B14" s="279" t="s">
        <v>1631</v>
      </c>
      <c r="C14" s="280">
        <v>19</v>
      </c>
      <c r="D14" s="297" t="s">
        <v>13</v>
      </c>
      <c r="E14" s="281" t="s">
        <v>286</v>
      </c>
      <c r="F14" s="279" t="s">
        <v>271</v>
      </c>
      <c r="G14" s="281" t="s">
        <v>1632</v>
      </c>
      <c r="H14" s="101" t="s">
        <v>280</v>
      </c>
      <c r="I14" s="281" t="s">
        <v>7</v>
      </c>
      <c r="J14" s="281" t="s">
        <v>288</v>
      </c>
      <c r="K14" s="281" t="s">
        <v>1610</v>
      </c>
      <c r="L14" s="279" t="s">
        <v>195</v>
      </c>
      <c r="M14" s="268">
        <v>45019</v>
      </c>
      <c r="N14" s="268">
        <v>45019</v>
      </c>
      <c r="O14" s="281" t="s">
        <v>1633</v>
      </c>
      <c r="P14" s="203"/>
      <c r="Q14" s="236" t="s">
        <v>9</v>
      </c>
      <c r="R14" s="281" t="s">
        <v>17</v>
      </c>
      <c r="S14" s="281"/>
      <c r="T14" s="281"/>
      <c r="U14" s="281"/>
      <c r="V14" s="283"/>
      <c r="W14" s="281"/>
      <c r="X14" s="284"/>
      <c r="Y14" s="285">
        <v>45025</v>
      </c>
      <c r="Z14" s="101" t="s">
        <v>276</v>
      </c>
      <c r="AA14" s="281" t="s">
        <v>1634</v>
      </c>
    </row>
    <row r="15" spans="1:28" s="102" customFormat="1" x14ac:dyDescent="0.35">
      <c r="A15" s="101">
        <v>14</v>
      </c>
      <c r="B15" s="101" t="s">
        <v>1635</v>
      </c>
      <c r="C15" s="267">
        <v>18</v>
      </c>
      <c r="D15" s="296" t="s">
        <v>13</v>
      </c>
      <c r="E15" s="236" t="s">
        <v>286</v>
      </c>
      <c r="F15" s="101" t="s">
        <v>271</v>
      </c>
      <c r="G15" s="236" t="s">
        <v>755</v>
      </c>
      <c r="H15" s="101" t="s">
        <v>280</v>
      </c>
      <c r="I15" s="236" t="s">
        <v>7</v>
      </c>
      <c r="J15" s="236" t="s">
        <v>288</v>
      </c>
      <c r="K15" s="236" t="s">
        <v>1610</v>
      </c>
      <c r="L15" s="101" t="s">
        <v>195</v>
      </c>
      <c r="M15" s="268">
        <v>45019</v>
      </c>
      <c r="N15" s="268">
        <v>45019</v>
      </c>
      <c r="O15" s="236" t="s">
        <v>1636</v>
      </c>
      <c r="P15" s="203"/>
      <c r="Q15" s="236" t="s">
        <v>9</v>
      </c>
      <c r="R15" s="236" t="s">
        <v>17</v>
      </c>
      <c r="S15" s="236"/>
      <c r="T15" s="236" t="s">
        <v>1637</v>
      </c>
      <c r="U15" s="236"/>
      <c r="V15" s="269"/>
      <c r="W15" s="236"/>
      <c r="X15" s="270"/>
      <c r="Y15" s="268">
        <v>45035</v>
      </c>
      <c r="Z15" s="101" t="s">
        <v>276</v>
      </c>
      <c r="AA15" s="236" t="s">
        <v>1638</v>
      </c>
    </row>
    <row r="16" spans="1:28" s="102" customFormat="1" hidden="1" x14ac:dyDescent="0.35">
      <c r="A16" s="101">
        <v>14</v>
      </c>
      <c r="B16" s="101" t="s">
        <v>1639</v>
      </c>
      <c r="C16" s="267">
        <v>20</v>
      </c>
      <c r="D16" s="296" t="s">
        <v>13</v>
      </c>
      <c r="E16" s="236" t="s">
        <v>286</v>
      </c>
      <c r="F16" s="101" t="s">
        <v>271</v>
      </c>
      <c r="G16" s="236" t="s">
        <v>50</v>
      </c>
      <c r="H16" s="101" t="s">
        <v>280</v>
      </c>
      <c r="I16" s="236" t="s">
        <v>50</v>
      </c>
      <c r="J16" s="236" t="s">
        <v>433</v>
      </c>
      <c r="K16" s="236" t="s">
        <v>1640</v>
      </c>
      <c r="L16" s="101" t="s">
        <v>193</v>
      </c>
      <c r="M16" s="268">
        <v>45020</v>
      </c>
      <c r="N16" s="268">
        <v>45020</v>
      </c>
      <c r="O16" s="236" t="s">
        <v>1641</v>
      </c>
      <c r="P16" s="203"/>
      <c r="Q16" s="236" t="s">
        <v>9</v>
      </c>
      <c r="R16" s="236" t="s">
        <v>23</v>
      </c>
      <c r="S16" s="236"/>
      <c r="T16" s="236"/>
      <c r="U16" s="236"/>
      <c r="V16" s="269"/>
      <c r="W16" s="236"/>
      <c r="X16" s="236"/>
      <c r="Y16" s="268">
        <v>45030</v>
      </c>
      <c r="Z16" s="101" t="s">
        <v>276</v>
      </c>
      <c r="AA16" s="236" t="s">
        <v>728</v>
      </c>
    </row>
    <row r="17" spans="1:28" s="102" customFormat="1" x14ac:dyDescent="0.35">
      <c r="A17" s="101">
        <v>14</v>
      </c>
      <c r="B17" s="101" t="s">
        <v>1642</v>
      </c>
      <c r="C17" s="267">
        <v>32</v>
      </c>
      <c r="D17" s="296" t="s">
        <v>13</v>
      </c>
      <c r="E17" s="236" t="s">
        <v>286</v>
      </c>
      <c r="F17" s="101" t="s">
        <v>271</v>
      </c>
      <c r="G17" s="236" t="s">
        <v>53</v>
      </c>
      <c r="H17" s="101" t="s">
        <v>280</v>
      </c>
      <c r="I17" s="236" t="s">
        <v>53</v>
      </c>
      <c r="J17" s="236" t="s">
        <v>385</v>
      </c>
      <c r="K17" s="236" t="s">
        <v>1643</v>
      </c>
      <c r="L17" s="101" t="s">
        <v>195</v>
      </c>
      <c r="M17" s="268">
        <v>45020</v>
      </c>
      <c r="N17" s="268">
        <v>45020</v>
      </c>
      <c r="O17" s="236" t="s">
        <v>1644</v>
      </c>
      <c r="P17" s="203"/>
      <c r="Q17" s="236" t="s">
        <v>9</v>
      </c>
      <c r="R17" s="236" t="s">
        <v>23</v>
      </c>
      <c r="S17" s="236"/>
      <c r="T17" s="236"/>
      <c r="U17" s="236" t="s">
        <v>163</v>
      </c>
      <c r="V17" s="269" t="s">
        <v>1489</v>
      </c>
      <c r="W17" s="236"/>
      <c r="X17" s="236"/>
      <c r="Y17" s="268">
        <v>45035</v>
      </c>
      <c r="Z17" s="101" t="s">
        <v>276</v>
      </c>
      <c r="AA17" s="236" t="s">
        <v>1645</v>
      </c>
      <c r="AB17" s="102">
        <v>2</v>
      </c>
    </row>
    <row r="18" spans="1:28" s="278" customFormat="1" hidden="1" x14ac:dyDescent="0.35">
      <c r="A18" s="271">
        <v>14</v>
      </c>
      <c r="B18" s="271" t="s">
        <v>1646</v>
      </c>
      <c r="C18" s="272">
        <v>3</v>
      </c>
      <c r="D18" s="298" t="s">
        <v>13</v>
      </c>
      <c r="E18" s="273" t="s">
        <v>286</v>
      </c>
      <c r="F18" s="271" t="s">
        <v>271</v>
      </c>
      <c r="G18" s="273" t="s">
        <v>44</v>
      </c>
      <c r="H18" s="271" t="s">
        <v>280</v>
      </c>
      <c r="I18" s="273" t="s">
        <v>44</v>
      </c>
      <c r="J18" s="273" t="s">
        <v>295</v>
      </c>
      <c r="K18" s="273" t="s">
        <v>542</v>
      </c>
      <c r="L18" s="271" t="s">
        <v>193</v>
      </c>
      <c r="M18" s="275">
        <v>45020</v>
      </c>
      <c r="N18" s="275">
        <v>45020</v>
      </c>
      <c r="O18" s="273" t="s">
        <v>1647</v>
      </c>
      <c r="P18" s="203"/>
      <c r="Q18" s="273" t="s">
        <v>9</v>
      </c>
      <c r="R18" s="273" t="s">
        <v>10</v>
      </c>
      <c r="S18" s="273"/>
      <c r="T18" s="273"/>
      <c r="U18" s="273"/>
      <c r="V18" s="276"/>
      <c r="W18" s="273"/>
      <c r="X18" s="273"/>
      <c r="Y18" s="275">
        <v>45023</v>
      </c>
      <c r="Z18" s="271" t="s">
        <v>430</v>
      </c>
      <c r="AA18" s="273" t="s">
        <v>1648</v>
      </c>
    </row>
    <row r="19" spans="1:28" x14ac:dyDescent="0.35">
      <c r="A19" s="136">
        <v>14</v>
      </c>
      <c r="B19" s="136" t="s">
        <v>1649</v>
      </c>
      <c r="C19" s="144">
        <v>3</v>
      </c>
      <c r="D19" s="158" t="s">
        <v>13</v>
      </c>
      <c r="E19" s="92" t="s">
        <v>286</v>
      </c>
      <c r="F19" s="136" t="s">
        <v>271</v>
      </c>
      <c r="G19" s="92" t="s">
        <v>7</v>
      </c>
      <c r="H19" s="136" t="s">
        <v>280</v>
      </c>
      <c r="I19" s="92" t="s">
        <v>7</v>
      </c>
      <c r="J19" s="92" t="s">
        <v>288</v>
      </c>
      <c r="K19" s="92" t="s">
        <v>339</v>
      </c>
      <c r="L19" s="136" t="s">
        <v>195</v>
      </c>
      <c r="M19" s="145">
        <v>45020</v>
      </c>
      <c r="N19" s="145">
        <v>45020</v>
      </c>
      <c r="O19" s="92" t="s">
        <v>18</v>
      </c>
      <c r="P19" s="203"/>
      <c r="Q19" s="92" t="s">
        <v>16</v>
      </c>
      <c r="R19" s="92"/>
      <c r="S19" s="92" t="s">
        <v>18</v>
      </c>
      <c r="T19" s="92"/>
      <c r="U19" s="92"/>
      <c r="V19" s="146"/>
      <c r="W19" s="92"/>
      <c r="X19" s="147"/>
      <c r="Y19" s="145">
        <v>45020</v>
      </c>
      <c r="Z19" s="136" t="s">
        <v>276</v>
      </c>
      <c r="AA19" s="92" t="s">
        <v>18</v>
      </c>
    </row>
    <row r="20" spans="1:28" x14ac:dyDescent="0.35">
      <c r="A20" s="136">
        <v>14</v>
      </c>
      <c r="B20" s="136" t="s">
        <v>1650</v>
      </c>
      <c r="C20" s="144">
        <v>10</v>
      </c>
      <c r="D20" s="158" t="s">
        <v>13</v>
      </c>
      <c r="E20" s="92" t="s">
        <v>279</v>
      </c>
      <c r="F20" s="136" t="s">
        <v>271</v>
      </c>
      <c r="G20" s="92" t="s">
        <v>1022</v>
      </c>
      <c r="H20" s="136" t="s">
        <v>280</v>
      </c>
      <c r="I20" s="92" t="s">
        <v>7</v>
      </c>
      <c r="J20" s="92" t="s">
        <v>288</v>
      </c>
      <c r="K20" s="92" t="s">
        <v>339</v>
      </c>
      <c r="L20" s="136" t="s">
        <v>195</v>
      </c>
      <c r="M20" s="145">
        <v>45020</v>
      </c>
      <c r="N20" s="145">
        <v>45020</v>
      </c>
      <c r="O20" s="92" t="s">
        <v>18</v>
      </c>
      <c r="P20" s="203"/>
      <c r="Q20" s="92" t="s">
        <v>16</v>
      </c>
      <c r="R20" s="92"/>
      <c r="S20" s="92" t="s">
        <v>18</v>
      </c>
      <c r="T20" s="92"/>
      <c r="U20" s="92"/>
      <c r="V20" s="146"/>
      <c r="W20" s="92"/>
      <c r="X20" s="147"/>
      <c r="Y20" s="145">
        <v>45020</v>
      </c>
      <c r="Z20" s="136" t="s">
        <v>276</v>
      </c>
      <c r="AA20" s="92" t="s">
        <v>18</v>
      </c>
    </row>
    <row r="21" spans="1:28" x14ac:dyDescent="0.35">
      <c r="A21" s="136">
        <v>14</v>
      </c>
      <c r="B21" s="136" t="s">
        <v>1651</v>
      </c>
      <c r="C21" s="144">
        <v>30</v>
      </c>
      <c r="D21" s="158" t="s">
        <v>13</v>
      </c>
      <c r="E21" s="92" t="s">
        <v>286</v>
      </c>
      <c r="F21" s="136" t="s">
        <v>271</v>
      </c>
      <c r="G21" s="92" t="s">
        <v>1625</v>
      </c>
      <c r="H21" s="136" t="s">
        <v>280</v>
      </c>
      <c r="I21" s="92" t="s">
        <v>7</v>
      </c>
      <c r="J21" s="92" t="s">
        <v>301</v>
      </c>
      <c r="K21" s="92" t="s">
        <v>1610</v>
      </c>
      <c r="L21" s="136" t="s">
        <v>195</v>
      </c>
      <c r="M21" s="145">
        <v>45021</v>
      </c>
      <c r="N21" s="145">
        <v>45021</v>
      </c>
      <c r="O21" s="92" t="s">
        <v>438</v>
      </c>
      <c r="P21" s="203"/>
      <c r="Q21" s="92" t="s">
        <v>9</v>
      </c>
      <c r="R21" s="92" t="s">
        <v>23</v>
      </c>
      <c r="S21" s="92"/>
      <c r="T21" s="92"/>
      <c r="U21" s="92"/>
      <c r="V21" s="146"/>
      <c r="W21" s="92"/>
      <c r="X21" s="147"/>
      <c r="Y21" s="145">
        <v>45023</v>
      </c>
      <c r="Z21" s="136" t="s">
        <v>276</v>
      </c>
      <c r="AA21" s="92" t="s">
        <v>1652</v>
      </c>
    </row>
    <row r="22" spans="1:28" x14ac:dyDescent="0.35">
      <c r="A22" s="136">
        <v>14</v>
      </c>
      <c r="B22" s="136" t="s">
        <v>1653</v>
      </c>
      <c r="C22" s="144">
        <v>2</v>
      </c>
      <c r="D22" s="158" t="s">
        <v>20</v>
      </c>
      <c r="E22" s="92" t="s">
        <v>279</v>
      </c>
      <c r="F22" s="136" t="s">
        <v>271</v>
      </c>
      <c r="G22" s="92" t="s">
        <v>50</v>
      </c>
      <c r="H22" s="136" t="s">
        <v>280</v>
      </c>
      <c r="I22" s="92" t="s">
        <v>50</v>
      </c>
      <c r="J22" s="92" t="s">
        <v>295</v>
      </c>
      <c r="K22" s="92" t="s">
        <v>742</v>
      </c>
      <c r="L22" s="136" t="s">
        <v>195</v>
      </c>
      <c r="M22" s="145">
        <v>45021</v>
      </c>
      <c r="N22" s="145">
        <v>45021</v>
      </c>
      <c r="O22" s="92" t="s">
        <v>1654</v>
      </c>
      <c r="P22" s="203"/>
      <c r="Q22" s="92" t="s">
        <v>9</v>
      </c>
      <c r="R22" s="92" t="s">
        <v>10</v>
      </c>
      <c r="S22" s="92"/>
      <c r="T22" s="92"/>
      <c r="U22" s="92"/>
      <c r="V22" s="146"/>
      <c r="W22" s="92"/>
      <c r="X22" s="147"/>
      <c r="Y22" s="145">
        <v>45031</v>
      </c>
      <c r="Z22" s="136" t="s">
        <v>276</v>
      </c>
      <c r="AA22" s="92" t="s">
        <v>1655</v>
      </c>
    </row>
    <row r="23" spans="1:28" x14ac:dyDescent="0.35">
      <c r="A23" s="136">
        <v>14</v>
      </c>
      <c r="B23" s="136" t="s">
        <v>1656</v>
      </c>
      <c r="C23" s="144">
        <v>9</v>
      </c>
      <c r="D23" s="158" t="s">
        <v>20</v>
      </c>
      <c r="E23" s="92" t="s">
        <v>286</v>
      </c>
      <c r="F23" s="136" t="s">
        <v>271</v>
      </c>
      <c r="G23" s="92" t="s">
        <v>50</v>
      </c>
      <c r="H23" s="136" t="s">
        <v>280</v>
      </c>
      <c r="I23" s="92" t="s">
        <v>50</v>
      </c>
      <c r="J23" s="92" t="s">
        <v>612</v>
      </c>
      <c r="K23" s="92" t="s">
        <v>1657</v>
      </c>
      <c r="L23" s="136" t="s">
        <v>195</v>
      </c>
      <c r="M23" s="145">
        <v>45021</v>
      </c>
      <c r="N23" s="145">
        <v>45021</v>
      </c>
      <c r="O23" s="92" t="s">
        <v>1658</v>
      </c>
      <c r="P23" s="203"/>
      <c r="Q23" s="92" t="s">
        <v>9</v>
      </c>
      <c r="R23" s="92" t="s">
        <v>17</v>
      </c>
      <c r="S23" s="92"/>
      <c r="T23" s="92"/>
      <c r="U23" s="92"/>
      <c r="V23" s="146"/>
      <c r="W23" s="92"/>
      <c r="X23" s="147"/>
      <c r="Y23" s="145">
        <v>45026</v>
      </c>
      <c r="Z23" s="136" t="s">
        <v>276</v>
      </c>
      <c r="AA23" s="92" t="s">
        <v>1658</v>
      </c>
    </row>
    <row r="24" spans="1:28" hidden="1" x14ac:dyDescent="0.35">
      <c r="A24" s="136">
        <v>14</v>
      </c>
      <c r="B24" s="136" t="s">
        <v>1659</v>
      </c>
      <c r="C24" s="144">
        <v>1.6</v>
      </c>
      <c r="D24" s="158" t="s">
        <v>13</v>
      </c>
      <c r="E24" s="92" t="s">
        <v>279</v>
      </c>
      <c r="F24" s="136" t="s">
        <v>271</v>
      </c>
      <c r="G24" s="92" t="s">
        <v>47</v>
      </c>
      <c r="H24" s="136" t="s">
        <v>280</v>
      </c>
      <c r="I24" s="92" t="s">
        <v>47</v>
      </c>
      <c r="J24" s="92" t="s">
        <v>385</v>
      </c>
      <c r="K24" s="92" t="s">
        <v>856</v>
      </c>
      <c r="L24" s="136" t="s">
        <v>193</v>
      </c>
      <c r="M24" s="145">
        <v>45021</v>
      </c>
      <c r="N24" s="145">
        <v>45021</v>
      </c>
      <c r="O24" s="92" t="s">
        <v>1660</v>
      </c>
      <c r="P24" s="203"/>
      <c r="Q24" s="92" t="s">
        <v>9</v>
      </c>
      <c r="R24" s="92" t="s">
        <v>10</v>
      </c>
      <c r="S24" s="92"/>
      <c r="T24" s="92"/>
      <c r="U24" s="92"/>
      <c r="V24" s="146"/>
      <c r="W24" s="92"/>
      <c r="X24" s="147"/>
      <c r="Y24" s="145">
        <v>45023</v>
      </c>
      <c r="Z24" s="136" t="s">
        <v>276</v>
      </c>
      <c r="AA24" s="92" t="s">
        <v>434</v>
      </c>
    </row>
    <row r="25" spans="1:28" s="278" customFormat="1" x14ac:dyDescent="0.35">
      <c r="A25" s="271">
        <v>14</v>
      </c>
      <c r="B25" s="271" t="s">
        <v>1661</v>
      </c>
      <c r="C25" s="272">
        <v>18</v>
      </c>
      <c r="D25" s="298" t="s">
        <v>13</v>
      </c>
      <c r="E25" s="273" t="s">
        <v>279</v>
      </c>
      <c r="F25" s="271" t="s">
        <v>271</v>
      </c>
      <c r="G25" s="127" t="s">
        <v>1147</v>
      </c>
      <c r="H25" s="271" t="s">
        <v>280</v>
      </c>
      <c r="I25" s="273" t="s">
        <v>7</v>
      </c>
      <c r="J25" s="273" t="s">
        <v>301</v>
      </c>
      <c r="K25" s="273" t="s">
        <v>1610</v>
      </c>
      <c r="L25" s="271" t="s">
        <v>195</v>
      </c>
      <c r="M25" s="275">
        <v>45021</v>
      </c>
      <c r="N25" s="275">
        <v>45021</v>
      </c>
      <c r="O25" s="273" t="s">
        <v>1662</v>
      </c>
      <c r="P25" s="203"/>
      <c r="Q25" s="273" t="s">
        <v>9</v>
      </c>
      <c r="R25" s="273" t="s">
        <v>17</v>
      </c>
      <c r="S25" s="273"/>
      <c r="T25" s="273" t="s">
        <v>1663</v>
      </c>
      <c r="U25" s="273" t="s">
        <v>163</v>
      </c>
      <c r="V25" s="276" t="s">
        <v>1664</v>
      </c>
      <c r="W25" s="273"/>
      <c r="X25" s="277"/>
      <c r="Y25" s="275">
        <v>45060</v>
      </c>
      <c r="Z25" s="271" t="s">
        <v>430</v>
      </c>
      <c r="AA25" s="273" t="s">
        <v>1665</v>
      </c>
      <c r="AB25" s="278">
        <v>3</v>
      </c>
    </row>
    <row r="26" spans="1:28" s="102" customFormat="1" x14ac:dyDescent="0.35">
      <c r="A26" s="101">
        <v>14</v>
      </c>
      <c r="B26" s="101" t="s">
        <v>1666</v>
      </c>
      <c r="C26" s="267">
        <v>29</v>
      </c>
      <c r="D26" s="296" t="s">
        <v>13</v>
      </c>
      <c r="E26" s="236" t="s">
        <v>286</v>
      </c>
      <c r="F26" s="101" t="s">
        <v>271</v>
      </c>
      <c r="G26" s="236" t="s">
        <v>1358</v>
      </c>
      <c r="H26" s="101" t="s">
        <v>280</v>
      </c>
      <c r="I26" s="236" t="s">
        <v>7</v>
      </c>
      <c r="J26" s="236" t="s">
        <v>295</v>
      </c>
      <c r="K26" s="236" t="s">
        <v>1610</v>
      </c>
      <c r="L26" s="101" t="s">
        <v>195</v>
      </c>
      <c r="M26" s="268">
        <v>45022</v>
      </c>
      <c r="N26" s="268">
        <v>45022</v>
      </c>
      <c r="O26" s="236" t="s">
        <v>1667</v>
      </c>
      <c r="P26" s="203"/>
      <c r="Q26" s="236" t="s">
        <v>9</v>
      </c>
      <c r="R26" s="236" t="s">
        <v>23</v>
      </c>
      <c r="S26" s="236"/>
      <c r="T26" s="236" t="s">
        <v>1668</v>
      </c>
      <c r="U26" s="236"/>
      <c r="V26" s="269"/>
      <c r="W26" s="236"/>
      <c r="X26" s="270"/>
      <c r="Y26" s="268">
        <v>45024</v>
      </c>
      <c r="Z26" s="101" t="s">
        <v>276</v>
      </c>
      <c r="AA26" s="236" t="s">
        <v>1669</v>
      </c>
    </row>
    <row r="27" spans="1:28" s="102" customFormat="1" hidden="1" x14ac:dyDescent="0.35">
      <c r="A27" s="101">
        <v>14</v>
      </c>
      <c r="B27" s="101" t="s">
        <v>1670</v>
      </c>
      <c r="C27" s="267">
        <v>70</v>
      </c>
      <c r="D27" s="296" t="s">
        <v>13</v>
      </c>
      <c r="E27" s="236" t="s">
        <v>286</v>
      </c>
      <c r="F27" s="101" t="s">
        <v>271</v>
      </c>
      <c r="G27" s="236" t="s">
        <v>175</v>
      </c>
      <c r="H27" s="101" t="s">
        <v>205</v>
      </c>
      <c r="I27" s="236" t="s">
        <v>175</v>
      </c>
      <c r="J27" s="236" t="s">
        <v>357</v>
      </c>
      <c r="K27" s="236" t="s">
        <v>274</v>
      </c>
      <c r="L27" s="101" t="s">
        <v>193</v>
      </c>
      <c r="M27" s="268">
        <v>45022</v>
      </c>
      <c r="N27" s="268">
        <v>45022</v>
      </c>
      <c r="O27" s="236" t="s">
        <v>1671</v>
      </c>
      <c r="P27" s="203"/>
      <c r="Q27" s="236" t="s">
        <v>9</v>
      </c>
      <c r="R27" s="236" t="s">
        <v>10</v>
      </c>
      <c r="S27" s="236"/>
      <c r="T27" s="236"/>
      <c r="U27" s="236"/>
      <c r="V27" s="269"/>
      <c r="W27" s="236"/>
      <c r="X27" s="270"/>
      <c r="Y27" s="268">
        <v>45049</v>
      </c>
      <c r="Z27" s="101" t="s">
        <v>276</v>
      </c>
      <c r="AA27" s="236" t="s">
        <v>1672</v>
      </c>
    </row>
    <row r="28" spans="1:28" s="278" customFormat="1" x14ac:dyDescent="0.35">
      <c r="A28" s="271">
        <v>14</v>
      </c>
      <c r="B28" s="271" t="s">
        <v>1673</v>
      </c>
      <c r="C28" s="272">
        <v>16</v>
      </c>
      <c r="D28" s="298" t="s">
        <v>25</v>
      </c>
      <c r="E28" s="273" t="s">
        <v>279</v>
      </c>
      <c r="F28" s="271" t="s">
        <v>271</v>
      </c>
      <c r="G28" s="273" t="s">
        <v>53</v>
      </c>
      <c r="H28" s="271" t="s">
        <v>280</v>
      </c>
      <c r="I28" s="273" t="s">
        <v>53</v>
      </c>
      <c r="J28" s="273" t="s">
        <v>288</v>
      </c>
      <c r="K28" s="273" t="s">
        <v>400</v>
      </c>
      <c r="L28" s="271" t="s">
        <v>195</v>
      </c>
      <c r="M28" s="275">
        <v>45023</v>
      </c>
      <c r="N28" s="275">
        <v>45023</v>
      </c>
      <c r="O28" s="273" t="s">
        <v>1674</v>
      </c>
      <c r="P28" s="203"/>
      <c r="Q28" s="273" t="s">
        <v>9</v>
      </c>
      <c r="R28" s="273" t="s">
        <v>10</v>
      </c>
      <c r="S28" s="273"/>
      <c r="T28" s="273"/>
      <c r="U28" s="273"/>
      <c r="V28" s="276"/>
      <c r="W28" s="273"/>
      <c r="X28" s="277"/>
      <c r="Y28" s="275">
        <v>45024</v>
      </c>
      <c r="Z28" s="271" t="s">
        <v>430</v>
      </c>
      <c r="AA28" s="273" t="s">
        <v>1675</v>
      </c>
    </row>
    <row r="29" spans="1:28" s="113" customFormat="1" hidden="1" x14ac:dyDescent="0.35">
      <c r="A29" s="279">
        <v>14</v>
      </c>
      <c r="B29" s="279" t="s">
        <v>1676</v>
      </c>
      <c r="C29" s="280">
        <v>3</v>
      </c>
      <c r="D29" s="297" t="s">
        <v>13</v>
      </c>
      <c r="E29" s="281" t="s">
        <v>279</v>
      </c>
      <c r="F29" s="279" t="s">
        <v>271</v>
      </c>
      <c r="G29" s="281" t="s">
        <v>336</v>
      </c>
      <c r="H29" s="101" t="s">
        <v>280</v>
      </c>
      <c r="I29" s="281" t="s">
        <v>7</v>
      </c>
      <c r="J29" s="281" t="s">
        <v>327</v>
      </c>
      <c r="K29" s="281" t="s">
        <v>1610</v>
      </c>
      <c r="L29" s="279" t="s">
        <v>193</v>
      </c>
      <c r="M29" s="268">
        <v>45023</v>
      </c>
      <c r="N29" s="268">
        <v>45023</v>
      </c>
      <c r="O29" s="281" t="s">
        <v>1677</v>
      </c>
      <c r="P29" s="203"/>
      <c r="Q29" s="236" t="s">
        <v>9</v>
      </c>
      <c r="R29" s="281" t="s">
        <v>17</v>
      </c>
      <c r="S29" s="281"/>
      <c r="T29" s="281"/>
      <c r="U29" s="281" t="s">
        <v>163</v>
      </c>
      <c r="V29" s="283" t="s">
        <v>1678</v>
      </c>
      <c r="W29" s="281"/>
      <c r="X29" s="284"/>
      <c r="Y29" s="285">
        <v>45035</v>
      </c>
      <c r="Z29" s="279" t="s">
        <v>276</v>
      </c>
      <c r="AA29" s="281" t="s">
        <v>1677</v>
      </c>
      <c r="AB29" s="113">
        <v>1</v>
      </c>
    </row>
    <row r="30" spans="1:28" s="102" customFormat="1" hidden="1" x14ac:dyDescent="0.35">
      <c r="A30" s="101">
        <v>14</v>
      </c>
      <c r="B30" s="101" t="s">
        <v>1679</v>
      </c>
      <c r="C30" s="267">
        <v>25</v>
      </c>
      <c r="D30" s="296" t="s">
        <v>13</v>
      </c>
      <c r="E30" s="236" t="s">
        <v>286</v>
      </c>
      <c r="F30" s="101" t="s">
        <v>271</v>
      </c>
      <c r="G30" s="236" t="s">
        <v>332</v>
      </c>
      <c r="H30" s="101" t="s">
        <v>280</v>
      </c>
      <c r="I30" s="236" t="s">
        <v>7</v>
      </c>
      <c r="J30" s="281" t="s">
        <v>327</v>
      </c>
      <c r="K30" s="281" t="s">
        <v>1610</v>
      </c>
      <c r="L30" s="101" t="s">
        <v>193</v>
      </c>
      <c r="M30" s="268">
        <v>45023</v>
      </c>
      <c r="N30" s="268">
        <v>45023</v>
      </c>
      <c r="O30" s="236" t="s">
        <v>587</v>
      </c>
      <c r="P30" s="203"/>
      <c r="Q30" s="236" t="s">
        <v>9</v>
      </c>
      <c r="R30" s="236" t="s">
        <v>10</v>
      </c>
      <c r="S30" s="236"/>
      <c r="T30" s="236"/>
      <c r="U30" s="236"/>
      <c r="V30" s="269"/>
      <c r="W30" s="236"/>
      <c r="X30" s="270"/>
      <c r="Y30" s="268">
        <v>45024</v>
      </c>
      <c r="Z30" s="101" t="s">
        <v>276</v>
      </c>
      <c r="AA30" s="236" t="s">
        <v>1204</v>
      </c>
    </row>
    <row r="31" spans="1:28" s="102" customFormat="1" hidden="1" x14ac:dyDescent="0.35">
      <c r="A31" s="101">
        <v>14</v>
      </c>
      <c r="B31" s="101" t="s">
        <v>1680</v>
      </c>
      <c r="C31" s="267">
        <v>25</v>
      </c>
      <c r="D31" s="296" t="s">
        <v>13</v>
      </c>
      <c r="E31" s="236" t="s">
        <v>286</v>
      </c>
      <c r="F31" s="101" t="s">
        <v>271</v>
      </c>
      <c r="G31" s="236" t="s">
        <v>1358</v>
      </c>
      <c r="H31" s="101" t="s">
        <v>280</v>
      </c>
      <c r="I31" s="236" t="s">
        <v>7</v>
      </c>
      <c r="J31" s="236" t="s">
        <v>385</v>
      </c>
      <c r="K31" s="281" t="s">
        <v>1610</v>
      </c>
      <c r="L31" s="101" t="s">
        <v>193</v>
      </c>
      <c r="M31" s="268">
        <v>45023</v>
      </c>
      <c r="N31" s="268">
        <v>45023</v>
      </c>
      <c r="O31" s="236" t="s">
        <v>1681</v>
      </c>
      <c r="P31" s="203"/>
      <c r="Q31" s="236" t="s">
        <v>9</v>
      </c>
      <c r="R31" s="236" t="s">
        <v>23</v>
      </c>
      <c r="S31" s="236"/>
      <c r="T31" s="236" t="s">
        <v>1682</v>
      </c>
      <c r="U31" s="236"/>
      <c r="V31" s="269"/>
      <c r="W31" s="236"/>
      <c r="X31" s="270"/>
      <c r="Y31" s="268">
        <v>45025</v>
      </c>
      <c r="Z31" s="101" t="s">
        <v>276</v>
      </c>
      <c r="AA31" s="236" t="s">
        <v>1683</v>
      </c>
    </row>
    <row r="32" spans="1:28" s="102" customFormat="1" hidden="1" x14ac:dyDescent="0.35">
      <c r="A32" s="101">
        <v>14</v>
      </c>
      <c r="B32" s="101" t="s">
        <v>1684</v>
      </c>
      <c r="C32" s="267">
        <v>21</v>
      </c>
      <c r="D32" s="296" t="s">
        <v>13</v>
      </c>
      <c r="E32" s="236" t="s">
        <v>286</v>
      </c>
      <c r="F32" s="101" t="s">
        <v>271</v>
      </c>
      <c r="G32" s="128" t="s">
        <v>733</v>
      </c>
      <c r="H32" s="101" t="s">
        <v>280</v>
      </c>
      <c r="I32" s="236" t="s">
        <v>7</v>
      </c>
      <c r="J32" s="236" t="s">
        <v>385</v>
      </c>
      <c r="K32" s="281" t="s">
        <v>1610</v>
      </c>
      <c r="L32" s="101" t="s">
        <v>193</v>
      </c>
      <c r="M32" s="268">
        <v>45023</v>
      </c>
      <c r="N32" s="268">
        <v>45023</v>
      </c>
      <c r="O32" s="236" t="s">
        <v>438</v>
      </c>
      <c r="P32" s="203"/>
      <c r="Q32" s="236" t="s">
        <v>9</v>
      </c>
      <c r="R32" s="236" t="s">
        <v>23</v>
      </c>
      <c r="S32" s="236"/>
      <c r="T32" s="236" t="s">
        <v>1682</v>
      </c>
      <c r="U32" s="236"/>
      <c r="V32" s="269"/>
      <c r="W32" s="236"/>
      <c r="X32" s="270"/>
      <c r="Y32" s="268">
        <v>45025</v>
      </c>
      <c r="Z32" s="101" t="s">
        <v>276</v>
      </c>
      <c r="AA32" s="236" t="s">
        <v>1685</v>
      </c>
    </row>
    <row r="33" spans="1:28" s="102" customFormat="1" hidden="1" x14ac:dyDescent="0.35">
      <c r="A33" s="101">
        <v>14</v>
      </c>
      <c r="B33" s="101" t="s">
        <v>1686</v>
      </c>
      <c r="C33" s="267">
        <v>6</v>
      </c>
      <c r="D33" s="296" t="s">
        <v>20</v>
      </c>
      <c r="E33" s="236" t="s">
        <v>286</v>
      </c>
      <c r="F33" s="101" t="s">
        <v>271</v>
      </c>
      <c r="G33" s="236" t="s">
        <v>44</v>
      </c>
      <c r="H33" s="101" t="s">
        <v>280</v>
      </c>
      <c r="I33" s="236" t="s">
        <v>44</v>
      </c>
      <c r="J33" s="236" t="s">
        <v>301</v>
      </c>
      <c r="K33" s="281" t="s">
        <v>659</v>
      </c>
      <c r="L33" s="101" t="s">
        <v>193</v>
      </c>
      <c r="M33" s="268">
        <v>45023</v>
      </c>
      <c r="N33" s="268">
        <v>45023</v>
      </c>
      <c r="O33" s="236" t="s">
        <v>1687</v>
      </c>
      <c r="P33" s="203"/>
      <c r="Q33" s="236" t="s">
        <v>9</v>
      </c>
      <c r="R33" s="236" t="s">
        <v>10</v>
      </c>
      <c r="S33" s="236"/>
      <c r="T33" s="236"/>
      <c r="U33" s="236"/>
      <c r="V33" s="269"/>
      <c r="W33" s="236"/>
      <c r="X33" s="270"/>
      <c r="Y33" s="268">
        <v>45035</v>
      </c>
      <c r="Z33" s="101" t="s">
        <v>276</v>
      </c>
      <c r="AA33" s="236" t="s">
        <v>434</v>
      </c>
    </row>
    <row r="34" spans="1:28" s="113" customFormat="1" hidden="1" x14ac:dyDescent="0.35">
      <c r="A34" s="279">
        <v>14</v>
      </c>
      <c r="B34" s="279" t="s">
        <v>1688</v>
      </c>
      <c r="C34" s="280">
        <v>19</v>
      </c>
      <c r="D34" s="297" t="s">
        <v>13</v>
      </c>
      <c r="E34" s="281" t="s">
        <v>286</v>
      </c>
      <c r="F34" s="279" t="s">
        <v>271</v>
      </c>
      <c r="G34" s="236" t="s">
        <v>1358</v>
      </c>
      <c r="H34" s="101" t="s">
        <v>280</v>
      </c>
      <c r="I34" s="281" t="s">
        <v>7</v>
      </c>
      <c r="J34" s="281" t="s">
        <v>273</v>
      </c>
      <c r="K34" s="281" t="s">
        <v>1610</v>
      </c>
      <c r="L34" s="279" t="s">
        <v>193</v>
      </c>
      <c r="M34" s="268">
        <v>45023</v>
      </c>
      <c r="N34" s="268">
        <v>45023</v>
      </c>
      <c r="O34" s="281" t="s">
        <v>1689</v>
      </c>
      <c r="P34" s="203"/>
      <c r="Q34" s="236" t="s">
        <v>9</v>
      </c>
      <c r="R34" s="281" t="s">
        <v>23</v>
      </c>
      <c r="S34" s="281"/>
      <c r="T34" s="281" t="s">
        <v>1690</v>
      </c>
      <c r="U34" s="281"/>
      <c r="V34" s="283"/>
      <c r="W34" s="281"/>
      <c r="X34" s="284"/>
      <c r="Y34" s="285">
        <v>45027</v>
      </c>
      <c r="Z34" s="101" t="s">
        <v>276</v>
      </c>
      <c r="AA34" s="281" t="s">
        <v>1691</v>
      </c>
    </row>
    <row r="35" spans="1:28" s="102" customFormat="1" x14ac:dyDescent="0.35">
      <c r="A35" s="101">
        <v>14</v>
      </c>
      <c r="B35" s="101" t="s">
        <v>1692</v>
      </c>
      <c r="C35" s="267">
        <v>66</v>
      </c>
      <c r="D35" s="296" t="s">
        <v>13</v>
      </c>
      <c r="E35" s="236" t="s">
        <v>279</v>
      </c>
      <c r="F35" s="101" t="s">
        <v>271</v>
      </c>
      <c r="G35" s="236" t="s">
        <v>7</v>
      </c>
      <c r="H35" s="101" t="s">
        <v>280</v>
      </c>
      <c r="I35" s="236" t="s">
        <v>7</v>
      </c>
      <c r="J35" s="236" t="s">
        <v>433</v>
      </c>
      <c r="K35" s="281" t="s">
        <v>1610</v>
      </c>
      <c r="L35" s="101" t="s">
        <v>195</v>
      </c>
      <c r="M35" s="268">
        <v>45024</v>
      </c>
      <c r="N35" s="268">
        <v>45024</v>
      </c>
      <c r="O35" s="236" t="s">
        <v>1693</v>
      </c>
      <c r="P35" s="203"/>
      <c r="Q35" s="236" t="s">
        <v>9</v>
      </c>
      <c r="R35" s="236" t="s">
        <v>10</v>
      </c>
      <c r="S35" s="236"/>
      <c r="T35" s="236"/>
      <c r="U35" s="236"/>
      <c r="V35" s="269"/>
      <c r="W35" s="236"/>
      <c r="X35" s="270"/>
      <c r="Y35" s="268">
        <v>45027</v>
      </c>
      <c r="Z35" s="101" t="s">
        <v>276</v>
      </c>
      <c r="AA35" s="236" t="s">
        <v>1694</v>
      </c>
    </row>
    <row r="36" spans="1:28" s="102" customFormat="1" x14ac:dyDescent="0.35">
      <c r="A36" s="101">
        <v>14</v>
      </c>
      <c r="B36" s="101" t="s">
        <v>1695</v>
      </c>
      <c r="C36" s="267">
        <v>31</v>
      </c>
      <c r="D36" s="296" t="s">
        <v>13</v>
      </c>
      <c r="E36" s="236" t="s">
        <v>286</v>
      </c>
      <c r="F36" s="101" t="s">
        <v>271</v>
      </c>
      <c r="G36" s="236" t="s">
        <v>1696</v>
      </c>
      <c r="H36" s="101" t="s">
        <v>280</v>
      </c>
      <c r="I36" s="236" t="s">
        <v>7</v>
      </c>
      <c r="J36" s="236" t="s">
        <v>273</v>
      </c>
      <c r="K36" s="281" t="s">
        <v>1610</v>
      </c>
      <c r="L36" s="101" t="s">
        <v>195</v>
      </c>
      <c r="M36" s="268">
        <v>45024</v>
      </c>
      <c r="N36" s="268">
        <v>45024</v>
      </c>
      <c r="O36" s="236" t="s">
        <v>1697</v>
      </c>
      <c r="P36" s="203"/>
      <c r="Q36" s="236" t="s">
        <v>9</v>
      </c>
      <c r="R36" s="236" t="s">
        <v>17</v>
      </c>
      <c r="S36" s="236"/>
      <c r="T36" s="236"/>
      <c r="U36" s="236"/>
      <c r="V36" s="269"/>
      <c r="W36" s="236"/>
      <c r="X36" s="270"/>
      <c r="Y36" s="268">
        <v>45027</v>
      </c>
      <c r="Z36" s="101" t="s">
        <v>276</v>
      </c>
      <c r="AA36" s="236" t="s">
        <v>1698</v>
      </c>
    </row>
    <row r="37" spans="1:28" x14ac:dyDescent="0.35">
      <c r="A37" s="136">
        <v>15</v>
      </c>
      <c r="B37" s="136" t="s">
        <v>1699</v>
      </c>
      <c r="C37" s="144">
        <v>35</v>
      </c>
      <c r="D37" s="158" t="s">
        <v>13</v>
      </c>
      <c r="E37" s="92" t="s">
        <v>279</v>
      </c>
      <c r="F37" s="136" t="s">
        <v>271</v>
      </c>
      <c r="G37" s="92" t="s">
        <v>7</v>
      </c>
      <c r="H37" s="136" t="s">
        <v>280</v>
      </c>
      <c r="I37" s="92" t="s">
        <v>7</v>
      </c>
      <c r="J37" s="92" t="s">
        <v>357</v>
      </c>
      <c r="K37" s="153" t="s">
        <v>1610</v>
      </c>
      <c r="L37" s="136" t="s">
        <v>195</v>
      </c>
      <c r="M37" s="145">
        <v>45025</v>
      </c>
      <c r="N37" s="145">
        <v>45025</v>
      </c>
      <c r="O37" s="92" t="s">
        <v>1165</v>
      </c>
      <c r="P37" s="203"/>
      <c r="Q37" s="92" t="s">
        <v>9</v>
      </c>
      <c r="R37" s="92" t="s">
        <v>17</v>
      </c>
      <c r="S37" s="92"/>
      <c r="T37" s="92" t="s">
        <v>1700</v>
      </c>
      <c r="U37" s="92"/>
      <c r="V37" s="146"/>
      <c r="W37" s="92"/>
      <c r="X37" s="147"/>
      <c r="Y37" s="145">
        <v>45035</v>
      </c>
      <c r="Z37" s="136" t="s">
        <v>276</v>
      </c>
      <c r="AA37" s="92" t="s">
        <v>1701</v>
      </c>
    </row>
    <row r="38" spans="1:28" x14ac:dyDescent="0.35">
      <c r="A38" s="136">
        <v>15</v>
      </c>
      <c r="B38" s="136" t="s">
        <v>1702</v>
      </c>
      <c r="C38" s="144">
        <v>18</v>
      </c>
      <c r="D38" s="158" t="s">
        <v>13</v>
      </c>
      <c r="E38" s="92" t="s">
        <v>286</v>
      </c>
      <c r="F38" s="136" t="s">
        <v>271</v>
      </c>
      <c r="G38" s="92" t="s">
        <v>1358</v>
      </c>
      <c r="H38" s="136" t="s">
        <v>280</v>
      </c>
      <c r="I38" s="92" t="s">
        <v>7</v>
      </c>
      <c r="J38" s="92" t="s">
        <v>273</v>
      </c>
      <c r="K38" s="153" t="s">
        <v>1610</v>
      </c>
      <c r="L38" s="136" t="s">
        <v>195</v>
      </c>
      <c r="M38" s="145">
        <v>45023</v>
      </c>
      <c r="N38" s="145">
        <v>45023</v>
      </c>
      <c r="O38" s="92" t="s">
        <v>1703</v>
      </c>
      <c r="P38" s="203"/>
      <c r="Q38" s="92" t="s">
        <v>9</v>
      </c>
      <c r="R38" s="92" t="s">
        <v>23</v>
      </c>
      <c r="S38" s="92"/>
      <c r="T38" s="92"/>
      <c r="U38" s="92"/>
      <c r="V38" s="146"/>
      <c r="W38" s="92"/>
      <c r="X38" s="147"/>
      <c r="Y38" s="145">
        <v>45025</v>
      </c>
      <c r="Z38" s="136" t="s">
        <v>276</v>
      </c>
      <c r="AA38" s="92" t="s">
        <v>1704</v>
      </c>
    </row>
    <row r="39" spans="1:28" x14ac:dyDescent="0.35">
      <c r="A39" s="136">
        <v>15</v>
      </c>
      <c r="B39" s="136" t="s">
        <v>1705</v>
      </c>
      <c r="C39" s="144">
        <v>32</v>
      </c>
      <c r="D39" s="158" t="s">
        <v>13</v>
      </c>
      <c r="E39" s="92" t="s">
        <v>286</v>
      </c>
      <c r="F39" s="136" t="s">
        <v>271</v>
      </c>
      <c r="G39" s="92" t="s">
        <v>1358</v>
      </c>
      <c r="H39" s="136" t="s">
        <v>280</v>
      </c>
      <c r="I39" s="92" t="s">
        <v>7</v>
      </c>
      <c r="J39" s="92" t="s">
        <v>612</v>
      </c>
      <c r="K39" s="153" t="s">
        <v>1610</v>
      </c>
      <c r="L39" s="136" t="s">
        <v>195</v>
      </c>
      <c r="M39" s="145">
        <v>45026</v>
      </c>
      <c r="N39" s="145">
        <v>45026</v>
      </c>
      <c r="O39" s="92" t="s">
        <v>1706</v>
      </c>
      <c r="P39" s="203"/>
      <c r="Q39" s="92" t="s">
        <v>9</v>
      </c>
      <c r="R39" s="92" t="s">
        <v>23</v>
      </c>
      <c r="S39" s="92"/>
      <c r="T39" s="92" t="s">
        <v>1690</v>
      </c>
      <c r="U39" s="92"/>
      <c r="V39" s="146"/>
      <c r="W39" s="92"/>
      <c r="X39" s="147"/>
      <c r="Y39" s="145">
        <v>45027</v>
      </c>
      <c r="Z39" s="136" t="s">
        <v>276</v>
      </c>
      <c r="AA39" s="92" t="s">
        <v>1707</v>
      </c>
    </row>
    <row r="40" spans="1:28" s="80" customFormat="1" x14ac:dyDescent="0.35">
      <c r="A40" s="137">
        <v>15</v>
      </c>
      <c r="B40" s="137" t="s">
        <v>1708</v>
      </c>
      <c r="C40" s="138">
        <v>36</v>
      </c>
      <c r="D40" s="295" t="s">
        <v>13</v>
      </c>
      <c r="E40" s="139" t="s">
        <v>279</v>
      </c>
      <c r="F40" s="137" t="s">
        <v>271</v>
      </c>
      <c r="G40" s="139" t="s">
        <v>175</v>
      </c>
      <c r="H40" s="137" t="s">
        <v>205</v>
      </c>
      <c r="I40" s="139" t="s">
        <v>175</v>
      </c>
      <c r="J40" s="139" t="s">
        <v>612</v>
      </c>
      <c r="K40" s="139" t="s">
        <v>274</v>
      </c>
      <c r="L40" s="137" t="s">
        <v>195</v>
      </c>
      <c r="M40" s="140">
        <v>45025</v>
      </c>
      <c r="N40" s="140">
        <v>45025</v>
      </c>
      <c r="O40" s="301" t="s">
        <v>1709</v>
      </c>
      <c r="P40" s="203"/>
      <c r="Q40" s="139" t="s">
        <v>9</v>
      </c>
      <c r="R40" s="139" t="s">
        <v>10</v>
      </c>
      <c r="S40" s="139"/>
      <c r="T40" s="139"/>
      <c r="U40" s="139"/>
      <c r="V40" s="141"/>
      <c r="W40" s="139"/>
      <c r="X40" s="142"/>
      <c r="Y40" s="140">
        <v>45040</v>
      </c>
      <c r="Z40" s="137" t="s">
        <v>430</v>
      </c>
      <c r="AA40" s="139" t="s">
        <v>1710</v>
      </c>
    </row>
    <row r="41" spans="1:28" s="80" customFormat="1" x14ac:dyDescent="0.35">
      <c r="A41" s="137">
        <v>15</v>
      </c>
      <c r="B41" s="137" t="s">
        <v>1711</v>
      </c>
      <c r="C41" s="138">
        <v>3</v>
      </c>
      <c r="D41" s="295" t="s">
        <v>25</v>
      </c>
      <c r="E41" s="139" t="s">
        <v>279</v>
      </c>
      <c r="F41" s="137" t="s">
        <v>271</v>
      </c>
      <c r="G41" s="139" t="s">
        <v>884</v>
      </c>
      <c r="H41" s="137" t="s">
        <v>280</v>
      </c>
      <c r="I41" s="139" t="s">
        <v>7</v>
      </c>
      <c r="J41" s="139" t="s">
        <v>301</v>
      </c>
      <c r="K41" s="139" t="s">
        <v>1610</v>
      </c>
      <c r="L41" s="137" t="s">
        <v>195</v>
      </c>
      <c r="M41" s="140">
        <v>45027</v>
      </c>
      <c r="N41" s="140">
        <v>45027</v>
      </c>
      <c r="O41" s="139" t="s">
        <v>1712</v>
      </c>
      <c r="P41" s="203"/>
      <c r="Q41" s="139" t="s">
        <v>9</v>
      </c>
      <c r="R41" s="139" t="s">
        <v>10</v>
      </c>
      <c r="S41" s="139"/>
      <c r="T41" s="139"/>
      <c r="U41" s="139"/>
      <c r="V41" s="141"/>
      <c r="W41" s="139"/>
      <c r="X41" s="142"/>
      <c r="Y41" s="140">
        <v>45027</v>
      </c>
      <c r="Z41" s="137" t="s">
        <v>430</v>
      </c>
      <c r="AA41" s="139" t="s">
        <v>1713</v>
      </c>
    </row>
    <row r="42" spans="1:28" s="80" customFormat="1" x14ac:dyDescent="0.35">
      <c r="A42" s="137">
        <v>15</v>
      </c>
      <c r="B42" s="137" t="s">
        <v>1714</v>
      </c>
      <c r="C42" s="138">
        <v>1</v>
      </c>
      <c r="D42" s="295" t="s">
        <v>13</v>
      </c>
      <c r="E42" s="139" t="s">
        <v>279</v>
      </c>
      <c r="F42" s="137" t="s">
        <v>271</v>
      </c>
      <c r="G42" s="139" t="s">
        <v>173</v>
      </c>
      <c r="H42" s="137" t="s">
        <v>205</v>
      </c>
      <c r="I42" s="139" t="s">
        <v>173</v>
      </c>
      <c r="J42" s="139" t="s">
        <v>357</v>
      </c>
      <c r="K42" s="139" t="s">
        <v>274</v>
      </c>
      <c r="L42" s="137" t="s">
        <v>195</v>
      </c>
      <c r="M42" s="140">
        <v>45028</v>
      </c>
      <c r="N42" s="140">
        <v>45028</v>
      </c>
      <c r="O42" s="139" t="s">
        <v>1715</v>
      </c>
      <c r="P42" s="203"/>
      <c r="Q42" s="139" t="s">
        <v>9</v>
      </c>
      <c r="R42" s="139" t="s">
        <v>17</v>
      </c>
      <c r="S42" s="139"/>
      <c r="T42" s="139"/>
      <c r="U42" s="139"/>
      <c r="V42" s="141"/>
      <c r="W42" s="139"/>
      <c r="X42" s="142"/>
      <c r="Y42" s="140">
        <v>45029</v>
      </c>
      <c r="Z42" s="137" t="s">
        <v>430</v>
      </c>
      <c r="AA42" s="139" t="s">
        <v>1716</v>
      </c>
    </row>
    <row r="43" spans="1:28" x14ac:dyDescent="0.35">
      <c r="A43" s="136">
        <v>15</v>
      </c>
      <c r="B43" s="136" t="s">
        <v>1717</v>
      </c>
      <c r="C43" s="144">
        <v>30</v>
      </c>
      <c r="D43" s="158" t="s">
        <v>13</v>
      </c>
      <c r="E43" s="92" t="s">
        <v>286</v>
      </c>
      <c r="F43" s="136" t="s">
        <v>271</v>
      </c>
      <c r="G43" s="92" t="s">
        <v>50</v>
      </c>
      <c r="H43" s="136" t="s">
        <v>280</v>
      </c>
      <c r="I43" s="92" t="s">
        <v>50</v>
      </c>
      <c r="J43" s="92" t="s">
        <v>357</v>
      </c>
      <c r="K43" s="92" t="s">
        <v>1640</v>
      </c>
      <c r="L43" s="136" t="s">
        <v>195</v>
      </c>
      <c r="M43" s="145">
        <v>45028</v>
      </c>
      <c r="N43" s="145">
        <v>45028</v>
      </c>
      <c r="O43" s="92" t="s">
        <v>1718</v>
      </c>
      <c r="P43" s="203"/>
      <c r="Q43" s="92" t="s">
        <v>9</v>
      </c>
      <c r="R43" s="92" t="s">
        <v>23</v>
      </c>
      <c r="S43" s="92"/>
      <c r="T43" s="92" t="s">
        <v>1719</v>
      </c>
      <c r="U43" s="92" t="s">
        <v>163</v>
      </c>
      <c r="V43" s="146" t="s">
        <v>1720</v>
      </c>
      <c r="W43" s="92"/>
      <c r="X43" s="147"/>
      <c r="Y43" s="145">
        <v>45041</v>
      </c>
      <c r="Z43" s="136" t="s">
        <v>276</v>
      </c>
      <c r="AA43" s="92" t="s">
        <v>1721</v>
      </c>
      <c r="AB43" s="79">
        <v>7</v>
      </c>
    </row>
    <row r="44" spans="1:28" x14ac:dyDescent="0.35">
      <c r="A44" s="136">
        <v>15</v>
      </c>
      <c r="B44" s="136" t="s">
        <v>1722</v>
      </c>
      <c r="C44" s="144">
        <v>55</v>
      </c>
      <c r="D44" s="158" t="s">
        <v>13</v>
      </c>
      <c r="E44" s="92" t="s">
        <v>286</v>
      </c>
      <c r="F44" s="136" t="s">
        <v>271</v>
      </c>
      <c r="G44" s="92" t="s">
        <v>47</v>
      </c>
      <c r="H44" s="136" t="s">
        <v>280</v>
      </c>
      <c r="I44" s="92" t="s">
        <v>47</v>
      </c>
      <c r="J44" s="92" t="s">
        <v>357</v>
      </c>
      <c r="K44" s="92" t="s">
        <v>1723</v>
      </c>
      <c r="L44" s="136" t="s">
        <v>195</v>
      </c>
      <c r="M44" s="145">
        <v>45028</v>
      </c>
      <c r="N44" s="145">
        <v>45028</v>
      </c>
      <c r="O44" s="92" t="s">
        <v>1724</v>
      </c>
      <c r="P44" s="203"/>
      <c r="Q44" s="92" t="s">
        <v>9</v>
      </c>
      <c r="R44" s="92" t="s">
        <v>17</v>
      </c>
      <c r="S44" s="92"/>
      <c r="T44" s="92"/>
      <c r="U44" s="92"/>
      <c r="V44" s="146"/>
      <c r="W44" s="92"/>
      <c r="X44" s="147"/>
      <c r="Y44" s="145">
        <v>45037</v>
      </c>
      <c r="Z44" s="136" t="s">
        <v>276</v>
      </c>
      <c r="AA44" s="92" t="s">
        <v>1725</v>
      </c>
    </row>
    <row r="45" spans="1:28" x14ac:dyDescent="0.35">
      <c r="A45" s="136">
        <v>15</v>
      </c>
      <c r="B45" s="136" t="s">
        <v>1726</v>
      </c>
      <c r="C45" s="144">
        <v>14</v>
      </c>
      <c r="D45" s="158" t="s">
        <v>13</v>
      </c>
      <c r="E45" s="92" t="s">
        <v>279</v>
      </c>
      <c r="F45" s="136" t="s">
        <v>271</v>
      </c>
      <c r="G45" s="92" t="s">
        <v>47</v>
      </c>
      <c r="H45" s="136" t="s">
        <v>280</v>
      </c>
      <c r="I45" s="92" t="s">
        <v>47</v>
      </c>
      <c r="J45" s="92" t="s">
        <v>357</v>
      </c>
      <c r="K45" s="92" t="s">
        <v>1723</v>
      </c>
      <c r="L45" s="136" t="s">
        <v>195</v>
      </c>
      <c r="M45" s="145">
        <v>45028</v>
      </c>
      <c r="N45" s="145">
        <v>45028</v>
      </c>
      <c r="O45" s="92" t="s">
        <v>1727</v>
      </c>
      <c r="P45" s="203"/>
      <c r="Q45" s="92" t="s">
        <v>9</v>
      </c>
      <c r="R45" s="92" t="s">
        <v>17</v>
      </c>
      <c r="S45" s="92"/>
      <c r="T45" s="92"/>
      <c r="U45" s="92"/>
      <c r="V45" s="146"/>
      <c r="W45" s="92"/>
      <c r="X45" s="147"/>
      <c r="Y45" s="145">
        <v>45037</v>
      </c>
      <c r="Z45" s="136" t="s">
        <v>276</v>
      </c>
      <c r="AA45" s="92" t="s">
        <v>1728</v>
      </c>
    </row>
    <row r="46" spans="1:28" s="112" customFormat="1" x14ac:dyDescent="0.35">
      <c r="A46" s="151">
        <v>15</v>
      </c>
      <c r="B46" s="151" t="s">
        <v>1729</v>
      </c>
      <c r="C46" s="152">
        <v>16</v>
      </c>
      <c r="D46" s="293" t="s">
        <v>13</v>
      </c>
      <c r="E46" s="153" t="s">
        <v>286</v>
      </c>
      <c r="F46" s="151" t="s">
        <v>271</v>
      </c>
      <c r="G46" s="153" t="s">
        <v>336</v>
      </c>
      <c r="H46" s="136" t="s">
        <v>280</v>
      </c>
      <c r="I46" s="153" t="s">
        <v>7</v>
      </c>
      <c r="J46" s="153" t="s">
        <v>357</v>
      </c>
      <c r="K46" s="153" t="s">
        <v>1610</v>
      </c>
      <c r="L46" s="136" t="s">
        <v>195</v>
      </c>
      <c r="M46" s="145">
        <v>45028</v>
      </c>
      <c r="N46" s="145">
        <v>45028</v>
      </c>
      <c r="O46" s="153" t="s">
        <v>1730</v>
      </c>
      <c r="P46" s="203"/>
      <c r="Q46" s="92" t="s">
        <v>9</v>
      </c>
      <c r="R46" s="153" t="s">
        <v>23</v>
      </c>
      <c r="S46" s="153"/>
      <c r="T46" s="153" t="s">
        <v>1682</v>
      </c>
      <c r="U46" s="153"/>
      <c r="V46" s="156"/>
      <c r="W46" s="153"/>
      <c r="X46" s="157"/>
      <c r="Y46" s="155">
        <v>45035</v>
      </c>
      <c r="Z46" s="136" t="s">
        <v>276</v>
      </c>
      <c r="AA46" s="153" t="s">
        <v>1731</v>
      </c>
    </row>
    <row r="47" spans="1:28" x14ac:dyDescent="0.35">
      <c r="A47" s="136">
        <v>15</v>
      </c>
      <c r="B47" s="136" t="s">
        <v>1732</v>
      </c>
      <c r="C47" s="144">
        <v>2</v>
      </c>
      <c r="D47" s="158" t="s">
        <v>13</v>
      </c>
      <c r="E47" s="92" t="s">
        <v>286</v>
      </c>
      <c r="F47" s="136" t="s">
        <v>271</v>
      </c>
      <c r="G47" s="92" t="s">
        <v>1022</v>
      </c>
      <c r="H47" s="136" t="s">
        <v>280</v>
      </c>
      <c r="I47" s="92" t="s">
        <v>7</v>
      </c>
      <c r="J47" s="92" t="s">
        <v>273</v>
      </c>
      <c r="K47" s="92" t="s">
        <v>1610</v>
      </c>
      <c r="L47" s="136" t="s">
        <v>195</v>
      </c>
      <c r="M47" s="145">
        <v>45030</v>
      </c>
      <c r="N47" s="145">
        <v>45030</v>
      </c>
      <c r="O47" s="92" t="s">
        <v>1733</v>
      </c>
      <c r="P47" s="203"/>
      <c r="Q47" s="92" t="s">
        <v>9</v>
      </c>
      <c r="R47" s="92" t="s">
        <v>10</v>
      </c>
      <c r="S47" s="92"/>
      <c r="T47" s="92"/>
      <c r="U47" s="92"/>
      <c r="V47" s="146"/>
      <c r="W47" s="92"/>
      <c r="X47" s="147"/>
      <c r="Y47" s="145">
        <v>45036</v>
      </c>
      <c r="Z47" s="136" t="s">
        <v>773</v>
      </c>
      <c r="AA47" s="92" t="s">
        <v>1733</v>
      </c>
    </row>
    <row r="48" spans="1:28" x14ac:dyDescent="0.35">
      <c r="A48" s="136">
        <v>15</v>
      </c>
      <c r="B48" s="136" t="s">
        <v>1734</v>
      </c>
      <c r="C48" s="144">
        <v>37</v>
      </c>
      <c r="D48" s="158" t="s">
        <v>13</v>
      </c>
      <c r="E48" s="92" t="s">
        <v>286</v>
      </c>
      <c r="F48" s="136" t="s">
        <v>271</v>
      </c>
      <c r="G48" s="92" t="s">
        <v>50</v>
      </c>
      <c r="H48" s="136" t="s">
        <v>280</v>
      </c>
      <c r="I48" s="92" t="s">
        <v>50</v>
      </c>
      <c r="J48" s="92" t="s">
        <v>273</v>
      </c>
      <c r="K48" s="92" t="s">
        <v>499</v>
      </c>
      <c r="L48" s="136" t="s">
        <v>195</v>
      </c>
      <c r="M48" s="145">
        <v>45030</v>
      </c>
      <c r="N48" s="145">
        <v>45030</v>
      </c>
      <c r="O48" s="92" t="s">
        <v>1735</v>
      </c>
      <c r="P48" s="203"/>
      <c r="Q48" s="92" t="s">
        <v>9</v>
      </c>
      <c r="R48" s="92" t="s">
        <v>23</v>
      </c>
      <c r="S48" s="92"/>
      <c r="T48" s="92" t="s">
        <v>1736</v>
      </c>
      <c r="U48" s="92"/>
      <c r="V48" s="146"/>
      <c r="W48" s="92"/>
      <c r="X48" s="147"/>
      <c r="Y48" s="145">
        <v>45043</v>
      </c>
      <c r="Z48" s="136" t="s">
        <v>276</v>
      </c>
      <c r="AA48" s="92" t="s">
        <v>1737</v>
      </c>
    </row>
    <row r="49" spans="1:28" s="102" customFormat="1" x14ac:dyDescent="0.35">
      <c r="A49" s="101">
        <v>15</v>
      </c>
      <c r="B49" s="101" t="s">
        <v>1738</v>
      </c>
      <c r="C49" s="267">
        <v>30</v>
      </c>
      <c r="D49" s="296" t="s">
        <v>13</v>
      </c>
      <c r="E49" s="236" t="s">
        <v>286</v>
      </c>
      <c r="F49" s="101" t="s">
        <v>271</v>
      </c>
      <c r="G49" s="236" t="s">
        <v>53</v>
      </c>
      <c r="H49" s="101" t="s">
        <v>280</v>
      </c>
      <c r="I49" s="236" t="s">
        <v>53</v>
      </c>
      <c r="J49" s="236" t="s">
        <v>301</v>
      </c>
      <c r="K49" s="236" t="s">
        <v>839</v>
      </c>
      <c r="L49" s="101" t="s">
        <v>195</v>
      </c>
      <c r="M49" s="268">
        <v>45031</v>
      </c>
      <c r="N49" s="268">
        <v>45031</v>
      </c>
      <c r="O49" s="299" t="s">
        <v>1739</v>
      </c>
      <c r="P49" s="203"/>
      <c r="Q49" s="236" t="s">
        <v>9</v>
      </c>
      <c r="R49" s="236" t="s">
        <v>23</v>
      </c>
      <c r="S49" s="236"/>
      <c r="T49" s="236"/>
      <c r="U49" s="236"/>
      <c r="V49" s="269"/>
      <c r="W49" s="236"/>
      <c r="X49" s="270"/>
      <c r="Y49" s="268">
        <v>45035</v>
      </c>
      <c r="Z49" s="101" t="s">
        <v>276</v>
      </c>
      <c r="AA49" s="236" t="s">
        <v>1740</v>
      </c>
    </row>
    <row r="50" spans="1:28" x14ac:dyDescent="0.35">
      <c r="A50" s="136">
        <v>16</v>
      </c>
      <c r="B50" s="136" t="s">
        <v>1741</v>
      </c>
      <c r="C50" s="144">
        <v>14</v>
      </c>
      <c r="D50" s="158" t="s">
        <v>13</v>
      </c>
      <c r="E50" s="92" t="s">
        <v>286</v>
      </c>
      <c r="F50" s="136" t="s">
        <v>271</v>
      </c>
      <c r="G50" s="92" t="s">
        <v>47</v>
      </c>
      <c r="H50" s="136" t="s">
        <v>280</v>
      </c>
      <c r="I50" s="92" t="s">
        <v>47</v>
      </c>
      <c r="J50" s="92" t="s">
        <v>612</v>
      </c>
      <c r="K50" s="92" t="s">
        <v>365</v>
      </c>
      <c r="L50" s="136" t="s">
        <v>195</v>
      </c>
      <c r="M50" s="145">
        <v>45032</v>
      </c>
      <c r="N50" s="145">
        <v>45032</v>
      </c>
      <c r="O50" s="92" t="s">
        <v>520</v>
      </c>
      <c r="P50" s="203"/>
      <c r="Q50" s="92" t="s">
        <v>9</v>
      </c>
      <c r="R50" s="92" t="s">
        <v>10</v>
      </c>
      <c r="S50" s="92"/>
      <c r="T50" s="92"/>
      <c r="U50" s="92" t="s">
        <v>163</v>
      </c>
      <c r="V50" s="146" t="s">
        <v>1742</v>
      </c>
      <c r="W50" s="92"/>
      <c r="X50" s="147"/>
      <c r="Y50" s="145">
        <v>45051</v>
      </c>
      <c r="Z50" s="136" t="s">
        <v>276</v>
      </c>
      <c r="AA50" s="92" t="s">
        <v>520</v>
      </c>
      <c r="AB50" s="79">
        <v>3</v>
      </c>
    </row>
    <row r="51" spans="1:28" x14ac:dyDescent="0.35">
      <c r="A51" s="136">
        <v>16</v>
      </c>
      <c r="B51" s="136" t="s">
        <v>1743</v>
      </c>
      <c r="C51" s="144">
        <v>5</v>
      </c>
      <c r="D51" s="158" t="s">
        <v>13</v>
      </c>
      <c r="E51" s="92" t="s">
        <v>286</v>
      </c>
      <c r="F51" s="136" t="s">
        <v>271</v>
      </c>
      <c r="G51" s="92" t="s">
        <v>53</v>
      </c>
      <c r="H51" s="136" t="s">
        <v>280</v>
      </c>
      <c r="I51" s="92" t="s">
        <v>53</v>
      </c>
      <c r="J51" s="92" t="s">
        <v>273</v>
      </c>
      <c r="K51" s="92" t="s">
        <v>400</v>
      </c>
      <c r="L51" s="136" t="s">
        <v>195</v>
      </c>
      <c r="M51" s="145">
        <v>45033</v>
      </c>
      <c r="N51" s="145">
        <v>45033</v>
      </c>
      <c r="O51" s="92" t="s">
        <v>434</v>
      </c>
      <c r="P51" s="203"/>
      <c r="Q51" s="92" t="s">
        <v>9</v>
      </c>
      <c r="R51" s="92" t="s">
        <v>10</v>
      </c>
      <c r="S51" s="92"/>
      <c r="T51" s="92"/>
      <c r="U51" s="92"/>
      <c r="V51" s="146"/>
      <c r="W51" s="92"/>
      <c r="X51" s="147"/>
      <c r="Y51" s="145">
        <v>45039</v>
      </c>
      <c r="Z51" s="136" t="s">
        <v>276</v>
      </c>
      <c r="AA51" s="92" t="s">
        <v>434</v>
      </c>
    </row>
    <row r="52" spans="1:28" x14ac:dyDescent="0.35">
      <c r="A52" s="136">
        <v>16</v>
      </c>
      <c r="B52" s="136" t="s">
        <v>1744</v>
      </c>
      <c r="C52" s="144">
        <v>70</v>
      </c>
      <c r="D52" s="158" t="s">
        <v>13</v>
      </c>
      <c r="E52" s="92" t="s">
        <v>279</v>
      </c>
      <c r="F52" s="136" t="s">
        <v>271</v>
      </c>
      <c r="G52" s="92" t="s">
        <v>1147</v>
      </c>
      <c r="H52" s="136" t="s">
        <v>280</v>
      </c>
      <c r="I52" s="92" t="s">
        <v>7</v>
      </c>
      <c r="J52" s="92" t="s">
        <v>273</v>
      </c>
      <c r="K52" s="92" t="s">
        <v>1610</v>
      </c>
      <c r="L52" s="136" t="s">
        <v>195</v>
      </c>
      <c r="M52" s="145">
        <v>45033</v>
      </c>
      <c r="N52" s="145">
        <v>45033</v>
      </c>
      <c r="O52" s="92" t="s">
        <v>1069</v>
      </c>
      <c r="P52" s="203"/>
      <c r="Q52" s="92" t="s">
        <v>9</v>
      </c>
      <c r="R52" s="92" t="s">
        <v>10</v>
      </c>
      <c r="S52" s="92"/>
      <c r="T52" s="92"/>
      <c r="U52" s="92"/>
      <c r="V52" s="146"/>
      <c r="W52" s="92"/>
      <c r="X52" s="147"/>
      <c r="Y52" s="159">
        <v>45040</v>
      </c>
      <c r="Z52" s="136" t="s">
        <v>276</v>
      </c>
      <c r="AA52" s="92" t="s">
        <v>1745</v>
      </c>
    </row>
    <row r="53" spans="1:28" x14ac:dyDescent="0.35">
      <c r="A53" s="136">
        <v>16</v>
      </c>
      <c r="B53" s="136" t="s">
        <v>1746</v>
      </c>
      <c r="C53" s="144">
        <v>5</v>
      </c>
      <c r="D53" s="158" t="s">
        <v>25</v>
      </c>
      <c r="E53" s="92" t="s">
        <v>286</v>
      </c>
      <c r="F53" s="136" t="s">
        <v>271</v>
      </c>
      <c r="G53" s="92" t="s">
        <v>47</v>
      </c>
      <c r="H53" s="136" t="s">
        <v>280</v>
      </c>
      <c r="I53" s="92" t="s">
        <v>47</v>
      </c>
      <c r="J53" s="92" t="s">
        <v>333</v>
      </c>
      <c r="K53" s="92" t="s">
        <v>358</v>
      </c>
      <c r="L53" s="136" t="s">
        <v>195</v>
      </c>
      <c r="M53" s="145">
        <v>45034</v>
      </c>
      <c r="N53" s="145">
        <v>45034</v>
      </c>
      <c r="O53" s="92" t="s">
        <v>1747</v>
      </c>
      <c r="P53" s="203"/>
      <c r="Q53" s="92" t="s">
        <v>9</v>
      </c>
      <c r="R53" s="92" t="s">
        <v>10</v>
      </c>
      <c r="S53" s="92"/>
      <c r="T53" s="92"/>
      <c r="U53" s="92"/>
      <c r="V53" s="146"/>
      <c r="W53" s="92"/>
      <c r="X53" s="147"/>
      <c r="Y53" s="145">
        <v>45040</v>
      </c>
      <c r="Z53" s="136" t="s">
        <v>276</v>
      </c>
      <c r="AA53" s="92" t="s">
        <v>1748</v>
      </c>
    </row>
    <row r="54" spans="1:28" hidden="1" x14ac:dyDescent="0.35">
      <c r="A54" s="136">
        <v>16</v>
      </c>
      <c r="B54" s="136" t="s">
        <v>1749</v>
      </c>
      <c r="C54" s="144">
        <v>3</v>
      </c>
      <c r="D54" s="158" t="s">
        <v>13</v>
      </c>
      <c r="E54" s="92" t="s">
        <v>286</v>
      </c>
      <c r="F54" s="136" t="s">
        <v>271</v>
      </c>
      <c r="G54" s="92" t="s">
        <v>50</v>
      </c>
      <c r="H54" s="136" t="s">
        <v>280</v>
      </c>
      <c r="I54" s="92" t="s">
        <v>50</v>
      </c>
      <c r="J54" s="92" t="s">
        <v>338</v>
      </c>
      <c r="K54" s="92" t="s">
        <v>1750</v>
      </c>
      <c r="L54" s="136" t="s">
        <v>193</v>
      </c>
      <c r="M54" s="145">
        <v>45034</v>
      </c>
      <c r="N54" s="145">
        <v>45034</v>
      </c>
      <c r="O54" s="92" t="s">
        <v>991</v>
      </c>
      <c r="P54" s="203"/>
      <c r="Q54" s="92" t="s">
        <v>9</v>
      </c>
      <c r="R54" s="92" t="s">
        <v>10</v>
      </c>
      <c r="S54" s="92"/>
      <c r="T54" s="92"/>
      <c r="U54" s="92"/>
      <c r="V54" s="146"/>
      <c r="W54" s="92"/>
      <c r="X54" s="147"/>
      <c r="Y54" s="145">
        <v>45041</v>
      </c>
      <c r="Z54" s="136" t="s">
        <v>276</v>
      </c>
      <c r="AA54" s="92" t="s">
        <v>1751</v>
      </c>
    </row>
    <row r="55" spans="1:28" x14ac:dyDescent="0.35">
      <c r="A55" s="136">
        <v>16</v>
      </c>
      <c r="B55" s="136" t="s">
        <v>1752</v>
      </c>
      <c r="C55" s="144">
        <v>15</v>
      </c>
      <c r="D55" s="158" t="s">
        <v>25</v>
      </c>
      <c r="E55" s="92" t="s">
        <v>279</v>
      </c>
      <c r="F55" s="136" t="s">
        <v>271</v>
      </c>
      <c r="G55" s="92" t="s">
        <v>1358</v>
      </c>
      <c r="H55" s="136" t="s">
        <v>280</v>
      </c>
      <c r="I55" s="92" t="s">
        <v>7</v>
      </c>
      <c r="J55" s="92" t="s">
        <v>338</v>
      </c>
      <c r="K55" s="92" t="s">
        <v>1610</v>
      </c>
      <c r="L55" s="136" t="s">
        <v>195</v>
      </c>
      <c r="M55" s="145">
        <v>45035</v>
      </c>
      <c r="N55" s="145">
        <v>45035</v>
      </c>
      <c r="O55" s="92" t="s">
        <v>1753</v>
      </c>
      <c r="P55" s="203"/>
      <c r="Q55" s="92" t="s">
        <v>9</v>
      </c>
      <c r="R55" s="92" t="s">
        <v>17</v>
      </c>
      <c r="S55" s="92"/>
      <c r="T55" s="92"/>
      <c r="U55" s="92"/>
      <c r="V55" s="146"/>
      <c r="W55" s="92"/>
      <c r="X55" s="147"/>
      <c r="Y55" s="145">
        <v>45040</v>
      </c>
      <c r="Z55" s="136" t="s">
        <v>276</v>
      </c>
      <c r="AA55" s="92" t="s">
        <v>1754</v>
      </c>
    </row>
    <row r="56" spans="1:28" hidden="1" x14ac:dyDescent="0.35">
      <c r="A56" s="136">
        <v>16</v>
      </c>
      <c r="B56" s="136" t="s">
        <v>1755</v>
      </c>
      <c r="C56" s="144">
        <v>2</v>
      </c>
      <c r="D56" s="158" t="s">
        <v>13</v>
      </c>
      <c r="E56" s="92" t="s">
        <v>286</v>
      </c>
      <c r="F56" s="136" t="s">
        <v>271</v>
      </c>
      <c r="G56" s="92" t="s">
        <v>47</v>
      </c>
      <c r="H56" s="136" t="s">
        <v>280</v>
      </c>
      <c r="I56" s="92" t="s">
        <v>47</v>
      </c>
      <c r="J56" s="92" t="s">
        <v>612</v>
      </c>
      <c r="K56" s="92" t="s">
        <v>499</v>
      </c>
      <c r="L56" s="136" t="s">
        <v>193</v>
      </c>
      <c r="M56" s="145">
        <v>45035</v>
      </c>
      <c r="N56" s="145">
        <v>45035</v>
      </c>
      <c r="O56" s="92" t="s">
        <v>18</v>
      </c>
      <c r="P56" s="203"/>
      <c r="Q56" s="92" t="s">
        <v>16</v>
      </c>
      <c r="R56" s="92"/>
      <c r="S56" s="92" t="s">
        <v>18</v>
      </c>
      <c r="T56" s="92"/>
      <c r="U56" s="92"/>
      <c r="V56" s="146"/>
      <c r="W56" s="92"/>
      <c r="X56" s="147"/>
      <c r="Y56" s="145">
        <v>45035</v>
      </c>
      <c r="Z56" s="136" t="s">
        <v>276</v>
      </c>
      <c r="AA56" s="92" t="s">
        <v>299</v>
      </c>
    </row>
    <row r="57" spans="1:28" hidden="1" x14ac:dyDescent="0.35">
      <c r="A57" s="136">
        <v>16</v>
      </c>
      <c r="B57" s="136" t="s">
        <v>1756</v>
      </c>
      <c r="C57" s="144">
        <v>13</v>
      </c>
      <c r="D57" s="158" t="s">
        <v>13</v>
      </c>
      <c r="E57" s="92" t="s">
        <v>286</v>
      </c>
      <c r="F57" s="136" t="s">
        <v>271</v>
      </c>
      <c r="G57" s="92" t="s">
        <v>47</v>
      </c>
      <c r="H57" s="136" t="s">
        <v>280</v>
      </c>
      <c r="I57" s="92" t="s">
        <v>47</v>
      </c>
      <c r="J57" s="92" t="s">
        <v>612</v>
      </c>
      <c r="K57" s="92" t="s">
        <v>281</v>
      </c>
      <c r="L57" s="136" t="s">
        <v>193</v>
      </c>
      <c r="M57" s="145">
        <v>45035</v>
      </c>
      <c r="N57" s="145">
        <v>45035</v>
      </c>
      <c r="O57" s="92" t="s">
        <v>18</v>
      </c>
      <c r="P57" s="203"/>
      <c r="Q57" s="92" t="s">
        <v>16</v>
      </c>
      <c r="R57" s="92"/>
      <c r="S57" s="92" t="s">
        <v>18</v>
      </c>
      <c r="T57" s="92"/>
      <c r="U57" s="92"/>
      <c r="V57" s="146"/>
      <c r="W57" s="92"/>
      <c r="X57" s="147"/>
      <c r="Y57" s="145">
        <v>45035</v>
      </c>
      <c r="Z57" s="136" t="s">
        <v>276</v>
      </c>
      <c r="AA57" s="92" t="s">
        <v>1757</v>
      </c>
    </row>
    <row r="58" spans="1:28" hidden="1" x14ac:dyDescent="0.35">
      <c r="A58" s="136">
        <v>16</v>
      </c>
      <c r="B58" s="136" t="s">
        <v>1758</v>
      </c>
      <c r="C58" s="144">
        <v>9</v>
      </c>
      <c r="D58" s="158" t="s">
        <v>13</v>
      </c>
      <c r="E58" s="92" t="s">
        <v>279</v>
      </c>
      <c r="F58" s="136" t="s">
        <v>271</v>
      </c>
      <c r="G58" s="92" t="s">
        <v>47</v>
      </c>
      <c r="H58" s="136" t="s">
        <v>280</v>
      </c>
      <c r="I58" s="92" t="s">
        <v>47</v>
      </c>
      <c r="J58" s="92" t="s">
        <v>612</v>
      </c>
      <c r="K58" s="92" t="s">
        <v>281</v>
      </c>
      <c r="L58" s="136" t="s">
        <v>193</v>
      </c>
      <c r="M58" s="145">
        <v>45035</v>
      </c>
      <c r="N58" s="145">
        <v>45035</v>
      </c>
      <c r="O58" s="92" t="s">
        <v>18</v>
      </c>
      <c r="P58" s="203"/>
      <c r="Q58" s="92" t="s">
        <v>16</v>
      </c>
      <c r="R58" s="92"/>
      <c r="S58" s="92" t="s">
        <v>18</v>
      </c>
      <c r="T58" s="92"/>
      <c r="U58" s="92"/>
      <c r="V58" s="146"/>
      <c r="W58" s="92"/>
      <c r="X58" s="147"/>
      <c r="Y58" s="145">
        <v>45035</v>
      </c>
      <c r="Z58" s="136" t="s">
        <v>276</v>
      </c>
      <c r="AA58" s="92" t="s">
        <v>1757</v>
      </c>
    </row>
    <row r="59" spans="1:28" x14ac:dyDescent="0.35">
      <c r="A59" s="136">
        <v>16</v>
      </c>
      <c r="B59" s="136" t="s">
        <v>1759</v>
      </c>
      <c r="C59" s="144">
        <v>40</v>
      </c>
      <c r="D59" s="158" t="s">
        <v>13</v>
      </c>
      <c r="E59" s="92" t="s">
        <v>286</v>
      </c>
      <c r="F59" s="136" t="s">
        <v>271</v>
      </c>
      <c r="G59" s="92" t="s">
        <v>173</v>
      </c>
      <c r="H59" s="136" t="s">
        <v>205</v>
      </c>
      <c r="I59" s="139" t="s">
        <v>173</v>
      </c>
      <c r="J59" s="92" t="s">
        <v>1264</v>
      </c>
      <c r="K59" s="92" t="s">
        <v>370</v>
      </c>
      <c r="L59" s="136" t="s">
        <v>195</v>
      </c>
      <c r="M59" s="145">
        <v>45035</v>
      </c>
      <c r="N59" s="145">
        <v>45035</v>
      </c>
      <c r="O59" s="92" t="s">
        <v>1760</v>
      </c>
      <c r="P59" s="203"/>
      <c r="Q59" s="92" t="s">
        <v>9</v>
      </c>
      <c r="R59" s="92" t="s">
        <v>10</v>
      </c>
      <c r="S59" s="92"/>
      <c r="T59" s="92"/>
      <c r="U59" s="92"/>
      <c r="V59" s="146"/>
      <c r="W59" s="92"/>
      <c r="X59" s="147"/>
      <c r="Y59" s="145">
        <v>45045</v>
      </c>
      <c r="Z59" s="136" t="s">
        <v>276</v>
      </c>
      <c r="AA59" s="92" t="s">
        <v>1761</v>
      </c>
    </row>
    <row r="60" spans="1:28" hidden="1" x14ac:dyDescent="0.35">
      <c r="A60" s="136">
        <v>16</v>
      </c>
      <c r="B60" s="136" t="s">
        <v>1762</v>
      </c>
      <c r="C60" s="144">
        <v>5</v>
      </c>
      <c r="D60" s="158" t="s">
        <v>13</v>
      </c>
      <c r="E60" s="92" t="s">
        <v>279</v>
      </c>
      <c r="F60" s="136" t="s">
        <v>271</v>
      </c>
      <c r="G60" s="92" t="s">
        <v>44</v>
      </c>
      <c r="H60" s="136" t="s">
        <v>280</v>
      </c>
      <c r="I60" s="92" t="s">
        <v>44</v>
      </c>
      <c r="J60" s="92" t="s">
        <v>273</v>
      </c>
      <c r="K60" s="92" t="s">
        <v>1079</v>
      </c>
      <c r="L60" s="136" t="s">
        <v>193</v>
      </c>
      <c r="M60" s="145">
        <v>45022</v>
      </c>
      <c r="N60" s="145"/>
      <c r="O60" s="92" t="s">
        <v>923</v>
      </c>
      <c r="P60" s="203"/>
      <c r="Q60" s="92" t="s">
        <v>9</v>
      </c>
      <c r="R60" s="92" t="s">
        <v>10</v>
      </c>
      <c r="S60" s="92"/>
      <c r="T60" s="92"/>
      <c r="U60" s="92"/>
      <c r="V60" s="146"/>
      <c r="W60" s="92" t="s">
        <v>12</v>
      </c>
      <c r="X60" s="147" t="s">
        <v>1763</v>
      </c>
      <c r="Y60" s="145"/>
      <c r="Z60" s="265"/>
      <c r="AA60" s="92"/>
    </row>
    <row r="61" spans="1:28" x14ac:dyDescent="0.35">
      <c r="A61" s="136">
        <v>16</v>
      </c>
      <c r="B61" s="136" t="s">
        <v>1764</v>
      </c>
      <c r="C61" s="144">
        <v>9</v>
      </c>
      <c r="D61" s="158" t="s">
        <v>20</v>
      </c>
      <c r="E61" s="92" t="s">
        <v>286</v>
      </c>
      <c r="F61" s="136" t="s">
        <v>271</v>
      </c>
      <c r="G61" s="92" t="s">
        <v>50</v>
      </c>
      <c r="H61" s="136" t="s">
        <v>280</v>
      </c>
      <c r="I61" s="92" t="s">
        <v>50</v>
      </c>
      <c r="J61" s="92" t="s">
        <v>273</v>
      </c>
      <c r="K61" s="92" t="s">
        <v>499</v>
      </c>
      <c r="L61" s="136" t="s">
        <v>195</v>
      </c>
      <c r="M61" s="145">
        <v>45033</v>
      </c>
      <c r="N61" s="145"/>
      <c r="O61" s="92" t="s">
        <v>1765</v>
      </c>
      <c r="P61" s="203"/>
      <c r="Q61" s="92" t="s">
        <v>9</v>
      </c>
      <c r="R61" s="92" t="s">
        <v>17</v>
      </c>
      <c r="S61" s="92"/>
      <c r="T61" s="92"/>
      <c r="U61" s="92"/>
      <c r="V61" s="146"/>
      <c r="W61" s="92" t="s">
        <v>12</v>
      </c>
      <c r="X61" s="147" t="s">
        <v>1766</v>
      </c>
      <c r="Y61" s="145"/>
      <c r="Z61" s="265"/>
      <c r="AA61" s="92"/>
    </row>
    <row r="62" spans="1:28" x14ac:dyDescent="0.35">
      <c r="A62" s="136">
        <v>16</v>
      </c>
      <c r="B62" s="136" t="s">
        <v>1767</v>
      </c>
      <c r="C62" s="144">
        <v>13</v>
      </c>
      <c r="D62" s="158" t="s">
        <v>13</v>
      </c>
      <c r="E62" s="92" t="s">
        <v>279</v>
      </c>
      <c r="F62" s="136" t="s">
        <v>271</v>
      </c>
      <c r="G62" s="92" t="s">
        <v>173</v>
      </c>
      <c r="H62" s="136" t="s">
        <v>205</v>
      </c>
      <c r="I62" s="139" t="s">
        <v>173</v>
      </c>
      <c r="J62" s="92" t="s">
        <v>288</v>
      </c>
      <c r="K62" s="92" t="s">
        <v>370</v>
      </c>
      <c r="L62" s="136" t="s">
        <v>195</v>
      </c>
      <c r="M62" s="145">
        <v>45035</v>
      </c>
      <c r="N62" s="145">
        <v>45035</v>
      </c>
      <c r="O62" s="92" t="s">
        <v>1768</v>
      </c>
      <c r="P62" s="203"/>
      <c r="Q62" s="92" t="s">
        <v>9</v>
      </c>
      <c r="R62" s="92" t="s">
        <v>10</v>
      </c>
      <c r="S62" s="92"/>
      <c r="T62" s="92"/>
      <c r="U62" s="92"/>
      <c r="V62" s="146"/>
      <c r="W62" s="92"/>
      <c r="X62" s="147"/>
      <c r="Y62" s="145">
        <v>45053</v>
      </c>
      <c r="Z62" s="136" t="s">
        <v>276</v>
      </c>
      <c r="AA62" s="92" t="s">
        <v>299</v>
      </c>
    </row>
    <row r="63" spans="1:28" x14ac:dyDescent="0.35">
      <c r="A63" s="136">
        <v>16</v>
      </c>
      <c r="B63" s="136" t="s">
        <v>1769</v>
      </c>
      <c r="C63" s="144">
        <v>30</v>
      </c>
      <c r="D63" s="158" t="s">
        <v>13</v>
      </c>
      <c r="E63" s="92" t="s">
        <v>286</v>
      </c>
      <c r="F63" s="136" t="s">
        <v>271</v>
      </c>
      <c r="G63" s="92" t="s">
        <v>53</v>
      </c>
      <c r="H63" s="136" t="s">
        <v>280</v>
      </c>
      <c r="I63" s="92" t="s">
        <v>53</v>
      </c>
      <c r="J63" s="92" t="s">
        <v>338</v>
      </c>
      <c r="K63" s="92" t="s">
        <v>1770</v>
      </c>
      <c r="L63" s="136" t="s">
        <v>195</v>
      </c>
      <c r="M63" s="145">
        <v>45035</v>
      </c>
      <c r="N63" s="145">
        <v>45035</v>
      </c>
      <c r="O63" s="92" t="s">
        <v>587</v>
      </c>
      <c r="P63" s="203"/>
      <c r="Q63" s="92" t="s">
        <v>9</v>
      </c>
      <c r="R63" s="92" t="s">
        <v>17</v>
      </c>
      <c r="S63" s="92"/>
      <c r="T63" s="92"/>
      <c r="U63" s="92"/>
      <c r="V63" s="146"/>
      <c r="W63" s="92"/>
      <c r="X63" s="147"/>
      <c r="Y63" s="145">
        <v>45042</v>
      </c>
      <c r="Z63" s="136" t="s">
        <v>276</v>
      </c>
      <c r="AA63" s="92" t="s">
        <v>1204</v>
      </c>
    </row>
    <row r="64" spans="1:28" hidden="1" x14ac:dyDescent="0.35">
      <c r="A64" s="136">
        <v>16</v>
      </c>
      <c r="B64" s="136" t="s">
        <v>1771</v>
      </c>
      <c r="C64" s="144">
        <v>32</v>
      </c>
      <c r="D64" s="158" t="s">
        <v>13</v>
      </c>
      <c r="E64" s="92" t="s">
        <v>279</v>
      </c>
      <c r="F64" s="136" t="s">
        <v>271</v>
      </c>
      <c r="G64" s="92" t="s">
        <v>44</v>
      </c>
      <c r="H64" s="136" t="s">
        <v>280</v>
      </c>
      <c r="I64" s="92" t="s">
        <v>44</v>
      </c>
      <c r="J64" s="92" t="s">
        <v>433</v>
      </c>
      <c r="K64" s="92" t="s">
        <v>1772</v>
      </c>
      <c r="L64" s="136" t="s">
        <v>193</v>
      </c>
      <c r="M64" s="145">
        <v>45035</v>
      </c>
      <c r="N64" s="145">
        <v>45035</v>
      </c>
      <c r="O64" s="92" t="s">
        <v>1773</v>
      </c>
      <c r="P64" s="203"/>
      <c r="Q64" s="92" t="s">
        <v>9</v>
      </c>
      <c r="R64" s="92" t="s">
        <v>17</v>
      </c>
      <c r="S64" s="92"/>
      <c r="T64" s="92" t="s">
        <v>1774</v>
      </c>
      <c r="U64" s="92"/>
      <c r="V64" s="146"/>
      <c r="W64" s="92"/>
      <c r="X64" s="147"/>
      <c r="Y64" s="145">
        <v>45054</v>
      </c>
      <c r="Z64" s="136" t="s">
        <v>276</v>
      </c>
      <c r="AA64" s="92" t="s">
        <v>1775</v>
      </c>
    </row>
    <row r="65" spans="1:28" x14ac:dyDescent="0.35">
      <c r="A65" s="136">
        <v>16</v>
      </c>
      <c r="B65" s="136" t="s">
        <v>1776</v>
      </c>
      <c r="C65" s="144">
        <v>45</v>
      </c>
      <c r="D65" s="158" t="s">
        <v>13</v>
      </c>
      <c r="E65" s="92" t="s">
        <v>286</v>
      </c>
      <c r="F65" s="136" t="s">
        <v>271</v>
      </c>
      <c r="G65" s="92" t="s">
        <v>336</v>
      </c>
      <c r="H65" s="136" t="s">
        <v>280</v>
      </c>
      <c r="I65" s="92" t="s">
        <v>7</v>
      </c>
      <c r="J65" s="92" t="s">
        <v>338</v>
      </c>
      <c r="K65" s="92" t="s">
        <v>1610</v>
      </c>
      <c r="L65" s="136" t="s">
        <v>195</v>
      </c>
      <c r="M65" s="145">
        <v>45035</v>
      </c>
      <c r="N65" s="145">
        <v>45035</v>
      </c>
      <c r="O65" s="92" t="s">
        <v>749</v>
      </c>
      <c r="P65" s="203"/>
      <c r="Q65" s="92" t="s">
        <v>9</v>
      </c>
      <c r="R65" s="92" t="s">
        <v>10</v>
      </c>
      <c r="S65" s="92"/>
      <c r="T65" s="92"/>
      <c r="U65" s="92"/>
      <c r="V65" s="146"/>
      <c r="W65" s="92"/>
      <c r="X65" s="147"/>
      <c r="Y65" s="145">
        <v>45042</v>
      </c>
      <c r="Z65" s="136" t="s">
        <v>276</v>
      </c>
      <c r="AA65" s="92" t="s">
        <v>1777</v>
      </c>
    </row>
    <row r="66" spans="1:28" hidden="1" x14ac:dyDescent="0.35">
      <c r="A66" s="136">
        <v>16</v>
      </c>
      <c r="B66" s="136" t="s">
        <v>1778</v>
      </c>
      <c r="C66" s="144">
        <v>40</v>
      </c>
      <c r="D66" s="158" t="s">
        <v>13</v>
      </c>
      <c r="E66" s="92" t="s">
        <v>279</v>
      </c>
      <c r="F66" s="136" t="s">
        <v>271</v>
      </c>
      <c r="G66" s="92" t="s">
        <v>755</v>
      </c>
      <c r="H66" s="136" t="s">
        <v>280</v>
      </c>
      <c r="I66" s="92" t="s">
        <v>7</v>
      </c>
      <c r="J66" s="92" t="s">
        <v>301</v>
      </c>
      <c r="K66" s="92" t="s">
        <v>1610</v>
      </c>
      <c r="L66" s="136" t="s">
        <v>193</v>
      </c>
      <c r="M66" s="145">
        <v>45036</v>
      </c>
      <c r="N66" s="145">
        <v>45036</v>
      </c>
      <c r="O66" s="92" t="s">
        <v>1779</v>
      </c>
      <c r="P66" s="203"/>
      <c r="Q66" s="92" t="s">
        <v>16</v>
      </c>
      <c r="R66" s="92"/>
      <c r="S66" s="92" t="s">
        <v>24</v>
      </c>
      <c r="T66" s="92"/>
      <c r="U66" s="92"/>
      <c r="V66" s="146"/>
      <c r="W66" s="92"/>
      <c r="X66" s="147"/>
      <c r="Y66" s="145">
        <v>45039</v>
      </c>
      <c r="Z66" s="136" t="s">
        <v>276</v>
      </c>
      <c r="AA66" s="92" t="s">
        <v>291</v>
      </c>
    </row>
    <row r="67" spans="1:28" x14ac:dyDescent="0.35">
      <c r="A67" s="136">
        <v>16</v>
      </c>
      <c r="B67" s="136" t="s">
        <v>1780</v>
      </c>
      <c r="C67" s="144">
        <v>30</v>
      </c>
      <c r="D67" s="158" t="s">
        <v>13</v>
      </c>
      <c r="E67" s="92" t="s">
        <v>286</v>
      </c>
      <c r="F67" s="136" t="s">
        <v>271</v>
      </c>
      <c r="G67" s="92" t="s">
        <v>332</v>
      </c>
      <c r="H67" s="136" t="s">
        <v>280</v>
      </c>
      <c r="I67" s="92" t="s">
        <v>7</v>
      </c>
      <c r="J67" s="92" t="s">
        <v>385</v>
      </c>
      <c r="K67" s="92" t="s">
        <v>1610</v>
      </c>
      <c r="L67" s="136" t="s">
        <v>195</v>
      </c>
      <c r="M67" s="145">
        <v>45036</v>
      </c>
      <c r="N67" s="145">
        <v>45036</v>
      </c>
      <c r="O67" s="92" t="s">
        <v>1781</v>
      </c>
      <c r="P67" s="203"/>
      <c r="Q67" s="92" t="s">
        <v>9</v>
      </c>
      <c r="R67" s="92" t="s">
        <v>23</v>
      </c>
      <c r="S67" s="92"/>
      <c r="T67" s="92"/>
      <c r="U67" s="92" t="s">
        <v>163</v>
      </c>
      <c r="V67" s="146" t="s">
        <v>1489</v>
      </c>
      <c r="W67" s="92"/>
      <c r="X67" s="147"/>
      <c r="Y67" s="145">
        <v>45043</v>
      </c>
      <c r="Z67" s="136" t="s">
        <v>276</v>
      </c>
      <c r="AA67" s="92" t="s">
        <v>1782</v>
      </c>
      <c r="AB67" s="79">
        <v>2</v>
      </c>
    </row>
    <row r="68" spans="1:28" x14ac:dyDescent="0.35">
      <c r="A68" s="136">
        <v>16</v>
      </c>
      <c r="B68" s="136" t="s">
        <v>1783</v>
      </c>
      <c r="C68" s="144">
        <v>2</v>
      </c>
      <c r="D68" s="158" t="s">
        <v>13</v>
      </c>
      <c r="E68" s="92" t="s">
        <v>279</v>
      </c>
      <c r="F68" s="136" t="s">
        <v>271</v>
      </c>
      <c r="G68" s="92" t="s">
        <v>884</v>
      </c>
      <c r="H68" s="136" t="s">
        <v>280</v>
      </c>
      <c r="I68" s="92" t="s">
        <v>7</v>
      </c>
      <c r="J68" s="92" t="s">
        <v>385</v>
      </c>
      <c r="K68" s="92" t="s">
        <v>1610</v>
      </c>
      <c r="L68" s="136" t="s">
        <v>195</v>
      </c>
      <c r="M68" s="145">
        <v>45036</v>
      </c>
      <c r="N68" s="145">
        <v>45036</v>
      </c>
      <c r="O68" s="92" t="s">
        <v>1784</v>
      </c>
      <c r="P68" s="203"/>
      <c r="Q68" s="92" t="s">
        <v>9</v>
      </c>
      <c r="R68" s="92" t="s">
        <v>10</v>
      </c>
      <c r="S68" s="92"/>
      <c r="T68" s="92"/>
      <c r="U68" s="92"/>
      <c r="V68" s="146"/>
      <c r="W68" s="92"/>
      <c r="X68" s="147"/>
      <c r="Y68" s="145">
        <v>45045</v>
      </c>
      <c r="Z68" s="136" t="s">
        <v>276</v>
      </c>
      <c r="AA68" s="92" t="s">
        <v>1748</v>
      </c>
    </row>
    <row r="69" spans="1:28" hidden="1" x14ac:dyDescent="0.35">
      <c r="A69" s="136">
        <v>16</v>
      </c>
      <c r="B69" s="136" t="s">
        <v>1785</v>
      </c>
      <c r="C69" s="144">
        <v>12</v>
      </c>
      <c r="D69" s="158" t="s">
        <v>13</v>
      </c>
      <c r="E69" s="92" t="s">
        <v>279</v>
      </c>
      <c r="F69" s="136" t="s">
        <v>271</v>
      </c>
      <c r="G69" s="92" t="s">
        <v>53</v>
      </c>
      <c r="H69" s="136" t="s">
        <v>280</v>
      </c>
      <c r="I69" s="92" t="s">
        <v>53</v>
      </c>
      <c r="J69" s="92" t="s">
        <v>338</v>
      </c>
      <c r="K69" s="92" t="s">
        <v>400</v>
      </c>
      <c r="L69" s="136" t="s">
        <v>193</v>
      </c>
      <c r="M69" s="145">
        <v>45036</v>
      </c>
      <c r="N69" s="145">
        <v>45036</v>
      </c>
      <c r="O69" s="92" t="s">
        <v>731</v>
      </c>
      <c r="P69" s="203"/>
      <c r="Q69" s="92" t="s">
        <v>9</v>
      </c>
      <c r="R69" s="92" t="s">
        <v>10</v>
      </c>
      <c r="S69" s="92"/>
      <c r="T69" s="92"/>
      <c r="U69" s="92"/>
      <c r="V69" s="146"/>
      <c r="W69" s="92"/>
      <c r="X69" s="147"/>
      <c r="Y69" s="145">
        <v>45039</v>
      </c>
      <c r="Z69" s="136" t="s">
        <v>276</v>
      </c>
      <c r="AA69" s="92" t="s">
        <v>731</v>
      </c>
    </row>
    <row r="70" spans="1:28" s="102" customFormat="1" hidden="1" x14ac:dyDescent="0.35">
      <c r="A70" s="101">
        <v>16</v>
      </c>
      <c r="B70" s="101" t="s">
        <v>1786</v>
      </c>
      <c r="C70" s="267">
        <v>25</v>
      </c>
      <c r="D70" s="296" t="s">
        <v>13</v>
      </c>
      <c r="E70" s="236" t="s">
        <v>279</v>
      </c>
      <c r="F70" s="101" t="s">
        <v>271</v>
      </c>
      <c r="G70" s="236" t="s">
        <v>332</v>
      </c>
      <c r="H70" s="101" t="s">
        <v>280</v>
      </c>
      <c r="I70" s="236" t="s">
        <v>7</v>
      </c>
      <c r="J70" s="236" t="s">
        <v>433</v>
      </c>
      <c r="K70" s="236" t="s">
        <v>1610</v>
      </c>
      <c r="L70" s="101" t="s">
        <v>193</v>
      </c>
      <c r="M70" s="268">
        <v>45037</v>
      </c>
      <c r="N70" s="268">
        <v>45037</v>
      </c>
      <c r="O70" s="236" t="s">
        <v>1787</v>
      </c>
      <c r="P70" s="203"/>
      <c r="Q70" s="236" t="s">
        <v>9</v>
      </c>
      <c r="R70" s="236" t="s">
        <v>17</v>
      </c>
      <c r="S70" s="236"/>
      <c r="T70" s="236" t="s">
        <v>1788</v>
      </c>
      <c r="U70" s="236"/>
      <c r="V70" s="269"/>
      <c r="W70" s="236"/>
      <c r="X70" s="270"/>
      <c r="Y70" s="268">
        <v>45045</v>
      </c>
      <c r="Z70" s="101" t="s">
        <v>276</v>
      </c>
      <c r="AA70" s="236" t="s">
        <v>1789</v>
      </c>
    </row>
    <row r="71" spans="1:28" hidden="1" x14ac:dyDescent="0.35">
      <c r="A71" s="136">
        <v>16</v>
      </c>
      <c r="B71" s="136" t="s">
        <v>1790</v>
      </c>
      <c r="C71" s="144">
        <v>25</v>
      </c>
      <c r="D71" s="158" t="s">
        <v>13</v>
      </c>
      <c r="E71" s="92" t="s">
        <v>286</v>
      </c>
      <c r="F71" s="136" t="s">
        <v>271</v>
      </c>
      <c r="G71" s="92" t="s">
        <v>1022</v>
      </c>
      <c r="H71" s="136" t="s">
        <v>280</v>
      </c>
      <c r="I71" s="92" t="s">
        <v>7</v>
      </c>
      <c r="J71" s="92" t="s">
        <v>433</v>
      </c>
      <c r="K71" s="92" t="s">
        <v>1610</v>
      </c>
      <c r="L71" s="136" t="s">
        <v>193</v>
      </c>
      <c r="M71" s="145">
        <v>45037</v>
      </c>
      <c r="N71" s="145">
        <v>45037</v>
      </c>
      <c r="O71" s="92" t="s">
        <v>1165</v>
      </c>
      <c r="P71" s="203"/>
      <c r="Q71" s="92" t="s">
        <v>9</v>
      </c>
      <c r="R71" s="92" t="s">
        <v>17</v>
      </c>
      <c r="S71" s="92"/>
      <c r="T71" s="92"/>
      <c r="U71" s="92"/>
      <c r="V71" s="146"/>
      <c r="W71" s="92"/>
      <c r="X71" s="147"/>
      <c r="Y71" s="145">
        <v>45040</v>
      </c>
      <c r="Z71" s="136" t="s">
        <v>276</v>
      </c>
      <c r="AA71" s="92" t="s">
        <v>1537</v>
      </c>
    </row>
    <row r="72" spans="1:28" hidden="1" x14ac:dyDescent="0.35">
      <c r="A72" s="136">
        <v>16</v>
      </c>
      <c r="B72" s="136" t="s">
        <v>1791</v>
      </c>
      <c r="C72" s="144">
        <v>37</v>
      </c>
      <c r="D72" s="158" t="s">
        <v>13</v>
      </c>
      <c r="E72" s="92" t="s">
        <v>286</v>
      </c>
      <c r="F72" s="136" t="s">
        <v>271</v>
      </c>
      <c r="G72" s="92" t="s">
        <v>1792</v>
      </c>
      <c r="H72" s="136" t="s">
        <v>280</v>
      </c>
      <c r="I72" s="92" t="s">
        <v>7</v>
      </c>
      <c r="J72" s="92" t="s">
        <v>433</v>
      </c>
      <c r="K72" s="92" t="s">
        <v>1610</v>
      </c>
      <c r="L72" s="136" t="s">
        <v>193</v>
      </c>
      <c r="M72" s="145">
        <v>45037</v>
      </c>
      <c r="N72" s="145">
        <v>45037</v>
      </c>
      <c r="O72" s="92" t="s">
        <v>1793</v>
      </c>
      <c r="P72" s="203"/>
      <c r="Q72" s="92" t="s">
        <v>9</v>
      </c>
      <c r="R72" s="92" t="s">
        <v>23</v>
      </c>
      <c r="S72" s="92"/>
      <c r="T72" s="92" t="s">
        <v>1189</v>
      </c>
      <c r="U72" s="92" t="s">
        <v>163</v>
      </c>
      <c r="V72" s="146" t="s">
        <v>1794</v>
      </c>
      <c r="W72" s="92"/>
      <c r="X72" s="147"/>
      <c r="Y72" s="145">
        <v>45051</v>
      </c>
      <c r="Z72" s="136" t="s">
        <v>276</v>
      </c>
      <c r="AA72" s="92" t="s">
        <v>1795</v>
      </c>
      <c r="AB72" s="79">
        <v>4</v>
      </c>
    </row>
    <row r="73" spans="1:28" hidden="1" x14ac:dyDescent="0.35">
      <c r="A73" s="136">
        <v>16</v>
      </c>
      <c r="B73" s="136" t="s">
        <v>1796</v>
      </c>
      <c r="C73" s="144">
        <v>42</v>
      </c>
      <c r="D73" s="158" t="s">
        <v>13</v>
      </c>
      <c r="E73" s="92" t="s">
        <v>286</v>
      </c>
      <c r="F73" s="136" t="s">
        <v>312</v>
      </c>
      <c r="G73" s="92" t="s">
        <v>1797</v>
      </c>
      <c r="H73" s="136" t="s">
        <v>280</v>
      </c>
      <c r="I73" s="92" t="s">
        <v>1797</v>
      </c>
      <c r="J73" s="92" t="s">
        <v>612</v>
      </c>
      <c r="K73" s="92" t="s">
        <v>1610</v>
      </c>
      <c r="L73" s="136" t="s">
        <v>193</v>
      </c>
      <c r="M73" s="145">
        <v>45037</v>
      </c>
      <c r="N73" s="145">
        <v>45037</v>
      </c>
      <c r="O73" s="92" t="s">
        <v>1798</v>
      </c>
      <c r="P73" s="203"/>
      <c r="Q73" s="92" t="s">
        <v>9</v>
      </c>
      <c r="R73" s="92" t="s">
        <v>10</v>
      </c>
      <c r="S73" s="92"/>
      <c r="T73" s="92"/>
      <c r="U73" s="92"/>
      <c r="V73" s="146"/>
      <c r="W73" s="92"/>
      <c r="X73" s="147"/>
      <c r="Y73" s="145">
        <v>45038</v>
      </c>
      <c r="Z73" s="136" t="s">
        <v>276</v>
      </c>
      <c r="AA73" s="92" t="s">
        <v>1250</v>
      </c>
    </row>
    <row r="74" spans="1:28" hidden="1" x14ac:dyDescent="0.35">
      <c r="A74" s="136">
        <v>16</v>
      </c>
      <c r="B74" s="136" t="s">
        <v>1799</v>
      </c>
      <c r="C74" s="144">
        <v>38</v>
      </c>
      <c r="D74" s="158" t="s">
        <v>13</v>
      </c>
      <c r="E74" s="92" t="s">
        <v>286</v>
      </c>
      <c r="F74" s="136" t="s">
        <v>271</v>
      </c>
      <c r="G74" s="92" t="s">
        <v>790</v>
      </c>
      <c r="H74" s="136" t="s">
        <v>280</v>
      </c>
      <c r="I74" s="92" t="s">
        <v>7</v>
      </c>
      <c r="J74" s="92" t="s">
        <v>357</v>
      </c>
      <c r="K74" s="92" t="s">
        <v>1610</v>
      </c>
      <c r="L74" s="136" t="s">
        <v>193</v>
      </c>
      <c r="M74" s="145">
        <v>45037</v>
      </c>
      <c r="N74" s="145">
        <v>45037</v>
      </c>
      <c r="O74" s="92" t="s">
        <v>1800</v>
      </c>
      <c r="P74" s="203"/>
      <c r="Q74" s="92" t="s">
        <v>9</v>
      </c>
      <c r="R74" s="92" t="s">
        <v>23</v>
      </c>
      <c r="S74" s="92"/>
      <c r="T74" s="92"/>
      <c r="U74" s="92"/>
      <c r="V74" s="146"/>
      <c r="W74" s="92"/>
      <c r="X74" s="147"/>
      <c r="Y74" s="145">
        <v>45044</v>
      </c>
      <c r="Z74" s="136" t="s">
        <v>276</v>
      </c>
      <c r="AA74" s="92" t="s">
        <v>1801</v>
      </c>
    </row>
    <row r="75" spans="1:28" x14ac:dyDescent="0.35">
      <c r="A75" s="136">
        <v>16</v>
      </c>
      <c r="B75" s="136" t="s">
        <v>1802</v>
      </c>
      <c r="C75" s="144">
        <v>30</v>
      </c>
      <c r="D75" s="158" t="s">
        <v>13</v>
      </c>
      <c r="E75" s="92" t="s">
        <v>286</v>
      </c>
      <c r="F75" s="136" t="s">
        <v>271</v>
      </c>
      <c r="G75" s="92" t="s">
        <v>44</v>
      </c>
      <c r="H75" s="136" t="s">
        <v>280</v>
      </c>
      <c r="I75" s="92" t="s">
        <v>44</v>
      </c>
      <c r="J75" s="92" t="s">
        <v>338</v>
      </c>
      <c r="K75" s="92" t="s">
        <v>659</v>
      </c>
      <c r="L75" s="136" t="s">
        <v>195</v>
      </c>
      <c r="M75" s="145">
        <v>45039</v>
      </c>
      <c r="N75" s="145">
        <v>45039</v>
      </c>
      <c r="O75" s="92" t="s">
        <v>1803</v>
      </c>
      <c r="P75" s="203"/>
      <c r="Q75" s="92" t="s">
        <v>9</v>
      </c>
      <c r="R75" s="92" t="s">
        <v>23</v>
      </c>
      <c r="S75" s="92"/>
      <c r="T75" s="92" t="s">
        <v>1804</v>
      </c>
      <c r="U75" s="92"/>
      <c r="V75" s="146"/>
      <c r="W75" s="92"/>
      <c r="X75" s="147"/>
      <c r="Y75" s="145">
        <v>45042</v>
      </c>
      <c r="Z75" s="136" t="s">
        <v>276</v>
      </c>
      <c r="AA75" s="92" t="s">
        <v>1805</v>
      </c>
    </row>
    <row r="76" spans="1:28" hidden="1" x14ac:dyDescent="0.35">
      <c r="A76" s="136">
        <v>16</v>
      </c>
      <c r="B76" s="136" t="s">
        <v>1806</v>
      </c>
      <c r="C76" s="144">
        <v>9</v>
      </c>
      <c r="D76" s="158" t="s">
        <v>13</v>
      </c>
      <c r="E76" s="92" t="s">
        <v>286</v>
      </c>
      <c r="F76" s="136" t="s">
        <v>271</v>
      </c>
      <c r="G76" s="92" t="s">
        <v>896</v>
      </c>
      <c r="H76" s="136" t="s">
        <v>205</v>
      </c>
      <c r="I76" s="139" t="s">
        <v>173</v>
      </c>
      <c r="J76" s="92" t="s">
        <v>1264</v>
      </c>
      <c r="K76" s="92" t="s">
        <v>274</v>
      </c>
      <c r="L76" s="136" t="s">
        <v>193</v>
      </c>
      <c r="M76" s="145">
        <v>45036</v>
      </c>
      <c r="N76" s="145">
        <v>45036</v>
      </c>
      <c r="O76" s="92" t="s">
        <v>1807</v>
      </c>
      <c r="P76" s="203"/>
      <c r="Q76" s="92" t="s">
        <v>9</v>
      </c>
      <c r="R76" s="92" t="s">
        <v>17</v>
      </c>
      <c r="S76" s="92"/>
      <c r="T76" s="92"/>
      <c r="U76" s="92"/>
      <c r="V76" s="146"/>
      <c r="W76" s="92"/>
      <c r="X76" s="147"/>
      <c r="Y76" s="145">
        <v>45044</v>
      </c>
      <c r="Z76" s="136" t="s">
        <v>276</v>
      </c>
      <c r="AA76" s="92" t="s">
        <v>1807</v>
      </c>
    </row>
    <row r="77" spans="1:28" x14ac:dyDescent="0.35">
      <c r="A77" s="136">
        <v>16</v>
      </c>
      <c r="B77" s="136" t="s">
        <v>1808</v>
      </c>
      <c r="C77" s="144">
        <v>14</v>
      </c>
      <c r="D77" s="158" t="s">
        <v>13</v>
      </c>
      <c r="E77" s="92" t="s">
        <v>286</v>
      </c>
      <c r="F77" s="136" t="s">
        <v>271</v>
      </c>
      <c r="G77" s="92" t="s">
        <v>896</v>
      </c>
      <c r="H77" s="136" t="s">
        <v>205</v>
      </c>
      <c r="I77" s="139" t="s">
        <v>173</v>
      </c>
      <c r="J77" s="92" t="s">
        <v>1264</v>
      </c>
      <c r="K77" s="92" t="s">
        <v>274</v>
      </c>
      <c r="L77" s="136" t="s">
        <v>195</v>
      </c>
      <c r="M77" s="145">
        <v>45037</v>
      </c>
      <c r="N77" s="145">
        <v>45037</v>
      </c>
      <c r="O77" s="92" t="s">
        <v>1809</v>
      </c>
      <c r="P77" s="203"/>
      <c r="Q77" s="92" t="s">
        <v>9</v>
      </c>
      <c r="R77" s="92" t="s">
        <v>23</v>
      </c>
      <c r="S77" s="92"/>
      <c r="T77" s="92" t="s">
        <v>1810</v>
      </c>
      <c r="U77" s="92"/>
      <c r="V77" s="146"/>
      <c r="W77" s="92"/>
      <c r="X77" s="147"/>
      <c r="Y77" s="145">
        <v>45040</v>
      </c>
      <c r="Z77" s="136" t="s">
        <v>276</v>
      </c>
      <c r="AA77" s="92" t="s">
        <v>1811</v>
      </c>
    </row>
    <row r="78" spans="1:28" x14ac:dyDescent="0.35">
      <c r="A78" s="136">
        <v>17</v>
      </c>
      <c r="B78" s="136" t="s">
        <v>1812</v>
      </c>
      <c r="C78" s="144">
        <v>77</v>
      </c>
      <c r="D78" s="158" t="s">
        <v>13</v>
      </c>
      <c r="E78" s="92" t="s">
        <v>279</v>
      </c>
      <c r="F78" s="136" t="s">
        <v>271</v>
      </c>
      <c r="G78" s="92" t="s">
        <v>50</v>
      </c>
      <c r="H78" s="136" t="s">
        <v>280</v>
      </c>
      <c r="I78" s="92" t="s">
        <v>50</v>
      </c>
      <c r="J78" s="92" t="s">
        <v>333</v>
      </c>
      <c r="K78" s="92" t="s">
        <v>579</v>
      </c>
      <c r="L78" s="136" t="s">
        <v>195</v>
      </c>
      <c r="M78" s="145">
        <v>45040</v>
      </c>
      <c r="N78" s="145">
        <v>45040</v>
      </c>
      <c r="O78" s="92" t="s">
        <v>1090</v>
      </c>
      <c r="P78" s="203"/>
      <c r="Q78" s="92" t="s">
        <v>9</v>
      </c>
      <c r="R78" s="92" t="s">
        <v>10</v>
      </c>
      <c r="S78" s="92"/>
      <c r="T78" s="92"/>
      <c r="U78" s="92"/>
      <c r="V78" s="146"/>
      <c r="W78" s="92"/>
      <c r="X78" s="147"/>
      <c r="Y78" s="145">
        <v>45044</v>
      </c>
      <c r="Z78" s="136" t="s">
        <v>276</v>
      </c>
      <c r="AA78" s="92" t="s">
        <v>1813</v>
      </c>
    </row>
    <row r="79" spans="1:28" s="80" customFormat="1" x14ac:dyDescent="0.35">
      <c r="A79" s="137">
        <v>17</v>
      </c>
      <c r="B79" s="137" t="s">
        <v>1814</v>
      </c>
      <c r="C79" s="138">
        <v>18</v>
      </c>
      <c r="D79" s="295" t="s">
        <v>13</v>
      </c>
      <c r="E79" s="139" t="s">
        <v>286</v>
      </c>
      <c r="F79" s="137" t="s">
        <v>271</v>
      </c>
      <c r="G79" s="139" t="s">
        <v>7</v>
      </c>
      <c r="H79" s="137" t="s">
        <v>280</v>
      </c>
      <c r="I79" s="139" t="s">
        <v>7</v>
      </c>
      <c r="J79" s="139" t="s">
        <v>385</v>
      </c>
      <c r="K79" s="139" t="s">
        <v>1610</v>
      </c>
      <c r="L79" s="137" t="s">
        <v>195</v>
      </c>
      <c r="M79" s="140">
        <v>45040</v>
      </c>
      <c r="N79" s="140">
        <v>45040</v>
      </c>
      <c r="O79" s="139" t="s">
        <v>1815</v>
      </c>
      <c r="P79" s="203"/>
      <c r="Q79" s="139" t="s">
        <v>9</v>
      </c>
      <c r="R79" s="139" t="s">
        <v>10</v>
      </c>
      <c r="S79" s="139"/>
      <c r="T79" s="139"/>
      <c r="U79" s="139"/>
      <c r="V79" s="141"/>
      <c r="W79" s="139"/>
      <c r="X79" s="142"/>
      <c r="Y79" s="140">
        <v>45043</v>
      </c>
      <c r="Z79" s="137" t="s">
        <v>430</v>
      </c>
      <c r="AA79" s="139" t="s">
        <v>1816</v>
      </c>
    </row>
    <row r="80" spans="1:28" hidden="1" x14ac:dyDescent="0.35">
      <c r="A80" s="136">
        <v>17</v>
      </c>
      <c r="B80" s="136" t="s">
        <v>1817</v>
      </c>
      <c r="C80" s="144">
        <v>40</v>
      </c>
      <c r="D80" s="158" t="s">
        <v>13</v>
      </c>
      <c r="E80" s="92" t="s">
        <v>286</v>
      </c>
      <c r="F80" s="136" t="s">
        <v>271</v>
      </c>
      <c r="G80" s="92" t="s">
        <v>53</v>
      </c>
      <c r="H80" s="136" t="s">
        <v>280</v>
      </c>
      <c r="I80" s="92" t="s">
        <v>53</v>
      </c>
      <c r="J80" s="92" t="s">
        <v>301</v>
      </c>
      <c r="K80" s="92" t="s">
        <v>400</v>
      </c>
      <c r="L80" s="136" t="s">
        <v>193</v>
      </c>
      <c r="M80" s="145">
        <v>45040</v>
      </c>
      <c r="N80" s="145">
        <v>45040</v>
      </c>
      <c r="O80" s="92" t="s">
        <v>1818</v>
      </c>
      <c r="P80" s="203"/>
      <c r="Q80" s="92" t="s">
        <v>9</v>
      </c>
      <c r="R80" s="92" t="s">
        <v>17</v>
      </c>
      <c r="S80" s="92"/>
      <c r="T80" s="92"/>
      <c r="U80" s="92"/>
      <c r="V80" s="146"/>
      <c r="W80" s="92"/>
      <c r="X80" s="147"/>
      <c r="Y80" s="145">
        <v>45040</v>
      </c>
      <c r="Z80" s="136" t="s">
        <v>276</v>
      </c>
      <c r="AA80" s="92" t="s">
        <v>291</v>
      </c>
    </row>
    <row r="81" spans="1:28" hidden="1" x14ac:dyDescent="0.35">
      <c r="A81" s="136">
        <v>17</v>
      </c>
      <c r="B81" s="136" t="s">
        <v>1819</v>
      </c>
      <c r="C81" s="144">
        <v>15</v>
      </c>
      <c r="D81" s="158" t="s">
        <v>13</v>
      </c>
      <c r="E81" s="92" t="s">
        <v>279</v>
      </c>
      <c r="F81" s="136" t="s">
        <v>271</v>
      </c>
      <c r="G81" s="92" t="s">
        <v>7</v>
      </c>
      <c r="H81" s="136" t="s">
        <v>280</v>
      </c>
      <c r="I81" s="92" t="s">
        <v>7</v>
      </c>
      <c r="J81" s="92" t="s">
        <v>273</v>
      </c>
      <c r="K81" s="92" t="s">
        <v>1610</v>
      </c>
      <c r="L81" s="136" t="s">
        <v>193</v>
      </c>
      <c r="M81" s="145">
        <v>45040</v>
      </c>
      <c r="N81" s="145">
        <v>45040</v>
      </c>
      <c r="O81" s="92" t="s">
        <v>1820</v>
      </c>
      <c r="P81" s="203"/>
      <c r="Q81" s="92" t="s">
        <v>16</v>
      </c>
      <c r="R81" s="92"/>
      <c r="S81" s="92" t="s">
        <v>34</v>
      </c>
      <c r="T81" s="92"/>
      <c r="U81" s="92"/>
      <c r="V81" s="146"/>
      <c r="W81" s="92"/>
      <c r="X81" s="147"/>
      <c r="Y81" s="145">
        <v>45040</v>
      </c>
      <c r="Z81" s="136" t="s">
        <v>276</v>
      </c>
      <c r="AA81" s="92" t="s">
        <v>291</v>
      </c>
    </row>
    <row r="82" spans="1:28" x14ac:dyDescent="0.35">
      <c r="A82" s="136">
        <v>17</v>
      </c>
      <c r="B82" s="136" t="s">
        <v>1821</v>
      </c>
      <c r="C82" s="144">
        <v>4</v>
      </c>
      <c r="D82" s="158" t="s">
        <v>20</v>
      </c>
      <c r="E82" s="92" t="s">
        <v>286</v>
      </c>
      <c r="F82" s="136" t="s">
        <v>271</v>
      </c>
      <c r="G82" s="92" t="s">
        <v>53</v>
      </c>
      <c r="H82" s="136" t="s">
        <v>280</v>
      </c>
      <c r="I82" s="92" t="s">
        <v>53</v>
      </c>
      <c r="J82" s="92" t="s">
        <v>433</v>
      </c>
      <c r="K82" s="92" t="s">
        <v>839</v>
      </c>
      <c r="L82" s="136" t="s">
        <v>195</v>
      </c>
      <c r="M82" s="145">
        <v>45041</v>
      </c>
      <c r="N82" s="145">
        <v>45041</v>
      </c>
      <c r="O82" s="92" t="s">
        <v>1822</v>
      </c>
      <c r="P82" s="203"/>
      <c r="Q82" s="92" t="s">
        <v>9</v>
      </c>
      <c r="R82" s="92" t="s">
        <v>17</v>
      </c>
      <c r="S82" s="92"/>
      <c r="T82" s="92"/>
      <c r="U82" s="92"/>
      <c r="V82" s="146"/>
      <c r="W82" s="92"/>
      <c r="X82" s="147"/>
      <c r="Y82" s="145">
        <v>45057</v>
      </c>
      <c r="Z82" s="136" t="s">
        <v>276</v>
      </c>
      <c r="AA82" s="92" t="s">
        <v>1823</v>
      </c>
    </row>
    <row r="83" spans="1:28" s="112" customFormat="1" x14ac:dyDescent="0.35">
      <c r="A83" s="136">
        <v>17</v>
      </c>
      <c r="B83" s="151" t="s">
        <v>1824</v>
      </c>
      <c r="C83" s="152">
        <v>30</v>
      </c>
      <c r="D83" s="293" t="s">
        <v>13</v>
      </c>
      <c r="E83" s="153" t="s">
        <v>286</v>
      </c>
      <c r="F83" s="136" t="s">
        <v>271</v>
      </c>
      <c r="G83" s="153" t="s">
        <v>53</v>
      </c>
      <c r="H83" s="136" t="s">
        <v>280</v>
      </c>
      <c r="I83" s="153" t="s">
        <v>53</v>
      </c>
      <c r="J83" s="153" t="s">
        <v>433</v>
      </c>
      <c r="K83" s="153" t="s">
        <v>1065</v>
      </c>
      <c r="L83" s="151" t="s">
        <v>195</v>
      </c>
      <c r="M83" s="145">
        <v>45041</v>
      </c>
      <c r="N83" s="145">
        <v>45041</v>
      </c>
      <c r="O83" s="153" t="s">
        <v>1825</v>
      </c>
      <c r="P83" s="203"/>
      <c r="Q83" s="153" t="s">
        <v>9</v>
      </c>
      <c r="R83" s="153" t="s">
        <v>10</v>
      </c>
      <c r="S83" s="153"/>
      <c r="T83" s="153"/>
      <c r="U83" s="153"/>
      <c r="V83" s="156"/>
      <c r="W83" s="153"/>
      <c r="X83" s="157"/>
      <c r="Y83" s="155">
        <v>45044</v>
      </c>
      <c r="Z83" s="151" t="s">
        <v>276</v>
      </c>
      <c r="AA83" s="153" t="s">
        <v>1826</v>
      </c>
    </row>
    <row r="84" spans="1:28" hidden="1" x14ac:dyDescent="0.35">
      <c r="A84" s="136">
        <v>17</v>
      </c>
      <c r="B84" s="136" t="s">
        <v>1827</v>
      </c>
      <c r="C84" s="144">
        <v>30</v>
      </c>
      <c r="D84" s="293" t="s">
        <v>13</v>
      </c>
      <c r="E84" s="92" t="s">
        <v>279</v>
      </c>
      <c r="F84" s="136" t="s">
        <v>271</v>
      </c>
      <c r="G84" s="92" t="s">
        <v>50</v>
      </c>
      <c r="H84" s="136" t="s">
        <v>280</v>
      </c>
      <c r="I84" s="92" t="s">
        <v>50</v>
      </c>
      <c r="J84" s="92" t="s">
        <v>385</v>
      </c>
      <c r="K84" s="92" t="s">
        <v>742</v>
      </c>
      <c r="L84" s="136" t="s">
        <v>193</v>
      </c>
      <c r="M84" s="145">
        <v>45041</v>
      </c>
      <c r="N84" s="145">
        <v>45041</v>
      </c>
      <c r="O84" s="92" t="s">
        <v>1828</v>
      </c>
      <c r="P84" s="203"/>
      <c r="Q84" s="92" t="s">
        <v>9</v>
      </c>
      <c r="R84" s="92" t="s">
        <v>17</v>
      </c>
      <c r="S84" s="92"/>
      <c r="T84" s="92" t="s">
        <v>1829</v>
      </c>
      <c r="U84" s="92"/>
      <c r="V84" s="146"/>
      <c r="W84" s="92"/>
      <c r="X84" s="147"/>
      <c r="Y84" s="145">
        <v>45050</v>
      </c>
      <c r="Z84" s="136" t="s">
        <v>276</v>
      </c>
      <c r="AA84" s="92" t="s">
        <v>1830</v>
      </c>
    </row>
    <row r="85" spans="1:28" x14ac:dyDescent="0.35">
      <c r="A85" s="136">
        <v>17</v>
      </c>
      <c r="B85" s="136" t="s">
        <v>1831</v>
      </c>
      <c r="C85" s="144">
        <v>32</v>
      </c>
      <c r="D85" s="293" t="s">
        <v>13</v>
      </c>
      <c r="E85" s="92" t="s">
        <v>286</v>
      </c>
      <c r="F85" s="136" t="s">
        <v>234</v>
      </c>
      <c r="G85" s="92" t="s">
        <v>1358</v>
      </c>
      <c r="H85" s="136" t="s">
        <v>280</v>
      </c>
      <c r="I85" s="92" t="s">
        <v>7</v>
      </c>
      <c r="J85" s="92" t="s">
        <v>433</v>
      </c>
      <c r="K85" s="92" t="s">
        <v>1610</v>
      </c>
      <c r="L85" s="136" t="s">
        <v>195</v>
      </c>
      <c r="M85" s="145">
        <v>45041</v>
      </c>
      <c r="N85" s="145">
        <v>45041</v>
      </c>
      <c r="O85" s="92" t="s">
        <v>438</v>
      </c>
      <c r="P85" s="203"/>
      <c r="Q85" s="92" t="s">
        <v>9</v>
      </c>
      <c r="R85" s="92" t="s">
        <v>23</v>
      </c>
      <c r="S85" s="92"/>
      <c r="T85" s="92" t="s">
        <v>319</v>
      </c>
      <c r="U85" s="92"/>
      <c r="V85" s="146"/>
      <c r="W85" s="92"/>
      <c r="X85" s="147"/>
      <c r="Y85" s="145">
        <v>45045</v>
      </c>
      <c r="Z85" s="136" t="s">
        <v>276</v>
      </c>
      <c r="AA85" s="92" t="s">
        <v>1832</v>
      </c>
    </row>
    <row r="86" spans="1:28" hidden="1" x14ac:dyDescent="0.35">
      <c r="A86" s="136">
        <v>17</v>
      </c>
      <c r="B86" s="136" t="s">
        <v>1833</v>
      </c>
      <c r="C86" s="144">
        <v>25</v>
      </c>
      <c r="D86" s="293" t="s">
        <v>13</v>
      </c>
      <c r="E86" s="92" t="s">
        <v>286</v>
      </c>
      <c r="F86" s="136" t="s">
        <v>271</v>
      </c>
      <c r="G86" s="92" t="s">
        <v>47</v>
      </c>
      <c r="H86" s="136" t="s">
        <v>280</v>
      </c>
      <c r="I86" s="92" t="s">
        <v>47</v>
      </c>
      <c r="J86" s="92" t="s">
        <v>612</v>
      </c>
      <c r="K86" s="92" t="s">
        <v>281</v>
      </c>
      <c r="L86" s="136" t="s">
        <v>193</v>
      </c>
      <c r="M86" s="145">
        <v>45041</v>
      </c>
      <c r="N86" s="145">
        <v>45041</v>
      </c>
      <c r="O86" s="92" t="s">
        <v>18</v>
      </c>
      <c r="P86" s="203"/>
      <c r="Q86" s="92" t="s">
        <v>16</v>
      </c>
      <c r="R86" s="92"/>
      <c r="S86" s="92" t="s">
        <v>18</v>
      </c>
      <c r="T86" s="92"/>
      <c r="U86" s="92"/>
      <c r="V86" s="146"/>
      <c r="W86" s="92"/>
      <c r="X86" s="147"/>
      <c r="Y86" s="145">
        <v>45041</v>
      </c>
      <c r="Z86" s="136" t="s">
        <v>276</v>
      </c>
      <c r="AA86" s="92" t="s">
        <v>1834</v>
      </c>
    </row>
    <row r="87" spans="1:28" s="102" customFormat="1" hidden="1" x14ac:dyDescent="0.35">
      <c r="A87" s="101">
        <v>17</v>
      </c>
      <c r="B87" s="101" t="s">
        <v>1835</v>
      </c>
      <c r="C87" s="267">
        <v>1.6</v>
      </c>
      <c r="D87" s="297" t="s">
        <v>13</v>
      </c>
      <c r="E87" s="236" t="s">
        <v>279</v>
      </c>
      <c r="F87" s="101" t="s">
        <v>271</v>
      </c>
      <c r="G87" s="236" t="s">
        <v>44</v>
      </c>
      <c r="H87" s="101" t="s">
        <v>280</v>
      </c>
      <c r="I87" s="236" t="s">
        <v>44</v>
      </c>
      <c r="J87" s="236" t="s">
        <v>357</v>
      </c>
      <c r="K87" s="236" t="s">
        <v>455</v>
      </c>
      <c r="L87" s="101" t="s">
        <v>193</v>
      </c>
      <c r="M87" s="268">
        <v>45042</v>
      </c>
      <c r="N87" s="268">
        <v>45042</v>
      </c>
      <c r="O87" s="236" t="s">
        <v>1836</v>
      </c>
      <c r="P87" s="203"/>
      <c r="Q87" s="236" t="s">
        <v>9</v>
      </c>
      <c r="R87" s="236" t="s">
        <v>10</v>
      </c>
      <c r="S87" s="236"/>
      <c r="T87" s="236"/>
      <c r="U87" s="236" t="s">
        <v>163</v>
      </c>
      <c r="V87" s="269" t="s">
        <v>1045</v>
      </c>
      <c r="W87" s="236"/>
      <c r="X87" s="270"/>
      <c r="Y87" s="268">
        <v>45046</v>
      </c>
      <c r="Z87" s="101" t="s">
        <v>276</v>
      </c>
      <c r="AA87" s="236" t="s">
        <v>1837</v>
      </c>
      <c r="AB87" s="102">
        <v>1</v>
      </c>
    </row>
    <row r="88" spans="1:28" x14ac:dyDescent="0.35">
      <c r="A88" s="136">
        <v>17</v>
      </c>
      <c r="B88" s="136" t="s">
        <v>1838</v>
      </c>
      <c r="C88" s="144">
        <v>2.6</v>
      </c>
      <c r="D88" s="293" t="s">
        <v>13</v>
      </c>
      <c r="E88" s="92" t="s">
        <v>286</v>
      </c>
      <c r="F88" s="136" t="s">
        <v>271</v>
      </c>
      <c r="G88" s="92" t="s">
        <v>50</v>
      </c>
      <c r="H88" s="136" t="s">
        <v>280</v>
      </c>
      <c r="I88" s="92" t="s">
        <v>50</v>
      </c>
      <c r="J88" s="92" t="s">
        <v>273</v>
      </c>
      <c r="K88" s="92" t="s">
        <v>1839</v>
      </c>
      <c r="L88" s="136" t="s">
        <v>195</v>
      </c>
      <c r="M88" s="145">
        <v>45042</v>
      </c>
      <c r="N88" s="145">
        <v>45042</v>
      </c>
      <c r="O88" s="92" t="s">
        <v>434</v>
      </c>
      <c r="P88" s="203"/>
      <c r="Q88" s="92" t="s">
        <v>9</v>
      </c>
      <c r="R88" s="92" t="s">
        <v>10</v>
      </c>
      <c r="S88" s="92"/>
      <c r="T88" s="92"/>
      <c r="U88" s="92"/>
      <c r="V88" s="146"/>
      <c r="W88" s="92"/>
      <c r="X88" s="147"/>
      <c r="Y88" s="145">
        <v>45046</v>
      </c>
      <c r="Z88" s="136" t="s">
        <v>276</v>
      </c>
      <c r="AA88" s="92" t="s">
        <v>1063</v>
      </c>
    </row>
    <row r="89" spans="1:28" x14ac:dyDescent="0.35">
      <c r="A89" s="136">
        <v>17</v>
      </c>
      <c r="B89" s="136" t="s">
        <v>1840</v>
      </c>
      <c r="C89" s="144">
        <v>26</v>
      </c>
      <c r="D89" s="293" t="s">
        <v>13</v>
      </c>
      <c r="E89" s="92" t="s">
        <v>286</v>
      </c>
      <c r="F89" s="136" t="s">
        <v>271</v>
      </c>
      <c r="G89" s="92" t="s">
        <v>332</v>
      </c>
      <c r="H89" s="136" t="s">
        <v>280</v>
      </c>
      <c r="I89" s="92" t="s">
        <v>7</v>
      </c>
      <c r="J89" s="92" t="s">
        <v>333</v>
      </c>
      <c r="K89" s="92" t="s">
        <v>1610</v>
      </c>
      <c r="L89" s="136" t="s">
        <v>195</v>
      </c>
      <c r="M89" s="145">
        <v>45042</v>
      </c>
      <c r="N89" s="145">
        <v>45042</v>
      </c>
      <c r="O89" s="294" t="s">
        <v>1841</v>
      </c>
      <c r="P89" s="203"/>
      <c r="Q89" s="92" t="s">
        <v>9</v>
      </c>
      <c r="R89" s="92" t="s">
        <v>23</v>
      </c>
      <c r="S89" s="92"/>
      <c r="T89" s="92" t="s">
        <v>1719</v>
      </c>
      <c r="U89" s="92"/>
      <c r="V89" s="146"/>
      <c r="W89" s="92"/>
      <c r="X89" s="147"/>
      <c r="Y89" s="145">
        <v>45045</v>
      </c>
      <c r="Z89" s="136" t="s">
        <v>276</v>
      </c>
      <c r="AA89" s="92" t="s">
        <v>1842</v>
      </c>
    </row>
    <row r="90" spans="1:28" hidden="1" x14ac:dyDescent="0.35">
      <c r="A90" s="136">
        <v>17</v>
      </c>
      <c r="B90" s="136" t="s">
        <v>1843</v>
      </c>
      <c r="C90" s="144">
        <v>51</v>
      </c>
      <c r="D90" s="293" t="s">
        <v>13</v>
      </c>
      <c r="E90" s="92" t="s">
        <v>279</v>
      </c>
      <c r="F90" s="136" t="s">
        <v>312</v>
      </c>
      <c r="G90" s="92" t="s">
        <v>44</v>
      </c>
      <c r="H90" s="136" t="s">
        <v>280</v>
      </c>
      <c r="I90" s="92" t="s">
        <v>44</v>
      </c>
      <c r="J90" s="92" t="s">
        <v>295</v>
      </c>
      <c r="K90" s="92" t="s">
        <v>1772</v>
      </c>
      <c r="L90" s="136" t="s">
        <v>193</v>
      </c>
      <c r="M90" s="145">
        <v>45042</v>
      </c>
      <c r="N90" s="145">
        <v>45042</v>
      </c>
      <c r="O90" s="92" t="s">
        <v>1844</v>
      </c>
      <c r="P90" s="203"/>
      <c r="Q90" s="92" t="s">
        <v>9</v>
      </c>
      <c r="R90" s="92" t="s">
        <v>10</v>
      </c>
      <c r="S90" s="92"/>
      <c r="T90" s="92"/>
      <c r="U90" s="92"/>
      <c r="V90" s="146"/>
      <c r="W90" s="92"/>
      <c r="X90" s="147"/>
      <c r="Y90" s="145">
        <v>45056</v>
      </c>
      <c r="Z90" s="136" t="s">
        <v>276</v>
      </c>
      <c r="AA90" s="92" t="s">
        <v>1845</v>
      </c>
    </row>
    <row r="91" spans="1:28" s="80" customFormat="1" x14ac:dyDescent="0.35">
      <c r="A91" s="137">
        <v>17</v>
      </c>
      <c r="B91" s="137" t="s">
        <v>1846</v>
      </c>
      <c r="C91" s="138">
        <v>70</v>
      </c>
      <c r="D91" s="295" t="s">
        <v>13</v>
      </c>
      <c r="E91" s="139" t="s">
        <v>279</v>
      </c>
      <c r="F91" s="137" t="s">
        <v>271</v>
      </c>
      <c r="G91" s="139" t="s">
        <v>1847</v>
      </c>
      <c r="H91" s="137" t="s">
        <v>205</v>
      </c>
      <c r="I91" s="139" t="s">
        <v>173</v>
      </c>
      <c r="J91" s="139" t="s">
        <v>1264</v>
      </c>
      <c r="K91" s="139" t="s">
        <v>274</v>
      </c>
      <c r="L91" s="137" t="s">
        <v>195</v>
      </c>
      <c r="M91" s="140">
        <v>45041</v>
      </c>
      <c r="N91" s="140">
        <v>45041</v>
      </c>
      <c r="O91" s="139" t="s">
        <v>1848</v>
      </c>
      <c r="P91" s="203"/>
      <c r="Q91" s="139" t="s">
        <v>9</v>
      </c>
      <c r="R91" s="139" t="s">
        <v>10</v>
      </c>
      <c r="S91" s="139"/>
      <c r="T91" s="139"/>
      <c r="U91" s="139"/>
      <c r="V91" s="141"/>
      <c r="W91" s="139"/>
      <c r="X91" s="142"/>
      <c r="Y91" s="140">
        <v>45055</v>
      </c>
      <c r="Z91" s="137" t="s">
        <v>430</v>
      </c>
      <c r="AA91" s="139" t="s">
        <v>1849</v>
      </c>
    </row>
    <row r="92" spans="1:28" x14ac:dyDescent="0.35">
      <c r="A92" s="136">
        <v>17</v>
      </c>
      <c r="B92" s="136" t="s">
        <v>1850</v>
      </c>
      <c r="C92" s="144">
        <v>26</v>
      </c>
      <c r="D92" s="293" t="s">
        <v>13</v>
      </c>
      <c r="E92" s="92" t="s">
        <v>279</v>
      </c>
      <c r="F92" s="136" t="s">
        <v>271</v>
      </c>
      <c r="G92" s="92" t="s">
        <v>790</v>
      </c>
      <c r="H92" s="136" t="s">
        <v>280</v>
      </c>
      <c r="I92" s="92" t="s">
        <v>7</v>
      </c>
      <c r="J92" s="92" t="s">
        <v>295</v>
      </c>
      <c r="K92" s="92" t="s">
        <v>1610</v>
      </c>
      <c r="L92" s="136" t="s">
        <v>195</v>
      </c>
      <c r="M92" s="145">
        <v>45043</v>
      </c>
      <c r="N92" s="145">
        <v>45043</v>
      </c>
      <c r="O92" s="92" t="s">
        <v>438</v>
      </c>
      <c r="P92" s="203"/>
      <c r="Q92" s="92" t="s">
        <v>9</v>
      </c>
      <c r="R92" s="92" t="s">
        <v>23</v>
      </c>
      <c r="S92" s="92"/>
      <c r="T92" s="92" t="s">
        <v>319</v>
      </c>
      <c r="U92" s="92"/>
      <c r="V92" s="146"/>
      <c r="W92" s="92"/>
      <c r="X92" s="147"/>
      <c r="Y92" s="145">
        <v>45045</v>
      </c>
      <c r="Z92" s="136" t="s">
        <v>276</v>
      </c>
      <c r="AA92" s="92" t="s">
        <v>1851</v>
      </c>
    </row>
    <row r="93" spans="1:28" s="102" customFormat="1" hidden="1" x14ac:dyDescent="0.35">
      <c r="A93" s="101">
        <v>17</v>
      </c>
      <c r="B93" s="101" t="s">
        <v>1852</v>
      </c>
      <c r="C93" s="267">
        <v>40</v>
      </c>
      <c r="D93" s="297" t="s">
        <v>13</v>
      </c>
      <c r="E93" s="236" t="s">
        <v>286</v>
      </c>
      <c r="F93" s="101" t="s">
        <v>271</v>
      </c>
      <c r="G93" s="236" t="s">
        <v>7</v>
      </c>
      <c r="H93" s="101" t="s">
        <v>280</v>
      </c>
      <c r="I93" s="236" t="s">
        <v>7</v>
      </c>
      <c r="J93" s="236" t="s">
        <v>327</v>
      </c>
      <c r="K93" s="236" t="s">
        <v>1610</v>
      </c>
      <c r="L93" s="101" t="s">
        <v>193</v>
      </c>
      <c r="M93" s="268">
        <v>45043</v>
      </c>
      <c r="N93" s="268">
        <v>45043</v>
      </c>
      <c r="O93" s="236" t="s">
        <v>1853</v>
      </c>
      <c r="P93" s="203"/>
      <c r="Q93" s="236" t="s">
        <v>9</v>
      </c>
      <c r="R93" s="236" t="s">
        <v>10</v>
      </c>
      <c r="S93" s="236"/>
      <c r="T93" s="236"/>
      <c r="U93" s="236"/>
      <c r="V93" s="269"/>
      <c r="W93" s="236"/>
      <c r="X93" s="270"/>
      <c r="Y93" s="268">
        <v>45045</v>
      </c>
      <c r="Z93" s="101" t="s">
        <v>276</v>
      </c>
      <c r="AA93" s="236" t="s">
        <v>1854</v>
      </c>
    </row>
    <row r="94" spans="1:28" s="102" customFormat="1" hidden="1" x14ac:dyDescent="0.35">
      <c r="A94" s="101">
        <v>17</v>
      </c>
      <c r="B94" s="101" t="s">
        <v>1855</v>
      </c>
      <c r="C94" s="267">
        <v>6</v>
      </c>
      <c r="D94" s="296" t="s">
        <v>20</v>
      </c>
      <c r="E94" s="236" t="s">
        <v>286</v>
      </c>
      <c r="F94" s="101" t="s">
        <v>271</v>
      </c>
      <c r="G94" s="236" t="s">
        <v>44</v>
      </c>
      <c r="H94" s="101" t="s">
        <v>280</v>
      </c>
      <c r="I94" s="236" t="s">
        <v>44</v>
      </c>
      <c r="J94" s="236" t="s">
        <v>357</v>
      </c>
      <c r="K94" s="236" t="s">
        <v>659</v>
      </c>
      <c r="L94" s="101" t="s">
        <v>193</v>
      </c>
      <c r="M94" s="268">
        <v>45036</v>
      </c>
      <c r="N94" s="268"/>
      <c r="O94" s="128" t="s">
        <v>1856</v>
      </c>
      <c r="P94" s="203"/>
      <c r="Q94" s="236" t="s">
        <v>9</v>
      </c>
      <c r="R94" s="236" t="s">
        <v>10</v>
      </c>
      <c r="S94" s="236"/>
      <c r="T94" s="236"/>
      <c r="U94" s="236"/>
      <c r="V94" s="269"/>
      <c r="W94" s="236" t="s">
        <v>12</v>
      </c>
      <c r="X94" s="270"/>
      <c r="Y94" s="268"/>
      <c r="Z94" s="265"/>
      <c r="AA94" s="236"/>
    </row>
    <row r="95" spans="1:28" s="102" customFormat="1" hidden="1" x14ac:dyDescent="0.35">
      <c r="A95" s="101">
        <v>17</v>
      </c>
      <c r="B95" s="101" t="s">
        <v>1857</v>
      </c>
      <c r="C95" s="267">
        <v>22</v>
      </c>
      <c r="D95" s="296" t="s">
        <v>13</v>
      </c>
      <c r="E95" s="236" t="s">
        <v>286</v>
      </c>
      <c r="F95" s="101" t="s">
        <v>271</v>
      </c>
      <c r="G95" s="236" t="s">
        <v>47</v>
      </c>
      <c r="H95" s="101" t="s">
        <v>280</v>
      </c>
      <c r="I95" s="236" t="s">
        <v>47</v>
      </c>
      <c r="J95" s="236" t="s">
        <v>385</v>
      </c>
      <c r="K95" s="236" t="s">
        <v>358</v>
      </c>
      <c r="L95" s="101" t="s">
        <v>193</v>
      </c>
      <c r="M95" s="268">
        <v>45042</v>
      </c>
      <c r="N95" s="268"/>
      <c r="O95" s="236" t="s">
        <v>1858</v>
      </c>
      <c r="P95" s="203"/>
      <c r="Q95" s="236" t="s">
        <v>9</v>
      </c>
      <c r="R95" s="236" t="s">
        <v>23</v>
      </c>
      <c r="S95" s="236"/>
      <c r="T95" s="236"/>
      <c r="U95" s="236"/>
      <c r="V95" s="269"/>
      <c r="W95" s="236" t="s">
        <v>12</v>
      </c>
      <c r="X95" s="270"/>
      <c r="Y95" s="300"/>
      <c r="Z95" s="265"/>
      <c r="AA95" s="236"/>
    </row>
    <row r="96" spans="1:28" s="102" customFormat="1" hidden="1" x14ac:dyDescent="0.35">
      <c r="A96" s="101">
        <v>17</v>
      </c>
      <c r="B96" s="101" t="s">
        <v>1859</v>
      </c>
      <c r="C96" s="267">
        <v>12</v>
      </c>
      <c r="D96" s="296" t="s">
        <v>13</v>
      </c>
      <c r="E96" s="236" t="s">
        <v>286</v>
      </c>
      <c r="F96" s="101" t="s">
        <v>271</v>
      </c>
      <c r="G96" s="236" t="s">
        <v>790</v>
      </c>
      <c r="H96" s="101" t="s">
        <v>280</v>
      </c>
      <c r="I96" s="236" t="s">
        <v>7</v>
      </c>
      <c r="J96" s="236" t="s">
        <v>433</v>
      </c>
      <c r="K96" s="236" t="s">
        <v>1610</v>
      </c>
      <c r="L96" s="101" t="s">
        <v>193</v>
      </c>
      <c r="M96" s="268">
        <v>45044</v>
      </c>
      <c r="N96" s="268">
        <v>45044</v>
      </c>
      <c r="O96" s="236" t="s">
        <v>1860</v>
      </c>
      <c r="P96" s="203"/>
      <c r="Q96" s="236" t="s">
        <v>16</v>
      </c>
      <c r="R96" s="236"/>
      <c r="S96" s="236" t="s">
        <v>31</v>
      </c>
      <c r="T96" s="236"/>
      <c r="U96" s="236"/>
      <c r="V96" s="269"/>
      <c r="W96" s="236"/>
      <c r="X96" s="270"/>
      <c r="Y96" s="268">
        <v>45044</v>
      </c>
      <c r="Z96" s="101" t="s">
        <v>276</v>
      </c>
      <c r="AA96" s="236" t="s">
        <v>1861</v>
      </c>
    </row>
    <row r="97" spans="1:28" s="102" customFormat="1" x14ac:dyDescent="0.35">
      <c r="A97" s="101">
        <v>17</v>
      </c>
      <c r="B97" s="101" t="s">
        <v>1862</v>
      </c>
      <c r="C97" s="267">
        <v>55</v>
      </c>
      <c r="D97" s="296" t="s">
        <v>13</v>
      </c>
      <c r="E97" s="236" t="s">
        <v>279</v>
      </c>
      <c r="F97" s="101" t="s">
        <v>271</v>
      </c>
      <c r="G97" s="236" t="s">
        <v>53</v>
      </c>
      <c r="H97" s="101" t="s">
        <v>280</v>
      </c>
      <c r="I97" s="236" t="s">
        <v>53</v>
      </c>
      <c r="J97" s="236" t="s">
        <v>327</v>
      </c>
      <c r="K97" s="236" t="s">
        <v>768</v>
      </c>
      <c r="L97" s="101" t="s">
        <v>195</v>
      </c>
      <c r="M97" s="268">
        <v>45044</v>
      </c>
      <c r="N97" s="268">
        <v>45044</v>
      </c>
      <c r="O97" s="236" t="s">
        <v>1863</v>
      </c>
      <c r="P97" s="203"/>
      <c r="Q97" s="236" t="s">
        <v>9</v>
      </c>
      <c r="R97" s="236" t="s">
        <v>17</v>
      </c>
      <c r="S97" s="236"/>
      <c r="T97" s="236"/>
      <c r="U97" s="236"/>
      <c r="V97" s="269"/>
      <c r="W97" s="236"/>
      <c r="X97" s="270"/>
      <c r="Y97" s="268">
        <v>45049</v>
      </c>
      <c r="Z97" s="101" t="s">
        <v>276</v>
      </c>
      <c r="AA97" s="236" t="s">
        <v>407</v>
      </c>
    </row>
    <row r="98" spans="1:28" s="102" customFormat="1" hidden="1" x14ac:dyDescent="0.35">
      <c r="A98" s="101">
        <v>17</v>
      </c>
      <c r="B98" s="101" t="s">
        <v>1864</v>
      </c>
      <c r="C98" s="267">
        <v>2</v>
      </c>
      <c r="D98" s="296" t="s">
        <v>13</v>
      </c>
      <c r="E98" s="236" t="s">
        <v>286</v>
      </c>
      <c r="F98" s="101" t="s">
        <v>271</v>
      </c>
      <c r="G98" s="236" t="s">
        <v>332</v>
      </c>
      <c r="H98" s="101" t="s">
        <v>280</v>
      </c>
      <c r="I98" s="236" t="s">
        <v>7</v>
      </c>
      <c r="J98" s="236" t="s">
        <v>295</v>
      </c>
      <c r="K98" s="236" t="s">
        <v>1610</v>
      </c>
      <c r="L98" s="101" t="s">
        <v>193</v>
      </c>
      <c r="M98" s="268">
        <v>45044</v>
      </c>
      <c r="N98" s="268">
        <v>45044</v>
      </c>
      <c r="O98" s="236" t="s">
        <v>1865</v>
      </c>
      <c r="P98" s="203"/>
      <c r="Q98" s="92" t="s">
        <v>9</v>
      </c>
      <c r="R98" s="236" t="s">
        <v>17</v>
      </c>
      <c r="S98" s="236"/>
      <c r="T98" s="236"/>
      <c r="U98" s="236"/>
      <c r="V98" s="269"/>
      <c r="W98" s="236"/>
      <c r="X98" s="270"/>
      <c r="Y98" s="268">
        <v>45056</v>
      </c>
      <c r="Z98" s="101" t="s">
        <v>276</v>
      </c>
      <c r="AA98" s="236" t="s">
        <v>1865</v>
      </c>
    </row>
    <row r="99" spans="1:28" s="102" customFormat="1" hidden="1" x14ac:dyDescent="0.35">
      <c r="A99" s="101">
        <v>17</v>
      </c>
      <c r="B99" s="101" t="s">
        <v>1866</v>
      </c>
      <c r="C99" s="267">
        <v>13</v>
      </c>
      <c r="D99" s="296" t="s">
        <v>13</v>
      </c>
      <c r="E99" s="236" t="s">
        <v>286</v>
      </c>
      <c r="F99" s="101" t="s">
        <v>271</v>
      </c>
      <c r="G99" s="236" t="s">
        <v>1147</v>
      </c>
      <c r="H99" s="101" t="s">
        <v>280</v>
      </c>
      <c r="I99" s="236" t="s">
        <v>7</v>
      </c>
      <c r="J99" s="236" t="s">
        <v>273</v>
      </c>
      <c r="K99" s="236" t="s">
        <v>1610</v>
      </c>
      <c r="L99" s="101" t="s">
        <v>193</v>
      </c>
      <c r="M99" s="268">
        <v>45044</v>
      </c>
      <c r="N99" s="268">
        <v>45044</v>
      </c>
      <c r="O99" s="236" t="s">
        <v>520</v>
      </c>
      <c r="P99" s="203"/>
      <c r="Q99" s="92" t="s">
        <v>9</v>
      </c>
      <c r="R99" s="236" t="s">
        <v>10</v>
      </c>
      <c r="S99" s="236"/>
      <c r="T99" s="236"/>
      <c r="U99" s="236" t="s">
        <v>163</v>
      </c>
      <c r="V99" s="269" t="s">
        <v>820</v>
      </c>
      <c r="W99" s="236"/>
      <c r="X99" s="270"/>
      <c r="Y99" s="268">
        <v>45048</v>
      </c>
      <c r="Z99" s="101" t="s">
        <v>276</v>
      </c>
      <c r="AA99" s="236" t="s">
        <v>520</v>
      </c>
      <c r="AB99" s="102">
        <v>2</v>
      </c>
    </row>
    <row r="100" spans="1:28" s="102" customFormat="1" hidden="1" x14ac:dyDescent="0.35">
      <c r="A100" s="101">
        <v>17</v>
      </c>
      <c r="B100" s="101" t="s">
        <v>1867</v>
      </c>
      <c r="C100" s="267">
        <v>25</v>
      </c>
      <c r="D100" s="296" t="s">
        <v>13</v>
      </c>
      <c r="E100" s="236" t="s">
        <v>286</v>
      </c>
      <c r="F100" s="101" t="s">
        <v>271</v>
      </c>
      <c r="G100" s="236" t="s">
        <v>1625</v>
      </c>
      <c r="H100" s="101" t="s">
        <v>280</v>
      </c>
      <c r="I100" s="236" t="s">
        <v>7</v>
      </c>
      <c r="J100" s="236" t="s">
        <v>301</v>
      </c>
      <c r="K100" s="236" t="s">
        <v>1610</v>
      </c>
      <c r="L100" s="101" t="s">
        <v>193</v>
      </c>
      <c r="M100" s="268">
        <v>45044</v>
      </c>
      <c r="N100" s="268">
        <v>45044</v>
      </c>
      <c r="O100" s="236" t="s">
        <v>1868</v>
      </c>
      <c r="P100" s="203"/>
      <c r="Q100" s="92" t="s">
        <v>9</v>
      </c>
      <c r="R100" s="236" t="s">
        <v>23</v>
      </c>
      <c r="S100" s="236"/>
      <c r="T100" s="236"/>
      <c r="U100" s="236"/>
      <c r="V100" s="269"/>
      <c r="W100" s="236"/>
      <c r="X100" s="270"/>
      <c r="Y100" s="268">
        <v>45044</v>
      </c>
      <c r="Z100" s="101" t="s">
        <v>773</v>
      </c>
      <c r="AA100" s="236" t="s">
        <v>1869</v>
      </c>
    </row>
    <row r="101" spans="1:28" s="102" customFormat="1" hidden="1" x14ac:dyDescent="0.35">
      <c r="A101" s="101">
        <v>17</v>
      </c>
      <c r="B101" s="101" t="s">
        <v>1870</v>
      </c>
      <c r="C101" s="267">
        <v>22</v>
      </c>
      <c r="D101" s="296" t="s">
        <v>25</v>
      </c>
      <c r="E101" s="236" t="s">
        <v>279</v>
      </c>
      <c r="F101" s="101" t="s">
        <v>271</v>
      </c>
      <c r="G101" s="236" t="s">
        <v>298</v>
      </c>
      <c r="H101" s="101" t="s">
        <v>280</v>
      </c>
      <c r="I101" s="236" t="s">
        <v>7</v>
      </c>
      <c r="J101" s="236" t="s">
        <v>295</v>
      </c>
      <c r="K101" s="236" t="s">
        <v>1610</v>
      </c>
      <c r="L101" s="101" t="s">
        <v>193</v>
      </c>
      <c r="M101" s="268">
        <v>45045</v>
      </c>
      <c r="N101" s="268">
        <v>45045</v>
      </c>
      <c r="O101" s="236" t="s">
        <v>1029</v>
      </c>
      <c r="P101" s="203"/>
      <c r="Q101" s="92" t="s">
        <v>9</v>
      </c>
      <c r="R101" s="236" t="s">
        <v>10</v>
      </c>
      <c r="S101" s="236"/>
      <c r="T101" s="236"/>
      <c r="U101" s="236"/>
      <c r="V101" s="269"/>
      <c r="W101" s="236"/>
      <c r="X101" s="270"/>
      <c r="Y101" s="268">
        <v>45050</v>
      </c>
      <c r="Z101" s="101" t="s">
        <v>276</v>
      </c>
      <c r="AA101" s="236" t="s">
        <v>1250</v>
      </c>
    </row>
    <row r="102" spans="1:28" s="102" customFormat="1" x14ac:dyDescent="0.35">
      <c r="A102" s="101">
        <v>17</v>
      </c>
      <c r="B102" s="101" t="s">
        <v>1871</v>
      </c>
      <c r="C102" s="267">
        <v>38</v>
      </c>
      <c r="D102" s="296" t="s">
        <v>13</v>
      </c>
      <c r="E102" s="236" t="s">
        <v>286</v>
      </c>
      <c r="F102" s="101" t="s">
        <v>312</v>
      </c>
      <c r="G102" s="236" t="s">
        <v>44</v>
      </c>
      <c r="H102" s="101" t="s">
        <v>280</v>
      </c>
      <c r="I102" s="236" t="s">
        <v>44</v>
      </c>
      <c r="J102" s="236" t="s">
        <v>333</v>
      </c>
      <c r="K102" s="236" t="s">
        <v>1772</v>
      </c>
      <c r="L102" s="101" t="s">
        <v>195</v>
      </c>
      <c r="M102" s="268">
        <v>45045</v>
      </c>
      <c r="N102" s="268">
        <v>45045</v>
      </c>
      <c r="O102" s="236" t="s">
        <v>1872</v>
      </c>
      <c r="P102" s="203"/>
      <c r="Q102" s="92" t="s">
        <v>9</v>
      </c>
      <c r="R102" s="236" t="s">
        <v>23</v>
      </c>
      <c r="S102" s="236"/>
      <c r="T102" s="236" t="s">
        <v>1804</v>
      </c>
      <c r="U102" s="236"/>
      <c r="V102" s="269"/>
      <c r="W102" s="236"/>
      <c r="X102" s="270"/>
      <c r="Y102" s="268">
        <v>45048</v>
      </c>
      <c r="Z102" s="101" t="s">
        <v>276</v>
      </c>
      <c r="AA102" s="236" t="s">
        <v>1873</v>
      </c>
    </row>
    <row r="103" spans="1:28" s="102" customFormat="1" x14ac:dyDescent="0.35">
      <c r="A103" s="101">
        <v>17</v>
      </c>
      <c r="B103" s="101" t="s">
        <v>1874</v>
      </c>
      <c r="C103" s="267">
        <v>27</v>
      </c>
      <c r="D103" s="296" t="s">
        <v>13</v>
      </c>
      <c r="E103" s="236" t="s">
        <v>279</v>
      </c>
      <c r="F103" s="101" t="s">
        <v>271</v>
      </c>
      <c r="G103" s="236" t="s">
        <v>44</v>
      </c>
      <c r="H103" s="101" t="s">
        <v>280</v>
      </c>
      <c r="I103" s="236" t="s">
        <v>44</v>
      </c>
      <c r="J103" s="236" t="s">
        <v>333</v>
      </c>
      <c r="K103" s="236" t="s">
        <v>659</v>
      </c>
      <c r="L103" s="101" t="s">
        <v>195</v>
      </c>
      <c r="M103" s="268">
        <v>45045</v>
      </c>
      <c r="N103" s="268">
        <v>45045</v>
      </c>
      <c r="O103" s="236" t="s">
        <v>1875</v>
      </c>
      <c r="P103" s="203"/>
      <c r="Q103" s="92" t="s">
        <v>9</v>
      </c>
      <c r="R103" s="236" t="s">
        <v>17</v>
      </c>
      <c r="S103" s="236"/>
      <c r="T103" s="236"/>
      <c r="U103" s="236"/>
      <c r="V103" s="269"/>
      <c r="W103" s="236"/>
      <c r="X103" s="270"/>
      <c r="Y103" s="268">
        <v>45047</v>
      </c>
      <c r="Z103" s="101" t="s">
        <v>276</v>
      </c>
      <c r="AA103" s="236" t="s">
        <v>1876</v>
      </c>
    </row>
    <row r="104" spans="1:28" s="102" customFormat="1" x14ac:dyDescent="0.35">
      <c r="A104" s="101">
        <v>17</v>
      </c>
      <c r="B104" s="101" t="s">
        <v>1877</v>
      </c>
      <c r="C104" s="267">
        <v>30</v>
      </c>
      <c r="D104" s="296" t="s">
        <v>13</v>
      </c>
      <c r="E104" s="236" t="s">
        <v>286</v>
      </c>
      <c r="F104" s="101" t="s">
        <v>271</v>
      </c>
      <c r="G104" s="236" t="s">
        <v>53</v>
      </c>
      <c r="H104" s="101" t="s">
        <v>280</v>
      </c>
      <c r="I104" s="236" t="s">
        <v>53</v>
      </c>
      <c r="J104" s="236" t="s">
        <v>327</v>
      </c>
      <c r="K104" s="236" t="s">
        <v>839</v>
      </c>
      <c r="L104" s="101" t="s">
        <v>195</v>
      </c>
      <c r="M104" s="268">
        <v>45046</v>
      </c>
      <c r="N104" s="268">
        <v>45046</v>
      </c>
      <c r="O104" s="236" t="s">
        <v>1878</v>
      </c>
      <c r="P104" s="203"/>
      <c r="Q104" s="92" t="s">
        <v>9</v>
      </c>
      <c r="R104" s="236" t="s">
        <v>23</v>
      </c>
      <c r="S104" s="236"/>
      <c r="T104" s="236" t="s">
        <v>1804</v>
      </c>
      <c r="U104" s="236" t="s">
        <v>163</v>
      </c>
      <c r="V104" s="269" t="s">
        <v>1879</v>
      </c>
      <c r="W104" s="236"/>
      <c r="X104" s="270"/>
      <c r="Y104" s="268">
        <v>45055</v>
      </c>
      <c r="Z104" s="101" t="s">
        <v>276</v>
      </c>
      <c r="AA104" s="236" t="s">
        <v>1880</v>
      </c>
      <c r="AB104" s="102">
        <v>4</v>
      </c>
    </row>
    <row r="105" spans="1:28" s="102" customFormat="1" hidden="1" x14ac:dyDescent="0.35">
      <c r="A105" s="101">
        <v>17</v>
      </c>
      <c r="B105" s="101" t="s">
        <v>1881</v>
      </c>
      <c r="C105" s="267">
        <v>25</v>
      </c>
      <c r="D105" s="296" t="s">
        <v>13</v>
      </c>
      <c r="E105" s="236" t="s">
        <v>286</v>
      </c>
      <c r="F105" s="101" t="s">
        <v>271</v>
      </c>
      <c r="G105" s="236" t="s">
        <v>1358</v>
      </c>
      <c r="H105" s="101" t="s">
        <v>280</v>
      </c>
      <c r="I105" s="236" t="s">
        <v>7</v>
      </c>
      <c r="J105" s="236" t="s">
        <v>327</v>
      </c>
      <c r="K105" s="236" t="s">
        <v>1610</v>
      </c>
      <c r="L105" s="101" t="s">
        <v>193</v>
      </c>
      <c r="M105" s="268">
        <v>45046</v>
      </c>
      <c r="N105" s="268">
        <v>45046</v>
      </c>
      <c r="O105" s="236" t="s">
        <v>1882</v>
      </c>
      <c r="P105" s="203"/>
      <c r="Q105" s="92" t="s">
        <v>9</v>
      </c>
      <c r="R105" s="236" t="s">
        <v>23</v>
      </c>
      <c r="S105" s="236"/>
      <c r="T105" s="236" t="s">
        <v>1804</v>
      </c>
      <c r="U105" s="236"/>
      <c r="V105" s="269"/>
      <c r="W105" s="236"/>
      <c r="X105" s="270"/>
      <c r="Y105" s="268">
        <v>45050</v>
      </c>
      <c r="Z105" s="101" t="s">
        <v>276</v>
      </c>
      <c r="AA105" s="236" t="s">
        <v>1883</v>
      </c>
    </row>
    <row r="106" spans="1:28" s="102" customFormat="1" hidden="1" x14ac:dyDescent="0.35">
      <c r="A106" s="101"/>
      <c r="B106" s="101"/>
      <c r="C106" s="267"/>
      <c r="D106" s="296"/>
      <c r="E106" s="236"/>
      <c r="F106" s="101"/>
      <c r="G106" s="236"/>
      <c r="H106" s="101"/>
      <c r="I106" s="236"/>
      <c r="J106" s="236"/>
      <c r="K106" s="236"/>
      <c r="L106" s="101"/>
      <c r="M106" s="268"/>
      <c r="N106" s="268"/>
      <c r="O106" s="236"/>
      <c r="P106" s="203"/>
      <c r="Q106" s="236"/>
      <c r="R106" s="236"/>
      <c r="S106" s="236"/>
      <c r="T106" s="236"/>
      <c r="U106" s="236"/>
      <c r="V106" s="269"/>
      <c r="W106" s="236"/>
      <c r="X106" s="270"/>
      <c r="Y106" s="268"/>
      <c r="Z106" s="101"/>
      <c r="AA106" s="236"/>
    </row>
    <row r="107" spans="1:28" s="102" customFormat="1" hidden="1" x14ac:dyDescent="0.35">
      <c r="A107" s="101"/>
      <c r="B107" s="101"/>
      <c r="C107" s="267"/>
      <c r="D107" s="296"/>
      <c r="E107" s="236"/>
      <c r="F107" s="101"/>
      <c r="G107" s="236"/>
      <c r="H107" s="101"/>
      <c r="I107" s="236"/>
      <c r="J107" s="236"/>
      <c r="K107" s="236"/>
      <c r="L107" s="101"/>
      <c r="M107" s="268"/>
      <c r="N107" s="268"/>
      <c r="O107" s="236"/>
      <c r="P107" s="203"/>
      <c r="Q107" s="236"/>
      <c r="R107" s="236"/>
      <c r="S107" s="236"/>
      <c r="T107" s="236"/>
      <c r="U107" s="236"/>
      <c r="V107" s="269"/>
      <c r="W107" s="236"/>
      <c r="X107" s="270"/>
      <c r="Y107" s="268"/>
      <c r="Z107" s="101"/>
      <c r="AA107" s="236"/>
    </row>
    <row r="108" spans="1:28" s="102" customFormat="1" hidden="1" x14ac:dyDescent="0.35">
      <c r="A108" s="101"/>
      <c r="B108" s="101"/>
      <c r="C108" s="267"/>
      <c r="D108" s="296"/>
      <c r="E108" s="236"/>
      <c r="F108" s="101"/>
      <c r="G108" s="236"/>
      <c r="H108" s="101"/>
      <c r="I108" s="236"/>
      <c r="J108" s="236"/>
      <c r="K108" s="236"/>
      <c r="L108" s="101"/>
      <c r="M108" s="268"/>
      <c r="N108" s="268"/>
      <c r="O108" s="236"/>
      <c r="P108" s="203"/>
      <c r="Q108" s="236"/>
      <c r="R108" s="236"/>
      <c r="S108" s="236"/>
      <c r="T108" s="236"/>
      <c r="U108" s="236"/>
      <c r="V108" s="269"/>
      <c r="W108" s="236"/>
      <c r="X108" s="270"/>
      <c r="Y108" s="268"/>
      <c r="Z108" s="101"/>
      <c r="AA108" s="236"/>
    </row>
    <row r="109" spans="1:28" s="102" customFormat="1" hidden="1" x14ac:dyDescent="0.35">
      <c r="A109" s="101"/>
      <c r="B109" s="101"/>
      <c r="C109" s="267"/>
      <c r="D109" s="296"/>
      <c r="E109" s="236"/>
      <c r="F109" s="101"/>
      <c r="G109" s="236"/>
      <c r="H109" s="101"/>
      <c r="I109" s="236"/>
      <c r="J109" s="236"/>
      <c r="K109" s="236"/>
      <c r="L109" s="101"/>
      <c r="M109" s="268"/>
      <c r="N109" s="268"/>
      <c r="O109" s="236"/>
      <c r="P109" s="203"/>
      <c r="Q109" s="236"/>
      <c r="R109" s="236"/>
      <c r="S109" s="236"/>
      <c r="T109" s="236"/>
      <c r="U109" s="236"/>
      <c r="V109" s="269"/>
      <c r="W109" s="236"/>
      <c r="X109" s="270"/>
      <c r="Y109" s="268"/>
      <c r="Z109" s="101"/>
      <c r="AA109" s="236"/>
    </row>
    <row r="110" spans="1:28" s="102" customFormat="1" hidden="1" x14ac:dyDescent="0.35">
      <c r="A110" s="101"/>
      <c r="B110" s="101"/>
      <c r="C110" s="267"/>
      <c r="D110" s="296"/>
      <c r="E110" s="236"/>
      <c r="F110" s="101"/>
      <c r="G110" s="236"/>
      <c r="H110" s="101"/>
      <c r="I110" s="236"/>
      <c r="J110" s="236"/>
      <c r="K110" s="236"/>
      <c r="L110" s="101"/>
      <c r="M110" s="268"/>
      <c r="N110" s="268"/>
      <c r="O110" s="236"/>
      <c r="P110" s="203"/>
      <c r="Q110" s="236"/>
      <c r="R110" s="236"/>
      <c r="S110" s="236"/>
      <c r="T110" s="236"/>
      <c r="U110" s="236"/>
      <c r="V110" s="269"/>
      <c r="W110" s="236"/>
      <c r="X110" s="270"/>
      <c r="Y110" s="268"/>
      <c r="Z110" s="101"/>
      <c r="AA110" s="236"/>
    </row>
    <row r="111" spans="1:28" s="102" customFormat="1" hidden="1" x14ac:dyDescent="0.35">
      <c r="A111" s="101"/>
      <c r="B111" s="101"/>
      <c r="C111" s="267"/>
      <c r="D111" s="296"/>
      <c r="E111" s="236"/>
      <c r="F111" s="101"/>
      <c r="G111" s="236"/>
      <c r="H111" s="101"/>
      <c r="I111" s="236"/>
      <c r="J111" s="236"/>
      <c r="K111" s="236"/>
      <c r="L111" s="101"/>
      <c r="M111" s="268"/>
      <c r="N111" s="268"/>
      <c r="O111" s="236"/>
      <c r="P111" s="203"/>
      <c r="Q111" s="236"/>
      <c r="R111" s="236"/>
      <c r="S111" s="236"/>
      <c r="T111" s="236"/>
      <c r="U111" s="236"/>
      <c r="V111" s="269"/>
      <c r="W111" s="236"/>
      <c r="X111" s="270"/>
      <c r="Y111" s="268"/>
      <c r="Z111" s="101"/>
      <c r="AA111" s="236"/>
    </row>
    <row r="112" spans="1:28" s="102" customFormat="1" hidden="1" x14ac:dyDescent="0.35">
      <c r="A112" s="101"/>
      <c r="B112" s="101"/>
      <c r="C112" s="267"/>
      <c r="D112" s="296"/>
      <c r="E112" s="236"/>
      <c r="F112" s="101"/>
      <c r="G112" s="236"/>
      <c r="H112" s="101"/>
      <c r="I112" s="236"/>
      <c r="J112" s="236"/>
      <c r="K112" s="236"/>
      <c r="L112" s="101"/>
      <c r="M112" s="268"/>
      <c r="N112" s="268"/>
      <c r="O112" s="236"/>
      <c r="P112" s="203"/>
      <c r="Q112" s="236"/>
      <c r="R112" s="236"/>
      <c r="S112" s="236"/>
      <c r="T112" s="236"/>
      <c r="U112" s="236"/>
      <c r="V112" s="269"/>
      <c r="W112" s="236"/>
      <c r="X112" s="270"/>
      <c r="Y112" s="268"/>
      <c r="Z112" s="101"/>
      <c r="AA112" s="236"/>
    </row>
    <row r="113" spans="1:27" s="102" customFormat="1" hidden="1" x14ac:dyDescent="0.35">
      <c r="A113" s="101"/>
      <c r="B113" s="101"/>
      <c r="C113" s="267"/>
      <c r="D113" s="296"/>
      <c r="E113" s="236"/>
      <c r="F113" s="101"/>
      <c r="G113" s="236"/>
      <c r="H113" s="101"/>
      <c r="I113" s="236"/>
      <c r="J113" s="236"/>
      <c r="K113" s="236"/>
      <c r="L113" s="101"/>
      <c r="M113" s="268"/>
      <c r="N113" s="268"/>
      <c r="O113" s="236"/>
      <c r="P113" s="203"/>
      <c r="Q113" s="236"/>
      <c r="R113" s="236"/>
      <c r="S113" s="236"/>
      <c r="T113" s="236"/>
      <c r="U113" s="236"/>
      <c r="V113" s="269"/>
      <c r="W113" s="236"/>
      <c r="X113" s="270"/>
      <c r="Y113" s="268"/>
      <c r="Z113" s="101"/>
      <c r="AA113" s="236"/>
    </row>
    <row r="114" spans="1:27" s="102" customFormat="1" hidden="1" x14ac:dyDescent="0.35">
      <c r="A114" s="101"/>
      <c r="B114" s="101"/>
      <c r="C114" s="267"/>
      <c r="D114" s="296"/>
      <c r="E114" s="236"/>
      <c r="F114" s="101"/>
      <c r="G114" s="236"/>
      <c r="H114" s="101"/>
      <c r="I114" s="236"/>
      <c r="J114" s="236"/>
      <c r="K114" s="236"/>
      <c r="L114" s="101"/>
      <c r="M114" s="268"/>
      <c r="N114" s="268"/>
      <c r="O114" s="236"/>
      <c r="P114" s="203"/>
      <c r="Q114" s="236"/>
      <c r="R114" s="236"/>
      <c r="S114" s="236"/>
      <c r="T114" s="236"/>
      <c r="U114" s="236"/>
      <c r="V114" s="269"/>
      <c r="W114" s="236"/>
      <c r="X114" s="270"/>
      <c r="Y114" s="268"/>
      <c r="Z114" s="101"/>
      <c r="AA114" s="236"/>
    </row>
    <row r="115" spans="1:27" s="102" customFormat="1" hidden="1" x14ac:dyDescent="0.35">
      <c r="A115" s="101"/>
      <c r="B115" s="101"/>
      <c r="C115" s="267"/>
      <c r="D115" s="296"/>
      <c r="E115" s="236"/>
      <c r="F115" s="101"/>
      <c r="G115" s="236"/>
      <c r="H115" s="101"/>
      <c r="I115" s="236"/>
      <c r="J115" s="236"/>
      <c r="K115" s="236"/>
      <c r="L115" s="101"/>
      <c r="M115" s="268"/>
      <c r="N115" s="268"/>
      <c r="O115" s="236"/>
      <c r="P115" s="203"/>
      <c r="Q115" s="236"/>
      <c r="R115" s="236"/>
      <c r="S115" s="236"/>
      <c r="T115" s="236"/>
      <c r="U115" s="236"/>
      <c r="V115" s="269"/>
      <c r="W115" s="236"/>
      <c r="X115" s="270"/>
      <c r="Y115" s="268"/>
      <c r="Z115" s="101"/>
      <c r="AA115" s="236"/>
    </row>
    <row r="116" spans="1:27" s="102" customFormat="1" hidden="1" x14ac:dyDescent="0.35">
      <c r="A116" s="101"/>
      <c r="B116" s="101"/>
      <c r="C116" s="267"/>
      <c r="D116" s="296"/>
      <c r="E116" s="236"/>
      <c r="F116" s="101"/>
      <c r="G116" s="236"/>
      <c r="H116" s="101"/>
      <c r="I116" s="236"/>
      <c r="J116" s="236"/>
      <c r="K116" s="236"/>
      <c r="L116" s="101"/>
      <c r="M116" s="268"/>
      <c r="N116" s="268"/>
      <c r="O116" s="236"/>
      <c r="P116" s="203"/>
      <c r="Q116" s="236"/>
      <c r="R116" s="236"/>
      <c r="S116" s="236"/>
      <c r="T116" s="236"/>
      <c r="U116" s="236"/>
      <c r="V116" s="269"/>
      <c r="W116" s="236"/>
      <c r="X116" s="270"/>
      <c r="Y116" s="268"/>
      <c r="Z116" s="101"/>
      <c r="AA116" s="236"/>
    </row>
    <row r="117" spans="1:27" s="102" customFormat="1" hidden="1" x14ac:dyDescent="0.35">
      <c r="A117" s="101"/>
      <c r="B117" s="101"/>
      <c r="C117" s="267"/>
      <c r="D117" s="296"/>
      <c r="E117" s="236"/>
      <c r="F117" s="101"/>
      <c r="G117" s="236"/>
      <c r="H117" s="101"/>
      <c r="I117" s="236"/>
      <c r="J117" s="236"/>
      <c r="K117" s="236"/>
      <c r="L117" s="101"/>
      <c r="M117" s="268"/>
      <c r="N117" s="268"/>
      <c r="O117" s="236"/>
      <c r="P117" s="203"/>
      <c r="Q117" s="236"/>
      <c r="R117" s="236"/>
      <c r="S117" s="236"/>
      <c r="T117" s="236"/>
      <c r="U117" s="236"/>
      <c r="V117" s="269"/>
      <c r="W117" s="236"/>
      <c r="X117" s="270"/>
      <c r="Y117" s="268"/>
      <c r="Z117" s="101"/>
      <c r="AA117" s="236"/>
    </row>
    <row r="118" spans="1:27" s="102" customFormat="1" hidden="1" x14ac:dyDescent="0.35">
      <c r="A118" s="101"/>
      <c r="B118" s="101"/>
      <c r="C118" s="267"/>
      <c r="D118" s="296"/>
      <c r="E118" s="236"/>
      <c r="F118" s="101"/>
      <c r="G118" s="236"/>
      <c r="H118" s="101"/>
      <c r="I118" s="236"/>
      <c r="J118" s="236"/>
      <c r="K118" s="236"/>
      <c r="L118" s="101"/>
      <c r="M118" s="268"/>
      <c r="N118" s="268"/>
      <c r="O118" s="236"/>
      <c r="P118" s="203"/>
      <c r="Q118" s="236"/>
      <c r="R118" s="236"/>
      <c r="S118" s="236"/>
      <c r="T118" s="236"/>
      <c r="U118" s="236"/>
      <c r="V118" s="269"/>
      <c r="W118" s="236"/>
      <c r="X118" s="270"/>
      <c r="Y118" s="268"/>
      <c r="Z118" s="101"/>
      <c r="AA118" s="236"/>
    </row>
    <row r="119" spans="1:27" s="102" customFormat="1" hidden="1" x14ac:dyDescent="0.35">
      <c r="A119" s="101"/>
      <c r="B119" s="101"/>
      <c r="C119" s="267"/>
      <c r="D119" s="296"/>
      <c r="E119" s="236"/>
      <c r="F119" s="101"/>
      <c r="G119" s="236"/>
      <c r="H119" s="101"/>
      <c r="I119" s="236"/>
      <c r="J119" s="236"/>
      <c r="K119" s="236"/>
      <c r="L119" s="101"/>
      <c r="M119" s="268"/>
      <c r="N119" s="268"/>
      <c r="O119" s="236"/>
      <c r="P119" s="203"/>
      <c r="Q119" s="236"/>
      <c r="R119" s="236"/>
      <c r="S119" s="236"/>
      <c r="T119" s="236"/>
      <c r="U119" s="236"/>
      <c r="V119" s="269"/>
      <c r="W119" s="236"/>
      <c r="X119" s="270"/>
      <c r="Y119" s="268"/>
      <c r="Z119" s="101"/>
      <c r="AA119" s="236"/>
    </row>
    <row r="120" spans="1:27" s="102" customFormat="1" hidden="1" x14ac:dyDescent="0.35">
      <c r="A120" s="101"/>
      <c r="B120" s="101"/>
      <c r="C120" s="267"/>
      <c r="D120" s="296"/>
      <c r="E120" s="236"/>
      <c r="F120" s="101"/>
      <c r="G120" s="236"/>
      <c r="H120" s="101"/>
      <c r="I120" s="236"/>
      <c r="J120" s="236"/>
      <c r="K120" s="236"/>
      <c r="L120" s="101"/>
      <c r="M120" s="268"/>
      <c r="N120" s="268"/>
      <c r="O120" s="236"/>
      <c r="P120" s="203"/>
      <c r="Q120" s="236"/>
      <c r="R120" s="236"/>
      <c r="S120" s="236"/>
      <c r="T120" s="236"/>
      <c r="U120" s="236"/>
      <c r="V120" s="269"/>
      <c r="W120" s="236"/>
      <c r="X120" s="270"/>
      <c r="Y120" s="268"/>
      <c r="Z120" s="101"/>
      <c r="AA120" s="236"/>
    </row>
    <row r="121" spans="1:27" s="102" customFormat="1" hidden="1" x14ac:dyDescent="0.35">
      <c r="A121" s="101"/>
      <c r="B121" s="101"/>
      <c r="C121" s="267"/>
      <c r="D121" s="296"/>
      <c r="E121" s="236"/>
      <c r="F121" s="101"/>
      <c r="G121" s="236"/>
      <c r="H121" s="101"/>
      <c r="I121" s="236"/>
      <c r="J121" s="236"/>
      <c r="K121" s="236"/>
      <c r="L121" s="101"/>
      <c r="M121" s="268"/>
      <c r="N121" s="268"/>
      <c r="O121" s="236"/>
      <c r="P121" s="203"/>
      <c r="Q121" s="236"/>
      <c r="R121" s="236"/>
      <c r="S121" s="236"/>
      <c r="T121" s="236"/>
      <c r="U121" s="236"/>
      <c r="V121" s="269"/>
      <c r="W121" s="236"/>
      <c r="X121" s="270"/>
      <c r="Y121" s="268"/>
      <c r="Z121" s="101"/>
      <c r="AA121" s="236"/>
    </row>
    <row r="122" spans="1:27" s="102" customFormat="1" hidden="1" x14ac:dyDescent="0.35">
      <c r="A122" s="101"/>
      <c r="B122" s="101"/>
      <c r="C122" s="267"/>
      <c r="D122" s="296"/>
      <c r="E122" s="236"/>
      <c r="F122" s="101"/>
      <c r="G122" s="236"/>
      <c r="H122" s="101"/>
      <c r="I122" s="236"/>
      <c r="J122" s="236"/>
      <c r="K122" s="236"/>
      <c r="L122" s="101"/>
      <c r="M122" s="268"/>
      <c r="N122" s="268"/>
      <c r="O122" s="236"/>
      <c r="P122" s="203"/>
      <c r="Q122" s="236"/>
      <c r="R122" s="236"/>
      <c r="S122" s="236"/>
      <c r="T122" s="236"/>
      <c r="U122" s="236"/>
      <c r="V122" s="269"/>
      <c r="W122" s="236"/>
      <c r="X122" s="270"/>
      <c r="Y122" s="268"/>
      <c r="Z122" s="101"/>
      <c r="AA122" s="236"/>
    </row>
    <row r="123" spans="1:27" s="102" customFormat="1" hidden="1" x14ac:dyDescent="0.35">
      <c r="A123" s="101"/>
      <c r="B123" s="101"/>
      <c r="C123" s="267"/>
      <c r="D123" s="296"/>
      <c r="E123" s="236"/>
      <c r="F123" s="101"/>
      <c r="G123" s="236"/>
      <c r="H123" s="101"/>
      <c r="I123" s="236"/>
      <c r="J123" s="236"/>
      <c r="K123" s="236"/>
      <c r="L123" s="101"/>
      <c r="M123" s="268"/>
      <c r="N123" s="268"/>
      <c r="O123" s="236"/>
      <c r="P123" s="203"/>
      <c r="Q123" s="236"/>
      <c r="R123" s="236"/>
      <c r="S123" s="236"/>
      <c r="T123" s="236"/>
      <c r="U123" s="236"/>
      <c r="V123" s="269"/>
      <c r="W123" s="236"/>
      <c r="X123" s="270"/>
      <c r="Y123" s="268"/>
      <c r="Z123" s="101"/>
      <c r="AA123" s="236"/>
    </row>
    <row r="124" spans="1:27" s="102" customFormat="1" hidden="1" x14ac:dyDescent="0.35">
      <c r="A124" s="101"/>
      <c r="B124" s="101"/>
      <c r="C124" s="267"/>
      <c r="D124" s="296"/>
      <c r="E124" s="236"/>
      <c r="F124" s="101"/>
      <c r="G124" s="236"/>
      <c r="H124" s="101"/>
      <c r="I124" s="236"/>
      <c r="J124" s="236"/>
      <c r="K124" s="236"/>
      <c r="L124" s="101"/>
      <c r="M124" s="268"/>
      <c r="N124" s="268"/>
      <c r="O124" s="236"/>
      <c r="P124" s="203"/>
      <c r="Q124" s="236"/>
      <c r="R124" s="236"/>
      <c r="S124" s="236"/>
      <c r="T124" s="236"/>
      <c r="U124" s="236"/>
      <c r="V124" s="269"/>
      <c r="W124" s="236"/>
      <c r="X124" s="270"/>
      <c r="Y124" s="268"/>
      <c r="Z124" s="101"/>
      <c r="AA124" s="236"/>
    </row>
    <row r="125" spans="1:27" s="102" customFormat="1" hidden="1" x14ac:dyDescent="0.35">
      <c r="A125" s="101"/>
      <c r="B125" s="101"/>
      <c r="C125" s="267"/>
      <c r="D125" s="296"/>
      <c r="E125" s="236"/>
      <c r="F125" s="101"/>
      <c r="G125" s="236"/>
      <c r="H125" s="101"/>
      <c r="I125" s="236"/>
      <c r="J125" s="236"/>
      <c r="K125" s="236"/>
      <c r="L125" s="101"/>
      <c r="M125" s="268"/>
      <c r="N125" s="268"/>
      <c r="O125" s="236"/>
      <c r="P125" s="203"/>
      <c r="Q125" s="236"/>
      <c r="R125" s="236"/>
      <c r="S125" s="236"/>
      <c r="T125" s="236"/>
      <c r="U125" s="236"/>
      <c r="V125" s="269"/>
      <c r="W125" s="236"/>
      <c r="X125" s="270"/>
      <c r="Y125" s="268"/>
      <c r="Z125" s="101"/>
      <c r="AA125" s="236"/>
    </row>
    <row r="126" spans="1:27" s="102" customFormat="1" hidden="1" x14ac:dyDescent="0.35">
      <c r="A126" s="101"/>
      <c r="B126" s="101"/>
      <c r="C126" s="267"/>
      <c r="D126" s="296"/>
      <c r="E126" s="236"/>
      <c r="F126" s="101"/>
      <c r="G126" s="236"/>
      <c r="H126" s="101"/>
      <c r="I126" s="236"/>
      <c r="J126" s="236"/>
      <c r="K126" s="236"/>
      <c r="L126" s="101"/>
      <c r="M126" s="268"/>
      <c r="N126" s="268"/>
      <c r="O126" s="236"/>
      <c r="P126" s="203"/>
      <c r="Q126" s="236"/>
      <c r="R126" s="236"/>
      <c r="S126" s="236"/>
      <c r="T126" s="236"/>
      <c r="U126" s="236"/>
      <c r="V126" s="269"/>
      <c r="W126" s="236"/>
      <c r="X126" s="270"/>
      <c r="Y126" s="268"/>
      <c r="Z126" s="101"/>
      <c r="AA126" s="236"/>
    </row>
    <row r="127" spans="1:27" s="102" customFormat="1" hidden="1" x14ac:dyDescent="0.35">
      <c r="A127" s="101"/>
      <c r="B127" s="101"/>
      <c r="C127" s="267"/>
      <c r="D127" s="296"/>
      <c r="E127" s="236"/>
      <c r="F127" s="101"/>
      <c r="G127" s="236"/>
      <c r="H127" s="101"/>
      <c r="I127" s="236"/>
      <c r="J127" s="236"/>
      <c r="K127" s="236"/>
      <c r="L127" s="101"/>
      <c r="M127" s="268"/>
      <c r="N127" s="268"/>
      <c r="O127" s="236"/>
      <c r="P127" s="203"/>
      <c r="Q127" s="236"/>
      <c r="R127" s="236"/>
      <c r="S127" s="236"/>
      <c r="T127" s="236"/>
      <c r="U127" s="236"/>
      <c r="V127" s="269"/>
      <c r="W127" s="236"/>
      <c r="X127" s="270"/>
      <c r="Y127" s="268"/>
      <c r="Z127" s="101"/>
      <c r="AA127" s="236"/>
    </row>
    <row r="128" spans="1:27" s="102" customFormat="1" hidden="1" x14ac:dyDescent="0.35">
      <c r="A128" s="101"/>
      <c r="B128" s="101"/>
      <c r="C128" s="267"/>
      <c r="D128" s="296"/>
      <c r="E128" s="236"/>
      <c r="F128" s="101"/>
      <c r="G128" s="236"/>
      <c r="H128" s="101"/>
      <c r="I128" s="236"/>
      <c r="J128" s="236"/>
      <c r="K128" s="236"/>
      <c r="L128" s="101"/>
      <c r="M128" s="268"/>
      <c r="N128" s="268"/>
      <c r="O128" s="236"/>
      <c r="P128" s="203"/>
      <c r="Q128" s="236"/>
      <c r="R128" s="236"/>
      <c r="S128" s="236"/>
      <c r="T128" s="236"/>
      <c r="U128" s="236"/>
      <c r="V128" s="269"/>
      <c r="W128" s="236"/>
      <c r="X128" s="270"/>
      <c r="Y128" s="268"/>
      <c r="Z128" s="101"/>
      <c r="AA128" s="236"/>
    </row>
    <row r="129" spans="1:27" s="102" customFormat="1" hidden="1" x14ac:dyDescent="0.35">
      <c r="A129" s="101"/>
      <c r="B129" s="101"/>
      <c r="C129" s="267"/>
      <c r="D129" s="296"/>
      <c r="E129" s="236"/>
      <c r="F129" s="101"/>
      <c r="G129" s="236"/>
      <c r="H129" s="101"/>
      <c r="I129" s="236"/>
      <c r="J129" s="236"/>
      <c r="K129" s="236"/>
      <c r="L129" s="101"/>
      <c r="M129" s="268"/>
      <c r="N129" s="268"/>
      <c r="O129" s="236"/>
      <c r="P129" s="203"/>
      <c r="Q129" s="236"/>
      <c r="R129" s="236"/>
      <c r="S129" s="236"/>
      <c r="T129" s="236"/>
      <c r="U129" s="236"/>
      <c r="V129" s="269"/>
      <c r="W129" s="236"/>
      <c r="X129" s="270"/>
      <c r="Y129" s="268"/>
      <c r="Z129" s="101"/>
      <c r="AA129" s="236"/>
    </row>
    <row r="130" spans="1:27" s="102" customFormat="1" hidden="1" x14ac:dyDescent="0.35">
      <c r="A130" s="101"/>
      <c r="B130" s="101"/>
      <c r="C130" s="267"/>
      <c r="D130" s="296"/>
      <c r="E130" s="236"/>
      <c r="F130" s="101"/>
      <c r="G130" s="236"/>
      <c r="H130" s="101"/>
      <c r="I130" s="236"/>
      <c r="J130" s="236"/>
      <c r="K130" s="236"/>
      <c r="L130" s="101"/>
      <c r="M130" s="268"/>
      <c r="N130" s="268"/>
      <c r="O130" s="236"/>
      <c r="P130" s="203"/>
      <c r="Q130" s="236"/>
      <c r="R130" s="236"/>
      <c r="S130" s="236"/>
      <c r="T130" s="236"/>
      <c r="U130" s="236"/>
      <c r="V130" s="269"/>
      <c r="W130" s="236"/>
      <c r="X130" s="270"/>
      <c r="Y130" s="268"/>
      <c r="Z130" s="101"/>
      <c r="AA130" s="236"/>
    </row>
    <row r="131" spans="1:27" s="102" customFormat="1" hidden="1" x14ac:dyDescent="0.35">
      <c r="A131" s="101"/>
      <c r="B131" s="101"/>
      <c r="C131" s="267"/>
      <c r="D131" s="296"/>
      <c r="E131" s="236"/>
      <c r="F131" s="101"/>
      <c r="G131" s="236"/>
      <c r="H131" s="101"/>
      <c r="I131" s="236"/>
      <c r="J131" s="236"/>
      <c r="K131" s="236"/>
      <c r="L131" s="101"/>
      <c r="M131" s="268"/>
      <c r="N131" s="268"/>
      <c r="O131" s="236"/>
      <c r="P131" s="203"/>
      <c r="Q131" s="236"/>
      <c r="R131" s="236"/>
      <c r="S131" s="236"/>
      <c r="T131" s="236"/>
      <c r="U131" s="236"/>
      <c r="V131" s="269"/>
      <c r="W131" s="236"/>
      <c r="X131" s="270"/>
      <c r="Y131" s="268"/>
      <c r="Z131" s="101"/>
      <c r="AA131" s="236"/>
    </row>
    <row r="132" spans="1:27" s="102" customFormat="1" hidden="1" x14ac:dyDescent="0.35">
      <c r="A132" s="101"/>
      <c r="B132" s="101"/>
      <c r="C132" s="267"/>
      <c r="D132" s="296"/>
      <c r="E132" s="236"/>
      <c r="F132" s="101"/>
      <c r="G132" s="236"/>
      <c r="H132" s="101"/>
      <c r="I132" s="236"/>
      <c r="J132" s="236"/>
      <c r="K132" s="236"/>
      <c r="L132" s="101"/>
      <c r="M132" s="268"/>
      <c r="N132" s="268"/>
      <c r="O132" s="236"/>
      <c r="P132" s="203"/>
      <c r="Q132" s="236"/>
      <c r="R132" s="236"/>
      <c r="S132" s="236"/>
      <c r="T132" s="236"/>
      <c r="U132" s="236"/>
      <c r="V132" s="269"/>
      <c r="W132" s="236"/>
      <c r="X132" s="270"/>
      <c r="Y132" s="268"/>
      <c r="Z132" s="101"/>
      <c r="AA132" s="236"/>
    </row>
    <row r="133" spans="1:27" s="102" customFormat="1" hidden="1" x14ac:dyDescent="0.35">
      <c r="A133" s="101"/>
      <c r="B133" s="101"/>
      <c r="C133" s="267"/>
      <c r="D133" s="296"/>
      <c r="E133" s="236"/>
      <c r="F133" s="101"/>
      <c r="G133" s="236"/>
      <c r="H133" s="101"/>
      <c r="I133" s="236"/>
      <c r="J133" s="236"/>
      <c r="K133" s="236"/>
      <c r="L133" s="101"/>
      <c r="M133" s="268"/>
      <c r="N133" s="268"/>
      <c r="O133" s="236"/>
      <c r="P133" s="203"/>
      <c r="Q133" s="236"/>
      <c r="R133" s="236"/>
      <c r="S133" s="236"/>
      <c r="T133" s="236"/>
      <c r="U133" s="236"/>
      <c r="V133" s="269"/>
      <c r="W133" s="236"/>
      <c r="X133" s="270"/>
      <c r="Y133" s="268"/>
      <c r="Z133" s="101"/>
      <c r="AA133" s="236"/>
    </row>
    <row r="134" spans="1:27" s="102" customFormat="1" hidden="1" x14ac:dyDescent="0.35">
      <c r="A134" s="101"/>
      <c r="B134" s="101"/>
      <c r="C134" s="267"/>
      <c r="D134" s="296"/>
      <c r="E134" s="236"/>
      <c r="F134" s="101"/>
      <c r="G134" s="236"/>
      <c r="H134" s="101"/>
      <c r="I134" s="236"/>
      <c r="J134" s="236"/>
      <c r="K134" s="236"/>
      <c r="L134" s="101"/>
      <c r="M134" s="268"/>
      <c r="N134" s="268"/>
      <c r="O134" s="236"/>
      <c r="P134" s="203"/>
      <c r="Q134" s="236"/>
      <c r="R134" s="236"/>
      <c r="S134" s="236"/>
      <c r="T134" s="236"/>
      <c r="U134" s="236"/>
      <c r="V134" s="269"/>
      <c r="W134" s="236"/>
      <c r="X134" s="270"/>
      <c r="Y134" s="268"/>
      <c r="Z134" s="101"/>
      <c r="AA134" s="236"/>
    </row>
    <row r="135" spans="1:27" s="102" customFormat="1" hidden="1" x14ac:dyDescent="0.35">
      <c r="A135" s="101"/>
      <c r="B135" s="101"/>
      <c r="C135" s="267"/>
      <c r="D135" s="296"/>
      <c r="E135" s="236"/>
      <c r="F135" s="101"/>
      <c r="G135" s="236"/>
      <c r="H135" s="101"/>
      <c r="I135" s="236"/>
      <c r="J135" s="236"/>
      <c r="K135" s="236"/>
      <c r="L135" s="101"/>
      <c r="M135" s="268"/>
      <c r="N135" s="268"/>
      <c r="O135" s="236"/>
      <c r="P135" s="203"/>
      <c r="Q135" s="236"/>
      <c r="R135" s="236"/>
      <c r="S135" s="236"/>
      <c r="T135" s="236"/>
      <c r="U135" s="236"/>
      <c r="V135" s="269"/>
      <c r="W135" s="236"/>
      <c r="X135" s="270"/>
      <c r="Y135" s="268"/>
      <c r="Z135" s="101"/>
      <c r="AA135" s="236"/>
    </row>
    <row r="136" spans="1:27" s="102" customFormat="1" hidden="1" x14ac:dyDescent="0.35">
      <c r="A136" s="101"/>
      <c r="B136" s="101"/>
      <c r="C136" s="267"/>
      <c r="D136" s="296"/>
      <c r="E136" s="236"/>
      <c r="F136" s="101"/>
      <c r="G136" s="236"/>
      <c r="H136" s="101"/>
      <c r="I136" s="236"/>
      <c r="J136" s="236"/>
      <c r="K136" s="236"/>
      <c r="L136" s="101"/>
      <c r="M136" s="268"/>
      <c r="N136" s="268"/>
      <c r="O136" s="236"/>
      <c r="P136" s="203"/>
      <c r="Q136" s="236"/>
      <c r="R136" s="236"/>
      <c r="S136" s="236"/>
      <c r="T136" s="236"/>
      <c r="U136" s="236"/>
      <c r="V136" s="269"/>
      <c r="W136" s="236"/>
      <c r="X136" s="270"/>
      <c r="Y136" s="268"/>
      <c r="Z136" s="101"/>
      <c r="AA136" s="236"/>
    </row>
    <row r="137" spans="1:27" s="102" customFormat="1" hidden="1" x14ac:dyDescent="0.35">
      <c r="A137" s="101"/>
      <c r="B137" s="101"/>
      <c r="C137" s="267"/>
      <c r="D137" s="296"/>
      <c r="E137" s="236"/>
      <c r="F137" s="101"/>
      <c r="G137" s="236"/>
      <c r="H137" s="101"/>
      <c r="I137" s="236"/>
      <c r="J137" s="236"/>
      <c r="K137" s="236"/>
      <c r="L137" s="101"/>
      <c r="M137" s="268"/>
      <c r="N137" s="268"/>
      <c r="O137" s="236"/>
      <c r="P137" s="203"/>
      <c r="Q137" s="236"/>
      <c r="R137" s="236"/>
      <c r="S137" s="236"/>
      <c r="T137" s="236"/>
      <c r="U137" s="236"/>
      <c r="V137" s="269"/>
      <c r="W137" s="236"/>
      <c r="X137" s="270"/>
      <c r="Y137" s="268"/>
      <c r="Z137" s="101"/>
      <c r="AA137" s="236"/>
    </row>
    <row r="138" spans="1:27" s="102" customFormat="1" hidden="1" x14ac:dyDescent="0.35">
      <c r="A138" s="101"/>
      <c r="B138" s="101"/>
      <c r="C138" s="267"/>
      <c r="D138" s="296"/>
      <c r="E138" s="236"/>
      <c r="F138" s="101"/>
      <c r="G138" s="236"/>
      <c r="H138" s="101"/>
      <c r="I138" s="236"/>
      <c r="J138" s="236"/>
      <c r="K138" s="236"/>
      <c r="L138" s="101"/>
      <c r="M138" s="268"/>
      <c r="N138" s="268"/>
      <c r="O138" s="236"/>
      <c r="P138" s="203"/>
      <c r="Q138" s="236"/>
      <c r="R138" s="236"/>
      <c r="S138" s="236"/>
      <c r="T138" s="236"/>
      <c r="U138" s="236"/>
      <c r="V138" s="269"/>
      <c r="W138" s="236"/>
      <c r="X138" s="270"/>
      <c r="Y138" s="268"/>
      <c r="Z138" s="101"/>
      <c r="AA138" s="236"/>
    </row>
    <row r="139" spans="1:27" s="102" customFormat="1" hidden="1" x14ac:dyDescent="0.35">
      <c r="A139" s="101"/>
      <c r="B139" s="101"/>
      <c r="C139" s="267"/>
      <c r="D139" s="296"/>
      <c r="E139" s="236"/>
      <c r="F139" s="101"/>
      <c r="G139" s="236"/>
      <c r="H139" s="101"/>
      <c r="I139" s="236"/>
      <c r="J139" s="236"/>
      <c r="K139" s="236"/>
      <c r="L139" s="101"/>
      <c r="M139" s="268"/>
      <c r="N139" s="268"/>
      <c r="O139" s="236"/>
      <c r="P139" s="203"/>
      <c r="Q139" s="236"/>
      <c r="R139" s="236"/>
      <c r="S139" s="236"/>
      <c r="T139" s="236"/>
      <c r="U139" s="236"/>
      <c r="V139" s="269"/>
      <c r="W139" s="236"/>
      <c r="X139" s="270"/>
      <c r="Y139" s="268"/>
      <c r="Z139" s="101"/>
      <c r="AA139" s="236"/>
    </row>
    <row r="140" spans="1:27" s="102" customFormat="1" hidden="1" x14ac:dyDescent="0.35">
      <c r="A140" s="101"/>
      <c r="B140" s="101"/>
      <c r="C140" s="267"/>
      <c r="D140" s="296"/>
      <c r="E140" s="236"/>
      <c r="F140" s="101"/>
      <c r="G140" s="236"/>
      <c r="H140" s="101"/>
      <c r="I140" s="236"/>
      <c r="J140" s="236"/>
      <c r="K140" s="236"/>
      <c r="L140" s="101"/>
      <c r="M140" s="268"/>
      <c r="N140" s="268"/>
      <c r="O140" s="236"/>
      <c r="P140" s="203"/>
      <c r="Q140" s="236"/>
      <c r="R140" s="236"/>
      <c r="S140" s="236"/>
      <c r="T140" s="236"/>
      <c r="U140" s="236"/>
      <c r="V140" s="269"/>
      <c r="W140" s="236"/>
      <c r="X140" s="270"/>
      <c r="Y140" s="268"/>
      <c r="Z140" s="101"/>
      <c r="AA140" s="236"/>
    </row>
    <row r="141" spans="1:27" s="102" customFormat="1" hidden="1" x14ac:dyDescent="0.35">
      <c r="A141" s="101"/>
      <c r="B141" s="101"/>
      <c r="C141" s="267"/>
      <c r="D141" s="296"/>
      <c r="E141" s="236"/>
      <c r="F141" s="101"/>
      <c r="G141" s="236"/>
      <c r="H141" s="101"/>
      <c r="I141" s="236"/>
      <c r="J141" s="236"/>
      <c r="K141" s="236"/>
      <c r="L141" s="101"/>
      <c r="M141" s="268"/>
      <c r="N141" s="268"/>
      <c r="O141" s="236"/>
      <c r="P141" s="203"/>
      <c r="Q141" s="236"/>
      <c r="R141" s="236"/>
      <c r="S141" s="236"/>
      <c r="T141" s="236"/>
      <c r="U141" s="236"/>
      <c r="V141" s="269"/>
      <c r="W141" s="236"/>
      <c r="X141" s="270"/>
      <c r="Y141" s="268"/>
      <c r="Z141" s="101"/>
      <c r="AA141" s="236"/>
    </row>
    <row r="142" spans="1:27" s="102" customFormat="1" hidden="1" x14ac:dyDescent="0.35">
      <c r="A142" s="101"/>
      <c r="B142" s="101"/>
      <c r="C142" s="267"/>
      <c r="D142" s="296"/>
      <c r="E142" s="236"/>
      <c r="F142" s="101"/>
      <c r="G142" s="236"/>
      <c r="H142" s="101"/>
      <c r="I142" s="236"/>
      <c r="J142" s="236"/>
      <c r="K142" s="236"/>
      <c r="L142" s="101"/>
      <c r="M142" s="268"/>
      <c r="N142" s="268"/>
      <c r="O142" s="236"/>
      <c r="P142" s="203"/>
      <c r="Q142" s="236"/>
      <c r="R142" s="236"/>
      <c r="S142" s="236"/>
      <c r="T142" s="236"/>
      <c r="U142" s="236"/>
      <c r="V142" s="269"/>
      <c r="W142" s="236"/>
      <c r="X142" s="270"/>
      <c r="Y142" s="268"/>
      <c r="Z142" s="101"/>
      <c r="AA142" s="236"/>
    </row>
    <row r="143" spans="1:27" s="102" customFormat="1" hidden="1" x14ac:dyDescent="0.35">
      <c r="A143" s="101"/>
      <c r="B143" s="101"/>
      <c r="C143" s="267"/>
      <c r="D143" s="296"/>
      <c r="E143" s="236"/>
      <c r="F143" s="101"/>
      <c r="G143" s="236"/>
      <c r="H143" s="101"/>
      <c r="I143" s="236"/>
      <c r="J143" s="236"/>
      <c r="K143" s="236"/>
      <c r="L143" s="101"/>
      <c r="M143" s="268"/>
      <c r="N143" s="268"/>
      <c r="O143" s="236"/>
      <c r="P143" s="203"/>
      <c r="Q143" s="236"/>
      <c r="R143" s="236"/>
      <c r="S143" s="236"/>
      <c r="T143" s="236"/>
      <c r="U143" s="236"/>
      <c r="V143" s="269"/>
      <c r="W143" s="236"/>
      <c r="X143" s="270"/>
      <c r="Y143" s="268"/>
      <c r="Z143" s="101"/>
      <c r="AA143" s="236"/>
    </row>
    <row r="144" spans="1:27" s="102" customFormat="1" hidden="1" x14ac:dyDescent="0.35">
      <c r="A144" s="101"/>
      <c r="B144" s="101"/>
      <c r="C144" s="267"/>
      <c r="D144" s="296"/>
      <c r="E144" s="236"/>
      <c r="F144" s="101"/>
      <c r="G144" s="236"/>
      <c r="H144" s="101"/>
      <c r="I144" s="236"/>
      <c r="J144" s="236"/>
      <c r="K144" s="236"/>
      <c r="L144" s="101"/>
      <c r="M144" s="268"/>
      <c r="N144" s="268"/>
      <c r="O144" s="236"/>
      <c r="P144" s="203"/>
      <c r="Q144" s="236"/>
      <c r="R144" s="236"/>
      <c r="S144" s="236"/>
      <c r="T144" s="236"/>
      <c r="U144" s="236"/>
      <c r="V144" s="269"/>
      <c r="W144" s="236"/>
      <c r="X144" s="270"/>
      <c r="Y144" s="268"/>
      <c r="Z144" s="101"/>
      <c r="AA144" s="236"/>
    </row>
    <row r="145" spans="1:27" s="102" customFormat="1" hidden="1" x14ac:dyDescent="0.35">
      <c r="A145" s="101"/>
      <c r="B145" s="101"/>
      <c r="C145" s="267"/>
      <c r="D145" s="296"/>
      <c r="E145" s="236"/>
      <c r="F145" s="101"/>
      <c r="G145" s="236"/>
      <c r="H145" s="101"/>
      <c r="I145" s="236"/>
      <c r="J145" s="236"/>
      <c r="K145" s="236"/>
      <c r="L145" s="101"/>
      <c r="M145" s="268"/>
      <c r="N145" s="268"/>
      <c r="O145" s="236"/>
      <c r="P145" s="203"/>
      <c r="Q145" s="236"/>
      <c r="R145" s="236"/>
      <c r="S145" s="236"/>
      <c r="T145" s="236"/>
      <c r="U145" s="236"/>
      <c r="V145" s="269"/>
      <c r="W145" s="236"/>
      <c r="X145" s="270"/>
      <c r="Y145" s="268"/>
      <c r="Z145" s="101"/>
      <c r="AA145" s="236"/>
    </row>
    <row r="146" spans="1:27" s="102" customFormat="1" hidden="1" x14ac:dyDescent="0.35">
      <c r="A146" s="101"/>
      <c r="B146" s="101"/>
      <c r="C146" s="267"/>
      <c r="D146" s="296"/>
      <c r="E146" s="236"/>
      <c r="F146" s="101"/>
      <c r="G146" s="236"/>
      <c r="H146" s="101"/>
      <c r="I146" s="236"/>
      <c r="J146" s="236"/>
      <c r="K146" s="236"/>
      <c r="L146" s="101"/>
      <c r="M146" s="268"/>
      <c r="N146" s="268"/>
      <c r="O146" s="236"/>
      <c r="P146" s="203"/>
      <c r="Q146" s="236"/>
      <c r="R146" s="236"/>
      <c r="S146" s="236"/>
      <c r="T146" s="236"/>
      <c r="U146" s="236"/>
      <c r="V146" s="269"/>
      <c r="W146" s="236"/>
      <c r="X146" s="270"/>
      <c r="Y146" s="268"/>
      <c r="Z146" s="101"/>
      <c r="AA146" s="236"/>
    </row>
    <row r="147" spans="1:27" s="102" customFormat="1" hidden="1" x14ac:dyDescent="0.35">
      <c r="A147" s="101"/>
      <c r="B147" s="101"/>
      <c r="C147" s="267"/>
      <c r="D147" s="296"/>
      <c r="E147" s="236"/>
      <c r="F147" s="101"/>
      <c r="G147" s="236"/>
      <c r="H147" s="101"/>
      <c r="I147" s="236"/>
      <c r="J147" s="236"/>
      <c r="K147" s="236"/>
      <c r="L147" s="101"/>
      <c r="M147" s="268"/>
      <c r="N147" s="268"/>
      <c r="O147" s="236"/>
      <c r="P147" s="203"/>
      <c r="Q147" s="236"/>
      <c r="R147" s="236"/>
      <c r="S147" s="236"/>
      <c r="T147" s="236"/>
      <c r="U147" s="236"/>
      <c r="V147" s="269"/>
      <c r="W147" s="236"/>
      <c r="X147" s="270"/>
      <c r="Y147" s="268"/>
      <c r="Z147" s="101"/>
      <c r="AA147" s="236"/>
    </row>
    <row r="148" spans="1:27" hidden="1" x14ac:dyDescent="0.35">
      <c r="A148" s="58"/>
      <c r="B148" s="58"/>
      <c r="C148" s="73"/>
      <c r="D148" s="114"/>
      <c r="E148" s="74"/>
      <c r="F148" s="58"/>
      <c r="G148" s="74"/>
      <c r="H148" s="58"/>
      <c r="I148" s="74"/>
      <c r="J148" s="74"/>
      <c r="K148" s="74"/>
      <c r="L148" s="58"/>
      <c r="M148" s="76"/>
      <c r="N148" s="76"/>
      <c r="O148" s="74"/>
      <c r="P148" s="203"/>
      <c r="Q148" s="74"/>
      <c r="R148" s="74"/>
      <c r="S148" s="74"/>
      <c r="T148" s="74"/>
      <c r="U148" s="74"/>
      <c r="V148" s="77"/>
      <c r="W148" s="74"/>
      <c r="X148" s="78"/>
      <c r="Y148" s="76"/>
      <c r="Z148" s="58"/>
      <c r="AA148" s="74"/>
    </row>
    <row r="149" spans="1:27" hidden="1" x14ac:dyDescent="0.35">
      <c r="A149" s="58"/>
      <c r="B149" s="58"/>
      <c r="C149" s="73"/>
      <c r="D149" s="114"/>
      <c r="E149" s="74"/>
      <c r="F149" s="58"/>
      <c r="G149" s="74"/>
      <c r="H149" s="58"/>
      <c r="I149" s="74"/>
      <c r="J149" s="74"/>
      <c r="K149" s="74"/>
      <c r="L149" s="58"/>
      <c r="M149" s="76"/>
      <c r="N149" s="76"/>
      <c r="O149" s="74"/>
      <c r="P149" s="203"/>
      <c r="Q149" s="74"/>
      <c r="R149" s="74"/>
      <c r="S149" s="74"/>
      <c r="T149" s="74"/>
      <c r="U149" s="74"/>
      <c r="V149" s="77"/>
      <c r="W149" s="74"/>
      <c r="X149" s="78"/>
      <c r="Y149" s="76"/>
      <c r="Z149" s="58"/>
      <c r="AA149" s="74"/>
    </row>
    <row r="150" spans="1:27" hidden="1" x14ac:dyDescent="0.35">
      <c r="A150" s="58"/>
      <c r="B150" s="58"/>
      <c r="C150" s="73"/>
      <c r="D150" s="114"/>
      <c r="E150" s="74"/>
      <c r="F150" s="58"/>
      <c r="G150" s="74"/>
      <c r="H150" s="58"/>
      <c r="I150" s="74"/>
      <c r="J150" s="74"/>
      <c r="K150" s="74"/>
      <c r="L150" s="58"/>
      <c r="M150" s="76"/>
      <c r="N150" s="76"/>
      <c r="O150" s="74"/>
      <c r="P150" s="203"/>
      <c r="Q150" s="74"/>
      <c r="R150" s="74"/>
      <c r="S150" s="74"/>
      <c r="T150" s="74"/>
      <c r="U150" s="74"/>
      <c r="V150" s="77"/>
      <c r="W150" s="74"/>
      <c r="X150" s="78"/>
      <c r="Y150" s="76"/>
      <c r="Z150" s="58"/>
      <c r="AA150" s="74"/>
    </row>
    <row r="151" spans="1:27" hidden="1" x14ac:dyDescent="0.35">
      <c r="A151" s="58"/>
      <c r="B151" s="58"/>
      <c r="C151" s="73"/>
      <c r="D151" s="114"/>
      <c r="E151" s="74"/>
      <c r="F151" s="58"/>
      <c r="G151" s="74"/>
      <c r="H151" s="58"/>
      <c r="I151" s="74"/>
      <c r="J151" s="74"/>
      <c r="K151" s="74"/>
      <c r="L151" s="58"/>
      <c r="M151" s="76"/>
      <c r="N151" s="76"/>
      <c r="O151" s="74"/>
      <c r="P151" s="203"/>
      <c r="Q151" s="74"/>
      <c r="R151" s="74"/>
      <c r="S151" s="74"/>
      <c r="T151" s="74"/>
      <c r="U151" s="74"/>
      <c r="V151" s="77"/>
      <c r="W151" s="74"/>
      <c r="X151" s="78"/>
      <c r="Y151" s="76"/>
      <c r="Z151" s="58"/>
      <c r="AA151" s="74"/>
    </row>
    <row r="152" spans="1:27" hidden="1" x14ac:dyDescent="0.35">
      <c r="A152" s="58"/>
      <c r="B152" s="58"/>
      <c r="C152" s="73"/>
      <c r="D152" s="114"/>
      <c r="E152" s="74"/>
      <c r="F152" s="58"/>
      <c r="G152" s="74"/>
      <c r="H152" s="58"/>
      <c r="I152" s="74"/>
      <c r="J152" s="74"/>
      <c r="K152" s="74"/>
      <c r="L152" s="58"/>
      <c r="M152" s="76"/>
      <c r="N152" s="76"/>
      <c r="O152" s="74"/>
      <c r="P152" s="203"/>
      <c r="Q152" s="74"/>
      <c r="R152" s="74"/>
      <c r="S152" s="74"/>
      <c r="T152" s="74"/>
      <c r="U152" s="74"/>
      <c r="V152" s="77"/>
      <c r="W152" s="74"/>
      <c r="X152" s="78"/>
      <c r="Y152" s="76"/>
      <c r="Z152" s="58"/>
      <c r="AA152" s="74"/>
    </row>
    <row r="153" spans="1:27" hidden="1" x14ac:dyDescent="0.35">
      <c r="A153" s="58"/>
      <c r="B153" s="58"/>
      <c r="C153" s="73"/>
      <c r="D153" s="114"/>
      <c r="E153" s="74"/>
      <c r="F153" s="58"/>
      <c r="G153" s="74"/>
      <c r="H153" s="58"/>
      <c r="I153" s="74"/>
      <c r="J153" s="74"/>
      <c r="K153" s="74"/>
      <c r="L153" s="58"/>
      <c r="M153" s="76"/>
      <c r="N153" s="76"/>
      <c r="O153" s="74"/>
      <c r="P153" s="203"/>
      <c r="Q153" s="74"/>
      <c r="R153" s="74"/>
      <c r="S153" s="74"/>
      <c r="T153" s="74"/>
      <c r="U153" s="74"/>
      <c r="V153" s="77"/>
      <c r="W153" s="74"/>
      <c r="X153" s="78"/>
      <c r="Y153" s="76"/>
      <c r="Z153" s="58"/>
      <c r="AA153" s="74"/>
    </row>
    <row r="154" spans="1:27" hidden="1" x14ac:dyDescent="0.35">
      <c r="A154" s="58"/>
      <c r="B154" s="58"/>
      <c r="C154" s="73"/>
      <c r="D154" s="114"/>
      <c r="E154" s="74"/>
      <c r="F154" s="58"/>
      <c r="G154" s="74"/>
      <c r="H154" s="58"/>
      <c r="I154" s="74"/>
      <c r="J154" s="74"/>
      <c r="K154" s="74"/>
      <c r="L154" s="58"/>
      <c r="M154" s="76"/>
      <c r="N154" s="76"/>
      <c r="O154" s="74"/>
      <c r="P154" s="203"/>
      <c r="Q154" s="74"/>
      <c r="R154" s="74"/>
      <c r="S154" s="74"/>
      <c r="T154" s="74"/>
      <c r="U154" s="74"/>
      <c r="V154" s="77"/>
      <c r="W154" s="74"/>
      <c r="X154" s="78"/>
      <c r="Y154" s="76"/>
      <c r="Z154" s="58"/>
      <c r="AA154" s="74"/>
    </row>
    <row r="155" spans="1:27" hidden="1" x14ac:dyDescent="0.35">
      <c r="A155" s="58"/>
      <c r="B155" s="58"/>
      <c r="C155" s="73"/>
      <c r="D155" s="114"/>
      <c r="E155" s="74"/>
      <c r="F155" s="58"/>
      <c r="G155" s="74"/>
      <c r="H155" s="58"/>
      <c r="I155" s="74"/>
      <c r="J155" s="74"/>
      <c r="K155" s="74"/>
      <c r="L155" s="58"/>
      <c r="M155" s="76"/>
      <c r="N155" s="76"/>
      <c r="O155" s="74"/>
      <c r="P155" s="203"/>
      <c r="Q155" s="74"/>
      <c r="R155" s="74"/>
      <c r="S155" s="74"/>
      <c r="T155" s="74"/>
      <c r="U155" s="74"/>
      <c r="V155" s="77"/>
      <c r="W155" s="74"/>
      <c r="X155" s="78"/>
      <c r="Y155" s="76"/>
      <c r="Z155" s="58"/>
      <c r="AA155" s="74"/>
    </row>
    <row r="156" spans="1:27" hidden="1" x14ac:dyDescent="0.35">
      <c r="A156" s="58"/>
      <c r="B156" s="58"/>
      <c r="C156" s="73"/>
      <c r="D156" s="114"/>
      <c r="E156" s="74"/>
      <c r="F156" s="58"/>
      <c r="G156" s="74"/>
      <c r="H156" s="58"/>
      <c r="I156" s="74"/>
      <c r="J156" s="74"/>
      <c r="K156" s="74"/>
      <c r="L156" s="58"/>
      <c r="M156" s="76"/>
      <c r="N156" s="76"/>
      <c r="O156" s="74"/>
      <c r="P156" s="203"/>
      <c r="Q156" s="74"/>
      <c r="R156" s="74"/>
      <c r="S156" s="74"/>
      <c r="T156" s="74"/>
      <c r="U156" s="74"/>
      <c r="V156" s="77"/>
      <c r="W156" s="74"/>
      <c r="X156" s="78"/>
      <c r="Y156" s="76"/>
      <c r="Z156" s="58"/>
      <c r="AA156" s="74"/>
    </row>
    <row r="157" spans="1:27" hidden="1" x14ac:dyDescent="0.35">
      <c r="A157" s="58"/>
      <c r="B157" s="58"/>
      <c r="C157" s="73"/>
      <c r="D157" s="114"/>
      <c r="E157" s="74"/>
      <c r="F157" s="58"/>
      <c r="G157" s="74"/>
      <c r="H157" s="58"/>
      <c r="I157" s="74"/>
      <c r="J157" s="74"/>
      <c r="K157" s="74"/>
      <c r="L157" s="58"/>
      <c r="M157" s="76"/>
      <c r="N157" s="76"/>
      <c r="O157" s="74"/>
      <c r="P157" s="203"/>
      <c r="Q157" s="74"/>
      <c r="R157" s="74"/>
      <c r="S157" s="74"/>
      <c r="T157" s="74"/>
      <c r="U157" s="74"/>
      <c r="V157" s="77"/>
      <c r="W157" s="74"/>
      <c r="X157" s="78"/>
      <c r="Y157" s="76"/>
      <c r="Z157" s="58"/>
      <c r="AA157" s="74"/>
    </row>
    <row r="158" spans="1:27" hidden="1" x14ac:dyDescent="0.35">
      <c r="A158" s="58"/>
      <c r="B158" s="58"/>
      <c r="C158" s="73"/>
      <c r="D158" s="114"/>
      <c r="E158" s="74"/>
      <c r="F158" s="58"/>
      <c r="G158" s="74"/>
      <c r="H158" s="58"/>
      <c r="I158" s="74"/>
      <c r="J158" s="74"/>
      <c r="K158" s="74"/>
      <c r="L158" s="58"/>
      <c r="M158" s="76"/>
      <c r="N158" s="76"/>
      <c r="O158" s="74"/>
      <c r="P158" s="203"/>
      <c r="Q158" s="74"/>
      <c r="R158" s="74"/>
      <c r="S158" s="74"/>
      <c r="T158" s="74"/>
      <c r="U158" s="74"/>
      <c r="V158" s="77"/>
      <c r="W158" s="74"/>
      <c r="X158" s="78"/>
      <c r="Y158" s="76"/>
      <c r="Z158" s="58"/>
      <c r="AA158" s="74"/>
    </row>
    <row r="159" spans="1:27" hidden="1" x14ac:dyDescent="0.35">
      <c r="A159" s="58"/>
      <c r="B159" s="58"/>
      <c r="C159" s="73"/>
      <c r="D159" s="114"/>
      <c r="E159" s="74"/>
      <c r="F159" s="58"/>
      <c r="G159" s="74"/>
      <c r="H159" s="58"/>
      <c r="I159" s="74"/>
      <c r="J159" s="74"/>
      <c r="K159" s="74"/>
      <c r="L159" s="58"/>
      <c r="M159" s="76"/>
      <c r="N159" s="76"/>
      <c r="O159" s="74"/>
      <c r="P159" s="203"/>
      <c r="Q159" s="74"/>
      <c r="R159" s="74"/>
      <c r="S159" s="74"/>
      <c r="T159" s="74"/>
      <c r="U159" s="74"/>
      <c r="V159" s="77"/>
      <c r="W159" s="74"/>
      <c r="X159" s="78"/>
      <c r="Y159" s="76"/>
      <c r="Z159" s="58"/>
      <c r="AA159" s="74"/>
    </row>
    <row r="160" spans="1:27" hidden="1" x14ac:dyDescent="0.35">
      <c r="A160" s="58"/>
      <c r="B160" s="58"/>
      <c r="C160" s="73"/>
      <c r="D160" s="114"/>
      <c r="E160" s="74"/>
      <c r="F160" s="58"/>
      <c r="G160" s="74"/>
      <c r="H160" s="58"/>
      <c r="I160" s="74"/>
      <c r="J160" s="74"/>
      <c r="K160" s="74"/>
      <c r="L160" s="58"/>
      <c r="M160" s="76"/>
      <c r="N160" s="76"/>
      <c r="O160" s="74"/>
      <c r="P160" s="203"/>
      <c r="Q160" s="74"/>
      <c r="R160" s="74"/>
      <c r="S160" s="74"/>
      <c r="T160" s="74"/>
      <c r="U160" s="74"/>
      <c r="V160" s="77"/>
      <c r="W160" s="74"/>
      <c r="X160" s="78"/>
      <c r="Y160" s="76"/>
      <c r="Z160" s="58"/>
      <c r="AA160" s="74"/>
    </row>
    <row r="161" spans="1:27" hidden="1" x14ac:dyDescent="0.35">
      <c r="A161" s="58"/>
      <c r="B161" s="58"/>
      <c r="C161" s="73"/>
      <c r="D161" s="114"/>
      <c r="E161" s="74"/>
      <c r="F161" s="58"/>
      <c r="G161" s="74"/>
      <c r="H161" s="58"/>
      <c r="I161" s="74"/>
      <c r="J161" s="74"/>
      <c r="K161" s="74"/>
      <c r="L161" s="58"/>
      <c r="M161" s="76"/>
      <c r="N161" s="76"/>
      <c r="O161" s="74"/>
      <c r="P161" s="203"/>
      <c r="Q161" s="74"/>
      <c r="R161" s="74"/>
      <c r="S161" s="74"/>
      <c r="T161" s="74"/>
      <c r="U161" s="74"/>
      <c r="V161" s="77"/>
      <c r="W161" s="74"/>
      <c r="X161" s="78"/>
      <c r="Y161" s="76"/>
      <c r="Z161" s="58"/>
      <c r="AA161" s="74"/>
    </row>
    <row r="162" spans="1:27" hidden="1" x14ac:dyDescent="0.35">
      <c r="A162" s="58"/>
      <c r="B162" s="58"/>
      <c r="C162" s="73"/>
      <c r="D162" s="114"/>
      <c r="E162" s="74"/>
      <c r="F162" s="58"/>
      <c r="G162" s="74"/>
      <c r="H162" s="58"/>
      <c r="I162" s="74"/>
      <c r="J162" s="74"/>
      <c r="K162" s="74"/>
      <c r="L162" s="58"/>
      <c r="M162" s="76"/>
      <c r="N162" s="76"/>
      <c r="O162" s="74"/>
      <c r="P162" s="203"/>
      <c r="Q162" s="74"/>
      <c r="R162" s="74"/>
      <c r="S162" s="74"/>
      <c r="T162" s="74"/>
      <c r="U162" s="74"/>
      <c r="V162" s="77"/>
      <c r="W162" s="74"/>
      <c r="X162" s="78"/>
      <c r="Y162" s="76"/>
      <c r="Z162" s="58"/>
      <c r="AA162" s="74"/>
    </row>
    <row r="163" spans="1:27" hidden="1" x14ac:dyDescent="0.35">
      <c r="A163" s="58"/>
      <c r="B163" s="58"/>
      <c r="C163" s="73"/>
      <c r="D163" s="114"/>
      <c r="E163" s="74"/>
      <c r="F163" s="58"/>
      <c r="G163" s="74"/>
      <c r="H163" s="58"/>
      <c r="I163" s="74"/>
      <c r="J163" s="74"/>
      <c r="K163" s="74"/>
      <c r="L163" s="58"/>
      <c r="M163" s="76"/>
      <c r="N163" s="76"/>
      <c r="O163" s="74"/>
      <c r="P163" s="203"/>
      <c r="Q163" s="74"/>
      <c r="R163" s="74"/>
      <c r="S163" s="74"/>
      <c r="T163" s="74"/>
      <c r="U163" s="74"/>
      <c r="V163" s="77"/>
      <c r="W163" s="74"/>
      <c r="X163" s="78"/>
      <c r="Y163" s="76"/>
      <c r="Z163" s="58"/>
      <c r="AA163" s="74"/>
    </row>
    <row r="164" spans="1:27" hidden="1" x14ac:dyDescent="0.35">
      <c r="A164" s="58"/>
      <c r="B164" s="58"/>
      <c r="C164" s="73"/>
      <c r="D164" s="114"/>
      <c r="E164" s="74"/>
      <c r="F164" s="58"/>
      <c r="G164" s="74"/>
      <c r="H164" s="58"/>
      <c r="I164" s="74"/>
      <c r="J164" s="74"/>
      <c r="K164" s="74"/>
      <c r="L164" s="58"/>
      <c r="M164" s="76"/>
      <c r="N164" s="76"/>
      <c r="O164" s="74"/>
      <c r="P164" s="203"/>
      <c r="Q164" s="74"/>
      <c r="R164" s="74"/>
      <c r="S164" s="74"/>
      <c r="T164" s="74"/>
      <c r="U164" s="74"/>
      <c r="V164" s="77"/>
      <c r="W164" s="74"/>
      <c r="X164" s="78"/>
      <c r="Y164" s="76"/>
      <c r="Z164" s="58"/>
      <c r="AA164" s="74"/>
    </row>
    <row r="165" spans="1:27" hidden="1" x14ac:dyDescent="0.35">
      <c r="A165" s="58"/>
      <c r="B165" s="58"/>
      <c r="C165" s="73"/>
      <c r="D165" s="114"/>
      <c r="E165" s="74"/>
      <c r="F165" s="58"/>
      <c r="G165" s="74"/>
      <c r="H165" s="58"/>
      <c r="I165" s="74"/>
      <c r="J165" s="74"/>
      <c r="K165" s="74"/>
      <c r="L165" s="58"/>
      <c r="M165" s="76"/>
      <c r="N165" s="76"/>
      <c r="O165" s="74"/>
      <c r="P165" s="203"/>
      <c r="Q165" s="74"/>
      <c r="R165" s="74"/>
      <c r="S165" s="74"/>
      <c r="T165" s="74"/>
      <c r="U165" s="74"/>
      <c r="V165" s="77"/>
      <c r="W165" s="74"/>
      <c r="X165" s="78"/>
      <c r="Y165" s="76"/>
      <c r="Z165" s="58"/>
      <c r="AA165" s="74"/>
    </row>
    <row r="166" spans="1:27" hidden="1" x14ac:dyDescent="0.35">
      <c r="A166" s="58"/>
      <c r="B166" s="58"/>
      <c r="C166" s="73"/>
      <c r="D166" s="114"/>
      <c r="E166" s="74"/>
      <c r="F166" s="58"/>
      <c r="G166" s="74"/>
      <c r="H166" s="58"/>
      <c r="I166" s="74"/>
      <c r="J166" s="74"/>
      <c r="K166" s="74"/>
      <c r="L166" s="58"/>
      <c r="M166" s="76"/>
      <c r="N166" s="76"/>
      <c r="O166" s="74"/>
      <c r="P166" s="203"/>
      <c r="Q166" s="74"/>
      <c r="R166" s="74"/>
      <c r="S166" s="74"/>
      <c r="T166" s="74"/>
      <c r="U166" s="74"/>
      <c r="V166" s="77"/>
      <c r="W166" s="74"/>
      <c r="X166" s="78"/>
      <c r="Y166" s="76"/>
      <c r="Z166" s="58"/>
      <c r="AA166" s="74"/>
    </row>
    <row r="167" spans="1:27" hidden="1" x14ac:dyDescent="0.35">
      <c r="A167" s="58"/>
      <c r="B167" s="58"/>
      <c r="C167" s="73"/>
      <c r="D167" s="114"/>
      <c r="E167" s="74"/>
      <c r="F167" s="58"/>
      <c r="G167" s="74"/>
      <c r="H167" s="58"/>
      <c r="I167" s="74"/>
      <c r="J167" s="74"/>
      <c r="K167" s="74"/>
      <c r="L167" s="58"/>
      <c r="M167" s="76"/>
      <c r="N167" s="76"/>
      <c r="O167" s="74"/>
      <c r="P167" s="203"/>
      <c r="Q167" s="74"/>
      <c r="R167" s="74"/>
      <c r="S167" s="74"/>
      <c r="T167" s="74"/>
      <c r="U167" s="74"/>
      <c r="V167" s="77"/>
      <c r="W167" s="74"/>
      <c r="X167" s="78"/>
      <c r="Y167" s="76"/>
      <c r="Z167" s="58"/>
      <c r="AA167" s="74"/>
    </row>
    <row r="168" spans="1:27" hidden="1" x14ac:dyDescent="0.35">
      <c r="A168" s="58"/>
      <c r="B168" s="58"/>
      <c r="C168" s="73"/>
      <c r="D168" s="114"/>
      <c r="E168" s="74"/>
      <c r="F168" s="58"/>
      <c r="G168" s="74"/>
      <c r="H168" s="58"/>
      <c r="I168" s="74"/>
      <c r="J168" s="74"/>
      <c r="K168" s="74"/>
      <c r="L168" s="58"/>
      <c r="M168" s="76"/>
      <c r="N168" s="76"/>
      <c r="O168" s="74"/>
      <c r="P168" s="203"/>
      <c r="Q168" s="74"/>
      <c r="R168" s="74"/>
      <c r="S168" s="74"/>
      <c r="T168" s="74"/>
      <c r="U168" s="74"/>
      <c r="V168" s="77"/>
      <c r="W168" s="74"/>
      <c r="X168" s="78"/>
      <c r="Y168" s="76"/>
      <c r="Z168" s="58"/>
      <c r="AA168" s="74"/>
    </row>
    <row r="169" spans="1:27" hidden="1" x14ac:dyDescent="0.35">
      <c r="A169" s="58"/>
      <c r="B169" s="58"/>
      <c r="C169" s="73"/>
      <c r="D169" s="114"/>
      <c r="E169" s="74"/>
      <c r="F169" s="58"/>
      <c r="G169" s="74"/>
      <c r="H169" s="58"/>
      <c r="I169" s="74"/>
      <c r="J169" s="74"/>
      <c r="K169" s="74"/>
      <c r="L169" s="58"/>
      <c r="M169" s="76"/>
      <c r="N169" s="76"/>
      <c r="O169" s="74"/>
      <c r="P169" s="203"/>
      <c r="Q169" s="74"/>
      <c r="R169" s="74"/>
      <c r="S169" s="74"/>
      <c r="T169" s="74"/>
      <c r="U169" s="74"/>
      <c r="V169" s="77"/>
      <c r="W169" s="74"/>
      <c r="X169" s="78"/>
      <c r="Y169" s="76"/>
      <c r="Z169" s="58"/>
      <c r="AA169" s="74"/>
    </row>
    <row r="170" spans="1:27" hidden="1" x14ac:dyDescent="0.35">
      <c r="A170" s="58"/>
      <c r="B170" s="58"/>
      <c r="C170" s="73"/>
      <c r="D170" s="114"/>
      <c r="E170" s="74"/>
      <c r="F170" s="58"/>
      <c r="G170" s="74"/>
      <c r="H170" s="58"/>
      <c r="I170" s="74"/>
      <c r="J170" s="74"/>
      <c r="K170" s="74"/>
      <c r="L170" s="58"/>
      <c r="M170" s="76"/>
      <c r="N170" s="76"/>
      <c r="O170" s="74"/>
      <c r="P170" s="203"/>
      <c r="Q170" s="74"/>
      <c r="R170" s="74"/>
      <c r="S170" s="74"/>
      <c r="T170" s="74"/>
      <c r="U170" s="74"/>
      <c r="V170" s="77"/>
      <c r="W170" s="74"/>
      <c r="X170" s="78"/>
      <c r="Y170" s="76"/>
      <c r="Z170" s="58"/>
      <c r="AA170" s="74"/>
    </row>
    <row r="171" spans="1:27" hidden="1" x14ac:dyDescent="0.35">
      <c r="A171" s="58"/>
      <c r="B171" s="58"/>
      <c r="C171" s="73"/>
      <c r="D171" s="114"/>
      <c r="E171" s="74"/>
      <c r="F171" s="58"/>
      <c r="G171" s="74"/>
      <c r="H171" s="58"/>
      <c r="I171" s="74"/>
      <c r="J171" s="74"/>
      <c r="K171" s="74"/>
      <c r="L171" s="58"/>
      <c r="M171" s="76"/>
      <c r="N171" s="76"/>
      <c r="O171" s="74"/>
      <c r="P171" s="203"/>
      <c r="Q171" s="74"/>
      <c r="R171" s="74"/>
      <c r="S171" s="74"/>
      <c r="T171" s="74"/>
      <c r="U171" s="74"/>
      <c r="V171" s="77"/>
      <c r="W171" s="74"/>
      <c r="X171" s="78"/>
      <c r="Y171" s="76"/>
      <c r="Z171" s="58"/>
      <c r="AA171" s="74"/>
    </row>
    <row r="172" spans="1:27" hidden="1" x14ac:dyDescent="0.35">
      <c r="A172" s="58"/>
      <c r="B172" s="58"/>
      <c r="C172" s="73"/>
      <c r="D172" s="114"/>
      <c r="E172" s="74"/>
      <c r="F172" s="58"/>
      <c r="G172" s="74"/>
      <c r="H172" s="58"/>
      <c r="I172" s="74"/>
      <c r="J172" s="74"/>
      <c r="K172" s="74"/>
      <c r="L172" s="58"/>
      <c r="M172" s="76"/>
      <c r="N172" s="76"/>
      <c r="O172" s="74"/>
      <c r="P172" s="203"/>
      <c r="Q172" s="74"/>
      <c r="R172" s="74"/>
      <c r="S172" s="74"/>
      <c r="T172" s="74"/>
      <c r="U172" s="74"/>
      <c r="V172" s="77"/>
      <c r="W172" s="74"/>
      <c r="X172" s="78"/>
      <c r="Y172" s="76"/>
      <c r="Z172" s="58"/>
      <c r="AA172" s="74"/>
    </row>
    <row r="173" spans="1:27" hidden="1" x14ac:dyDescent="0.35">
      <c r="A173" s="58"/>
      <c r="B173" s="58"/>
      <c r="C173" s="73"/>
      <c r="D173" s="114"/>
      <c r="E173" s="74"/>
      <c r="F173" s="58"/>
      <c r="G173" s="74"/>
      <c r="H173" s="58"/>
      <c r="I173" s="74"/>
      <c r="J173" s="74"/>
      <c r="K173" s="74"/>
      <c r="L173" s="58"/>
      <c r="M173" s="76"/>
      <c r="N173" s="76"/>
      <c r="O173" s="74"/>
      <c r="P173" s="203"/>
      <c r="Q173" s="74"/>
      <c r="R173" s="74"/>
      <c r="S173" s="74"/>
      <c r="T173" s="74"/>
      <c r="U173" s="74"/>
      <c r="V173" s="77"/>
      <c r="W173" s="74"/>
      <c r="X173" s="78"/>
      <c r="Y173" s="76"/>
      <c r="Z173" s="58"/>
      <c r="AA173" s="74"/>
    </row>
    <row r="174" spans="1:27" hidden="1" x14ac:dyDescent="0.35">
      <c r="A174" s="58"/>
      <c r="B174" s="58"/>
      <c r="C174" s="73"/>
      <c r="D174" s="114"/>
      <c r="E174" s="74"/>
      <c r="F174" s="58"/>
      <c r="G174" s="74"/>
      <c r="H174" s="58"/>
      <c r="I174" s="74"/>
      <c r="J174" s="74"/>
      <c r="K174" s="74"/>
      <c r="L174" s="58"/>
      <c r="M174" s="76"/>
      <c r="N174" s="76"/>
      <c r="O174" s="74"/>
      <c r="P174" s="203"/>
      <c r="Q174" s="74"/>
      <c r="R174" s="74"/>
      <c r="S174" s="74"/>
      <c r="T174" s="74"/>
      <c r="U174" s="74"/>
      <c r="V174" s="77"/>
      <c r="W174" s="74"/>
      <c r="X174" s="78"/>
      <c r="Y174" s="76"/>
      <c r="Z174" s="58"/>
      <c r="AA174" s="74"/>
    </row>
    <row r="175" spans="1:27" hidden="1" x14ac:dyDescent="0.35">
      <c r="A175" s="58"/>
      <c r="B175" s="58"/>
      <c r="C175" s="73"/>
      <c r="D175" s="114"/>
      <c r="E175" s="74"/>
      <c r="F175" s="58"/>
      <c r="G175" s="74"/>
      <c r="H175" s="58"/>
      <c r="I175" s="74"/>
      <c r="J175" s="74"/>
      <c r="K175" s="74"/>
      <c r="L175" s="58"/>
      <c r="M175" s="76"/>
      <c r="N175" s="76"/>
      <c r="O175" s="74"/>
      <c r="P175" s="203"/>
      <c r="Q175" s="74"/>
      <c r="R175" s="74"/>
      <c r="S175" s="74"/>
      <c r="T175" s="74"/>
      <c r="U175" s="74"/>
      <c r="V175" s="77"/>
      <c r="W175" s="74"/>
      <c r="X175" s="78"/>
      <c r="Y175" s="76"/>
      <c r="Z175" s="58"/>
      <c r="AA175" s="74"/>
    </row>
    <row r="176" spans="1:27" hidden="1" x14ac:dyDescent="0.35">
      <c r="A176" s="58"/>
      <c r="B176" s="58"/>
      <c r="C176" s="73"/>
      <c r="D176" s="114"/>
      <c r="E176" s="74"/>
      <c r="F176" s="58"/>
      <c r="G176" s="74"/>
      <c r="H176" s="58"/>
      <c r="I176" s="74"/>
      <c r="J176" s="74"/>
      <c r="K176" s="74"/>
      <c r="L176" s="58"/>
      <c r="M176" s="76"/>
      <c r="N176" s="76"/>
      <c r="O176" s="74"/>
      <c r="P176" s="203"/>
      <c r="Q176" s="74"/>
      <c r="R176" s="74"/>
      <c r="S176" s="74"/>
      <c r="T176" s="74"/>
      <c r="U176" s="74"/>
      <c r="V176" s="77"/>
      <c r="W176" s="74"/>
      <c r="X176" s="78"/>
      <c r="Y176" s="76"/>
      <c r="Z176" s="58"/>
      <c r="AA176" s="74"/>
    </row>
    <row r="177" spans="1:27" hidden="1" x14ac:dyDescent="0.35">
      <c r="A177" s="58"/>
      <c r="B177" s="58"/>
      <c r="C177" s="73"/>
      <c r="D177" s="114"/>
      <c r="E177" s="74"/>
      <c r="F177" s="58"/>
      <c r="G177" s="74"/>
      <c r="H177" s="58"/>
      <c r="I177" s="74"/>
      <c r="J177" s="74"/>
      <c r="K177" s="74"/>
      <c r="L177" s="58"/>
      <c r="M177" s="76"/>
      <c r="N177" s="76"/>
      <c r="O177" s="74"/>
      <c r="P177" s="203"/>
      <c r="Q177" s="74"/>
      <c r="R177" s="74"/>
      <c r="S177" s="74"/>
      <c r="T177" s="74"/>
      <c r="U177" s="74"/>
      <c r="V177" s="77"/>
      <c r="W177" s="74"/>
      <c r="X177" s="78"/>
      <c r="Y177" s="76"/>
      <c r="Z177" s="58"/>
      <c r="AA177" s="74"/>
    </row>
    <row r="178" spans="1:27" hidden="1" x14ac:dyDescent="0.35">
      <c r="A178" s="58"/>
      <c r="B178" s="58"/>
      <c r="C178" s="73"/>
      <c r="D178" s="114"/>
      <c r="E178" s="74"/>
      <c r="F178" s="58"/>
      <c r="G178" s="74"/>
      <c r="H178" s="58"/>
      <c r="I178" s="74"/>
      <c r="J178" s="74"/>
      <c r="K178" s="74"/>
      <c r="L178" s="58"/>
      <c r="M178" s="76"/>
      <c r="N178" s="76"/>
      <c r="O178" s="74"/>
      <c r="P178" s="203"/>
      <c r="Q178" s="74"/>
      <c r="R178" s="74"/>
      <c r="S178" s="74"/>
      <c r="T178" s="74"/>
      <c r="U178" s="74"/>
      <c r="V178" s="77"/>
      <c r="W178" s="74"/>
      <c r="X178" s="78"/>
      <c r="Y178" s="76"/>
      <c r="Z178" s="58"/>
      <c r="AA178" s="74"/>
    </row>
    <row r="179" spans="1:27" hidden="1" x14ac:dyDescent="0.35">
      <c r="A179" s="58"/>
      <c r="B179" s="58"/>
      <c r="C179" s="73"/>
      <c r="D179" s="114"/>
      <c r="E179" s="74"/>
      <c r="F179" s="58"/>
      <c r="G179" s="74"/>
      <c r="H179" s="58"/>
      <c r="I179" s="74"/>
      <c r="J179" s="74"/>
      <c r="K179" s="74"/>
      <c r="L179" s="58"/>
      <c r="M179" s="76"/>
      <c r="N179" s="76"/>
      <c r="O179" s="74"/>
      <c r="P179" s="203"/>
      <c r="Q179" s="74"/>
      <c r="R179" s="74"/>
      <c r="S179" s="74"/>
      <c r="T179" s="74"/>
      <c r="U179" s="74"/>
      <c r="V179" s="77"/>
      <c r="W179" s="74"/>
      <c r="X179" s="78"/>
      <c r="Y179" s="76"/>
      <c r="Z179" s="58"/>
      <c r="AA179" s="74"/>
    </row>
    <row r="180" spans="1:27" hidden="1" x14ac:dyDescent="0.35">
      <c r="A180" s="58"/>
      <c r="B180" s="58"/>
      <c r="C180" s="73"/>
      <c r="D180" s="114"/>
      <c r="E180" s="74"/>
      <c r="F180" s="58"/>
      <c r="G180" s="74"/>
      <c r="H180" s="58"/>
      <c r="I180" s="74"/>
      <c r="J180" s="74"/>
      <c r="K180" s="74"/>
      <c r="L180" s="58"/>
      <c r="M180" s="76"/>
      <c r="N180" s="76"/>
      <c r="O180" s="74"/>
      <c r="P180" s="203"/>
      <c r="Q180" s="74"/>
      <c r="R180" s="74"/>
      <c r="S180" s="74"/>
      <c r="T180" s="74"/>
      <c r="U180" s="74"/>
      <c r="V180" s="77"/>
      <c r="W180" s="74"/>
      <c r="X180" s="78"/>
      <c r="Y180" s="76"/>
      <c r="Z180" s="58"/>
      <c r="AA180" s="74"/>
    </row>
    <row r="181" spans="1:27" hidden="1" x14ac:dyDescent="0.35">
      <c r="A181" s="58"/>
      <c r="B181" s="58"/>
      <c r="C181" s="73"/>
      <c r="D181" s="114"/>
      <c r="E181" s="74"/>
      <c r="F181" s="58"/>
      <c r="G181" s="74"/>
      <c r="H181" s="58"/>
      <c r="I181" s="74"/>
      <c r="J181" s="74"/>
      <c r="K181" s="74"/>
      <c r="L181" s="58"/>
      <c r="M181" s="76"/>
      <c r="N181" s="76"/>
      <c r="O181" s="74"/>
      <c r="P181" s="203"/>
      <c r="Q181" s="74"/>
      <c r="R181" s="74"/>
      <c r="S181" s="74"/>
      <c r="T181" s="74"/>
      <c r="U181" s="74"/>
      <c r="V181" s="77"/>
      <c r="W181" s="74"/>
      <c r="X181" s="78"/>
      <c r="Y181" s="76"/>
      <c r="Z181" s="58"/>
      <c r="AA181" s="74"/>
    </row>
    <row r="182" spans="1:27" hidden="1" x14ac:dyDescent="0.35">
      <c r="A182" s="58"/>
      <c r="B182" s="58"/>
      <c r="C182" s="73"/>
      <c r="D182" s="114"/>
      <c r="E182" s="74"/>
      <c r="F182" s="58"/>
      <c r="G182" s="74"/>
      <c r="H182" s="58"/>
      <c r="I182" s="74"/>
      <c r="J182" s="74"/>
      <c r="K182" s="74"/>
      <c r="L182" s="58"/>
      <c r="M182" s="76"/>
      <c r="N182" s="76"/>
      <c r="O182" s="74"/>
      <c r="P182" s="203"/>
      <c r="Q182" s="74"/>
      <c r="R182" s="74"/>
      <c r="S182" s="74"/>
      <c r="T182" s="74"/>
      <c r="U182" s="74"/>
      <c r="V182" s="77"/>
      <c r="W182" s="74"/>
      <c r="X182" s="78"/>
      <c r="Y182" s="76"/>
      <c r="Z182" s="58"/>
      <c r="AA182" s="74"/>
    </row>
    <row r="183" spans="1:27" hidden="1" x14ac:dyDescent="0.35">
      <c r="A183" s="58"/>
      <c r="B183" s="58"/>
      <c r="C183" s="73"/>
      <c r="D183" s="114"/>
      <c r="E183" s="74"/>
      <c r="F183" s="58"/>
      <c r="G183" s="74"/>
      <c r="H183" s="58"/>
      <c r="I183" s="74"/>
      <c r="J183" s="74"/>
      <c r="K183" s="74"/>
      <c r="L183" s="58"/>
      <c r="M183" s="76"/>
      <c r="N183" s="76"/>
      <c r="O183" s="74"/>
      <c r="P183" s="203"/>
      <c r="Q183" s="74"/>
      <c r="R183" s="74"/>
      <c r="S183" s="74"/>
      <c r="T183" s="74"/>
      <c r="U183" s="74"/>
      <c r="V183" s="77"/>
      <c r="W183" s="74"/>
      <c r="X183" s="78"/>
      <c r="Y183" s="76"/>
      <c r="Z183" s="58"/>
      <c r="AA183" s="74"/>
    </row>
    <row r="184" spans="1:27" hidden="1" x14ac:dyDescent="0.35">
      <c r="A184" s="58"/>
      <c r="B184" s="58"/>
      <c r="C184" s="73"/>
      <c r="D184" s="114"/>
      <c r="E184" s="74"/>
      <c r="F184" s="58"/>
      <c r="G184" s="74"/>
      <c r="H184" s="58"/>
      <c r="I184" s="74"/>
      <c r="J184" s="74"/>
      <c r="K184" s="74"/>
      <c r="L184" s="58"/>
      <c r="M184" s="76"/>
      <c r="N184" s="76"/>
      <c r="O184" s="74"/>
      <c r="P184" s="203"/>
      <c r="Q184" s="74"/>
      <c r="R184" s="74"/>
      <c r="S184" s="74"/>
      <c r="T184" s="74"/>
      <c r="U184" s="74"/>
      <c r="V184" s="77"/>
      <c r="W184" s="74"/>
      <c r="X184" s="78"/>
      <c r="Y184" s="76"/>
      <c r="Z184" s="58"/>
      <c r="AA184" s="74"/>
    </row>
    <row r="185" spans="1:27" hidden="1" x14ac:dyDescent="0.35">
      <c r="A185" s="58"/>
      <c r="B185" s="58"/>
      <c r="C185" s="73"/>
      <c r="D185" s="114"/>
      <c r="E185" s="74"/>
      <c r="F185" s="58"/>
      <c r="G185" s="74"/>
      <c r="H185" s="58"/>
      <c r="I185" s="74"/>
      <c r="J185" s="74"/>
      <c r="K185" s="74"/>
      <c r="L185" s="58"/>
      <c r="M185" s="76"/>
      <c r="N185" s="76"/>
      <c r="O185" s="74"/>
      <c r="P185" s="203"/>
      <c r="Q185" s="74"/>
      <c r="R185" s="74"/>
      <c r="S185" s="74"/>
      <c r="T185" s="74"/>
      <c r="U185" s="74"/>
      <c r="V185" s="77"/>
      <c r="W185" s="74"/>
      <c r="X185" s="78"/>
      <c r="Y185" s="76"/>
      <c r="Z185" s="58"/>
      <c r="AA185" s="74"/>
    </row>
    <row r="186" spans="1:27" hidden="1" x14ac:dyDescent="0.35">
      <c r="A186" s="58"/>
      <c r="B186" s="58"/>
      <c r="C186" s="73"/>
      <c r="D186" s="114"/>
      <c r="E186" s="74"/>
      <c r="F186" s="58"/>
      <c r="G186" s="74"/>
      <c r="H186" s="58"/>
      <c r="I186" s="74"/>
      <c r="J186" s="74"/>
      <c r="K186" s="74"/>
      <c r="L186" s="58"/>
      <c r="M186" s="76"/>
      <c r="N186" s="76"/>
      <c r="O186" s="74"/>
      <c r="P186" s="203"/>
      <c r="Q186" s="74"/>
      <c r="R186" s="74"/>
      <c r="S186" s="74"/>
      <c r="T186" s="74"/>
      <c r="U186" s="74"/>
      <c r="V186" s="77"/>
      <c r="W186" s="74"/>
      <c r="X186" s="78"/>
      <c r="Y186" s="76"/>
      <c r="Z186" s="58"/>
      <c r="AA186" s="74"/>
    </row>
    <row r="187" spans="1:27" hidden="1" x14ac:dyDescent="0.35">
      <c r="A187" s="58"/>
      <c r="B187" s="58"/>
      <c r="C187" s="73"/>
      <c r="D187" s="114"/>
      <c r="E187" s="74"/>
      <c r="F187" s="58"/>
      <c r="G187" s="74"/>
      <c r="H187" s="58"/>
      <c r="I187" s="74"/>
      <c r="J187" s="74"/>
      <c r="K187" s="74"/>
      <c r="L187" s="58"/>
      <c r="M187" s="76"/>
      <c r="N187" s="76"/>
      <c r="O187" s="74"/>
      <c r="P187" s="203"/>
      <c r="Q187" s="74"/>
      <c r="R187" s="74"/>
      <c r="S187" s="74"/>
      <c r="T187" s="74"/>
      <c r="U187" s="74"/>
      <c r="V187" s="77"/>
      <c r="W187" s="74"/>
      <c r="X187" s="78"/>
      <c r="Y187" s="76"/>
      <c r="Z187" s="58"/>
      <c r="AA187" s="74"/>
    </row>
    <row r="188" spans="1:27" hidden="1" x14ac:dyDescent="0.35">
      <c r="A188" s="58"/>
      <c r="B188" s="58"/>
      <c r="C188" s="73"/>
      <c r="D188" s="114"/>
      <c r="E188" s="74"/>
      <c r="F188" s="58"/>
      <c r="G188" s="74"/>
      <c r="H188" s="58"/>
      <c r="I188" s="74"/>
      <c r="J188" s="74"/>
      <c r="K188" s="74"/>
      <c r="L188" s="58"/>
      <c r="M188" s="76"/>
      <c r="N188" s="76"/>
      <c r="O188" s="74"/>
      <c r="P188" s="203"/>
      <c r="Q188" s="74"/>
      <c r="R188" s="74"/>
      <c r="S188" s="74"/>
      <c r="T188" s="74"/>
      <c r="U188" s="74"/>
      <c r="V188" s="77"/>
      <c r="W188" s="74"/>
      <c r="X188" s="78"/>
      <c r="Y188" s="76"/>
      <c r="Z188" s="58"/>
      <c r="AA188" s="74"/>
    </row>
    <row r="189" spans="1:27" hidden="1" x14ac:dyDescent="0.35">
      <c r="A189" s="58"/>
      <c r="B189" s="58"/>
      <c r="C189" s="73"/>
      <c r="D189" s="114"/>
      <c r="E189" s="74"/>
      <c r="F189" s="58"/>
      <c r="G189" s="74"/>
      <c r="H189" s="58"/>
      <c r="I189" s="74"/>
      <c r="J189" s="74"/>
      <c r="K189" s="74"/>
      <c r="L189" s="58"/>
      <c r="M189" s="76"/>
      <c r="N189" s="76"/>
      <c r="O189" s="74"/>
      <c r="P189" s="203"/>
      <c r="Q189" s="74"/>
      <c r="R189" s="74"/>
      <c r="S189" s="74"/>
      <c r="T189" s="74"/>
      <c r="U189" s="74"/>
      <c r="V189" s="77"/>
      <c r="W189" s="74"/>
      <c r="X189" s="78"/>
      <c r="Y189" s="76"/>
      <c r="Z189" s="58"/>
      <c r="AA189" s="74"/>
    </row>
    <row r="190" spans="1:27" hidden="1" x14ac:dyDescent="0.35">
      <c r="A190" s="58"/>
      <c r="B190" s="58"/>
      <c r="C190" s="73"/>
      <c r="D190" s="114"/>
      <c r="E190" s="74"/>
      <c r="F190" s="58"/>
      <c r="G190" s="74"/>
      <c r="H190" s="58"/>
      <c r="I190" s="74"/>
      <c r="J190" s="74"/>
      <c r="K190" s="74"/>
      <c r="L190" s="58"/>
      <c r="M190" s="76"/>
      <c r="N190" s="76"/>
      <c r="O190" s="74"/>
      <c r="P190" s="203"/>
      <c r="Q190" s="74"/>
      <c r="R190" s="74"/>
      <c r="S190" s="74"/>
      <c r="T190" s="74"/>
      <c r="U190" s="74"/>
      <c r="V190" s="77"/>
      <c r="W190" s="74"/>
      <c r="X190" s="78"/>
      <c r="Y190" s="76"/>
      <c r="Z190" s="58"/>
      <c r="AA190" s="74"/>
    </row>
    <row r="191" spans="1:27" hidden="1" x14ac:dyDescent="0.35">
      <c r="A191" s="58"/>
      <c r="B191" s="58"/>
      <c r="C191" s="73"/>
      <c r="D191" s="114"/>
      <c r="E191" s="74"/>
      <c r="F191" s="58"/>
      <c r="G191" s="74"/>
      <c r="H191" s="58"/>
      <c r="I191" s="74"/>
      <c r="J191" s="74"/>
      <c r="K191" s="74"/>
      <c r="L191" s="58"/>
      <c r="M191" s="76"/>
      <c r="N191" s="76"/>
      <c r="O191" s="74"/>
      <c r="P191" s="203"/>
      <c r="Q191" s="74"/>
      <c r="R191" s="74"/>
      <c r="S191" s="74"/>
      <c r="T191" s="74"/>
      <c r="U191" s="74"/>
      <c r="V191" s="77"/>
      <c r="W191" s="74"/>
      <c r="X191" s="78"/>
      <c r="Y191" s="76"/>
      <c r="Z191" s="58"/>
      <c r="AA191" s="74"/>
    </row>
    <row r="192" spans="1:27" hidden="1" x14ac:dyDescent="0.35">
      <c r="A192" s="58"/>
      <c r="B192" s="58"/>
      <c r="C192" s="73"/>
      <c r="D192" s="114"/>
      <c r="E192" s="74"/>
      <c r="F192" s="58"/>
      <c r="G192" s="74"/>
      <c r="H192" s="58"/>
      <c r="I192" s="74"/>
      <c r="J192" s="74"/>
      <c r="K192" s="74"/>
      <c r="L192" s="58"/>
      <c r="M192" s="76"/>
      <c r="N192" s="76"/>
      <c r="O192" s="74"/>
      <c r="P192" s="203"/>
      <c r="Q192" s="74"/>
      <c r="R192" s="74"/>
      <c r="S192" s="74"/>
      <c r="T192" s="74"/>
      <c r="U192" s="74"/>
      <c r="V192" s="77"/>
      <c r="W192" s="74"/>
      <c r="X192" s="78"/>
      <c r="Y192" s="76"/>
      <c r="Z192" s="58"/>
      <c r="AA192" s="74"/>
    </row>
    <row r="193" spans="1:27" hidden="1" x14ac:dyDescent="0.35">
      <c r="A193" s="58"/>
      <c r="B193" s="58"/>
      <c r="C193" s="73"/>
      <c r="D193" s="114"/>
      <c r="E193" s="74"/>
      <c r="F193" s="58"/>
      <c r="G193" s="74"/>
      <c r="H193" s="58"/>
      <c r="I193" s="74"/>
      <c r="J193" s="74"/>
      <c r="K193" s="74"/>
      <c r="L193" s="58"/>
      <c r="M193" s="76"/>
      <c r="N193" s="76"/>
      <c r="O193" s="74"/>
      <c r="P193" s="203"/>
      <c r="Q193" s="74"/>
      <c r="R193" s="74"/>
      <c r="S193" s="74"/>
      <c r="T193" s="74"/>
      <c r="U193" s="74"/>
      <c r="V193" s="77"/>
      <c r="W193" s="74"/>
      <c r="X193" s="78"/>
      <c r="Y193" s="76"/>
      <c r="Z193" s="58"/>
      <c r="AA193" s="74"/>
    </row>
    <row r="194" spans="1:27" hidden="1" x14ac:dyDescent="0.35">
      <c r="A194" s="58"/>
      <c r="B194" s="58"/>
      <c r="C194" s="73"/>
      <c r="D194" s="114"/>
      <c r="E194" s="74"/>
      <c r="F194" s="58"/>
      <c r="G194" s="74"/>
      <c r="H194" s="58"/>
      <c r="I194" s="74"/>
      <c r="J194" s="74"/>
      <c r="K194" s="74"/>
      <c r="L194" s="58"/>
      <c r="M194" s="76"/>
      <c r="N194" s="76"/>
      <c r="O194" s="74"/>
      <c r="P194" s="203"/>
      <c r="Q194" s="74"/>
      <c r="R194" s="74"/>
      <c r="S194" s="74"/>
      <c r="T194" s="74"/>
      <c r="U194" s="74"/>
      <c r="V194" s="77"/>
      <c r="W194" s="74"/>
      <c r="X194" s="78"/>
      <c r="Y194" s="76"/>
      <c r="Z194" s="58"/>
      <c r="AA194" s="74"/>
    </row>
    <row r="195" spans="1:27" hidden="1" x14ac:dyDescent="0.35">
      <c r="A195" s="58"/>
      <c r="B195" s="58"/>
      <c r="C195" s="73"/>
      <c r="D195" s="114"/>
      <c r="E195" s="74"/>
      <c r="F195" s="58"/>
      <c r="G195" s="74"/>
      <c r="H195" s="58"/>
      <c r="I195" s="74"/>
      <c r="J195" s="74"/>
      <c r="K195" s="74"/>
      <c r="L195" s="58"/>
      <c r="M195" s="76"/>
      <c r="N195" s="76"/>
      <c r="O195" s="74"/>
      <c r="P195" s="203"/>
      <c r="Q195" s="74"/>
      <c r="R195" s="74"/>
      <c r="S195" s="74"/>
      <c r="T195" s="74"/>
      <c r="U195" s="74"/>
      <c r="V195" s="77"/>
      <c r="W195" s="74"/>
      <c r="X195" s="78"/>
      <c r="Y195" s="76"/>
      <c r="Z195" s="58"/>
      <c r="AA195" s="74"/>
    </row>
    <row r="196" spans="1:27" hidden="1" x14ac:dyDescent="0.35">
      <c r="A196" s="58"/>
      <c r="B196" s="58"/>
      <c r="C196" s="73"/>
      <c r="D196" s="114"/>
      <c r="E196" s="74"/>
      <c r="F196" s="58"/>
      <c r="G196" s="74"/>
      <c r="H196" s="58"/>
      <c r="I196" s="74"/>
      <c r="J196" s="74"/>
      <c r="K196" s="74"/>
      <c r="L196" s="58"/>
      <c r="M196" s="76"/>
      <c r="N196" s="76"/>
      <c r="O196" s="74"/>
      <c r="P196" s="203"/>
      <c r="Q196" s="74"/>
      <c r="R196" s="74"/>
      <c r="S196" s="74"/>
      <c r="T196" s="74"/>
      <c r="U196" s="74"/>
      <c r="V196" s="77"/>
      <c r="W196" s="74"/>
      <c r="X196" s="78"/>
      <c r="Y196" s="76"/>
      <c r="Z196" s="58"/>
      <c r="AA196" s="74"/>
    </row>
    <row r="197" spans="1:27" hidden="1" x14ac:dyDescent="0.35">
      <c r="A197" s="58"/>
      <c r="B197" s="58"/>
      <c r="C197" s="73"/>
      <c r="D197" s="114"/>
      <c r="E197" s="74"/>
      <c r="F197" s="58"/>
      <c r="G197" s="74"/>
      <c r="H197" s="58"/>
      <c r="I197" s="74"/>
      <c r="J197" s="74"/>
      <c r="K197" s="74"/>
      <c r="L197" s="58"/>
      <c r="M197" s="76"/>
      <c r="N197" s="76"/>
      <c r="O197" s="74"/>
      <c r="P197" s="203"/>
      <c r="Q197" s="74"/>
      <c r="R197" s="74"/>
      <c r="S197" s="74"/>
      <c r="T197" s="74"/>
      <c r="U197" s="74"/>
      <c r="V197" s="77"/>
      <c r="W197" s="74"/>
      <c r="X197" s="78"/>
      <c r="Y197" s="76"/>
      <c r="Z197" s="58"/>
      <c r="AA197" s="74"/>
    </row>
    <row r="198" spans="1:27" hidden="1" x14ac:dyDescent="0.35">
      <c r="A198" s="58"/>
      <c r="B198" s="58"/>
      <c r="C198" s="73"/>
      <c r="D198" s="114"/>
      <c r="E198" s="74"/>
      <c r="F198" s="58"/>
      <c r="G198" s="74"/>
      <c r="H198" s="58"/>
      <c r="I198" s="74"/>
      <c r="J198" s="74"/>
      <c r="K198" s="74"/>
      <c r="L198" s="58"/>
      <c r="M198" s="76"/>
      <c r="N198" s="76"/>
      <c r="O198" s="74"/>
      <c r="P198" s="203"/>
      <c r="Q198" s="74"/>
      <c r="R198" s="74"/>
      <c r="S198" s="74"/>
      <c r="T198" s="74"/>
      <c r="U198" s="74"/>
      <c r="V198" s="77"/>
      <c r="W198" s="74"/>
      <c r="X198" s="78"/>
      <c r="Y198" s="76"/>
      <c r="Z198" s="58"/>
      <c r="AA198" s="74"/>
    </row>
    <row r="199" spans="1:27" hidden="1" x14ac:dyDescent="0.35">
      <c r="A199" s="58"/>
      <c r="B199" s="58"/>
      <c r="C199" s="73"/>
      <c r="D199" s="114"/>
      <c r="E199" s="74"/>
      <c r="F199" s="58"/>
      <c r="G199" s="74"/>
      <c r="H199" s="58"/>
      <c r="I199" s="74"/>
      <c r="J199" s="74"/>
      <c r="K199" s="74"/>
      <c r="L199" s="58"/>
      <c r="M199" s="76"/>
      <c r="N199" s="76"/>
      <c r="O199" s="74"/>
      <c r="P199" s="203"/>
      <c r="Q199" s="74"/>
      <c r="R199" s="74"/>
      <c r="S199" s="74"/>
      <c r="T199" s="74"/>
      <c r="U199" s="74"/>
      <c r="V199" s="77"/>
      <c r="W199" s="74"/>
      <c r="X199" s="78"/>
      <c r="Y199" s="76"/>
      <c r="Z199" s="58"/>
      <c r="AA199" s="74"/>
    </row>
    <row r="200" spans="1:27" hidden="1" x14ac:dyDescent="0.35">
      <c r="A200" s="58"/>
      <c r="B200" s="58"/>
      <c r="C200" s="73"/>
      <c r="D200" s="114"/>
      <c r="E200" s="74"/>
      <c r="F200" s="58"/>
      <c r="G200" s="74"/>
      <c r="H200" s="58"/>
      <c r="I200" s="74"/>
      <c r="J200" s="74"/>
      <c r="K200" s="74"/>
      <c r="L200" s="58"/>
      <c r="M200" s="76"/>
      <c r="N200" s="76"/>
      <c r="O200" s="74"/>
      <c r="P200" s="203"/>
      <c r="Q200" s="74"/>
      <c r="R200" s="74"/>
      <c r="S200" s="74"/>
      <c r="T200" s="74"/>
      <c r="U200" s="74"/>
      <c r="V200" s="77"/>
      <c r="W200" s="74"/>
      <c r="X200" s="78"/>
      <c r="Y200" s="76"/>
      <c r="Z200" s="58"/>
      <c r="AA200" s="74"/>
    </row>
    <row r="201" spans="1:27" hidden="1" x14ac:dyDescent="0.35">
      <c r="A201" s="58"/>
      <c r="B201" s="58"/>
      <c r="C201" s="73"/>
      <c r="D201" s="114"/>
      <c r="E201" s="74"/>
      <c r="F201" s="58"/>
      <c r="G201" s="74"/>
      <c r="H201" s="58"/>
      <c r="I201" s="74"/>
      <c r="J201" s="74"/>
      <c r="K201" s="74"/>
      <c r="L201" s="58"/>
      <c r="M201" s="76"/>
      <c r="N201" s="76"/>
      <c r="O201" s="74"/>
      <c r="P201" s="203"/>
      <c r="Q201" s="74"/>
      <c r="R201" s="74"/>
      <c r="S201" s="74"/>
      <c r="T201" s="74"/>
      <c r="U201" s="74"/>
      <c r="V201" s="77"/>
      <c r="W201" s="74"/>
      <c r="X201" s="78"/>
      <c r="Y201" s="76"/>
      <c r="Z201" s="58"/>
      <c r="AA201" s="74"/>
    </row>
    <row r="202" spans="1:27" hidden="1" x14ac:dyDescent="0.35">
      <c r="A202" s="58"/>
      <c r="B202" s="58"/>
      <c r="C202" s="73"/>
      <c r="D202" s="73"/>
      <c r="E202" s="74"/>
      <c r="F202" s="58"/>
      <c r="G202" s="74"/>
      <c r="H202" s="58"/>
      <c r="I202" s="74"/>
      <c r="J202" s="74"/>
      <c r="K202" s="74"/>
      <c r="L202" s="58"/>
      <c r="M202" s="76"/>
      <c r="N202" s="76"/>
      <c r="O202" s="74"/>
      <c r="Q202" s="74"/>
      <c r="R202" s="74"/>
      <c r="S202" s="74"/>
      <c r="T202" s="74"/>
      <c r="U202" s="74"/>
      <c r="V202" s="77"/>
      <c r="W202" s="74"/>
      <c r="X202" s="78"/>
      <c r="Y202" s="76"/>
      <c r="Z202" s="58"/>
      <c r="AA202" s="74"/>
    </row>
  </sheetData>
  <autoFilter ref="B4:AA202">
    <filterColumn colId="10">
      <filters>
        <filter val="CHW"/>
      </filters>
    </filterColumn>
  </autoFilter>
  <mergeCells count="6">
    <mergeCell ref="B1:G1"/>
    <mergeCell ref="H1:N1"/>
    <mergeCell ref="O1:V1"/>
    <mergeCell ref="Y1:AA1"/>
    <mergeCell ref="C2:D2"/>
    <mergeCell ref="U2:V2"/>
  </mergeCells>
  <conditionalFormatting sqref="R5:R202">
    <cfRule type="expression" dxfId="24" priority="4">
      <formula>$Q5="OPD_Referral"</formula>
    </cfRule>
  </conditionalFormatting>
  <conditionalFormatting sqref="S5:S202">
    <cfRule type="expression" dxfId="23" priority="3">
      <formula>$Q5="Emergency_referral"</formula>
    </cfRule>
  </conditionalFormatting>
  <dataValidations count="14">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I22:I25 I31:I35 I82:I86 I102:I202 G22:G24 G33 G35 G82:G84 G86">
      <formula1>clinics</formula1>
    </dataValidation>
    <dataValidation type="list" allowBlank="1" showInputMessage="1" showErrorMessage="1" sqref="R5:S202">
      <formula1>INDIRECT($Q5)</formula1>
    </dataValidation>
    <dataValidation type="list" allowBlank="1" showInputMessage="1" showErrorMessage="1" sqref="D5:D202">
      <formula1>Age_Unit</formula1>
    </dataValidation>
    <dataValidation type="decimal" allowBlank="1" showInputMessage="1" showErrorMessage="1" sqref="C5:C202">
      <formula1>0</formula1>
      <formula2>100</formula2>
    </dataValidation>
    <dataValidation type="list" allowBlank="1" showInputMessage="1" showErrorMessage="1" sqref="Q5:Q202">
      <formula1>type_of_referral</formula1>
    </dataValidation>
    <dataValidation type="date" operator="greaterThan" allowBlank="1" showInputMessage="1" showErrorMessage="1" sqref="Y96:Y202 Y5:Y51 Y53:Y94 M5:N202">
      <formula1>42369</formula1>
    </dataValidation>
    <dataValidation type="list" allowBlank="1" showInputMessage="1" showErrorMessage="1" sqref="U5:U202">
      <formula1>"needed &amp; received,needed but not received,not needed"</formula1>
    </dataValidation>
    <dataValidation type="list" allowBlank="1" showInputMessage="1" showErrorMessage="1" sqref="Z5:Z202">
      <formula1>"discharge,self-discharge,death"</formula1>
    </dataValidation>
    <dataValidation type="list" allowBlank="1" showInputMessage="1" showErrorMessage="1" sqref="L5:L202">
      <formula1>"MSF clinic,CHW,MOH"</formula1>
    </dataValidation>
    <dataValidation type="list" allowBlank="1" showInputMessage="1" showErrorMessage="1" sqref="F5:F202">
      <formula1>"Rakhine,Burma,Muslim,Hindu,Other"</formula1>
    </dataValidation>
    <dataValidation type="list" allowBlank="1" showInputMessage="1" showErrorMessage="1" sqref="E5:E202">
      <formula1>"male,female"</formula1>
    </dataValidation>
    <dataValidation type="list" allowBlank="1" showInputMessage="1" showErrorMessage="1" sqref="W5:W202">
      <formula1>Refused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V209"/>
  <sheetViews>
    <sheetView workbookViewId="0">
      <pane xSplit="2" ySplit="4" topLeftCell="C52" activePane="bottomRight" state="frozen"/>
      <selection pane="topRight" activeCell="M201" sqref="M5:N201"/>
      <selection pane="bottomLeft" activeCell="M201" sqref="M5:N201"/>
      <selection pane="bottomRight" activeCell="L5" sqref="L5:L93"/>
    </sheetView>
  </sheetViews>
  <sheetFormatPr defaultColWidth="9.1796875" defaultRowHeight="14.5" x14ac:dyDescent="0.35"/>
  <cols>
    <col min="2" max="2" width="11.7265625" bestFit="1" customWidth="1"/>
    <col min="4" max="4" width="9.81640625" customWidth="1"/>
    <col min="5" max="5" width="9.453125" style="2" customWidth="1"/>
    <col min="6" max="6" width="17" customWidth="1"/>
    <col min="7" max="7" width="15.453125" style="2" customWidth="1"/>
    <col min="8" max="8" width="18.453125" customWidth="1"/>
    <col min="9" max="9" width="12.81640625" customWidth="1"/>
    <col min="10" max="10" width="14.7265625" style="2" customWidth="1"/>
    <col min="11" max="11" width="20.453125" style="2" customWidth="1"/>
    <col min="12" max="12" width="11.453125" customWidth="1"/>
    <col min="13" max="13" width="12.26953125" style="48" customWidth="1"/>
    <col min="14" max="14" width="13.1796875" style="48" customWidth="1"/>
    <col min="15" max="15" width="51.81640625" style="2" customWidth="1"/>
    <col min="16" max="16" width="27.453125" style="209" customWidth="1"/>
    <col min="17" max="17" width="19" style="2" bestFit="1" customWidth="1"/>
    <col min="18" max="18" width="19.7265625" style="2" bestFit="1" customWidth="1"/>
    <col min="19" max="19" width="21.1796875" style="2" customWidth="1"/>
    <col min="20" max="20" width="28.1796875" style="2" bestFit="1" customWidth="1"/>
    <col min="21" max="21" width="26.26953125" style="2" customWidth="1"/>
    <col min="22" max="22" width="35.1796875" style="2" customWidth="1"/>
    <col min="23" max="23" width="27" style="2" customWidth="1"/>
    <col min="24" max="24" width="26.7265625" style="2" customWidth="1"/>
    <col min="25" max="25" width="12.1796875" style="48" customWidth="1"/>
    <col min="26" max="26" width="13.81640625" customWidth="1"/>
    <col min="27" max="27" width="44.453125" style="2" customWidth="1"/>
    <col min="28" max="28" width="18" customWidth="1"/>
  </cols>
  <sheetData>
    <row r="1" spans="1:28" s="4" customFormat="1" x14ac:dyDescent="0.35">
      <c r="A1" s="56"/>
      <c r="B1" s="466" t="s">
        <v>235</v>
      </c>
      <c r="C1" s="466"/>
      <c r="D1" s="466"/>
      <c r="E1" s="466"/>
      <c r="F1" s="466"/>
      <c r="G1" s="466"/>
      <c r="H1" s="473" t="s">
        <v>236</v>
      </c>
      <c r="I1" s="473"/>
      <c r="J1" s="473"/>
      <c r="K1" s="473"/>
      <c r="L1" s="473"/>
      <c r="M1" s="473"/>
      <c r="N1" s="473"/>
      <c r="O1" s="466" t="s">
        <v>237</v>
      </c>
      <c r="P1" s="466"/>
      <c r="Q1" s="466"/>
      <c r="R1" s="466"/>
      <c r="S1" s="466"/>
      <c r="T1" s="466"/>
      <c r="U1" s="466"/>
      <c r="V1" s="466"/>
      <c r="W1" s="57"/>
      <c r="X1" s="57"/>
      <c r="Y1" s="466" t="s">
        <v>238</v>
      </c>
      <c r="Z1" s="466"/>
      <c r="AA1" s="474"/>
      <c r="AB1" s="124"/>
    </row>
    <row r="2" spans="1:28" s="4" customFormat="1" ht="32.25" customHeight="1"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62" t="s">
        <v>105</v>
      </c>
      <c r="O2" s="60" t="s">
        <v>108</v>
      </c>
      <c r="P2" s="430" t="s">
        <v>207</v>
      </c>
      <c r="Q2" s="60" t="s">
        <v>111</v>
      </c>
      <c r="R2" s="62" t="s">
        <v>240</v>
      </c>
      <c r="S2" s="62" t="s">
        <v>241</v>
      </c>
      <c r="T2" s="62" t="s">
        <v>120</v>
      </c>
      <c r="U2" s="469" t="s">
        <v>123</v>
      </c>
      <c r="V2" s="469"/>
      <c r="W2" s="62" t="s">
        <v>130</v>
      </c>
      <c r="X2" s="62" t="s">
        <v>242</v>
      </c>
      <c r="Y2" s="62" t="s">
        <v>136</v>
      </c>
      <c r="Z2" s="62" t="s">
        <v>139</v>
      </c>
      <c r="AA2" s="120" t="s">
        <v>142</v>
      </c>
      <c r="AB2" s="124"/>
    </row>
    <row r="3" spans="1:28" s="4" customFormat="1" ht="27.75" customHeight="1" x14ac:dyDescent="0.35">
      <c r="A3" s="56"/>
      <c r="B3" s="63" t="s">
        <v>1884</v>
      </c>
      <c r="C3" s="64" t="s">
        <v>244</v>
      </c>
      <c r="D3" s="64" t="s">
        <v>245</v>
      </c>
      <c r="E3" s="64" t="s">
        <v>246</v>
      </c>
      <c r="F3" s="65" t="s">
        <v>247</v>
      </c>
      <c r="G3" s="67" t="s">
        <v>248</v>
      </c>
      <c r="H3" s="67" t="s">
        <v>249</v>
      </c>
      <c r="I3" s="68" t="s">
        <v>250</v>
      </c>
      <c r="J3" s="68" t="s">
        <v>251</v>
      </c>
      <c r="K3" s="68" t="s">
        <v>251</v>
      </c>
      <c r="L3" s="68" t="s">
        <v>252</v>
      </c>
      <c r="M3" s="69" t="s">
        <v>253</v>
      </c>
      <c r="N3" s="69" t="s">
        <v>253</v>
      </c>
      <c r="O3" s="69" t="s">
        <v>248</v>
      </c>
      <c r="P3" s="431" t="s">
        <v>254</v>
      </c>
      <c r="Q3" s="68" t="s">
        <v>255</v>
      </c>
      <c r="R3" s="68" t="s">
        <v>256</v>
      </c>
      <c r="S3" s="68" t="s">
        <v>257</v>
      </c>
      <c r="T3" s="69" t="s">
        <v>248</v>
      </c>
      <c r="U3" s="68" t="s">
        <v>258</v>
      </c>
      <c r="V3" s="68" t="s">
        <v>259</v>
      </c>
      <c r="W3" s="68" t="s">
        <v>260</v>
      </c>
      <c r="X3" s="68"/>
      <c r="Y3" s="69" t="s">
        <v>261</v>
      </c>
      <c r="Z3" s="68"/>
      <c r="AA3" s="121"/>
      <c r="AB3" s="124" t="s">
        <v>263</v>
      </c>
    </row>
    <row r="4" spans="1:28" s="6" customFormat="1" ht="13" x14ac:dyDescent="0.35">
      <c r="A4" s="70" t="s">
        <v>264</v>
      </c>
      <c r="B4" s="70" t="s">
        <v>72</v>
      </c>
      <c r="C4" s="70" t="s">
        <v>75</v>
      </c>
      <c r="D4" s="70" t="s">
        <v>265</v>
      </c>
      <c r="E4" s="70" t="s">
        <v>80</v>
      </c>
      <c r="F4" s="70" t="s">
        <v>83</v>
      </c>
      <c r="G4" s="70" t="s">
        <v>86</v>
      </c>
      <c r="H4" s="70" t="s">
        <v>89</v>
      </c>
      <c r="I4" s="70" t="s">
        <v>92</v>
      </c>
      <c r="J4" s="70" t="s">
        <v>95</v>
      </c>
      <c r="K4" s="70" t="s">
        <v>97</v>
      </c>
      <c r="L4" s="70" t="s">
        <v>100</v>
      </c>
      <c r="M4" s="70" t="s">
        <v>103</v>
      </c>
      <c r="N4" s="70" t="s">
        <v>106</v>
      </c>
      <c r="O4" s="70" t="s">
        <v>109</v>
      </c>
      <c r="P4" s="432" t="s">
        <v>266</v>
      </c>
      <c r="Q4" s="70" t="s">
        <v>112</v>
      </c>
      <c r="R4" s="70" t="s">
        <v>267</v>
      </c>
      <c r="S4" s="70" t="s">
        <v>118</v>
      </c>
      <c r="T4" s="70" t="s">
        <v>121</v>
      </c>
      <c r="U4" s="70" t="s">
        <v>124</v>
      </c>
      <c r="V4" s="70" t="s">
        <v>126</v>
      </c>
      <c r="W4" s="70" t="s">
        <v>131</v>
      </c>
      <c r="X4" s="70" t="s">
        <v>134</v>
      </c>
      <c r="Y4" s="70" t="s">
        <v>137</v>
      </c>
      <c r="Z4" s="70" t="s">
        <v>140</v>
      </c>
      <c r="AA4" s="122" t="s">
        <v>143</v>
      </c>
      <c r="AB4" s="125" t="s">
        <v>268</v>
      </c>
    </row>
    <row r="5" spans="1:28" s="4" customFormat="1" x14ac:dyDescent="0.35">
      <c r="A5" s="319">
        <v>18</v>
      </c>
      <c r="B5" s="136" t="s">
        <v>1885</v>
      </c>
      <c r="C5" s="144">
        <v>24</v>
      </c>
      <c r="D5" s="144" t="s">
        <v>13</v>
      </c>
      <c r="E5" s="92" t="s">
        <v>286</v>
      </c>
      <c r="F5" s="136" t="s">
        <v>312</v>
      </c>
      <c r="G5" s="92" t="s">
        <v>1886</v>
      </c>
      <c r="H5" s="136" t="s">
        <v>280</v>
      </c>
      <c r="I5" s="92" t="s">
        <v>7</v>
      </c>
      <c r="J5" s="92" t="s">
        <v>1264</v>
      </c>
      <c r="K5" s="92" t="s">
        <v>1887</v>
      </c>
      <c r="L5" s="306" t="s">
        <v>195</v>
      </c>
      <c r="M5" s="145">
        <v>45047</v>
      </c>
      <c r="N5" s="145">
        <v>45047</v>
      </c>
      <c r="O5" s="92" t="s">
        <v>1888</v>
      </c>
      <c r="P5" s="203"/>
      <c r="Q5" s="92" t="s">
        <v>9</v>
      </c>
      <c r="R5" s="92" t="s">
        <v>23</v>
      </c>
      <c r="S5" s="92"/>
      <c r="T5" s="306"/>
      <c r="U5" s="306"/>
      <c r="V5" s="309" t="s">
        <v>1889</v>
      </c>
      <c r="W5" s="306"/>
      <c r="X5" s="309" t="s">
        <v>1889</v>
      </c>
      <c r="Y5" s="145">
        <v>45050</v>
      </c>
      <c r="Z5" s="136" t="s">
        <v>276</v>
      </c>
      <c r="AA5" s="303" t="s">
        <v>1890</v>
      </c>
      <c r="AB5" s="58"/>
    </row>
    <row r="6" spans="1:28" s="4" customFormat="1" x14ac:dyDescent="0.35">
      <c r="A6" s="320">
        <v>18</v>
      </c>
      <c r="B6" s="136" t="s">
        <v>1891</v>
      </c>
      <c r="C6" s="144">
        <v>1.8</v>
      </c>
      <c r="D6" s="144" t="s">
        <v>13</v>
      </c>
      <c r="E6" s="92" t="s">
        <v>286</v>
      </c>
      <c r="F6" s="136" t="s">
        <v>271</v>
      </c>
      <c r="G6" s="92" t="s">
        <v>53</v>
      </c>
      <c r="H6" s="136" t="s">
        <v>280</v>
      </c>
      <c r="I6" s="92" t="s">
        <v>53</v>
      </c>
      <c r="J6" s="92" t="s">
        <v>1264</v>
      </c>
      <c r="K6" s="92" t="s">
        <v>1270</v>
      </c>
      <c r="L6" s="307" t="s">
        <v>195</v>
      </c>
      <c r="M6" s="145">
        <v>45047</v>
      </c>
      <c r="N6" s="145">
        <v>45047</v>
      </c>
      <c r="O6" s="92" t="s">
        <v>1892</v>
      </c>
      <c r="P6" s="203"/>
      <c r="Q6" s="92" t="s">
        <v>9</v>
      </c>
      <c r="R6" s="92" t="s">
        <v>10</v>
      </c>
      <c r="S6" s="92"/>
      <c r="T6" s="307"/>
      <c r="U6" s="306"/>
      <c r="V6" s="312" t="s">
        <v>1889</v>
      </c>
      <c r="W6" s="306"/>
      <c r="X6" s="312" t="s">
        <v>1889</v>
      </c>
      <c r="Y6" s="145">
        <v>45052</v>
      </c>
      <c r="Z6" s="136" t="s">
        <v>276</v>
      </c>
      <c r="AA6" s="304" t="s">
        <v>434</v>
      </c>
      <c r="AB6" s="58"/>
    </row>
    <row r="7" spans="1:28" x14ac:dyDescent="0.35">
      <c r="A7" s="320">
        <v>18</v>
      </c>
      <c r="B7" s="136" t="s">
        <v>1893</v>
      </c>
      <c r="C7" s="144">
        <v>30</v>
      </c>
      <c r="D7" s="144" t="s">
        <v>13</v>
      </c>
      <c r="E7" s="92" t="s">
        <v>286</v>
      </c>
      <c r="F7" s="136" t="s">
        <v>271</v>
      </c>
      <c r="G7" s="92" t="s">
        <v>50</v>
      </c>
      <c r="H7" s="136" t="s">
        <v>280</v>
      </c>
      <c r="I7" s="92" t="s">
        <v>50</v>
      </c>
      <c r="J7" s="92" t="s">
        <v>1264</v>
      </c>
      <c r="K7" s="92" t="s">
        <v>579</v>
      </c>
      <c r="L7" s="307" t="s">
        <v>195</v>
      </c>
      <c r="M7" s="145">
        <v>45047</v>
      </c>
      <c r="N7" s="145">
        <v>45047</v>
      </c>
      <c r="O7" s="92" t="s">
        <v>1894</v>
      </c>
      <c r="P7" s="203"/>
      <c r="Q7" s="92" t="s">
        <v>9</v>
      </c>
      <c r="R7" s="92" t="s">
        <v>10</v>
      </c>
      <c r="S7" s="92"/>
      <c r="T7" s="307"/>
      <c r="U7" s="306"/>
      <c r="V7" s="312" t="s">
        <v>1889</v>
      </c>
      <c r="W7" s="306"/>
      <c r="X7" s="312" t="s">
        <v>1889</v>
      </c>
      <c r="Y7" s="145">
        <v>45055</v>
      </c>
      <c r="Z7" s="136" t="s">
        <v>276</v>
      </c>
      <c r="AA7" s="304" t="s">
        <v>749</v>
      </c>
      <c r="AB7" s="79"/>
    </row>
    <row r="8" spans="1:28" x14ac:dyDescent="0.35">
      <c r="A8" s="320">
        <v>18</v>
      </c>
      <c r="B8" s="136" t="s">
        <v>1895</v>
      </c>
      <c r="C8" s="144">
        <v>37</v>
      </c>
      <c r="D8" s="144" t="s">
        <v>13</v>
      </c>
      <c r="E8" s="92" t="s">
        <v>286</v>
      </c>
      <c r="F8" s="136" t="s">
        <v>271</v>
      </c>
      <c r="G8" s="92" t="s">
        <v>50</v>
      </c>
      <c r="H8" s="136" t="s">
        <v>280</v>
      </c>
      <c r="I8" s="92" t="s">
        <v>50</v>
      </c>
      <c r="J8" s="92" t="s">
        <v>1264</v>
      </c>
      <c r="K8" s="92" t="s">
        <v>499</v>
      </c>
      <c r="L8" s="307" t="s">
        <v>195</v>
      </c>
      <c r="M8" s="145">
        <v>45047</v>
      </c>
      <c r="N8" s="145">
        <v>45047</v>
      </c>
      <c r="O8" s="92" t="s">
        <v>1896</v>
      </c>
      <c r="P8" s="203"/>
      <c r="Q8" s="92" t="s">
        <v>9</v>
      </c>
      <c r="R8" s="92" t="s">
        <v>23</v>
      </c>
      <c r="S8" s="92"/>
      <c r="T8" s="307" t="s">
        <v>319</v>
      </c>
      <c r="U8" s="307" t="s">
        <v>163</v>
      </c>
      <c r="V8" s="312" t="s">
        <v>820</v>
      </c>
      <c r="W8" s="306"/>
      <c r="X8" s="312" t="s">
        <v>1889</v>
      </c>
      <c r="Y8" s="145">
        <v>45055</v>
      </c>
      <c r="Z8" s="136" t="s">
        <v>276</v>
      </c>
      <c r="AA8" s="304" t="s">
        <v>1897</v>
      </c>
      <c r="AB8" s="79">
        <v>2</v>
      </c>
    </row>
    <row r="9" spans="1:28" x14ac:dyDescent="0.35">
      <c r="A9" s="320">
        <v>18</v>
      </c>
      <c r="B9" s="136" t="s">
        <v>1898</v>
      </c>
      <c r="C9" s="144">
        <v>2</v>
      </c>
      <c r="D9" s="144" t="s">
        <v>13</v>
      </c>
      <c r="E9" s="92" t="s">
        <v>286</v>
      </c>
      <c r="F9" s="136" t="s">
        <v>312</v>
      </c>
      <c r="G9" s="92" t="s">
        <v>44</v>
      </c>
      <c r="H9" s="136" t="s">
        <v>280</v>
      </c>
      <c r="I9" s="92" t="s">
        <v>44</v>
      </c>
      <c r="J9" s="92" t="s">
        <v>1264</v>
      </c>
      <c r="K9" s="92" t="s">
        <v>1772</v>
      </c>
      <c r="L9" s="307" t="s">
        <v>195</v>
      </c>
      <c r="M9" s="145">
        <v>45047</v>
      </c>
      <c r="N9" s="145">
        <v>45047</v>
      </c>
      <c r="O9" s="92" t="s">
        <v>834</v>
      </c>
      <c r="P9" s="203"/>
      <c r="Q9" s="92" t="s">
        <v>9</v>
      </c>
      <c r="R9" s="92" t="s">
        <v>10</v>
      </c>
      <c r="S9" s="92"/>
      <c r="T9" s="307"/>
      <c r="U9" s="306"/>
      <c r="V9" s="312" t="s">
        <v>1889</v>
      </c>
      <c r="W9" s="306"/>
      <c r="X9" s="312" t="s">
        <v>1889</v>
      </c>
      <c r="Y9" s="145">
        <v>45049</v>
      </c>
      <c r="Z9" s="136" t="s">
        <v>276</v>
      </c>
      <c r="AA9" s="304" t="s">
        <v>835</v>
      </c>
      <c r="AB9" s="79"/>
    </row>
    <row r="10" spans="1:28" x14ac:dyDescent="0.35">
      <c r="A10" s="320">
        <v>18</v>
      </c>
      <c r="B10" s="136" t="s">
        <v>1899</v>
      </c>
      <c r="C10" s="144">
        <v>30</v>
      </c>
      <c r="D10" s="144" t="s">
        <v>13</v>
      </c>
      <c r="E10" s="92" t="s">
        <v>286</v>
      </c>
      <c r="F10" s="136" t="s">
        <v>271</v>
      </c>
      <c r="G10" s="92" t="s">
        <v>332</v>
      </c>
      <c r="H10" s="136" t="s">
        <v>280</v>
      </c>
      <c r="I10" s="92" t="s">
        <v>7</v>
      </c>
      <c r="J10" s="92" t="s">
        <v>1264</v>
      </c>
      <c r="K10" s="92" t="s">
        <v>1887</v>
      </c>
      <c r="L10" s="307" t="s">
        <v>195</v>
      </c>
      <c r="M10" s="145">
        <v>45047</v>
      </c>
      <c r="N10" s="145">
        <v>45047</v>
      </c>
      <c r="O10" s="92" t="s">
        <v>1900</v>
      </c>
      <c r="P10" s="203"/>
      <c r="Q10" s="92" t="s">
        <v>9</v>
      </c>
      <c r="R10" s="92" t="s">
        <v>23</v>
      </c>
      <c r="S10" s="92"/>
      <c r="T10" s="307"/>
      <c r="U10" s="306"/>
      <c r="V10" s="312" t="s">
        <v>1889</v>
      </c>
      <c r="W10" s="306"/>
      <c r="X10" s="312" t="s">
        <v>1889</v>
      </c>
      <c r="Y10" s="145">
        <v>45050</v>
      </c>
      <c r="Z10" s="136" t="s">
        <v>276</v>
      </c>
      <c r="AA10" s="304" t="s">
        <v>1901</v>
      </c>
      <c r="AB10" s="79"/>
    </row>
    <row r="11" spans="1:28" x14ac:dyDescent="0.35">
      <c r="A11" s="320">
        <v>18</v>
      </c>
      <c r="B11" s="136" t="s">
        <v>1902</v>
      </c>
      <c r="C11" s="144">
        <v>56</v>
      </c>
      <c r="D11" s="144" t="s">
        <v>13</v>
      </c>
      <c r="E11" s="92" t="s">
        <v>286</v>
      </c>
      <c r="F11" s="136" t="s">
        <v>312</v>
      </c>
      <c r="G11" s="92" t="s">
        <v>1903</v>
      </c>
      <c r="H11" s="136" t="s">
        <v>205</v>
      </c>
      <c r="I11" s="92" t="s">
        <v>175</v>
      </c>
      <c r="J11" s="92" t="s">
        <v>333</v>
      </c>
      <c r="K11" s="92" t="s">
        <v>1224</v>
      </c>
      <c r="L11" s="307" t="s">
        <v>195</v>
      </c>
      <c r="M11" s="145">
        <v>45047</v>
      </c>
      <c r="N11" s="145">
        <v>45047</v>
      </c>
      <c r="O11" s="92" t="s">
        <v>1904</v>
      </c>
      <c r="P11" s="203"/>
      <c r="Q11" s="92" t="s">
        <v>9</v>
      </c>
      <c r="R11" s="92" t="s">
        <v>10</v>
      </c>
      <c r="S11" s="92"/>
      <c r="T11" s="307"/>
      <c r="U11" s="306"/>
      <c r="V11" s="312" t="s">
        <v>1889</v>
      </c>
      <c r="W11" s="306"/>
      <c r="X11" s="312" t="s">
        <v>1889</v>
      </c>
      <c r="Y11" s="145">
        <v>45049</v>
      </c>
      <c r="Z11" s="136" t="s">
        <v>276</v>
      </c>
      <c r="AA11" s="304" t="s">
        <v>1905</v>
      </c>
      <c r="AB11" s="79"/>
    </row>
    <row r="12" spans="1:28" x14ac:dyDescent="0.35">
      <c r="A12" s="320">
        <v>18</v>
      </c>
      <c r="B12" s="136" t="s">
        <v>1906</v>
      </c>
      <c r="C12" s="144">
        <v>42</v>
      </c>
      <c r="D12" s="144" t="s">
        <v>13</v>
      </c>
      <c r="E12" s="92" t="s">
        <v>286</v>
      </c>
      <c r="F12" s="136" t="s">
        <v>271</v>
      </c>
      <c r="G12" s="92" t="s">
        <v>53</v>
      </c>
      <c r="H12" s="136" t="s">
        <v>280</v>
      </c>
      <c r="I12" s="92" t="s">
        <v>50</v>
      </c>
      <c r="J12" s="92" t="s">
        <v>333</v>
      </c>
      <c r="K12" s="92" t="s">
        <v>1335</v>
      </c>
      <c r="L12" s="307" t="s">
        <v>195</v>
      </c>
      <c r="M12" s="145">
        <v>45048</v>
      </c>
      <c r="N12" s="145">
        <v>45048</v>
      </c>
      <c r="O12" s="92" t="s">
        <v>1907</v>
      </c>
      <c r="P12" s="203"/>
      <c r="Q12" s="92" t="s">
        <v>9</v>
      </c>
      <c r="R12" s="92" t="s">
        <v>10</v>
      </c>
      <c r="S12" s="92"/>
      <c r="T12" s="307"/>
      <c r="U12" s="306"/>
      <c r="V12" s="312" t="s">
        <v>1889</v>
      </c>
      <c r="W12" s="306"/>
      <c r="X12" s="312" t="s">
        <v>1889</v>
      </c>
      <c r="Y12" s="145">
        <v>45057</v>
      </c>
      <c r="Z12" s="136" t="s">
        <v>276</v>
      </c>
      <c r="AA12" s="304" t="s">
        <v>604</v>
      </c>
      <c r="AB12" s="79"/>
    </row>
    <row r="13" spans="1:28" x14ac:dyDescent="0.35">
      <c r="A13" s="320">
        <v>18</v>
      </c>
      <c r="B13" s="136" t="s">
        <v>1908</v>
      </c>
      <c r="C13" s="144">
        <v>89</v>
      </c>
      <c r="D13" s="144" t="s">
        <v>13</v>
      </c>
      <c r="E13" s="92" t="s">
        <v>279</v>
      </c>
      <c r="F13" s="136" t="s">
        <v>271</v>
      </c>
      <c r="G13" t="s">
        <v>1909</v>
      </c>
      <c r="H13" s="136" t="s">
        <v>280</v>
      </c>
      <c r="I13" s="92" t="s">
        <v>7</v>
      </c>
      <c r="J13" s="92" t="s">
        <v>333</v>
      </c>
      <c r="K13" s="92" t="s">
        <v>1887</v>
      </c>
      <c r="L13" s="307" t="s">
        <v>195</v>
      </c>
      <c r="M13" s="145">
        <v>45048</v>
      </c>
      <c r="N13" s="145">
        <v>45048</v>
      </c>
      <c r="O13" s="92" t="s">
        <v>1910</v>
      </c>
      <c r="P13" s="203"/>
      <c r="Q13" s="92" t="s">
        <v>9</v>
      </c>
      <c r="R13" s="92" t="s">
        <v>10</v>
      </c>
      <c r="S13" s="92"/>
      <c r="T13" s="307"/>
      <c r="U13" s="306"/>
      <c r="V13" s="312" t="s">
        <v>1889</v>
      </c>
      <c r="W13" s="306"/>
      <c r="X13" s="312" t="s">
        <v>1889</v>
      </c>
      <c r="Y13" s="145">
        <v>45054</v>
      </c>
      <c r="Z13" s="136" t="s">
        <v>276</v>
      </c>
      <c r="AA13" s="304" t="s">
        <v>604</v>
      </c>
      <c r="AB13" s="79"/>
    </row>
    <row r="14" spans="1:28" x14ac:dyDescent="0.35">
      <c r="A14" s="320">
        <v>18</v>
      </c>
      <c r="B14" s="136" t="s">
        <v>1911</v>
      </c>
      <c r="C14" s="144">
        <v>55</v>
      </c>
      <c r="D14" s="144" t="s">
        <v>13</v>
      </c>
      <c r="E14" s="92" t="s">
        <v>286</v>
      </c>
      <c r="F14" s="136" t="s">
        <v>271</v>
      </c>
      <c r="G14" t="s">
        <v>1909</v>
      </c>
      <c r="H14" s="136" t="s">
        <v>280</v>
      </c>
      <c r="I14" s="92" t="s">
        <v>7</v>
      </c>
      <c r="J14" s="92" t="s">
        <v>333</v>
      </c>
      <c r="K14" s="92" t="s">
        <v>1887</v>
      </c>
      <c r="L14" s="307" t="s">
        <v>195</v>
      </c>
      <c r="M14" s="145">
        <v>45048</v>
      </c>
      <c r="N14" s="145">
        <v>45048</v>
      </c>
      <c r="O14" s="92" t="s">
        <v>1912</v>
      </c>
      <c r="P14" s="203"/>
      <c r="Q14" s="92" t="s">
        <v>9</v>
      </c>
      <c r="R14" s="92" t="s">
        <v>10</v>
      </c>
      <c r="S14" s="92"/>
      <c r="T14" s="307"/>
      <c r="U14" s="306"/>
      <c r="V14" s="312" t="s">
        <v>1889</v>
      </c>
      <c r="W14" s="306"/>
      <c r="X14" s="312" t="s">
        <v>1889</v>
      </c>
      <c r="Y14" s="145">
        <v>45056</v>
      </c>
      <c r="Z14" s="136" t="s">
        <v>276</v>
      </c>
      <c r="AA14" s="304" t="s">
        <v>1913</v>
      </c>
      <c r="AB14" s="100"/>
    </row>
    <row r="15" spans="1:28" hidden="1" x14ac:dyDescent="0.35">
      <c r="A15" s="320">
        <v>18</v>
      </c>
      <c r="B15" s="136" t="s">
        <v>1914</v>
      </c>
      <c r="C15" s="144">
        <v>5</v>
      </c>
      <c r="D15" s="144" t="s">
        <v>13</v>
      </c>
      <c r="E15" s="92" t="s">
        <v>279</v>
      </c>
      <c r="F15" s="136" t="s">
        <v>271</v>
      </c>
      <c r="G15" s="92" t="s">
        <v>47</v>
      </c>
      <c r="H15" s="136" t="s">
        <v>280</v>
      </c>
      <c r="I15" s="92" t="s">
        <v>50</v>
      </c>
      <c r="J15" s="92" t="s">
        <v>288</v>
      </c>
      <c r="K15" s="92" t="s">
        <v>764</v>
      </c>
      <c r="L15" s="307" t="s">
        <v>193</v>
      </c>
      <c r="M15" s="145">
        <v>45049</v>
      </c>
      <c r="N15" s="145">
        <v>45049</v>
      </c>
      <c r="O15" s="92" t="s">
        <v>1915</v>
      </c>
      <c r="P15" s="203"/>
      <c r="Q15" s="92" t="s">
        <v>9</v>
      </c>
      <c r="R15" s="92" t="s">
        <v>10</v>
      </c>
      <c r="S15" s="92"/>
      <c r="T15" s="307"/>
      <c r="U15" s="306"/>
      <c r="V15" s="312" t="s">
        <v>1889</v>
      </c>
      <c r="W15" s="306"/>
      <c r="X15" s="312" t="s">
        <v>1889</v>
      </c>
      <c r="Y15" s="145">
        <v>45049</v>
      </c>
      <c r="Z15" s="136" t="s">
        <v>276</v>
      </c>
      <c r="AA15" s="304" t="s">
        <v>1916</v>
      </c>
      <c r="AB15" s="100"/>
    </row>
    <row r="16" spans="1:28" hidden="1" x14ac:dyDescent="0.35">
      <c r="A16" s="320">
        <v>18</v>
      </c>
      <c r="B16" s="136" t="s">
        <v>1917</v>
      </c>
      <c r="C16" s="144">
        <v>2</v>
      </c>
      <c r="D16" s="144" t="s">
        <v>25</v>
      </c>
      <c r="E16" s="92" t="s">
        <v>279</v>
      </c>
      <c r="F16" s="136" t="s">
        <v>271</v>
      </c>
      <c r="G16" s="153" t="s">
        <v>47</v>
      </c>
      <c r="H16" s="136" t="s">
        <v>280</v>
      </c>
      <c r="I16" s="92" t="s">
        <v>53</v>
      </c>
      <c r="J16" s="92" t="s">
        <v>288</v>
      </c>
      <c r="K16" s="92" t="s">
        <v>1918</v>
      </c>
      <c r="L16" s="307" t="s">
        <v>193</v>
      </c>
      <c r="M16" s="145">
        <v>45049</v>
      </c>
      <c r="N16" s="145">
        <v>45049</v>
      </c>
      <c r="O16" s="92" t="s">
        <v>1548</v>
      </c>
      <c r="P16" s="203"/>
      <c r="Q16" s="92" t="s">
        <v>9</v>
      </c>
      <c r="R16" s="92" t="s">
        <v>10</v>
      </c>
      <c r="S16" s="92"/>
      <c r="T16" s="307"/>
      <c r="U16" s="306"/>
      <c r="V16" s="312" t="s">
        <v>1889</v>
      </c>
      <c r="W16" s="306"/>
      <c r="X16" s="312" t="s">
        <v>1889</v>
      </c>
      <c r="Y16" s="145">
        <v>45057</v>
      </c>
      <c r="Z16" s="136" t="s">
        <v>276</v>
      </c>
      <c r="AA16" s="304" t="s">
        <v>1919</v>
      </c>
      <c r="AB16" s="100"/>
    </row>
    <row r="17" spans="1:126" hidden="1" x14ac:dyDescent="0.35">
      <c r="A17" s="320">
        <v>18</v>
      </c>
      <c r="B17" s="136" t="s">
        <v>1920</v>
      </c>
      <c r="C17" s="144">
        <v>30</v>
      </c>
      <c r="D17" s="144" t="s">
        <v>13</v>
      </c>
      <c r="E17" s="92" t="s">
        <v>286</v>
      </c>
      <c r="F17" s="136" t="s">
        <v>271</v>
      </c>
      <c r="G17" s="92" t="s">
        <v>47</v>
      </c>
      <c r="H17" s="136" t="s">
        <v>280</v>
      </c>
      <c r="I17" s="92" t="s">
        <v>53</v>
      </c>
      <c r="J17" s="92" t="s">
        <v>288</v>
      </c>
      <c r="K17" s="92" t="s">
        <v>1918</v>
      </c>
      <c r="L17" s="307" t="s">
        <v>193</v>
      </c>
      <c r="M17" s="145">
        <v>45049</v>
      </c>
      <c r="N17" s="145">
        <v>45049</v>
      </c>
      <c r="O17" s="92" t="s">
        <v>1921</v>
      </c>
      <c r="P17" s="203"/>
      <c r="Q17" s="92" t="s">
        <v>9</v>
      </c>
      <c r="R17" s="92" t="s">
        <v>10</v>
      </c>
      <c r="S17" s="92"/>
      <c r="T17" s="307"/>
      <c r="U17" s="306"/>
      <c r="V17" s="312" t="s">
        <v>1889</v>
      </c>
      <c r="W17" s="306"/>
      <c r="X17" s="312" t="s">
        <v>1889</v>
      </c>
      <c r="Y17" s="145">
        <v>45050</v>
      </c>
      <c r="Z17" s="136" t="s">
        <v>276</v>
      </c>
      <c r="AA17" s="304" t="s">
        <v>1922</v>
      </c>
      <c r="AB17" s="100"/>
    </row>
    <row r="18" spans="1:126" x14ac:dyDescent="0.35">
      <c r="A18" s="320">
        <v>18</v>
      </c>
      <c r="B18" s="136" t="s">
        <v>1923</v>
      </c>
      <c r="C18" s="144">
        <v>75</v>
      </c>
      <c r="D18" s="144" t="s">
        <v>13</v>
      </c>
      <c r="E18" s="92" t="s">
        <v>279</v>
      </c>
      <c r="F18" s="136" t="s">
        <v>271</v>
      </c>
      <c r="G18" s="92" t="s">
        <v>7</v>
      </c>
      <c r="H18" s="136" t="s">
        <v>280</v>
      </c>
      <c r="I18" s="92" t="s">
        <v>7</v>
      </c>
      <c r="J18" s="92" t="s">
        <v>288</v>
      </c>
      <c r="K18" s="92" t="s">
        <v>1924</v>
      </c>
      <c r="L18" s="307" t="s">
        <v>195</v>
      </c>
      <c r="M18" s="145">
        <v>45049</v>
      </c>
      <c r="N18" s="145">
        <v>45049</v>
      </c>
      <c r="O18" s="92" t="s">
        <v>325</v>
      </c>
      <c r="P18" s="203"/>
      <c r="Q18" s="92" t="s">
        <v>9</v>
      </c>
      <c r="R18" s="92" t="s">
        <v>10</v>
      </c>
      <c r="S18" s="92"/>
      <c r="T18" s="307"/>
      <c r="U18" s="306"/>
      <c r="V18" s="312" t="s">
        <v>1889</v>
      </c>
      <c r="W18" s="306"/>
      <c r="X18" s="312" t="s">
        <v>1889</v>
      </c>
      <c r="Y18" s="145">
        <v>45058</v>
      </c>
      <c r="Z18" s="136" t="s">
        <v>276</v>
      </c>
      <c r="AA18" s="304" t="s">
        <v>1925</v>
      </c>
      <c r="AB18" s="100"/>
    </row>
    <row r="19" spans="1:126" s="119" customFormat="1" x14ac:dyDescent="0.35">
      <c r="A19" s="320">
        <v>18</v>
      </c>
      <c r="B19" s="136" t="s">
        <v>1926</v>
      </c>
      <c r="C19" s="144">
        <v>4</v>
      </c>
      <c r="D19" s="144" t="s">
        <v>13</v>
      </c>
      <c r="E19" s="92" t="s">
        <v>286</v>
      </c>
      <c r="F19" s="136" t="s">
        <v>271</v>
      </c>
      <c r="G19" s="92" t="s">
        <v>896</v>
      </c>
      <c r="H19" s="136" t="s">
        <v>205</v>
      </c>
      <c r="I19" s="92" t="s">
        <v>173</v>
      </c>
      <c r="J19" s="92" t="s">
        <v>385</v>
      </c>
      <c r="K19" s="92" t="s">
        <v>274</v>
      </c>
      <c r="L19" s="307" t="s">
        <v>195</v>
      </c>
      <c r="M19" s="145">
        <v>45049</v>
      </c>
      <c r="N19" s="145">
        <v>45049</v>
      </c>
      <c r="O19" s="92" t="s">
        <v>1927</v>
      </c>
      <c r="P19" s="203"/>
      <c r="Q19" s="92" t="s">
        <v>9</v>
      </c>
      <c r="R19" s="92" t="s">
        <v>10</v>
      </c>
      <c r="S19" s="92"/>
      <c r="T19" s="307"/>
      <c r="U19" s="306"/>
      <c r="V19" s="312" t="s">
        <v>1889</v>
      </c>
      <c r="W19" s="306"/>
      <c r="X19" s="312" t="s">
        <v>1889</v>
      </c>
      <c r="Y19" s="145">
        <v>45054</v>
      </c>
      <c r="Z19" s="136" t="s">
        <v>276</v>
      </c>
      <c r="AA19" s="304" t="s">
        <v>1928</v>
      </c>
      <c r="AB19" s="100"/>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c r="CX19" s="127"/>
      <c r="CY19" s="127"/>
      <c r="CZ19" s="127"/>
      <c r="DA19" s="127"/>
      <c r="DB19" s="127"/>
      <c r="DC19" s="127"/>
      <c r="DD19" s="127"/>
      <c r="DE19" s="127"/>
      <c r="DF19" s="127"/>
      <c r="DG19" s="127"/>
      <c r="DH19" s="127"/>
      <c r="DI19" s="127"/>
      <c r="DJ19" s="127"/>
      <c r="DK19" s="127"/>
      <c r="DL19" s="127"/>
      <c r="DM19" s="127"/>
      <c r="DN19" s="127"/>
      <c r="DO19" s="127"/>
      <c r="DP19" s="127"/>
      <c r="DQ19" s="127"/>
      <c r="DR19" s="127"/>
      <c r="DS19" s="127"/>
      <c r="DT19" s="127"/>
      <c r="DU19" s="127"/>
      <c r="DV19" s="127"/>
    </row>
    <row r="20" spans="1:126" s="119" customFormat="1" x14ac:dyDescent="0.35">
      <c r="A20" s="320">
        <v>18</v>
      </c>
      <c r="B20" s="136" t="s">
        <v>1929</v>
      </c>
      <c r="C20" s="144">
        <v>50</v>
      </c>
      <c r="D20" s="144" t="s">
        <v>13</v>
      </c>
      <c r="E20" s="92" t="s">
        <v>279</v>
      </c>
      <c r="F20" s="136" t="s">
        <v>271</v>
      </c>
      <c r="G20" s="92" t="s">
        <v>50</v>
      </c>
      <c r="H20" s="136" t="s">
        <v>280</v>
      </c>
      <c r="I20" s="92" t="s">
        <v>44</v>
      </c>
      <c r="J20" s="92" t="s">
        <v>288</v>
      </c>
      <c r="K20" s="92" t="s">
        <v>413</v>
      </c>
      <c r="L20" s="307" t="s">
        <v>195</v>
      </c>
      <c r="M20" s="145">
        <v>45050</v>
      </c>
      <c r="N20" s="145">
        <v>45050</v>
      </c>
      <c r="O20" s="92" t="s">
        <v>1930</v>
      </c>
      <c r="P20" s="203"/>
      <c r="Q20" s="92" t="s">
        <v>9</v>
      </c>
      <c r="R20" s="92" t="s">
        <v>10</v>
      </c>
      <c r="S20" s="92"/>
      <c r="T20" s="307"/>
      <c r="U20" s="306"/>
      <c r="V20" s="312" t="s">
        <v>1889</v>
      </c>
      <c r="W20" s="306"/>
      <c r="X20" s="312" t="s">
        <v>1889</v>
      </c>
      <c r="Y20" s="145">
        <v>45051</v>
      </c>
      <c r="Z20" s="136" t="s">
        <v>276</v>
      </c>
      <c r="AA20" s="304" t="s">
        <v>1931</v>
      </c>
      <c r="AB20" s="100"/>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row>
    <row r="21" spans="1:126" s="119" customFormat="1" x14ac:dyDescent="0.35">
      <c r="A21" s="320">
        <v>18</v>
      </c>
      <c r="B21" s="136" t="s">
        <v>1932</v>
      </c>
      <c r="C21" s="144">
        <v>6</v>
      </c>
      <c r="D21" s="144" t="s">
        <v>13</v>
      </c>
      <c r="E21" s="92" t="s">
        <v>279</v>
      </c>
      <c r="F21" s="136" t="s">
        <v>271</v>
      </c>
      <c r="G21" s="92" t="s">
        <v>50</v>
      </c>
      <c r="H21" s="136" t="s">
        <v>280</v>
      </c>
      <c r="I21" s="92" t="s">
        <v>50</v>
      </c>
      <c r="J21" s="92" t="s">
        <v>612</v>
      </c>
      <c r="K21" s="92" t="s">
        <v>1750</v>
      </c>
      <c r="L21" s="306" t="s">
        <v>195</v>
      </c>
      <c r="M21" s="145">
        <v>45050</v>
      </c>
      <c r="N21" s="145">
        <v>45050</v>
      </c>
      <c r="O21" s="92" t="s">
        <v>1933</v>
      </c>
      <c r="P21" s="203"/>
      <c r="Q21" s="92" t="s">
        <v>9</v>
      </c>
      <c r="R21" s="92" t="s">
        <v>17</v>
      </c>
      <c r="S21" s="92"/>
      <c r="T21" s="307" t="s">
        <v>762</v>
      </c>
      <c r="U21" s="306"/>
      <c r="V21" s="312" t="s">
        <v>1889</v>
      </c>
      <c r="W21" s="306"/>
      <c r="X21" s="312" t="s">
        <v>1889</v>
      </c>
      <c r="Y21" s="145">
        <v>45055</v>
      </c>
      <c r="Z21" s="136" t="s">
        <v>276</v>
      </c>
      <c r="AA21" s="304" t="s">
        <v>1934</v>
      </c>
      <c r="AB21" s="100"/>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row>
    <row r="22" spans="1:126" s="291" customFormat="1" x14ac:dyDescent="0.35">
      <c r="A22" s="320">
        <v>18</v>
      </c>
      <c r="B22" s="151" t="s">
        <v>1935</v>
      </c>
      <c r="C22" s="152">
        <v>2.5</v>
      </c>
      <c r="D22" s="144" t="s">
        <v>13</v>
      </c>
      <c r="E22" s="153" t="s">
        <v>279</v>
      </c>
      <c r="F22" s="136" t="s">
        <v>271</v>
      </c>
      <c r="G22" s="153" t="s">
        <v>47</v>
      </c>
      <c r="H22" s="136" t="s">
        <v>280</v>
      </c>
      <c r="I22" s="153" t="s">
        <v>47</v>
      </c>
      <c r="J22" s="153" t="s">
        <v>612</v>
      </c>
      <c r="K22" s="153" t="s">
        <v>856</v>
      </c>
      <c r="L22" s="307" t="s">
        <v>195</v>
      </c>
      <c r="M22" s="145">
        <v>45050</v>
      </c>
      <c r="N22" s="145">
        <v>45050</v>
      </c>
      <c r="O22" s="153" t="s">
        <v>18</v>
      </c>
      <c r="P22" s="203"/>
      <c r="Q22" s="92" t="s">
        <v>16</v>
      </c>
      <c r="R22" s="153"/>
      <c r="S22" s="153" t="s">
        <v>18</v>
      </c>
      <c r="T22" s="307"/>
      <c r="U22" s="306"/>
      <c r="V22" s="312" t="s">
        <v>1889</v>
      </c>
      <c r="W22" s="306"/>
      <c r="X22" s="312" t="s">
        <v>1889</v>
      </c>
      <c r="Y22" s="145">
        <v>45050</v>
      </c>
      <c r="Z22" s="136" t="s">
        <v>276</v>
      </c>
      <c r="AA22" s="304" t="s">
        <v>1395</v>
      </c>
      <c r="AB22" s="11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c r="BP22" s="302"/>
      <c r="BQ22" s="302"/>
      <c r="BR22" s="302"/>
      <c r="BS22" s="302"/>
      <c r="BT22" s="302"/>
      <c r="BU22" s="302"/>
      <c r="BV22" s="302"/>
      <c r="BW22" s="302"/>
      <c r="BX22" s="302"/>
      <c r="BY22" s="302"/>
      <c r="BZ22" s="302"/>
      <c r="CA22" s="302"/>
      <c r="CB22" s="302"/>
      <c r="CC22" s="302"/>
      <c r="CD22" s="302"/>
      <c r="CE22" s="302"/>
      <c r="CF22" s="302"/>
      <c r="CG22" s="302"/>
      <c r="CH22" s="302"/>
      <c r="CI22" s="302"/>
      <c r="CJ22" s="302"/>
      <c r="CK22" s="302"/>
      <c r="CL22" s="302"/>
      <c r="CM22" s="302"/>
      <c r="CN22" s="302"/>
      <c r="CO22" s="302"/>
      <c r="CP22" s="302"/>
      <c r="CQ22" s="302"/>
      <c r="CR22" s="302"/>
      <c r="CS22" s="302"/>
      <c r="CT22" s="302"/>
      <c r="CU22" s="302"/>
      <c r="CV22" s="302"/>
      <c r="CW22" s="302"/>
      <c r="CX22" s="302"/>
      <c r="CY22" s="302"/>
      <c r="CZ22" s="302"/>
      <c r="DA22" s="302"/>
      <c r="DB22" s="302"/>
      <c r="DC22" s="302"/>
      <c r="DD22" s="302"/>
      <c r="DE22" s="302"/>
      <c r="DF22" s="302"/>
      <c r="DG22" s="302"/>
      <c r="DH22" s="302"/>
      <c r="DI22" s="302"/>
      <c r="DJ22" s="302"/>
      <c r="DK22" s="302"/>
      <c r="DL22" s="302"/>
      <c r="DM22" s="302"/>
      <c r="DN22" s="302"/>
      <c r="DO22" s="302"/>
      <c r="DP22" s="302"/>
      <c r="DQ22" s="302"/>
      <c r="DR22" s="302"/>
      <c r="DS22" s="302"/>
      <c r="DT22" s="302"/>
      <c r="DU22" s="302"/>
      <c r="DV22" s="302"/>
    </row>
    <row r="23" spans="1:126" x14ac:dyDescent="0.35">
      <c r="A23" s="320">
        <v>18</v>
      </c>
      <c r="B23" s="136" t="s">
        <v>1936</v>
      </c>
      <c r="C23" s="144">
        <v>35</v>
      </c>
      <c r="D23" s="144" t="s">
        <v>13</v>
      </c>
      <c r="E23" s="92" t="s">
        <v>286</v>
      </c>
      <c r="F23" s="136" t="s">
        <v>271</v>
      </c>
      <c r="G23" s="92" t="s">
        <v>47</v>
      </c>
      <c r="H23" s="136" t="s">
        <v>280</v>
      </c>
      <c r="I23" s="92" t="s">
        <v>47</v>
      </c>
      <c r="J23" s="92" t="s">
        <v>612</v>
      </c>
      <c r="K23" s="153" t="s">
        <v>856</v>
      </c>
      <c r="L23" s="307" t="s">
        <v>195</v>
      </c>
      <c r="M23" s="145">
        <v>45050</v>
      </c>
      <c r="N23" s="145">
        <v>45050</v>
      </c>
      <c r="O23" s="92" t="s">
        <v>18</v>
      </c>
      <c r="P23" s="203"/>
      <c r="Q23" s="92" t="s">
        <v>16</v>
      </c>
      <c r="R23" s="92"/>
      <c r="S23" s="92" t="s">
        <v>18</v>
      </c>
      <c r="T23" s="307"/>
      <c r="U23" s="306"/>
      <c r="V23" s="312" t="s">
        <v>1889</v>
      </c>
      <c r="W23" s="306"/>
      <c r="X23" s="312" t="s">
        <v>1889</v>
      </c>
      <c r="Y23" s="145">
        <v>45050</v>
      </c>
      <c r="Z23" s="136" t="s">
        <v>276</v>
      </c>
      <c r="AA23" s="304" t="s">
        <v>299</v>
      </c>
      <c r="AB23" s="79"/>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row>
    <row r="24" spans="1:126" hidden="1" x14ac:dyDescent="0.35">
      <c r="A24" s="320">
        <v>18</v>
      </c>
      <c r="B24" s="136" t="s">
        <v>1937</v>
      </c>
      <c r="C24" s="144">
        <v>40</v>
      </c>
      <c r="D24" s="144" t="s">
        <v>13</v>
      </c>
      <c r="E24" s="92" t="s">
        <v>286</v>
      </c>
      <c r="F24" s="136" t="s">
        <v>312</v>
      </c>
      <c r="G24" s="92" t="s">
        <v>1938</v>
      </c>
      <c r="H24" s="136" t="s">
        <v>205</v>
      </c>
      <c r="I24" s="92" t="s">
        <v>175</v>
      </c>
      <c r="J24" s="92" t="s">
        <v>612</v>
      </c>
      <c r="K24" s="92" t="s">
        <v>274</v>
      </c>
      <c r="L24" s="307" t="s">
        <v>193</v>
      </c>
      <c r="M24" s="145">
        <v>45049</v>
      </c>
      <c r="N24" s="145">
        <v>45049</v>
      </c>
      <c r="O24" s="92" t="s">
        <v>1939</v>
      </c>
      <c r="P24" s="203"/>
      <c r="Q24" s="92" t="s">
        <v>9</v>
      </c>
      <c r="R24" s="92" t="s">
        <v>10</v>
      </c>
      <c r="S24" s="92"/>
      <c r="T24" s="307"/>
      <c r="U24" s="306"/>
      <c r="V24" s="312" t="s">
        <v>1889</v>
      </c>
      <c r="W24" s="306"/>
      <c r="X24" s="312" t="s">
        <v>1889</v>
      </c>
      <c r="Y24" s="145">
        <v>45051</v>
      </c>
      <c r="Z24" s="136" t="s">
        <v>276</v>
      </c>
      <c r="AA24" s="304" t="s">
        <v>1940</v>
      </c>
      <c r="AB24" s="79"/>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row>
    <row r="25" spans="1:126" x14ac:dyDescent="0.35">
      <c r="A25" s="320">
        <v>18</v>
      </c>
      <c r="B25" s="136" t="s">
        <v>1941</v>
      </c>
      <c r="C25" s="144">
        <v>6</v>
      </c>
      <c r="D25" s="144" t="s">
        <v>25</v>
      </c>
      <c r="E25" s="92" t="s">
        <v>286</v>
      </c>
      <c r="F25" s="136" t="s">
        <v>271</v>
      </c>
      <c r="G25" s="92" t="s">
        <v>177</v>
      </c>
      <c r="H25" s="136" t="s">
        <v>201</v>
      </c>
      <c r="I25" s="92" t="s">
        <v>177</v>
      </c>
      <c r="J25" s="92" t="s">
        <v>385</v>
      </c>
      <c r="K25" s="92" t="s">
        <v>313</v>
      </c>
      <c r="L25" s="307" t="s">
        <v>195</v>
      </c>
      <c r="M25" s="145">
        <v>45050</v>
      </c>
      <c r="N25" s="145">
        <v>45050</v>
      </c>
      <c r="O25" s="92" t="s">
        <v>811</v>
      </c>
      <c r="P25" s="203"/>
      <c r="Q25" s="92" t="s">
        <v>9</v>
      </c>
      <c r="R25" s="92" t="s">
        <v>10</v>
      </c>
      <c r="S25" s="92"/>
      <c r="T25" s="307"/>
      <c r="U25" s="306"/>
      <c r="V25" s="312" t="s">
        <v>1889</v>
      </c>
      <c r="W25" s="306"/>
      <c r="X25" s="312" t="s">
        <v>1889</v>
      </c>
      <c r="Y25" s="145">
        <v>45051</v>
      </c>
      <c r="Z25" s="136" t="s">
        <v>276</v>
      </c>
      <c r="AA25" s="304" t="s">
        <v>811</v>
      </c>
      <c r="AB25" s="79"/>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row>
    <row r="26" spans="1:126" hidden="1" x14ac:dyDescent="0.35">
      <c r="A26" s="320">
        <v>18</v>
      </c>
      <c r="B26" s="136" t="s">
        <v>1942</v>
      </c>
      <c r="C26" s="144">
        <v>19</v>
      </c>
      <c r="D26" s="144" t="s">
        <v>13</v>
      </c>
      <c r="E26" s="92" t="s">
        <v>279</v>
      </c>
      <c r="F26" s="136" t="s">
        <v>271</v>
      </c>
      <c r="G26" s="92" t="s">
        <v>53</v>
      </c>
      <c r="H26" s="136" t="s">
        <v>280</v>
      </c>
      <c r="I26" s="92" t="s">
        <v>7</v>
      </c>
      <c r="J26" s="92" t="s">
        <v>612</v>
      </c>
      <c r="K26" s="92" t="s">
        <v>839</v>
      </c>
      <c r="L26" s="307" t="s">
        <v>193</v>
      </c>
      <c r="M26" s="145">
        <v>45051</v>
      </c>
      <c r="N26" s="145">
        <v>45051</v>
      </c>
      <c r="O26" s="92" t="s">
        <v>1943</v>
      </c>
      <c r="P26" s="203"/>
      <c r="Q26" s="92" t="s">
        <v>9</v>
      </c>
      <c r="R26" s="92" t="s">
        <v>17</v>
      </c>
      <c r="S26" s="92"/>
      <c r="T26" s="307"/>
      <c r="U26" s="306"/>
      <c r="V26" s="312" t="s">
        <v>1889</v>
      </c>
      <c r="W26" s="306"/>
      <c r="X26" s="312" t="s">
        <v>1889</v>
      </c>
      <c r="Y26" s="145">
        <v>45052</v>
      </c>
      <c r="Z26" s="136" t="s">
        <v>276</v>
      </c>
      <c r="AA26" s="304" t="s">
        <v>1943</v>
      </c>
      <c r="AB26" s="79"/>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row>
    <row r="27" spans="1:126" hidden="1" x14ac:dyDescent="0.35">
      <c r="A27" s="320">
        <v>18</v>
      </c>
      <c r="B27" s="136" t="s">
        <v>1944</v>
      </c>
      <c r="C27" s="144">
        <v>2</v>
      </c>
      <c r="D27" s="144" t="s">
        <v>20</v>
      </c>
      <c r="E27" s="92" t="s">
        <v>286</v>
      </c>
      <c r="F27" s="136" t="s">
        <v>271</v>
      </c>
      <c r="G27" s="92" t="s">
        <v>7</v>
      </c>
      <c r="H27" s="136" t="s">
        <v>280</v>
      </c>
      <c r="I27" s="92" t="s">
        <v>7</v>
      </c>
      <c r="J27" s="92" t="s">
        <v>1264</v>
      </c>
      <c r="K27" s="92" t="s">
        <v>1887</v>
      </c>
      <c r="L27" s="307" t="s">
        <v>193</v>
      </c>
      <c r="M27" s="145">
        <v>45051</v>
      </c>
      <c r="N27" s="145">
        <v>45051</v>
      </c>
      <c r="O27" s="92" t="s">
        <v>1945</v>
      </c>
      <c r="P27" s="203"/>
      <c r="Q27" s="92" t="s">
        <v>9</v>
      </c>
      <c r="R27" s="92" t="s">
        <v>10</v>
      </c>
      <c r="S27" s="92"/>
      <c r="T27" s="307"/>
      <c r="U27" s="306"/>
      <c r="V27" s="312" t="s">
        <v>1889</v>
      </c>
      <c r="W27" s="306"/>
      <c r="X27" s="312" t="s">
        <v>1889</v>
      </c>
      <c r="Y27" s="145">
        <v>45056</v>
      </c>
      <c r="Z27" s="136" t="s">
        <v>276</v>
      </c>
      <c r="AA27" s="304" t="s">
        <v>1946</v>
      </c>
      <c r="AB27" s="79"/>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row>
    <row r="28" spans="1:126" hidden="1" x14ac:dyDescent="0.35">
      <c r="A28" s="320">
        <v>18</v>
      </c>
      <c r="B28" s="136" t="s">
        <v>1947</v>
      </c>
      <c r="C28" s="144">
        <v>28</v>
      </c>
      <c r="D28" s="144" t="s">
        <v>13</v>
      </c>
      <c r="E28" s="92" t="s">
        <v>286</v>
      </c>
      <c r="F28" s="136" t="s">
        <v>271</v>
      </c>
      <c r="G28" s="92" t="s">
        <v>1792</v>
      </c>
      <c r="H28" s="136" t="s">
        <v>280</v>
      </c>
      <c r="I28" s="92" t="s">
        <v>7</v>
      </c>
      <c r="J28" s="92" t="s">
        <v>612</v>
      </c>
      <c r="K28" s="92" t="s">
        <v>1887</v>
      </c>
      <c r="L28" s="307" t="s">
        <v>193</v>
      </c>
      <c r="M28" s="145">
        <v>45051</v>
      </c>
      <c r="N28" s="145">
        <v>45051</v>
      </c>
      <c r="O28" s="92" t="s">
        <v>1948</v>
      </c>
      <c r="P28" s="203"/>
      <c r="Q28" s="92" t="s">
        <v>9</v>
      </c>
      <c r="R28" s="92" t="s">
        <v>23</v>
      </c>
      <c r="S28" s="92"/>
      <c r="T28" s="307" t="s">
        <v>1949</v>
      </c>
      <c r="U28" s="306"/>
      <c r="V28" s="312" t="s">
        <v>1889</v>
      </c>
      <c r="W28" s="306"/>
      <c r="X28" s="312" t="s">
        <v>1889</v>
      </c>
      <c r="Y28" s="145">
        <v>45055</v>
      </c>
      <c r="Z28" s="136" t="s">
        <v>276</v>
      </c>
      <c r="AA28" s="304" t="s">
        <v>1950</v>
      </c>
      <c r="AB28" s="79"/>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row>
    <row r="29" spans="1:126" hidden="1" x14ac:dyDescent="0.35">
      <c r="A29" s="320">
        <v>18</v>
      </c>
      <c r="B29" s="136" t="s">
        <v>1951</v>
      </c>
      <c r="C29" s="144">
        <v>27</v>
      </c>
      <c r="D29" s="144" t="s">
        <v>13</v>
      </c>
      <c r="E29" s="92" t="s">
        <v>286</v>
      </c>
      <c r="F29" s="136" t="s">
        <v>271</v>
      </c>
      <c r="G29" s="92" t="s">
        <v>1952</v>
      </c>
      <c r="H29" s="136" t="s">
        <v>280</v>
      </c>
      <c r="I29" s="92" t="s">
        <v>7</v>
      </c>
      <c r="J29" s="92" t="s">
        <v>612</v>
      </c>
      <c r="K29" s="92" t="s">
        <v>1887</v>
      </c>
      <c r="L29" s="307" t="s">
        <v>193</v>
      </c>
      <c r="M29" s="145">
        <v>45051</v>
      </c>
      <c r="N29" s="145">
        <v>45051</v>
      </c>
      <c r="O29" s="92" t="s">
        <v>1953</v>
      </c>
      <c r="P29" s="203"/>
      <c r="Q29" s="92" t="s">
        <v>9</v>
      </c>
      <c r="R29" s="92" t="s">
        <v>23</v>
      </c>
      <c r="S29" s="92"/>
      <c r="T29" s="307" t="s">
        <v>1954</v>
      </c>
      <c r="U29" s="306"/>
      <c r="V29" s="312" t="s">
        <v>1889</v>
      </c>
      <c r="W29" s="306"/>
      <c r="X29" s="312" t="s">
        <v>1889</v>
      </c>
      <c r="Y29" s="145">
        <v>45058</v>
      </c>
      <c r="Z29" s="136" t="s">
        <v>276</v>
      </c>
      <c r="AA29" s="304" t="s">
        <v>1955</v>
      </c>
      <c r="AB29" s="79"/>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row>
    <row r="30" spans="1:126" hidden="1" x14ac:dyDescent="0.35">
      <c r="A30" s="320">
        <v>18</v>
      </c>
      <c r="B30" s="136" t="s">
        <v>1956</v>
      </c>
      <c r="C30" s="144">
        <v>6</v>
      </c>
      <c r="D30" s="144" t="s">
        <v>13</v>
      </c>
      <c r="E30" s="92" t="s">
        <v>286</v>
      </c>
      <c r="F30" s="136" t="s">
        <v>271</v>
      </c>
      <c r="G30" s="92" t="s">
        <v>755</v>
      </c>
      <c r="H30" s="136" t="s">
        <v>280</v>
      </c>
      <c r="I30" s="92" t="s">
        <v>7</v>
      </c>
      <c r="J30" s="92" t="s">
        <v>288</v>
      </c>
      <c r="K30" s="92" t="s">
        <v>1887</v>
      </c>
      <c r="L30" s="307" t="s">
        <v>193</v>
      </c>
      <c r="M30" s="145">
        <v>45051</v>
      </c>
      <c r="N30" s="145">
        <v>45051</v>
      </c>
      <c r="O30" s="92" t="s">
        <v>520</v>
      </c>
      <c r="P30" s="203"/>
      <c r="Q30" s="92" t="s">
        <v>9</v>
      </c>
      <c r="R30" s="92" t="s">
        <v>10</v>
      </c>
      <c r="S30" s="92"/>
      <c r="T30" s="307"/>
      <c r="U30" s="307" t="s">
        <v>163</v>
      </c>
      <c r="V30" s="312" t="s">
        <v>1489</v>
      </c>
      <c r="W30" s="306"/>
      <c r="X30" s="312" t="s">
        <v>1889</v>
      </c>
      <c r="Y30" s="145">
        <v>45058</v>
      </c>
      <c r="Z30" s="136" t="s">
        <v>276</v>
      </c>
      <c r="AA30" s="304" t="s">
        <v>520</v>
      </c>
      <c r="AB30" s="79">
        <v>2</v>
      </c>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row>
    <row r="31" spans="1:126" hidden="1" x14ac:dyDescent="0.35">
      <c r="A31" s="320">
        <v>18</v>
      </c>
      <c r="B31" s="136" t="s">
        <v>1957</v>
      </c>
      <c r="C31" s="144">
        <v>12</v>
      </c>
      <c r="D31" s="144" t="s">
        <v>13</v>
      </c>
      <c r="E31" s="92" t="s">
        <v>286</v>
      </c>
      <c r="F31" s="136" t="s">
        <v>271</v>
      </c>
      <c r="G31" s="92" t="s">
        <v>755</v>
      </c>
      <c r="H31" s="136" t="s">
        <v>280</v>
      </c>
      <c r="I31" s="92" t="s">
        <v>7</v>
      </c>
      <c r="J31" s="92" t="s">
        <v>288</v>
      </c>
      <c r="K31" s="92" t="s">
        <v>1887</v>
      </c>
      <c r="L31" s="307" t="s">
        <v>193</v>
      </c>
      <c r="M31" s="145">
        <v>45051</v>
      </c>
      <c r="N31" s="145">
        <v>45051</v>
      </c>
      <c r="O31" s="92" t="s">
        <v>520</v>
      </c>
      <c r="P31" s="203"/>
      <c r="Q31" s="92" t="s">
        <v>9</v>
      </c>
      <c r="R31" s="92" t="s">
        <v>10</v>
      </c>
      <c r="S31" s="92"/>
      <c r="T31" s="307"/>
      <c r="U31" s="307" t="s">
        <v>163</v>
      </c>
      <c r="V31" s="312" t="s">
        <v>1489</v>
      </c>
      <c r="W31" s="306"/>
      <c r="X31" s="312" t="s">
        <v>1889</v>
      </c>
      <c r="Y31" s="145">
        <v>45058</v>
      </c>
      <c r="Z31" s="136" t="s">
        <v>276</v>
      </c>
      <c r="AA31" s="304" t="s">
        <v>520</v>
      </c>
      <c r="AB31" s="79">
        <v>2</v>
      </c>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row>
    <row r="32" spans="1:126" hidden="1" x14ac:dyDescent="0.35">
      <c r="A32" s="320">
        <v>18</v>
      </c>
      <c r="B32" s="136" t="s">
        <v>1958</v>
      </c>
      <c r="C32" s="144">
        <v>37</v>
      </c>
      <c r="D32" s="144" t="s">
        <v>13</v>
      </c>
      <c r="E32" s="92" t="s">
        <v>286</v>
      </c>
      <c r="F32" s="136" t="s">
        <v>271</v>
      </c>
      <c r="G32" s="92" t="s">
        <v>44</v>
      </c>
      <c r="H32" s="136" t="s">
        <v>280</v>
      </c>
      <c r="I32" s="92" t="s">
        <v>44</v>
      </c>
      <c r="J32" s="92" t="s">
        <v>295</v>
      </c>
      <c r="K32" s="92" t="s">
        <v>1959</v>
      </c>
      <c r="L32" s="307" t="s">
        <v>193</v>
      </c>
      <c r="M32" s="145">
        <v>45051</v>
      </c>
      <c r="N32" s="145">
        <v>45051</v>
      </c>
      <c r="O32" s="92" t="s">
        <v>1960</v>
      </c>
      <c r="P32" s="203"/>
      <c r="Q32" s="92" t="s">
        <v>9</v>
      </c>
      <c r="R32" s="92" t="s">
        <v>23</v>
      </c>
      <c r="S32" s="92"/>
      <c r="T32" s="307" t="s">
        <v>1949</v>
      </c>
      <c r="U32" s="306"/>
      <c r="V32" s="312" t="s">
        <v>1889</v>
      </c>
      <c r="W32" s="306"/>
      <c r="X32" s="312" t="s">
        <v>1889</v>
      </c>
      <c r="Y32" s="145">
        <v>45054</v>
      </c>
      <c r="Z32" s="136" t="s">
        <v>276</v>
      </c>
      <c r="AA32" s="304" t="s">
        <v>1669</v>
      </c>
      <c r="AB32" s="79"/>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row>
    <row r="33" spans="1:126" hidden="1" x14ac:dyDescent="0.35">
      <c r="A33" s="320">
        <v>18</v>
      </c>
      <c r="B33" s="136" t="s">
        <v>1961</v>
      </c>
      <c r="C33" s="144">
        <v>21</v>
      </c>
      <c r="D33" s="144" t="s">
        <v>13</v>
      </c>
      <c r="E33" s="92" t="s">
        <v>279</v>
      </c>
      <c r="F33" s="136" t="s">
        <v>271</v>
      </c>
      <c r="G33" s="92" t="s">
        <v>755</v>
      </c>
      <c r="H33" s="136" t="s">
        <v>280</v>
      </c>
      <c r="I33" s="92" t="s">
        <v>7</v>
      </c>
      <c r="J33" s="92" t="s">
        <v>1264</v>
      </c>
      <c r="K33" s="92" t="s">
        <v>1887</v>
      </c>
      <c r="L33" s="307" t="s">
        <v>193</v>
      </c>
      <c r="M33" s="145">
        <v>45051</v>
      </c>
      <c r="N33" s="145">
        <v>45051</v>
      </c>
      <c r="O33" s="92" t="s">
        <v>1962</v>
      </c>
      <c r="P33" s="203"/>
      <c r="Q33" s="92" t="s">
        <v>9</v>
      </c>
      <c r="R33" s="92" t="s">
        <v>10</v>
      </c>
      <c r="S33" s="92"/>
      <c r="T33" s="307"/>
      <c r="U33" s="306"/>
      <c r="V33" s="312" t="s">
        <v>1889</v>
      </c>
      <c r="W33" s="306"/>
      <c r="X33" s="312" t="s">
        <v>1889</v>
      </c>
      <c r="Y33" s="145">
        <v>45056</v>
      </c>
      <c r="Z33" s="136" t="s">
        <v>276</v>
      </c>
      <c r="AA33" s="304" t="s">
        <v>1437</v>
      </c>
      <c r="AB33" s="79"/>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row>
    <row r="34" spans="1:126" x14ac:dyDescent="0.35">
      <c r="A34" s="320">
        <v>18</v>
      </c>
      <c r="B34" s="136" t="s">
        <v>1963</v>
      </c>
      <c r="C34" s="144">
        <v>58</v>
      </c>
      <c r="D34" s="144" t="s">
        <v>13</v>
      </c>
      <c r="E34" s="92" t="s">
        <v>286</v>
      </c>
      <c r="F34" s="136" t="s">
        <v>271</v>
      </c>
      <c r="G34" s="92" t="s">
        <v>818</v>
      </c>
      <c r="H34" s="136" t="s">
        <v>205</v>
      </c>
      <c r="I34" s="92" t="s">
        <v>175</v>
      </c>
      <c r="J34" s="92" t="s">
        <v>385</v>
      </c>
      <c r="K34" s="92" t="s">
        <v>274</v>
      </c>
      <c r="L34" s="307" t="s">
        <v>195</v>
      </c>
      <c r="M34" s="145">
        <v>45051</v>
      </c>
      <c r="N34" s="145">
        <v>45051</v>
      </c>
      <c r="O34" s="92" t="s">
        <v>1964</v>
      </c>
      <c r="P34" s="203"/>
      <c r="Q34" s="92" t="s">
        <v>9</v>
      </c>
      <c r="R34" s="92" t="s">
        <v>17</v>
      </c>
      <c r="S34" s="92"/>
      <c r="T34" s="307"/>
      <c r="U34" s="306"/>
      <c r="V34" s="312" t="s">
        <v>1889</v>
      </c>
      <c r="W34" s="306"/>
      <c r="X34" s="312" t="s">
        <v>1889</v>
      </c>
      <c r="Y34" s="145">
        <v>45059</v>
      </c>
      <c r="Z34" s="136" t="s">
        <v>276</v>
      </c>
      <c r="AA34" s="304" t="s">
        <v>1965</v>
      </c>
      <c r="AB34" s="79"/>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row>
    <row r="35" spans="1:126" s="119" customFormat="1" hidden="1" x14ac:dyDescent="0.35">
      <c r="A35" s="320">
        <v>18</v>
      </c>
      <c r="B35" s="136" t="s">
        <v>1966</v>
      </c>
      <c r="C35" s="144">
        <v>56</v>
      </c>
      <c r="D35" s="144" t="s">
        <v>13</v>
      </c>
      <c r="E35" s="92" t="s">
        <v>286</v>
      </c>
      <c r="F35" s="136" t="s">
        <v>271</v>
      </c>
      <c r="G35" s="92" t="s">
        <v>44</v>
      </c>
      <c r="H35" s="136" t="s">
        <v>280</v>
      </c>
      <c r="I35" s="92" t="s">
        <v>44</v>
      </c>
      <c r="J35" s="92" t="s">
        <v>338</v>
      </c>
      <c r="K35" s="92" t="s">
        <v>564</v>
      </c>
      <c r="L35" s="307" t="s">
        <v>193</v>
      </c>
      <c r="M35" s="145">
        <v>45051</v>
      </c>
      <c r="N35" s="145">
        <v>45051</v>
      </c>
      <c r="O35" s="92" t="s">
        <v>1967</v>
      </c>
      <c r="P35" s="203"/>
      <c r="Q35" s="92" t="s">
        <v>9</v>
      </c>
      <c r="R35" s="92" t="s">
        <v>10</v>
      </c>
      <c r="S35" s="92"/>
      <c r="T35" s="307"/>
      <c r="U35" s="307" t="s">
        <v>163</v>
      </c>
      <c r="V35" s="312" t="s">
        <v>820</v>
      </c>
      <c r="W35" s="306"/>
      <c r="X35" s="312" t="s">
        <v>1889</v>
      </c>
      <c r="Y35" s="145">
        <v>45065</v>
      </c>
      <c r="Z35" s="136" t="s">
        <v>276</v>
      </c>
      <c r="AA35" s="304" t="s">
        <v>1968</v>
      </c>
      <c r="AB35" s="102">
        <v>2</v>
      </c>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row>
    <row r="36" spans="1:126" s="119" customFormat="1" x14ac:dyDescent="0.35">
      <c r="A36" s="320">
        <v>18</v>
      </c>
      <c r="B36" s="136" t="s">
        <v>1969</v>
      </c>
      <c r="C36" s="144">
        <v>27</v>
      </c>
      <c r="D36" s="144" t="s">
        <v>13</v>
      </c>
      <c r="E36" s="92" t="s">
        <v>286</v>
      </c>
      <c r="F36" s="136" t="s">
        <v>271</v>
      </c>
      <c r="G36" s="92" t="s">
        <v>7</v>
      </c>
      <c r="H36" s="136" t="s">
        <v>280</v>
      </c>
      <c r="I36" s="92" t="s">
        <v>7</v>
      </c>
      <c r="J36" s="92" t="s">
        <v>338</v>
      </c>
      <c r="K36" s="92" t="s">
        <v>1887</v>
      </c>
      <c r="L36" s="307" t="s">
        <v>195</v>
      </c>
      <c r="M36" s="145">
        <v>45052</v>
      </c>
      <c r="N36" s="145">
        <v>45052</v>
      </c>
      <c r="O36" s="92" t="s">
        <v>1970</v>
      </c>
      <c r="P36" s="203"/>
      <c r="Q36" s="92" t="s">
        <v>9</v>
      </c>
      <c r="R36" s="92" t="s">
        <v>23</v>
      </c>
      <c r="S36" s="92"/>
      <c r="T36" s="307" t="s">
        <v>319</v>
      </c>
      <c r="U36" s="306"/>
      <c r="V36" s="312" t="s">
        <v>1889</v>
      </c>
      <c r="W36" s="306"/>
      <c r="X36" s="312" t="s">
        <v>1889</v>
      </c>
      <c r="Y36" s="145">
        <v>45054</v>
      </c>
      <c r="Z36" s="136" t="s">
        <v>276</v>
      </c>
      <c r="AA36" s="304" t="s">
        <v>438</v>
      </c>
      <c r="AB36" s="102"/>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row>
    <row r="37" spans="1:126" x14ac:dyDescent="0.35">
      <c r="A37" s="320">
        <v>18</v>
      </c>
      <c r="B37" s="136" t="s">
        <v>1971</v>
      </c>
      <c r="C37" s="144">
        <v>48</v>
      </c>
      <c r="D37" s="144" t="s">
        <v>13</v>
      </c>
      <c r="E37" s="92" t="s">
        <v>279</v>
      </c>
      <c r="F37" s="136" t="s">
        <v>271</v>
      </c>
      <c r="G37" s="92" t="s">
        <v>50</v>
      </c>
      <c r="H37" s="136" t="s">
        <v>280</v>
      </c>
      <c r="I37" s="92" t="s">
        <v>50</v>
      </c>
      <c r="J37" s="92" t="s">
        <v>295</v>
      </c>
      <c r="K37" s="92" t="s">
        <v>1972</v>
      </c>
      <c r="L37" s="307" t="s">
        <v>195</v>
      </c>
      <c r="M37" s="145">
        <v>45053</v>
      </c>
      <c r="N37" s="145">
        <v>45053</v>
      </c>
      <c r="O37" s="92" t="s">
        <v>1973</v>
      </c>
      <c r="P37" s="203"/>
      <c r="Q37" s="92" t="s">
        <v>9</v>
      </c>
      <c r="R37" s="92" t="s">
        <v>17</v>
      </c>
      <c r="S37" s="92"/>
      <c r="T37" s="307"/>
      <c r="U37" s="306"/>
      <c r="V37" s="312" t="s">
        <v>1889</v>
      </c>
      <c r="W37" s="306"/>
      <c r="X37" s="312" t="s">
        <v>1889</v>
      </c>
      <c r="Y37" s="145">
        <v>45054</v>
      </c>
      <c r="Z37" s="136" t="s">
        <v>773</v>
      </c>
      <c r="AA37" s="304" t="s">
        <v>1974</v>
      </c>
      <c r="AB37" s="102"/>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127"/>
      <c r="CQ37" s="127"/>
      <c r="CR37" s="127"/>
      <c r="CS37" s="127"/>
      <c r="CT37" s="127"/>
      <c r="CU37" s="127"/>
      <c r="CV37" s="127"/>
      <c r="CW37" s="127"/>
      <c r="CX37" s="127"/>
      <c r="CY37" s="127"/>
      <c r="CZ37" s="127"/>
      <c r="DA37" s="127"/>
      <c r="DB37" s="127"/>
      <c r="DC37" s="127"/>
      <c r="DD37" s="127"/>
      <c r="DE37" s="127"/>
      <c r="DF37" s="127"/>
      <c r="DG37" s="127"/>
      <c r="DH37" s="127"/>
      <c r="DI37" s="127"/>
      <c r="DJ37" s="127"/>
      <c r="DK37" s="127"/>
      <c r="DL37" s="127"/>
      <c r="DM37" s="127"/>
      <c r="DN37" s="127"/>
      <c r="DO37" s="127"/>
      <c r="DP37" s="127"/>
      <c r="DQ37" s="127"/>
      <c r="DR37" s="127"/>
      <c r="DS37" s="127"/>
      <c r="DT37" s="127"/>
      <c r="DU37" s="127"/>
      <c r="DV37" s="127"/>
    </row>
    <row r="38" spans="1:126" s="291" customFormat="1" x14ac:dyDescent="0.35">
      <c r="A38" s="321">
        <v>19</v>
      </c>
      <c r="B38" s="151" t="s">
        <v>1975</v>
      </c>
      <c r="C38" s="152">
        <v>42</v>
      </c>
      <c r="D38" s="144" t="s">
        <v>13</v>
      </c>
      <c r="E38" s="153" t="s">
        <v>279</v>
      </c>
      <c r="F38" s="136" t="s">
        <v>271</v>
      </c>
      <c r="G38" s="153" t="s">
        <v>790</v>
      </c>
      <c r="H38" s="136" t="s">
        <v>280</v>
      </c>
      <c r="I38" s="153" t="s">
        <v>7</v>
      </c>
      <c r="J38" s="153" t="s">
        <v>295</v>
      </c>
      <c r="K38" s="153" t="s">
        <v>1887</v>
      </c>
      <c r="L38" s="308" t="s">
        <v>195</v>
      </c>
      <c r="M38" s="145">
        <v>45054</v>
      </c>
      <c r="N38" s="145">
        <v>45054</v>
      </c>
      <c r="O38" s="153" t="s">
        <v>1976</v>
      </c>
      <c r="P38" s="203"/>
      <c r="Q38" s="92" t="s">
        <v>9</v>
      </c>
      <c r="R38" s="153" t="s">
        <v>10</v>
      </c>
      <c r="S38" s="153"/>
      <c r="T38" s="308"/>
      <c r="U38" s="306"/>
      <c r="V38" s="316" t="s">
        <v>1889</v>
      </c>
      <c r="W38" s="306"/>
      <c r="X38" s="316" t="s">
        <v>1889</v>
      </c>
      <c r="Y38" s="145">
        <v>45058</v>
      </c>
      <c r="Z38" s="136" t="s">
        <v>276</v>
      </c>
      <c r="AA38" s="305" t="s">
        <v>1977</v>
      </c>
      <c r="AB38" s="113"/>
      <c r="AC38" s="302"/>
      <c r="AD38" s="302"/>
      <c r="AE38" s="302"/>
      <c r="AF38" s="302"/>
      <c r="AG38" s="302"/>
      <c r="AH38" s="302"/>
      <c r="AI38" s="302"/>
      <c r="AJ38" s="302"/>
      <c r="AK38" s="302"/>
      <c r="AL38" s="302"/>
      <c r="AM38" s="302"/>
      <c r="AN38" s="302"/>
      <c r="AO38" s="302"/>
      <c r="AP38" s="302"/>
      <c r="AQ38" s="302"/>
      <c r="AR38" s="302"/>
      <c r="AS38" s="302"/>
      <c r="AT38" s="302"/>
      <c r="AU38" s="302"/>
      <c r="AV38" s="302"/>
      <c r="AW38" s="302"/>
      <c r="AX38" s="302"/>
      <c r="AY38" s="302"/>
      <c r="AZ38" s="302"/>
      <c r="BA38" s="302"/>
      <c r="BB38" s="302"/>
      <c r="BC38" s="302"/>
      <c r="BD38" s="302"/>
      <c r="BE38" s="302"/>
      <c r="BF38" s="302"/>
      <c r="BG38" s="302"/>
      <c r="BH38" s="302"/>
      <c r="BI38" s="302"/>
      <c r="BJ38" s="302"/>
      <c r="BK38" s="302"/>
      <c r="BL38" s="302"/>
      <c r="BM38" s="302"/>
      <c r="BN38" s="302"/>
      <c r="BO38" s="302"/>
      <c r="BP38" s="302"/>
      <c r="BQ38" s="302"/>
      <c r="BR38" s="302"/>
      <c r="BS38" s="302"/>
      <c r="BT38" s="302"/>
      <c r="BU38" s="302"/>
      <c r="BV38" s="302"/>
      <c r="BW38" s="302"/>
      <c r="BX38" s="302"/>
      <c r="BY38" s="302"/>
      <c r="BZ38" s="302"/>
      <c r="CA38" s="302"/>
      <c r="CB38" s="302"/>
      <c r="CC38" s="302"/>
      <c r="CD38" s="302"/>
      <c r="CE38" s="302"/>
      <c r="CF38" s="302"/>
      <c r="CG38" s="302"/>
      <c r="CH38" s="302"/>
      <c r="CI38" s="302"/>
      <c r="CJ38" s="302"/>
      <c r="CK38" s="302"/>
      <c r="CL38" s="302"/>
      <c r="CM38" s="302"/>
      <c r="CN38" s="302"/>
      <c r="CO38" s="302"/>
      <c r="CP38" s="302"/>
      <c r="CQ38" s="302"/>
      <c r="CR38" s="302"/>
      <c r="CS38" s="302"/>
      <c r="CT38" s="302"/>
      <c r="CU38" s="302"/>
      <c r="CV38" s="302"/>
      <c r="CW38" s="302"/>
      <c r="CX38" s="302"/>
      <c r="CY38" s="302"/>
      <c r="CZ38" s="302"/>
      <c r="DA38" s="302"/>
      <c r="DB38" s="302"/>
      <c r="DC38" s="302"/>
      <c r="DD38" s="302"/>
      <c r="DE38" s="302"/>
      <c r="DF38" s="302"/>
      <c r="DG38" s="302"/>
      <c r="DH38" s="302"/>
      <c r="DI38" s="302"/>
      <c r="DJ38" s="302"/>
      <c r="DK38" s="302"/>
      <c r="DL38" s="302"/>
      <c r="DM38" s="302"/>
      <c r="DN38" s="302"/>
      <c r="DO38" s="302"/>
      <c r="DP38" s="302"/>
      <c r="DQ38" s="302"/>
      <c r="DR38" s="302"/>
      <c r="DS38" s="302"/>
      <c r="DT38" s="302"/>
      <c r="DU38" s="302"/>
      <c r="DV38" s="302"/>
    </row>
    <row r="39" spans="1:126" x14ac:dyDescent="0.35">
      <c r="A39" s="321">
        <v>19</v>
      </c>
      <c r="B39" s="136" t="s">
        <v>1978</v>
      </c>
      <c r="C39" s="144">
        <v>14</v>
      </c>
      <c r="D39" s="144" t="s">
        <v>13</v>
      </c>
      <c r="E39" s="92" t="s">
        <v>279</v>
      </c>
      <c r="F39" s="136" t="s">
        <v>271</v>
      </c>
      <c r="G39" s="92" t="s">
        <v>47</v>
      </c>
      <c r="H39" s="136" t="s">
        <v>280</v>
      </c>
      <c r="I39" s="92" t="s">
        <v>47</v>
      </c>
      <c r="J39" s="92" t="s">
        <v>385</v>
      </c>
      <c r="K39" s="92" t="s">
        <v>380</v>
      </c>
      <c r="L39" s="307" t="s">
        <v>195</v>
      </c>
      <c r="M39" s="145">
        <v>45054</v>
      </c>
      <c r="N39" s="145">
        <v>45054</v>
      </c>
      <c r="O39" s="92" t="s">
        <v>1979</v>
      </c>
      <c r="P39" s="203"/>
      <c r="Q39" s="92" t="s">
        <v>16</v>
      </c>
      <c r="R39" s="92"/>
      <c r="S39" s="92" t="s">
        <v>34</v>
      </c>
      <c r="T39" s="307"/>
      <c r="U39" s="306"/>
      <c r="V39" s="312" t="s">
        <v>1889</v>
      </c>
      <c r="W39" s="306"/>
      <c r="X39" s="312" t="s">
        <v>1889</v>
      </c>
      <c r="Y39" s="145">
        <v>45055</v>
      </c>
      <c r="Z39" s="136" t="s">
        <v>276</v>
      </c>
      <c r="AA39" s="304" t="s">
        <v>1980</v>
      </c>
      <c r="AB39" s="102"/>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7"/>
      <c r="BW39" s="127"/>
      <c r="BX39" s="127"/>
      <c r="BY39" s="127"/>
      <c r="BZ39" s="127"/>
      <c r="CA39" s="127"/>
      <c r="CB39" s="127"/>
      <c r="CC39" s="127"/>
      <c r="CD39" s="127"/>
      <c r="CE39" s="127"/>
      <c r="CF39" s="127"/>
      <c r="CG39" s="127"/>
      <c r="CH39" s="127"/>
      <c r="CI39" s="127"/>
      <c r="CJ39" s="127"/>
      <c r="CK39" s="127"/>
      <c r="CL39" s="127"/>
      <c r="CM39" s="127"/>
      <c r="CN39" s="127"/>
      <c r="CO39" s="127"/>
      <c r="CP39" s="127"/>
      <c r="CQ39" s="127"/>
      <c r="CR39" s="127"/>
      <c r="CS39" s="127"/>
      <c r="CT39" s="127"/>
      <c r="CU39" s="127"/>
      <c r="CV39" s="127"/>
      <c r="CW39" s="127"/>
      <c r="CX39" s="127"/>
      <c r="CY39" s="127"/>
      <c r="CZ39" s="127"/>
      <c r="DA39" s="127"/>
      <c r="DB39" s="127"/>
      <c r="DC39" s="127"/>
      <c r="DD39" s="127"/>
      <c r="DE39" s="127"/>
      <c r="DF39" s="127"/>
      <c r="DG39" s="127"/>
      <c r="DH39" s="127"/>
      <c r="DI39" s="127"/>
      <c r="DJ39" s="127"/>
      <c r="DK39" s="127"/>
      <c r="DL39" s="127"/>
      <c r="DM39" s="127"/>
      <c r="DN39" s="127"/>
      <c r="DO39" s="127"/>
      <c r="DP39" s="127"/>
      <c r="DQ39" s="127"/>
      <c r="DR39" s="127"/>
      <c r="DS39" s="127"/>
      <c r="DT39" s="127"/>
      <c r="DU39" s="127"/>
      <c r="DV39" s="127"/>
    </row>
    <row r="40" spans="1:126" x14ac:dyDescent="0.35">
      <c r="A40" s="321">
        <v>19</v>
      </c>
      <c r="B40" s="136" t="s">
        <v>1981</v>
      </c>
      <c r="C40" s="144">
        <v>25</v>
      </c>
      <c r="D40" s="144" t="s">
        <v>13</v>
      </c>
      <c r="E40" s="92" t="s">
        <v>279</v>
      </c>
      <c r="F40" s="136" t="s">
        <v>271</v>
      </c>
      <c r="G40" s="92" t="s">
        <v>332</v>
      </c>
      <c r="H40" s="136" t="s">
        <v>280</v>
      </c>
      <c r="I40" s="92" t="s">
        <v>7</v>
      </c>
      <c r="J40" s="92" t="s">
        <v>612</v>
      </c>
      <c r="K40" s="92" t="s">
        <v>1887</v>
      </c>
      <c r="L40" s="307" t="s">
        <v>195</v>
      </c>
      <c r="M40" s="145">
        <v>45054</v>
      </c>
      <c r="N40" s="145">
        <v>45054</v>
      </c>
      <c r="O40" s="92" t="s">
        <v>1982</v>
      </c>
      <c r="P40" s="203"/>
      <c r="Q40" s="92" t="s">
        <v>9</v>
      </c>
      <c r="R40" s="92" t="s">
        <v>17</v>
      </c>
      <c r="S40" s="92"/>
      <c r="T40" s="307" t="s">
        <v>689</v>
      </c>
      <c r="U40" s="306"/>
      <c r="V40" s="312" t="s">
        <v>1889</v>
      </c>
      <c r="W40" s="306"/>
      <c r="X40" s="312" t="s">
        <v>1889</v>
      </c>
      <c r="Y40" s="145">
        <v>45074</v>
      </c>
      <c r="Z40" s="136" t="s">
        <v>276</v>
      </c>
      <c r="AA40" s="304" t="s">
        <v>1983</v>
      </c>
      <c r="AB40" s="79"/>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127"/>
      <c r="CQ40" s="127"/>
      <c r="CR40" s="127"/>
      <c r="CS40" s="127"/>
      <c r="CT40" s="127"/>
      <c r="CU40" s="127"/>
      <c r="CV40" s="127"/>
      <c r="CW40" s="127"/>
      <c r="CX40" s="127"/>
      <c r="CY40" s="127"/>
      <c r="CZ40" s="127"/>
      <c r="DA40" s="127"/>
      <c r="DB40" s="127"/>
      <c r="DC40" s="127"/>
      <c r="DD40" s="127"/>
      <c r="DE40" s="127"/>
      <c r="DF40" s="127"/>
      <c r="DG40" s="127"/>
      <c r="DH40" s="127"/>
      <c r="DI40" s="127"/>
      <c r="DJ40" s="127"/>
      <c r="DK40" s="127"/>
      <c r="DL40" s="127"/>
      <c r="DM40" s="127"/>
      <c r="DN40" s="127"/>
      <c r="DO40" s="127"/>
      <c r="DP40" s="127"/>
      <c r="DQ40" s="127"/>
      <c r="DR40" s="127"/>
      <c r="DS40" s="127"/>
      <c r="DT40" s="127"/>
      <c r="DU40" s="127"/>
      <c r="DV40" s="127"/>
    </row>
    <row r="41" spans="1:126" x14ac:dyDescent="0.35">
      <c r="A41" s="321">
        <v>19</v>
      </c>
      <c r="B41" s="136" t="s">
        <v>1984</v>
      </c>
      <c r="C41" s="144">
        <v>40</v>
      </c>
      <c r="D41" s="144" t="s">
        <v>13</v>
      </c>
      <c r="E41" s="92" t="s">
        <v>279</v>
      </c>
      <c r="F41" s="136" t="s">
        <v>271</v>
      </c>
      <c r="G41" s="92" t="s">
        <v>755</v>
      </c>
      <c r="H41" s="136" t="s">
        <v>280</v>
      </c>
      <c r="I41" s="85" t="s">
        <v>7</v>
      </c>
      <c r="J41" s="92" t="s">
        <v>612</v>
      </c>
      <c r="K41" s="92" t="s">
        <v>1887</v>
      </c>
      <c r="L41" s="307" t="s">
        <v>195</v>
      </c>
      <c r="M41" s="145">
        <v>45054</v>
      </c>
      <c r="N41" s="145">
        <v>45054</v>
      </c>
      <c r="O41" s="92" t="s">
        <v>1985</v>
      </c>
      <c r="P41" s="203"/>
      <c r="Q41" s="92" t="s">
        <v>16</v>
      </c>
      <c r="R41" s="92"/>
      <c r="S41" s="92" t="s">
        <v>24</v>
      </c>
      <c r="T41" s="307"/>
      <c r="U41" s="306"/>
      <c r="V41" s="312" t="s">
        <v>1889</v>
      </c>
      <c r="W41" s="306"/>
      <c r="X41" s="312" t="s">
        <v>1889</v>
      </c>
      <c r="Y41" s="145">
        <v>45054</v>
      </c>
      <c r="Z41" s="136" t="s">
        <v>276</v>
      </c>
      <c r="AA41" s="304" t="s">
        <v>1986</v>
      </c>
      <c r="AB41" s="79"/>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7"/>
      <c r="BW41" s="127"/>
      <c r="BX41" s="127"/>
      <c r="BY41" s="127"/>
      <c r="BZ41" s="127"/>
      <c r="CA41" s="127"/>
      <c r="CB41" s="127"/>
      <c r="CC41" s="127"/>
      <c r="CD41" s="127"/>
      <c r="CE41" s="127"/>
      <c r="CF41" s="127"/>
      <c r="CG41" s="127"/>
      <c r="CH41" s="127"/>
      <c r="CI41" s="127"/>
      <c r="CJ41" s="127"/>
      <c r="CK41" s="127"/>
      <c r="CL41" s="127"/>
      <c r="CM41" s="127"/>
      <c r="CN41" s="127"/>
      <c r="CO41" s="127"/>
      <c r="CP41" s="127"/>
      <c r="CQ41" s="127"/>
      <c r="CR41" s="127"/>
      <c r="CS41" s="127"/>
      <c r="CT41" s="127"/>
      <c r="CU41" s="127"/>
      <c r="CV41" s="127"/>
      <c r="CW41" s="127"/>
      <c r="CX41" s="127"/>
      <c r="CY41" s="127"/>
      <c r="CZ41" s="127"/>
      <c r="DA41" s="127"/>
      <c r="DB41" s="127"/>
      <c r="DC41" s="127"/>
      <c r="DD41" s="127"/>
      <c r="DE41" s="127"/>
      <c r="DF41" s="127"/>
      <c r="DG41" s="127"/>
      <c r="DH41" s="127"/>
      <c r="DI41" s="127"/>
      <c r="DJ41" s="127"/>
      <c r="DK41" s="127"/>
      <c r="DL41" s="127"/>
      <c r="DM41" s="127"/>
      <c r="DN41" s="127"/>
      <c r="DO41" s="127"/>
      <c r="DP41" s="127"/>
      <c r="DQ41" s="127"/>
      <c r="DR41" s="127"/>
      <c r="DS41" s="127"/>
      <c r="DT41" s="127"/>
      <c r="DU41" s="127"/>
      <c r="DV41" s="127"/>
    </row>
    <row r="42" spans="1:126" x14ac:dyDescent="0.35">
      <c r="A42" s="321">
        <v>19</v>
      </c>
      <c r="B42" s="136" t="s">
        <v>1987</v>
      </c>
      <c r="C42" s="144">
        <v>22</v>
      </c>
      <c r="D42" s="144" t="s">
        <v>13</v>
      </c>
      <c r="E42" s="92" t="s">
        <v>279</v>
      </c>
      <c r="F42" s="136" t="s">
        <v>271</v>
      </c>
      <c r="G42" s="92" t="s">
        <v>332</v>
      </c>
      <c r="H42" s="136" t="s">
        <v>280</v>
      </c>
      <c r="I42" s="85" t="s">
        <v>7</v>
      </c>
      <c r="J42" s="92" t="s">
        <v>612</v>
      </c>
      <c r="K42" s="92" t="s">
        <v>1887</v>
      </c>
      <c r="L42" s="307" t="s">
        <v>195</v>
      </c>
      <c r="M42" s="145">
        <v>45054</v>
      </c>
      <c r="N42" s="145">
        <v>45054</v>
      </c>
      <c r="O42" s="92" t="s">
        <v>1988</v>
      </c>
      <c r="P42" s="203"/>
      <c r="Q42" s="92" t="s">
        <v>16</v>
      </c>
      <c r="R42" s="92"/>
      <c r="S42" s="92" t="s">
        <v>24</v>
      </c>
      <c r="T42" s="307"/>
      <c r="U42" s="306"/>
      <c r="V42" s="312" t="s">
        <v>1889</v>
      </c>
      <c r="W42" s="306"/>
      <c r="X42" s="312" t="s">
        <v>1889</v>
      </c>
      <c r="Y42" s="145">
        <v>45056</v>
      </c>
      <c r="Z42" s="136" t="s">
        <v>276</v>
      </c>
      <c r="AA42" s="304" t="s">
        <v>1989</v>
      </c>
      <c r="AB42" s="79"/>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row>
    <row r="43" spans="1:126" hidden="1" x14ac:dyDescent="0.35">
      <c r="A43" s="321">
        <v>19</v>
      </c>
      <c r="B43" s="136" t="s">
        <v>1990</v>
      </c>
      <c r="C43" s="144">
        <v>17</v>
      </c>
      <c r="D43" s="144" t="s">
        <v>13</v>
      </c>
      <c r="E43" s="92" t="s">
        <v>286</v>
      </c>
      <c r="F43" s="136" t="s">
        <v>312</v>
      </c>
      <c r="G43" s="92" t="s">
        <v>44</v>
      </c>
      <c r="H43" s="136" t="s">
        <v>199</v>
      </c>
      <c r="I43" s="85" t="s">
        <v>44</v>
      </c>
      <c r="J43" s="92" t="s">
        <v>301</v>
      </c>
      <c r="K43" s="92" t="s">
        <v>1772</v>
      </c>
      <c r="L43" s="307" t="s">
        <v>193</v>
      </c>
      <c r="M43" s="145">
        <v>45054</v>
      </c>
      <c r="N43" s="145">
        <v>45054</v>
      </c>
      <c r="O43" s="92" t="s">
        <v>1991</v>
      </c>
      <c r="P43" s="203"/>
      <c r="Q43" s="92" t="s">
        <v>9</v>
      </c>
      <c r="R43" s="92" t="s">
        <v>23</v>
      </c>
      <c r="S43" s="92"/>
      <c r="T43" s="307"/>
      <c r="U43" s="306"/>
      <c r="V43" s="312" t="s">
        <v>1889</v>
      </c>
      <c r="W43" s="306"/>
      <c r="X43" s="312" t="s">
        <v>1889</v>
      </c>
      <c r="Y43" s="145">
        <v>45058</v>
      </c>
      <c r="Z43" s="136" t="s">
        <v>276</v>
      </c>
      <c r="AA43" s="304" t="s">
        <v>1992</v>
      </c>
      <c r="AB43" s="79"/>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H43" s="127"/>
      <c r="CI43" s="127"/>
      <c r="CJ43" s="127"/>
      <c r="CK43" s="127"/>
      <c r="CL43" s="127"/>
      <c r="CM43" s="127"/>
      <c r="CN43" s="127"/>
      <c r="CO43" s="127"/>
      <c r="CP43" s="127"/>
      <c r="CQ43" s="127"/>
      <c r="CR43" s="127"/>
      <c r="CS43" s="127"/>
      <c r="CT43" s="127"/>
      <c r="CU43" s="127"/>
      <c r="CV43" s="127"/>
      <c r="CW43" s="127"/>
      <c r="CX43" s="127"/>
      <c r="CY43" s="127"/>
      <c r="CZ43" s="127"/>
      <c r="DA43" s="127"/>
      <c r="DB43" s="127"/>
      <c r="DC43" s="127"/>
      <c r="DD43" s="127"/>
      <c r="DE43" s="127"/>
      <c r="DF43" s="127"/>
      <c r="DG43" s="127"/>
      <c r="DH43" s="127"/>
      <c r="DI43" s="127"/>
      <c r="DJ43" s="127"/>
      <c r="DK43" s="127"/>
      <c r="DL43" s="127"/>
      <c r="DM43" s="127"/>
      <c r="DN43" s="127"/>
      <c r="DO43" s="127"/>
      <c r="DP43" s="127"/>
      <c r="DQ43" s="127"/>
      <c r="DR43" s="127"/>
      <c r="DS43" s="127"/>
      <c r="DT43" s="127"/>
      <c r="DU43" s="127"/>
      <c r="DV43" s="127"/>
    </row>
    <row r="44" spans="1:126" x14ac:dyDescent="0.35">
      <c r="A44" s="321">
        <v>19</v>
      </c>
      <c r="B44" s="319" t="s">
        <v>1993</v>
      </c>
      <c r="C44" s="317">
        <v>50</v>
      </c>
      <c r="D44" s="144" t="s">
        <v>13</v>
      </c>
      <c r="E44" s="309" t="s">
        <v>286</v>
      </c>
      <c r="F44" s="317" t="s">
        <v>271</v>
      </c>
      <c r="G44" s="309" t="s">
        <v>1309</v>
      </c>
      <c r="H44" s="317" t="s">
        <v>199</v>
      </c>
      <c r="I44" s="309" t="s">
        <v>7</v>
      </c>
      <c r="J44" s="309" t="s">
        <v>301</v>
      </c>
      <c r="K44" s="309" t="s">
        <v>1887</v>
      </c>
      <c r="L44" s="309" t="s">
        <v>195</v>
      </c>
      <c r="M44" s="310">
        <v>45054</v>
      </c>
      <c r="N44" s="310">
        <v>45054</v>
      </c>
      <c r="O44" s="309" t="s">
        <v>1994</v>
      </c>
      <c r="P44" s="203"/>
      <c r="Q44" s="309" t="s">
        <v>9</v>
      </c>
      <c r="R44" s="309" t="s">
        <v>17</v>
      </c>
      <c r="S44" s="311"/>
      <c r="T44" s="307" t="s">
        <v>1995</v>
      </c>
      <c r="U44" s="306"/>
      <c r="V44" s="312" t="s">
        <v>1889</v>
      </c>
      <c r="W44" s="306"/>
      <c r="X44" s="312" t="s">
        <v>1889</v>
      </c>
      <c r="Y44" s="145">
        <v>45060</v>
      </c>
      <c r="Z44" s="136" t="s">
        <v>276</v>
      </c>
      <c r="AA44" s="304" t="s">
        <v>1996</v>
      </c>
      <c r="AB44" s="79"/>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row>
    <row r="45" spans="1:126" x14ac:dyDescent="0.35">
      <c r="A45" s="321">
        <v>19</v>
      </c>
      <c r="B45" s="320" t="s">
        <v>1997</v>
      </c>
      <c r="C45" s="318">
        <v>38</v>
      </c>
      <c r="D45" s="144" t="s">
        <v>13</v>
      </c>
      <c r="E45" s="312" t="s">
        <v>286</v>
      </c>
      <c r="F45" s="318" t="s">
        <v>271</v>
      </c>
      <c r="G45" s="312" t="s">
        <v>790</v>
      </c>
      <c r="H45" s="318" t="s">
        <v>199</v>
      </c>
      <c r="I45" s="312" t="s">
        <v>7</v>
      </c>
      <c r="J45" s="312" t="s">
        <v>357</v>
      </c>
      <c r="K45" s="312" t="s">
        <v>1610</v>
      </c>
      <c r="L45" s="312" t="s">
        <v>195</v>
      </c>
      <c r="M45" s="313">
        <v>45055</v>
      </c>
      <c r="N45" s="313">
        <v>45055</v>
      </c>
      <c r="O45" s="312" t="s">
        <v>1998</v>
      </c>
      <c r="P45" s="203"/>
      <c r="Q45" s="312" t="s">
        <v>9</v>
      </c>
      <c r="R45" s="312" t="s">
        <v>23</v>
      </c>
      <c r="S45" s="311"/>
      <c r="T45" s="307"/>
      <c r="U45" s="306"/>
      <c r="V45" s="312" t="s">
        <v>1889</v>
      </c>
      <c r="W45" s="306"/>
      <c r="X45" s="312" t="s">
        <v>1889</v>
      </c>
      <c r="Y45" s="145">
        <v>45059</v>
      </c>
      <c r="Z45" s="136" t="s">
        <v>276</v>
      </c>
      <c r="AA45" s="304" t="s">
        <v>1999</v>
      </c>
      <c r="AB45" s="79"/>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c r="CV45" s="127"/>
      <c r="CW45" s="127"/>
      <c r="CX45" s="127"/>
      <c r="CY45" s="127"/>
      <c r="CZ45" s="127"/>
      <c r="DA45" s="127"/>
      <c r="DB45" s="127"/>
      <c r="DC45" s="127"/>
      <c r="DD45" s="127"/>
      <c r="DE45" s="127"/>
      <c r="DF45" s="127"/>
      <c r="DG45" s="127"/>
      <c r="DH45" s="127"/>
      <c r="DI45" s="127"/>
      <c r="DJ45" s="127"/>
      <c r="DK45" s="127"/>
      <c r="DL45" s="127"/>
      <c r="DM45" s="127"/>
      <c r="DN45" s="127"/>
      <c r="DO45" s="127"/>
      <c r="DP45" s="127"/>
      <c r="DQ45" s="127"/>
      <c r="DR45" s="127"/>
      <c r="DS45" s="127"/>
      <c r="DT45" s="127"/>
      <c r="DU45" s="127"/>
      <c r="DV45" s="127"/>
    </row>
    <row r="46" spans="1:126" x14ac:dyDescent="0.35">
      <c r="A46" s="321">
        <v>19</v>
      </c>
      <c r="B46" s="320" t="s">
        <v>2000</v>
      </c>
      <c r="C46" s="318">
        <v>18</v>
      </c>
      <c r="D46" s="144" t="s">
        <v>13</v>
      </c>
      <c r="E46" s="312" t="s">
        <v>286</v>
      </c>
      <c r="F46" s="318" t="s">
        <v>271</v>
      </c>
      <c r="G46" s="312" t="s">
        <v>790</v>
      </c>
      <c r="H46" s="318" t="s">
        <v>199</v>
      </c>
      <c r="I46" s="312" t="s">
        <v>7</v>
      </c>
      <c r="J46" s="312" t="s">
        <v>612</v>
      </c>
      <c r="K46" s="312" t="s">
        <v>1887</v>
      </c>
      <c r="L46" s="312" t="s">
        <v>195</v>
      </c>
      <c r="M46" s="313">
        <v>45055</v>
      </c>
      <c r="N46" s="313">
        <v>45055</v>
      </c>
      <c r="O46" s="312" t="s">
        <v>2001</v>
      </c>
      <c r="P46" s="203"/>
      <c r="Q46" s="312" t="s">
        <v>16</v>
      </c>
      <c r="R46" s="314"/>
      <c r="S46" s="312" t="s">
        <v>31</v>
      </c>
      <c r="T46" s="307"/>
      <c r="U46" s="306"/>
      <c r="V46" s="312" t="s">
        <v>1889</v>
      </c>
      <c r="W46" s="306"/>
      <c r="X46" s="312" t="s">
        <v>1889</v>
      </c>
      <c r="Y46" s="145">
        <v>45055</v>
      </c>
      <c r="Z46" s="136" t="s">
        <v>276</v>
      </c>
      <c r="AA46" s="304" t="s">
        <v>2002</v>
      </c>
      <c r="AB46" s="79"/>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7"/>
      <c r="BF46" s="127"/>
      <c r="BG46" s="127"/>
      <c r="BH46" s="127"/>
      <c r="BI46" s="127"/>
      <c r="BJ46" s="127"/>
      <c r="BK46" s="127"/>
      <c r="BL46" s="127"/>
      <c r="BM46" s="127"/>
      <c r="BN46" s="127"/>
      <c r="BO46" s="127"/>
      <c r="BP46" s="127"/>
      <c r="BQ46" s="127"/>
      <c r="BR46" s="127"/>
      <c r="BS46" s="127"/>
      <c r="BT46" s="127"/>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c r="CV46" s="127"/>
      <c r="CW46" s="127"/>
      <c r="CX46" s="127"/>
      <c r="CY46" s="127"/>
      <c r="CZ46" s="127"/>
      <c r="DA46" s="127"/>
      <c r="DB46" s="127"/>
      <c r="DC46" s="127"/>
      <c r="DD46" s="127"/>
      <c r="DE46" s="127"/>
      <c r="DF46" s="127"/>
      <c r="DG46" s="127"/>
      <c r="DH46" s="127"/>
      <c r="DI46" s="127"/>
      <c r="DJ46" s="127"/>
      <c r="DK46" s="127"/>
      <c r="DL46" s="127"/>
      <c r="DM46" s="127"/>
      <c r="DN46" s="127"/>
      <c r="DO46" s="127"/>
      <c r="DP46" s="127"/>
      <c r="DQ46" s="127"/>
      <c r="DR46" s="127"/>
      <c r="DS46" s="127"/>
      <c r="DT46" s="127"/>
      <c r="DU46" s="127"/>
      <c r="DV46" s="127"/>
    </row>
    <row r="47" spans="1:126" hidden="1" x14ac:dyDescent="0.35">
      <c r="A47" s="321">
        <v>19</v>
      </c>
      <c r="B47" s="320" t="s">
        <v>2003</v>
      </c>
      <c r="C47" s="318">
        <v>66</v>
      </c>
      <c r="D47" s="144" t="s">
        <v>13</v>
      </c>
      <c r="E47" s="312" t="s">
        <v>279</v>
      </c>
      <c r="F47" s="318" t="s">
        <v>312</v>
      </c>
      <c r="G47" s="312" t="s">
        <v>188</v>
      </c>
      <c r="H47" s="318" t="s">
        <v>201</v>
      </c>
      <c r="I47" s="312" t="s">
        <v>188</v>
      </c>
      <c r="J47" s="312" t="s">
        <v>357</v>
      </c>
      <c r="K47" s="312" t="s">
        <v>313</v>
      </c>
      <c r="L47" s="312" t="s">
        <v>193</v>
      </c>
      <c r="M47" s="313">
        <v>45055</v>
      </c>
      <c r="N47" s="313">
        <v>45055</v>
      </c>
      <c r="O47" s="312" t="s">
        <v>874</v>
      </c>
      <c r="P47" s="203"/>
      <c r="Q47" s="312" t="s">
        <v>9</v>
      </c>
      <c r="R47" s="312" t="s">
        <v>17</v>
      </c>
      <c r="S47" s="311"/>
      <c r="T47" s="307" t="s">
        <v>2004</v>
      </c>
      <c r="U47" s="306"/>
      <c r="V47" s="312" t="s">
        <v>1889</v>
      </c>
      <c r="W47" s="306"/>
      <c r="X47" s="312" t="s">
        <v>1889</v>
      </c>
      <c r="Y47" s="145">
        <v>45063</v>
      </c>
      <c r="Z47" s="136" t="s">
        <v>276</v>
      </c>
      <c r="AA47" s="304" t="s">
        <v>2005</v>
      </c>
      <c r="AB47" s="79"/>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c r="BR47" s="127"/>
      <c r="BS47" s="127"/>
      <c r="BT47" s="127"/>
      <c r="BU47" s="127"/>
      <c r="BV47" s="127"/>
      <c r="BW47" s="127"/>
      <c r="BX47" s="127"/>
      <c r="BY47" s="127"/>
      <c r="BZ47" s="127"/>
      <c r="CA47" s="127"/>
      <c r="CB47" s="127"/>
      <c r="CC47" s="127"/>
      <c r="CD47" s="127"/>
      <c r="CE47" s="127"/>
      <c r="CF47" s="127"/>
      <c r="CG47" s="127"/>
      <c r="CH47" s="127"/>
      <c r="CI47" s="127"/>
      <c r="CJ47" s="127"/>
      <c r="CK47" s="127"/>
      <c r="CL47" s="127"/>
      <c r="CM47" s="127"/>
      <c r="CN47" s="127"/>
      <c r="CO47" s="127"/>
      <c r="CP47" s="127"/>
      <c r="CQ47" s="127"/>
      <c r="CR47" s="127"/>
      <c r="CS47" s="127"/>
      <c r="CT47" s="127"/>
      <c r="CU47" s="127"/>
      <c r="CV47" s="127"/>
      <c r="CW47" s="127"/>
      <c r="CX47" s="127"/>
      <c r="CY47" s="127"/>
      <c r="CZ47" s="127"/>
      <c r="DA47" s="127"/>
      <c r="DB47" s="127"/>
      <c r="DC47" s="127"/>
      <c r="DD47" s="127"/>
      <c r="DE47" s="127"/>
      <c r="DF47" s="127"/>
      <c r="DG47" s="127"/>
      <c r="DH47" s="127"/>
      <c r="DI47" s="127"/>
      <c r="DJ47" s="127"/>
      <c r="DK47" s="127"/>
      <c r="DL47" s="127"/>
      <c r="DM47" s="127"/>
      <c r="DN47" s="127"/>
      <c r="DO47" s="127"/>
      <c r="DP47" s="127"/>
      <c r="DQ47" s="127"/>
      <c r="DR47" s="127"/>
      <c r="DS47" s="127"/>
      <c r="DT47" s="127"/>
      <c r="DU47" s="127"/>
      <c r="DV47" s="127"/>
    </row>
    <row r="48" spans="1:126" hidden="1" x14ac:dyDescent="0.35">
      <c r="A48" s="321">
        <v>19</v>
      </c>
      <c r="B48" s="320" t="s">
        <v>2006</v>
      </c>
      <c r="C48" s="318">
        <v>49</v>
      </c>
      <c r="D48" s="144" t="s">
        <v>13</v>
      </c>
      <c r="E48" s="312" t="s">
        <v>279</v>
      </c>
      <c r="F48" s="318" t="s">
        <v>312</v>
      </c>
      <c r="G48" s="312" t="s">
        <v>2007</v>
      </c>
      <c r="H48" s="318" t="s">
        <v>201</v>
      </c>
      <c r="I48" s="312" t="s">
        <v>188</v>
      </c>
      <c r="J48" s="312" t="s">
        <v>357</v>
      </c>
      <c r="K48" s="312" t="s">
        <v>313</v>
      </c>
      <c r="L48" s="312" t="s">
        <v>193</v>
      </c>
      <c r="M48" s="313">
        <v>45055</v>
      </c>
      <c r="N48" s="313">
        <v>45055</v>
      </c>
      <c r="O48" s="312" t="s">
        <v>2008</v>
      </c>
      <c r="P48" s="203"/>
      <c r="Q48" s="312" t="s">
        <v>9</v>
      </c>
      <c r="R48" s="312" t="s">
        <v>10</v>
      </c>
      <c r="S48" s="311"/>
      <c r="T48" s="307"/>
      <c r="U48" s="306"/>
      <c r="V48" s="312" t="s">
        <v>1889</v>
      </c>
      <c r="W48" s="306"/>
      <c r="X48" s="312" t="s">
        <v>1889</v>
      </c>
      <c r="Y48" s="333">
        <v>45056</v>
      </c>
      <c r="Z48" s="136" t="s">
        <v>276</v>
      </c>
      <c r="AA48" s="304" t="s">
        <v>2009</v>
      </c>
      <c r="AB48" s="79"/>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c r="AZ48" s="127"/>
      <c r="BA48" s="127"/>
      <c r="BB48" s="127"/>
      <c r="BC48" s="127"/>
      <c r="BD48" s="127"/>
      <c r="BE48" s="127"/>
      <c r="BF48" s="127"/>
      <c r="BG48" s="127"/>
      <c r="BH48" s="127"/>
      <c r="BI48" s="127"/>
      <c r="BJ48" s="127"/>
      <c r="BK48" s="127"/>
      <c r="BL48" s="127"/>
      <c r="BM48" s="127"/>
      <c r="BN48" s="127"/>
      <c r="BO48" s="127"/>
      <c r="BP48" s="127"/>
      <c r="BQ48" s="127"/>
      <c r="BR48" s="127"/>
      <c r="BS48" s="127"/>
      <c r="BT48" s="127"/>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row>
    <row r="49" spans="1:126" x14ac:dyDescent="0.35">
      <c r="A49" s="321">
        <v>19</v>
      </c>
      <c r="B49" s="320" t="s">
        <v>2010</v>
      </c>
      <c r="C49" s="318">
        <v>20</v>
      </c>
      <c r="D49" s="144" t="s">
        <v>13</v>
      </c>
      <c r="E49" s="312" t="s">
        <v>286</v>
      </c>
      <c r="F49" s="318" t="s">
        <v>271</v>
      </c>
      <c r="G49" s="312" t="s">
        <v>332</v>
      </c>
      <c r="H49" s="318" t="s">
        <v>199</v>
      </c>
      <c r="I49" s="312" t="s">
        <v>7</v>
      </c>
      <c r="J49" s="312" t="s">
        <v>327</v>
      </c>
      <c r="K49" s="312" t="s">
        <v>1887</v>
      </c>
      <c r="L49" s="312" t="s">
        <v>195</v>
      </c>
      <c r="M49" s="313">
        <v>45055</v>
      </c>
      <c r="N49" s="313">
        <v>45055</v>
      </c>
      <c r="O49" s="312" t="s">
        <v>2011</v>
      </c>
      <c r="P49" s="203"/>
      <c r="Q49" s="312" t="s">
        <v>9</v>
      </c>
      <c r="R49" s="312" t="s">
        <v>17</v>
      </c>
      <c r="S49" s="311"/>
      <c r="T49" s="307" t="s">
        <v>762</v>
      </c>
      <c r="U49" s="306"/>
      <c r="V49" s="312" t="s">
        <v>1889</v>
      </c>
      <c r="W49" s="306"/>
      <c r="X49" s="312" t="s">
        <v>1889</v>
      </c>
      <c r="Y49" s="333">
        <v>45062</v>
      </c>
      <c r="Z49" s="136" t="s">
        <v>276</v>
      </c>
      <c r="AA49" s="304" t="s">
        <v>2012</v>
      </c>
      <c r="AB49" s="79"/>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L49" s="127"/>
      <c r="BM49" s="127"/>
      <c r="BN49" s="127"/>
      <c r="BO49" s="127"/>
      <c r="BP49" s="127"/>
      <c r="BQ49" s="127"/>
      <c r="BR49" s="127"/>
      <c r="BS49" s="127"/>
      <c r="BT49" s="127"/>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row>
    <row r="50" spans="1:126" x14ac:dyDescent="0.35">
      <c r="A50" s="321">
        <v>19</v>
      </c>
      <c r="B50" s="320" t="s">
        <v>2013</v>
      </c>
      <c r="C50" s="318">
        <v>25</v>
      </c>
      <c r="D50" s="144" t="s">
        <v>13</v>
      </c>
      <c r="E50" s="312" t="s">
        <v>286</v>
      </c>
      <c r="F50" s="318" t="s">
        <v>271</v>
      </c>
      <c r="G50" s="312" t="s">
        <v>2014</v>
      </c>
      <c r="H50" s="318" t="s">
        <v>199</v>
      </c>
      <c r="I50" s="92" t="s">
        <v>173</v>
      </c>
      <c r="J50" s="312" t="s">
        <v>357</v>
      </c>
      <c r="K50" s="312" t="s">
        <v>370</v>
      </c>
      <c r="L50" s="312" t="s">
        <v>195</v>
      </c>
      <c r="M50" s="313">
        <v>45056</v>
      </c>
      <c r="N50" s="313">
        <v>45056</v>
      </c>
      <c r="O50" s="312" t="s">
        <v>2015</v>
      </c>
      <c r="P50" s="203"/>
      <c r="Q50" s="312" t="s">
        <v>9</v>
      </c>
      <c r="R50" s="312" t="s">
        <v>23</v>
      </c>
      <c r="S50" s="311"/>
      <c r="T50" s="307"/>
      <c r="U50" s="306"/>
      <c r="V50" s="312" t="s">
        <v>1889</v>
      </c>
      <c r="W50" s="306"/>
      <c r="X50" s="312" t="s">
        <v>1889</v>
      </c>
      <c r="Y50" s="332">
        <v>45061</v>
      </c>
      <c r="Z50" s="136" t="s">
        <v>276</v>
      </c>
      <c r="AA50" s="326" t="s">
        <v>2016</v>
      </c>
      <c r="AB50" s="79"/>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row>
    <row r="51" spans="1:126" x14ac:dyDescent="0.35">
      <c r="A51" s="321">
        <v>19</v>
      </c>
      <c r="B51" s="320" t="s">
        <v>2017</v>
      </c>
      <c r="C51" s="318">
        <v>12</v>
      </c>
      <c r="D51" s="144" t="s">
        <v>13</v>
      </c>
      <c r="E51" s="312" t="s">
        <v>286</v>
      </c>
      <c r="F51" s="318" t="s">
        <v>271</v>
      </c>
      <c r="G51" s="312" t="s">
        <v>1309</v>
      </c>
      <c r="H51" s="318" t="s">
        <v>199</v>
      </c>
      <c r="I51" s="312" t="s">
        <v>7</v>
      </c>
      <c r="J51" s="312" t="s">
        <v>1264</v>
      </c>
      <c r="K51" s="312" t="s">
        <v>1887</v>
      </c>
      <c r="L51" s="312" t="s">
        <v>195</v>
      </c>
      <c r="M51" s="313">
        <v>45056</v>
      </c>
      <c r="N51" s="313">
        <v>45056</v>
      </c>
      <c r="O51" s="312" t="s">
        <v>474</v>
      </c>
      <c r="P51" s="203"/>
      <c r="Q51" s="312" t="s">
        <v>16</v>
      </c>
      <c r="R51" s="315"/>
      <c r="S51" s="312" t="s">
        <v>18</v>
      </c>
      <c r="T51" s="307"/>
      <c r="U51" s="306"/>
      <c r="V51" s="312" t="s">
        <v>1889</v>
      </c>
      <c r="W51" s="306"/>
      <c r="X51" s="312" t="s">
        <v>1889</v>
      </c>
      <c r="Y51" s="333">
        <v>45056</v>
      </c>
      <c r="Z51" s="136" t="s">
        <v>276</v>
      </c>
      <c r="AA51" s="328" t="s">
        <v>636</v>
      </c>
      <c r="AB51" s="79"/>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row>
    <row r="52" spans="1:126" x14ac:dyDescent="0.35">
      <c r="A52" s="321">
        <v>19</v>
      </c>
      <c r="B52" s="320" t="s">
        <v>2018</v>
      </c>
      <c r="C52" s="318">
        <v>4.3</v>
      </c>
      <c r="D52" s="144" t="s">
        <v>13</v>
      </c>
      <c r="E52" s="312" t="s">
        <v>279</v>
      </c>
      <c r="F52" s="318" t="s">
        <v>271</v>
      </c>
      <c r="G52" s="312" t="s">
        <v>7</v>
      </c>
      <c r="H52" s="318" t="s">
        <v>199</v>
      </c>
      <c r="I52" s="312" t="s">
        <v>7</v>
      </c>
      <c r="J52" s="312" t="s">
        <v>288</v>
      </c>
      <c r="K52" s="312" t="s">
        <v>1887</v>
      </c>
      <c r="L52" s="312" t="s">
        <v>195</v>
      </c>
      <c r="M52" s="313">
        <v>45056</v>
      </c>
      <c r="N52" s="313">
        <v>45056</v>
      </c>
      <c r="O52" s="312" t="s">
        <v>474</v>
      </c>
      <c r="P52" s="203"/>
      <c r="Q52" s="312" t="s">
        <v>16</v>
      </c>
      <c r="R52" s="315"/>
      <c r="S52" s="312" t="s">
        <v>18</v>
      </c>
      <c r="T52" s="307"/>
      <c r="U52" s="306"/>
      <c r="V52" s="312" t="s">
        <v>1889</v>
      </c>
      <c r="W52" s="306"/>
      <c r="X52" s="312" t="s">
        <v>1889</v>
      </c>
      <c r="Y52" s="333">
        <v>45056</v>
      </c>
      <c r="Z52" s="136" t="s">
        <v>276</v>
      </c>
      <c r="AA52" s="328" t="s">
        <v>299</v>
      </c>
      <c r="AB52" s="79"/>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row>
    <row r="53" spans="1:126" x14ac:dyDescent="0.35">
      <c r="A53" s="321">
        <v>19</v>
      </c>
      <c r="B53" s="320" t="s">
        <v>2019</v>
      </c>
      <c r="C53" s="318">
        <v>5.6</v>
      </c>
      <c r="D53" s="144" t="s">
        <v>13</v>
      </c>
      <c r="E53" s="312" t="s">
        <v>279</v>
      </c>
      <c r="F53" s="318" t="s">
        <v>271</v>
      </c>
      <c r="G53" s="312" t="s">
        <v>2020</v>
      </c>
      <c r="H53" s="318" t="s">
        <v>199</v>
      </c>
      <c r="I53" s="312" t="s">
        <v>7</v>
      </c>
      <c r="J53" s="312" t="s">
        <v>612</v>
      </c>
      <c r="K53" s="312" t="s">
        <v>1887</v>
      </c>
      <c r="L53" s="312" t="s">
        <v>195</v>
      </c>
      <c r="M53" s="313">
        <v>45056</v>
      </c>
      <c r="N53" s="313">
        <v>45056</v>
      </c>
      <c r="O53" s="312" t="s">
        <v>474</v>
      </c>
      <c r="P53" s="203"/>
      <c r="Q53" s="312" t="s">
        <v>16</v>
      </c>
      <c r="R53" s="315"/>
      <c r="S53" s="312" t="s">
        <v>18</v>
      </c>
      <c r="T53" s="307"/>
      <c r="U53" s="306"/>
      <c r="V53" s="312" t="s">
        <v>1889</v>
      </c>
      <c r="W53" s="306"/>
      <c r="X53" s="312" t="s">
        <v>1889</v>
      </c>
      <c r="Y53" s="333">
        <v>45056</v>
      </c>
      <c r="Z53" s="136" t="s">
        <v>276</v>
      </c>
      <c r="AA53" s="328" t="s">
        <v>636</v>
      </c>
      <c r="AB53" s="79"/>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7"/>
      <c r="BW53" s="127"/>
      <c r="BX53" s="127"/>
      <c r="BY53" s="127"/>
      <c r="BZ53" s="127"/>
      <c r="CA53" s="127"/>
      <c r="CB53" s="127"/>
      <c r="CC53" s="127"/>
      <c r="CD53" s="127"/>
      <c r="CE53" s="127"/>
      <c r="CF53" s="127"/>
      <c r="CG53" s="127"/>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row>
    <row r="54" spans="1:126" x14ac:dyDescent="0.35">
      <c r="A54" s="321">
        <v>19</v>
      </c>
      <c r="B54" s="320" t="s">
        <v>2021</v>
      </c>
      <c r="C54" s="318">
        <v>4</v>
      </c>
      <c r="D54" s="144" t="s">
        <v>13</v>
      </c>
      <c r="E54" s="312" t="s">
        <v>286</v>
      </c>
      <c r="F54" s="318" t="s">
        <v>271</v>
      </c>
      <c r="G54" s="312" t="s">
        <v>2022</v>
      </c>
      <c r="H54" s="318" t="s">
        <v>205</v>
      </c>
      <c r="I54" s="92" t="s">
        <v>173</v>
      </c>
      <c r="J54" s="312" t="s">
        <v>385</v>
      </c>
      <c r="K54" s="312" t="s">
        <v>370</v>
      </c>
      <c r="L54" s="312" t="s">
        <v>195</v>
      </c>
      <c r="M54" s="313">
        <v>45056</v>
      </c>
      <c r="N54" s="313">
        <v>45056</v>
      </c>
      <c r="O54" s="312" t="s">
        <v>2023</v>
      </c>
      <c r="P54" s="203"/>
      <c r="Q54" s="312" t="s">
        <v>9</v>
      </c>
      <c r="R54" s="312" t="s">
        <v>17</v>
      </c>
      <c r="S54" s="311"/>
      <c r="T54" s="307" t="s">
        <v>2024</v>
      </c>
      <c r="U54" s="306"/>
      <c r="V54" s="312" t="s">
        <v>1889</v>
      </c>
      <c r="W54" s="306"/>
      <c r="X54" s="312" t="s">
        <v>1889</v>
      </c>
      <c r="Y54" s="333">
        <v>45062</v>
      </c>
      <c r="Z54" s="136" t="s">
        <v>276</v>
      </c>
      <c r="AA54" s="328" t="s">
        <v>2025</v>
      </c>
      <c r="AB54" s="79"/>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row>
    <row r="55" spans="1:126" s="119" customFormat="1" x14ac:dyDescent="0.35">
      <c r="A55" s="321">
        <v>19</v>
      </c>
      <c r="B55" s="320" t="s">
        <v>2026</v>
      </c>
      <c r="C55" s="318">
        <v>18</v>
      </c>
      <c r="D55" s="144" t="s">
        <v>13</v>
      </c>
      <c r="E55" s="312" t="s">
        <v>286</v>
      </c>
      <c r="F55" s="318" t="s">
        <v>312</v>
      </c>
      <c r="G55" s="312" t="s">
        <v>186</v>
      </c>
      <c r="H55" s="318" t="s">
        <v>201</v>
      </c>
      <c r="I55" s="312" t="s">
        <v>186</v>
      </c>
      <c r="J55" s="312" t="s">
        <v>357</v>
      </c>
      <c r="K55" s="312" t="s">
        <v>2027</v>
      </c>
      <c r="L55" s="312" t="s">
        <v>195</v>
      </c>
      <c r="M55" s="313">
        <v>45057</v>
      </c>
      <c r="N55" s="313">
        <v>45057</v>
      </c>
      <c r="O55" s="312" t="s">
        <v>2028</v>
      </c>
      <c r="P55" s="203"/>
      <c r="Q55" s="312" t="s">
        <v>9</v>
      </c>
      <c r="R55" s="312" t="s">
        <v>10</v>
      </c>
      <c r="S55" s="311"/>
      <c r="T55" s="307"/>
      <c r="U55" s="306"/>
      <c r="V55" s="312" t="s">
        <v>1889</v>
      </c>
      <c r="W55" s="306"/>
      <c r="X55" s="312" t="s">
        <v>1889</v>
      </c>
      <c r="Y55" s="333">
        <v>45057</v>
      </c>
      <c r="Z55" s="136" t="s">
        <v>276</v>
      </c>
      <c r="AA55" s="328" t="s">
        <v>2029</v>
      </c>
      <c r="AB55" s="102"/>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c r="CX55" s="127"/>
      <c r="CY55" s="127"/>
      <c r="CZ55" s="127"/>
      <c r="DA55" s="127"/>
      <c r="DB55" s="127"/>
      <c r="DC55" s="127"/>
      <c r="DD55" s="127"/>
      <c r="DE55" s="127"/>
      <c r="DF55" s="127"/>
      <c r="DG55" s="127"/>
      <c r="DH55" s="127"/>
      <c r="DI55" s="127"/>
      <c r="DJ55" s="127"/>
      <c r="DK55" s="127"/>
      <c r="DL55" s="127"/>
      <c r="DM55" s="127"/>
      <c r="DN55" s="127"/>
      <c r="DO55" s="127"/>
      <c r="DP55" s="127"/>
      <c r="DQ55" s="127"/>
      <c r="DR55" s="127"/>
      <c r="DS55" s="127"/>
      <c r="DT55" s="127"/>
      <c r="DU55" s="127"/>
      <c r="DV55" s="127"/>
    </row>
    <row r="56" spans="1:126" s="119" customFormat="1" x14ac:dyDescent="0.35">
      <c r="A56" s="321">
        <v>19</v>
      </c>
      <c r="B56" s="320" t="s">
        <v>2030</v>
      </c>
      <c r="C56" s="318">
        <v>11</v>
      </c>
      <c r="D56" s="144" t="s">
        <v>13</v>
      </c>
      <c r="E56" s="312" t="s">
        <v>279</v>
      </c>
      <c r="F56" s="318" t="s">
        <v>271</v>
      </c>
      <c r="G56" s="312" t="s">
        <v>7</v>
      </c>
      <c r="H56" s="318" t="s">
        <v>199</v>
      </c>
      <c r="I56" s="312" t="s">
        <v>7</v>
      </c>
      <c r="J56" s="312" t="s">
        <v>1264</v>
      </c>
      <c r="K56" s="312" t="s">
        <v>1887</v>
      </c>
      <c r="L56" s="312" t="s">
        <v>195</v>
      </c>
      <c r="M56" s="313">
        <v>45057</v>
      </c>
      <c r="N56" s="313">
        <v>45057</v>
      </c>
      <c r="O56" s="312" t="s">
        <v>2031</v>
      </c>
      <c r="P56" s="203"/>
      <c r="Q56" s="312" t="s">
        <v>9</v>
      </c>
      <c r="R56" s="312" t="s">
        <v>10</v>
      </c>
      <c r="S56" s="311"/>
      <c r="T56" s="307"/>
      <c r="U56" s="306"/>
      <c r="V56" s="312" t="s">
        <v>1889</v>
      </c>
      <c r="W56" s="306"/>
      <c r="X56" s="312" t="s">
        <v>1889</v>
      </c>
      <c r="Y56" s="333">
        <v>45059</v>
      </c>
      <c r="Z56" s="136" t="s">
        <v>276</v>
      </c>
      <c r="AA56" s="328" t="s">
        <v>2032</v>
      </c>
      <c r="AB56" s="102"/>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c r="CX56" s="127"/>
      <c r="CY56" s="127"/>
      <c r="CZ56" s="127"/>
      <c r="DA56" s="127"/>
      <c r="DB56" s="127"/>
      <c r="DC56" s="127"/>
      <c r="DD56" s="127"/>
      <c r="DE56" s="127"/>
      <c r="DF56" s="127"/>
      <c r="DG56" s="127"/>
      <c r="DH56" s="127"/>
      <c r="DI56" s="127"/>
      <c r="DJ56" s="127"/>
      <c r="DK56" s="127"/>
      <c r="DL56" s="127"/>
      <c r="DM56" s="127"/>
      <c r="DN56" s="127"/>
      <c r="DO56" s="127"/>
      <c r="DP56" s="127"/>
      <c r="DQ56" s="127"/>
      <c r="DR56" s="127"/>
      <c r="DS56" s="127"/>
      <c r="DT56" s="127"/>
      <c r="DU56" s="127"/>
      <c r="DV56" s="127"/>
    </row>
    <row r="57" spans="1:126" x14ac:dyDescent="0.35">
      <c r="A57" s="321">
        <v>19</v>
      </c>
      <c r="B57" s="320" t="s">
        <v>2033</v>
      </c>
      <c r="C57" s="318">
        <v>27</v>
      </c>
      <c r="D57" s="144" t="s">
        <v>13</v>
      </c>
      <c r="E57" s="312" t="s">
        <v>286</v>
      </c>
      <c r="F57" s="318" t="s">
        <v>271</v>
      </c>
      <c r="G57" s="312" t="s">
        <v>1520</v>
      </c>
      <c r="H57" s="318" t="s">
        <v>199</v>
      </c>
      <c r="I57" s="312" t="s">
        <v>175</v>
      </c>
      <c r="J57" s="312" t="s">
        <v>357</v>
      </c>
      <c r="K57" s="312" t="s">
        <v>370</v>
      </c>
      <c r="L57" s="312" t="s">
        <v>195</v>
      </c>
      <c r="M57" s="313">
        <v>45057</v>
      </c>
      <c r="N57" s="313">
        <v>45057</v>
      </c>
      <c r="O57" s="312" t="s">
        <v>2034</v>
      </c>
      <c r="P57" s="203"/>
      <c r="Q57" s="312" t="s">
        <v>9</v>
      </c>
      <c r="R57" s="312" t="s">
        <v>10</v>
      </c>
      <c r="S57" s="311"/>
      <c r="T57" s="307"/>
      <c r="U57" s="306"/>
      <c r="V57" s="312" t="s">
        <v>1889</v>
      </c>
      <c r="W57" s="306"/>
      <c r="X57" s="312" t="s">
        <v>1889</v>
      </c>
      <c r="Y57" s="333">
        <v>45068</v>
      </c>
      <c r="Z57" s="136" t="s">
        <v>276</v>
      </c>
      <c r="AA57" s="328" t="s">
        <v>325</v>
      </c>
      <c r="AB57" s="79"/>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7"/>
      <c r="BT57" s="127"/>
      <c r="BU57" s="127"/>
      <c r="BV57" s="127"/>
      <c r="BW57" s="127"/>
      <c r="BX57" s="127"/>
      <c r="BY57" s="127"/>
      <c r="BZ57" s="127"/>
      <c r="CA57" s="127"/>
      <c r="CB57" s="127"/>
      <c r="CC57" s="127"/>
      <c r="CD57" s="127"/>
      <c r="CE57" s="127"/>
      <c r="CF57" s="127"/>
      <c r="CG57" s="127"/>
      <c r="CH57" s="127"/>
      <c r="CI57" s="127"/>
      <c r="CJ57" s="127"/>
      <c r="CK57" s="127"/>
      <c r="CL57" s="127"/>
      <c r="CM57" s="127"/>
      <c r="CN57" s="127"/>
      <c r="CO57" s="127"/>
      <c r="CP57" s="127"/>
      <c r="CQ57" s="127"/>
      <c r="CR57" s="127"/>
      <c r="CS57" s="127"/>
      <c r="CT57" s="127"/>
      <c r="CU57" s="127"/>
      <c r="CV57" s="127"/>
      <c r="CW57" s="127"/>
      <c r="CX57" s="127"/>
      <c r="CY57" s="127"/>
      <c r="CZ57" s="127"/>
      <c r="DA57" s="127"/>
      <c r="DB57" s="127"/>
      <c r="DC57" s="127"/>
      <c r="DD57" s="127"/>
      <c r="DE57" s="127"/>
      <c r="DF57" s="127"/>
      <c r="DG57" s="127"/>
      <c r="DH57" s="127"/>
      <c r="DI57" s="127"/>
      <c r="DJ57" s="127"/>
      <c r="DK57" s="127"/>
      <c r="DL57" s="127"/>
      <c r="DM57" s="127"/>
      <c r="DN57" s="127"/>
      <c r="DO57" s="127"/>
      <c r="DP57" s="127"/>
      <c r="DQ57" s="127"/>
      <c r="DR57" s="127"/>
      <c r="DS57" s="127"/>
      <c r="DT57" s="127"/>
      <c r="DU57" s="127"/>
      <c r="DV57" s="127"/>
    </row>
    <row r="58" spans="1:126" x14ac:dyDescent="0.35">
      <c r="A58" s="321">
        <v>19</v>
      </c>
      <c r="B58" s="320" t="s">
        <v>2035</v>
      </c>
      <c r="C58" s="318">
        <v>70</v>
      </c>
      <c r="D58" s="144" t="s">
        <v>13</v>
      </c>
      <c r="E58" s="312" t="s">
        <v>279</v>
      </c>
      <c r="F58" s="318" t="s">
        <v>271</v>
      </c>
      <c r="G58" s="312" t="s">
        <v>1520</v>
      </c>
      <c r="H58" s="318" t="s">
        <v>205</v>
      </c>
      <c r="I58" s="312" t="s">
        <v>175</v>
      </c>
      <c r="J58" s="312" t="s">
        <v>357</v>
      </c>
      <c r="K58" s="312" t="s">
        <v>370</v>
      </c>
      <c r="L58" s="312" t="s">
        <v>195</v>
      </c>
      <c r="M58" s="313">
        <v>45058</v>
      </c>
      <c r="N58" s="313">
        <v>45058</v>
      </c>
      <c r="O58" s="312" t="s">
        <v>2036</v>
      </c>
      <c r="P58" s="203"/>
      <c r="Q58" s="312" t="s">
        <v>9</v>
      </c>
      <c r="R58" s="312" t="s">
        <v>10</v>
      </c>
      <c r="S58" s="311"/>
      <c r="T58" s="307"/>
      <c r="U58" s="306"/>
      <c r="V58" s="312" t="s">
        <v>1889</v>
      </c>
      <c r="W58" s="306"/>
      <c r="X58" s="312" t="s">
        <v>1889</v>
      </c>
      <c r="Y58" s="333">
        <v>45062</v>
      </c>
      <c r="Z58" s="136" t="s">
        <v>276</v>
      </c>
      <c r="AA58" s="328" t="s">
        <v>2037</v>
      </c>
      <c r="AB58" s="79"/>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c r="BR58" s="127"/>
      <c r="BS58" s="127"/>
      <c r="BT58" s="127"/>
      <c r="BU58" s="127"/>
      <c r="BV58" s="127"/>
      <c r="BW58" s="127"/>
      <c r="BX58" s="127"/>
      <c r="BY58" s="127"/>
      <c r="BZ58" s="127"/>
      <c r="CA58" s="127"/>
      <c r="CB58" s="127"/>
      <c r="CC58" s="127"/>
      <c r="CD58" s="127"/>
      <c r="CE58" s="127"/>
      <c r="CF58" s="127"/>
      <c r="CG58" s="127"/>
      <c r="CH58" s="127"/>
      <c r="CI58" s="127"/>
      <c r="CJ58" s="127"/>
      <c r="CK58" s="127"/>
      <c r="CL58" s="127"/>
      <c r="CM58" s="127"/>
      <c r="CN58" s="127"/>
      <c r="CO58" s="127"/>
      <c r="CP58" s="127"/>
      <c r="CQ58" s="127"/>
      <c r="CR58" s="127"/>
      <c r="CS58" s="127"/>
      <c r="CT58" s="127"/>
      <c r="CU58" s="127"/>
      <c r="CV58" s="127"/>
      <c r="CW58" s="127"/>
      <c r="CX58" s="127"/>
      <c r="CY58" s="127"/>
      <c r="CZ58" s="127"/>
      <c r="DA58" s="127"/>
      <c r="DB58" s="127"/>
      <c r="DC58" s="127"/>
      <c r="DD58" s="127"/>
      <c r="DE58" s="127"/>
      <c r="DF58" s="127"/>
      <c r="DG58" s="127"/>
      <c r="DH58" s="127"/>
      <c r="DI58" s="127"/>
      <c r="DJ58" s="127"/>
      <c r="DK58" s="127"/>
      <c r="DL58" s="127"/>
      <c r="DM58" s="127"/>
      <c r="DN58" s="127"/>
      <c r="DO58" s="127"/>
      <c r="DP58" s="127"/>
      <c r="DQ58" s="127"/>
      <c r="DR58" s="127"/>
      <c r="DS58" s="127"/>
      <c r="DT58" s="127"/>
      <c r="DU58" s="127"/>
      <c r="DV58" s="127"/>
    </row>
    <row r="59" spans="1:126" x14ac:dyDescent="0.35">
      <c r="A59" s="321">
        <v>19</v>
      </c>
      <c r="B59" s="320" t="s">
        <v>2038</v>
      </c>
      <c r="C59" s="318">
        <v>20</v>
      </c>
      <c r="D59" s="144" t="s">
        <v>13</v>
      </c>
      <c r="E59" s="312" t="s">
        <v>286</v>
      </c>
      <c r="F59" s="318" t="s">
        <v>271</v>
      </c>
      <c r="G59" s="312" t="s">
        <v>2039</v>
      </c>
      <c r="H59" s="318" t="s">
        <v>205</v>
      </c>
      <c r="I59" s="312" t="s">
        <v>175</v>
      </c>
      <c r="J59" s="312" t="s">
        <v>357</v>
      </c>
      <c r="K59" s="312" t="s">
        <v>370</v>
      </c>
      <c r="L59" s="312" t="s">
        <v>195</v>
      </c>
      <c r="M59" s="313">
        <v>45057</v>
      </c>
      <c r="N59" s="313">
        <v>45057</v>
      </c>
      <c r="O59" s="312" t="s">
        <v>2040</v>
      </c>
      <c r="P59" s="203"/>
      <c r="Q59" s="312" t="s">
        <v>9</v>
      </c>
      <c r="R59" s="312" t="s">
        <v>23</v>
      </c>
      <c r="S59" s="311"/>
      <c r="T59" s="307" t="s">
        <v>1690</v>
      </c>
      <c r="U59" s="306"/>
      <c r="V59" s="312" t="s">
        <v>1889</v>
      </c>
      <c r="W59" s="306"/>
      <c r="X59" s="312" t="s">
        <v>1889</v>
      </c>
      <c r="Y59" s="333">
        <v>45059</v>
      </c>
      <c r="Z59" s="136" t="s">
        <v>276</v>
      </c>
      <c r="AA59" s="328" t="s">
        <v>1811</v>
      </c>
      <c r="AB59" s="79"/>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c r="BE59" s="127"/>
      <c r="BF59" s="127"/>
      <c r="BG59" s="127"/>
      <c r="BH59" s="127"/>
      <c r="BI59" s="127"/>
      <c r="BJ59" s="127"/>
      <c r="BK59" s="127"/>
      <c r="BL59" s="127"/>
      <c r="BM59" s="127"/>
      <c r="BN59" s="127"/>
      <c r="BO59" s="127"/>
      <c r="BP59" s="127"/>
      <c r="BQ59" s="127"/>
      <c r="BR59" s="127"/>
      <c r="BS59" s="127"/>
      <c r="BT59" s="127"/>
      <c r="BU59" s="127"/>
      <c r="BV59" s="127"/>
      <c r="BW59" s="127"/>
      <c r="BX59" s="127"/>
      <c r="BY59" s="127"/>
      <c r="BZ59" s="127"/>
      <c r="CA59" s="127"/>
      <c r="CB59" s="127"/>
      <c r="CC59" s="127"/>
      <c r="CD59" s="127"/>
      <c r="CE59" s="127"/>
      <c r="CF59" s="127"/>
      <c r="CG59" s="127"/>
      <c r="CH59" s="127"/>
      <c r="CI59" s="127"/>
      <c r="CJ59" s="127"/>
      <c r="CK59" s="127"/>
      <c r="CL59" s="127"/>
      <c r="CM59" s="127"/>
      <c r="CN59" s="127"/>
      <c r="CO59" s="127"/>
      <c r="CP59" s="127"/>
      <c r="CQ59" s="127"/>
      <c r="CR59" s="127"/>
      <c r="CS59" s="127"/>
      <c r="CT59" s="127"/>
      <c r="CU59" s="127"/>
      <c r="CV59" s="127"/>
      <c r="CW59" s="127"/>
      <c r="CX59" s="127"/>
      <c r="CY59" s="127"/>
      <c r="CZ59" s="127"/>
      <c r="DA59" s="127"/>
      <c r="DB59" s="127"/>
      <c r="DC59" s="127"/>
      <c r="DD59" s="127"/>
      <c r="DE59" s="127"/>
      <c r="DF59" s="127"/>
      <c r="DG59" s="127"/>
      <c r="DH59" s="127"/>
      <c r="DI59" s="127"/>
      <c r="DJ59" s="127"/>
      <c r="DK59" s="127"/>
      <c r="DL59" s="127"/>
      <c r="DM59" s="127"/>
      <c r="DN59" s="127"/>
      <c r="DO59" s="127"/>
      <c r="DP59" s="127"/>
      <c r="DQ59" s="127"/>
      <c r="DR59" s="127"/>
      <c r="DS59" s="127"/>
      <c r="DT59" s="127"/>
      <c r="DU59" s="127"/>
      <c r="DV59" s="127"/>
    </row>
    <row r="60" spans="1:126" x14ac:dyDescent="0.35">
      <c r="A60" s="321">
        <v>19</v>
      </c>
      <c r="B60" s="320" t="s">
        <v>2041</v>
      </c>
      <c r="C60" s="318">
        <v>20</v>
      </c>
      <c r="D60" s="144" t="s">
        <v>13</v>
      </c>
      <c r="E60" s="312" t="s">
        <v>279</v>
      </c>
      <c r="F60" s="318" t="s">
        <v>271</v>
      </c>
      <c r="G60" s="312" t="s">
        <v>7</v>
      </c>
      <c r="H60" s="318" t="s">
        <v>205</v>
      </c>
      <c r="I60" s="312" t="s">
        <v>7</v>
      </c>
      <c r="J60" s="312" t="s">
        <v>1264</v>
      </c>
      <c r="K60" s="312" t="s">
        <v>1887</v>
      </c>
      <c r="L60" s="312" t="s">
        <v>195</v>
      </c>
      <c r="M60" s="313">
        <v>45057</v>
      </c>
      <c r="N60" s="313">
        <v>45057</v>
      </c>
      <c r="O60" s="312" t="s">
        <v>2042</v>
      </c>
      <c r="P60" s="203"/>
      <c r="Q60" s="312" t="s">
        <v>9</v>
      </c>
      <c r="R60" s="312" t="s">
        <v>17</v>
      </c>
      <c r="S60" s="311"/>
      <c r="T60" s="307"/>
      <c r="U60" s="306"/>
      <c r="V60" s="312" t="s">
        <v>1889</v>
      </c>
      <c r="W60" s="306"/>
      <c r="X60" s="312" t="s">
        <v>1889</v>
      </c>
      <c r="Y60" s="333">
        <v>45059</v>
      </c>
      <c r="Z60" s="136" t="s">
        <v>276</v>
      </c>
      <c r="AA60" s="328" t="s">
        <v>1297</v>
      </c>
      <c r="AB60" s="79"/>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c r="BE60" s="127"/>
      <c r="BF60" s="127"/>
      <c r="BG60" s="127"/>
      <c r="BH60" s="127"/>
      <c r="BI60" s="127"/>
      <c r="BJ60" s="127"/>
      <c r="BK60" s="127"/>
      <c r="BL60" s="127"/>
      <c r="BM60" s="127"/>
      <c r="BN60" s="127"/>
      <c r="BO60" s="127"/>
      <c r="BP60" s="127"/>
      <c r="BQ60" s="127"/>
      <c r="BR60" s="127"/>
      <c r="BS60" s="127"/>
      <c r="BT60" s="127"/>
      <c r="BU60" s="127"/>
      <c r="BV60" s="127"/>
      <c r="BW60" s="127"/>
      <c r="BX60" s="127"/>
      <c r="BY60" s="127"/>
      <c r="BZ60" s="127"/>
      <c r="CA60" s="127"/>
      <c r="CB60" s="127"/>
      <c r="CC60" s="127"/>
      <c r="CD60" s="127"/>
      <c r="CE60" s="127"/>
      <c r="CF60" s="127"/>
      <c r="CG60" s="127"/>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row>
    <row r="61" spans="1:126" x14ac:dyDescent="0.35">
      <c r="A61" s="321">
        <v>19</v>
      </c>
      <c r="B61" s="320" t="s">
        <v>2043</v>
      </c>
      <c r="C61" s="318">
        <v>4</v>
      </c>
      <c r="D61" s="144" t="s">
        <v>20</v>
      </c>
      <c r="E61" s="312" t="s">
        <v>279</v>
      </c>
      <c r="F61" s="318" t="s">
        <v>271</v>
      </c>
      <c r="G61" s="312" t="s">
        <v>7</v>
      </c>
      <c r="H61" s="318" t="s">
        <v>199</v>
      </c>
      <c r="I61" s="312" t="s">
        <v>7</v>
      </c>
      <c r="J61" s="312" t="s">
        <v>1264</v>
      </c>
      <c r="K61" s="312" t="s">
        <v>1887</v>
      </c>
      <c r="L61" s="312" t="s">
        <v>195</v>
      </c>
      <c r="M61" s="313">
        <v>45057</v>
      </c>
      <c r="N61" s="313">
        <v>45057</v>
      </c>
      <c r="O61" s="312" t="s">
        <v>2044</v>
      </c>
      <c r="P61" s="203"/>
      <c r="Q61" s="312" t="s">
        <v>9</v>
      </c>
      <c r="R61" s="312" t="s">
        <v>10</v>
      </c>
      <c r="S61" s="311"/>
      <c r="T61" s="307"/>
      <c r="U61" s="306"/>
      <c r="V61" s="312" t="s">
        <v>1889</v>
      </c>
      <c r="W61" s="306"/>
      <c r="X61" s="312" t="s">
        <v>1889</v>
      </c>
      <c r="Y61" s="333">
        <v>45065</v>
      </c>
      <c r="Z61" s="136" t="s">
        <v>276</v>
      </c>
      <c r="AA61" s="328" t="s">
        <v>1655</v>
      </c>
      <c r="AB61" s="79"/>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c r="BR61" s="127"/>
      <c r="BS61" s="127"/>
      <c r="BT61" s="127"/>
      <c r="BU61" s="127"/>
      <c r="BV61" s="127"/>
      <c r="BW61" s="127"/>
      <c r="BX61" s="127"/>
      <c r="BY61" s="127"/>
      <c r="BZ61" s="127"/>
      <c r="CA61" s="127"/>
      <c r="CB61" s="127"/>
      <c r="CC61" s="127"/>
      <c r="CD61" s="127"/>
      <c r="CE61" s="127"/>
      <c r="CF61" s="127"/>
      <c r="CG61" s="127"/>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row>
    <row r="62" spans="1:126" hidden="1" x14ac:dyDescent="0.35">
      <c r="A62" s="320">
        <v>20</v>
      </c>
      <c r="B62" s="320" t="s">
        <v>2045</v>
      </c>
      <c r="C62" s="318">
        <v>38</v>
      </c>
      <c r="D62" s="144" t="s">
        <v>13</v>
      </c>
      <c r="E62" s="312" t="s">
        <v>286</v>
      </c>
      <c r="F62" s="318" t="s">
        <v>312</v>
      </c>
      <c r="G62" s="312" t="s">
        <v>2046</v>
      </c>
      <c r="H62" s="318" t="s">
        <v>199</v>
      </c>
      <c r="I62" s="312" t="s">
        <v>52</v>
      </c>
      <c r="J62" s="312" t="s">
        <v>273</v>
      </c>
      <c r="K62" s="312"/>
      <c r="L62" s="312" t="s">
        <v>193</v>
      </c>
      <c r="M62" s="313">
        <v>45064</v>
      </c>
      <c r="N62" s="313">
        <v>45064</v>
      </c>
      <c r="O62" s="312" t="s">
        <v>2047</v>
      </c>
      <c r="P62" s="203"/>
      <c r="Q62" s="312" t="s">
        <v>9</v>
      </c>
      <c r="R62" s="312" t="s">
        <v>23</v>
      </c>
      <c r="S62" s="311"/>
      <c r="T62" s="307"/>
      <c r="U62" s="307" t="s">
        <v>163</v>
      </c>
      <c r="V62" s="312" t="s">
        <v>1506</v>
      </c>
      <c r="W62" s="306"/>
      <c r="X62" s="312" t="s">
        <v>1889</v>
      </c>
      <c r="Y62" s="333">
        <v>45072</v>
      </c>
      <c r="Z62" s="136" t="s">
        <v>276</v>
      </c>
      <c r="AA62" s="328" t="s">
        <v>2048</v>
      </c>
      <c r="AB62" s="79">
        <v>3</v>
      </c>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L62" s="127"/>
      <c r="BM62" s="127"/>
      <c r="BN62" s="127"/>
      <c r="BO62" s="127"/>
      <c r="BP62" s="127"/>
      <c r="BQ62" s="127"/>
      <c r="BR62" s="127"/>
      <c r="BS62" s="127"/>
      <c r="BT62" s="127"/>
      <c r="BU62" s="127"/>
      <c r="BV62" s="127"/>
      <c r="BW62" s="127"/>
      <c r="BX62" s="127"/>
      <c r="BY62" s="127"/>
      <c r="BZ62" s="127"/>
      <c r="CA62" s="127"/>
      <c r="CB62" s="127"/>
      <c r="CC62" s="127"/>
      <c r="CD62" s="127"/>
      <c r="CE62" s="127"/>
      <c r="CF62" s="127"/>
      <c r="CG62" s="127"/>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row>
    <row r="63" spans="1:126" hidden="1" x14ac:dyDescent="0.35">
      <c r="A63" s="320">
        <v>20</v>
      </c>
      <c r="B63" s="320" t="s">
        <v>2049</v>
      </c>
      <c r="C63" s="318">
        <v>5</v>
      </c>
      <c r="D63" s="144" t="s">
        <v>13</v>
      </c>
      <c r="E63" s="312" t="s">
        <v>286</v>
      </c>
      <c r="F63" s="318" t="s">
        <v>271</v>
      </c>
      <c r="G63" s="312" t="s">
        <v>2050</v>
      </c>
      <c r="H63" s="318" t="s">
        <v>205</v>
      </c>
      <c r="I63" s="312" t="s">
        <v>175</v>
      </c>
      <c r="J63" s="312" t="s">
        <v>385</v>
      </c>
      <c r="K63" s="312" t="s">
        <v>370</v>
      </c>
      <c r="L63" s="312" t="s">
        <v>193</v>
      </c>
      <c r="M63" s="313">
        <v>45064</v>
      </c>
      <c r="N63" s="313">
        <v>45064</v>
      </c>
      <c r="O63" s="312" t="s">
        <v>2051</v>
      </c>
      <c r="P63" s="203"/>
      <c r="Q63" s="312" t="s">
        <v>9</v>
      </c>
      <c r="R63" s="312" t="s">
        <v>10</v>
      </c>
      <c r="S63" s="311"/>
      <c r="T63" s="307"/>
      <c r="U63" s="306"/>
      <c r="V63" s="312" t="s">
        <v>1889</v>
      </c>
      <c r="W63" s="306"/>
      <c r="X63" s="312" t="s">
        <v>1889</v>
      </c>
      <c r="Y63" s="333">
        <v>45069</v>
      </c>
      <c r="Z63" s="136" t="s">
        <v>276</v>
      </c>
      <c r="AA63" s="328" t="s">
        <v>1029</v>
      </c>
      <c r="AB63" s="79"/>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c r="BR63" s="127"/>
      <c r="BS63" s="127"/>
      <c r="BT63" s="127"/>
      <c r="BU63" s="127"/>
      <c r="BV63" s="127"/>
      <c r="BW63" s="127"/>
      <c r="BX63" s="127"/>
      <c r="BY63" s="127"/>
      <c r="BZ63" s="127"/>
      <c r="CA63" s="127"/>
      <c r="CB63" s="127"/>
      <c r="CC63" s="127"/>
      <c r="CD63" s="127"/>
      <c r="CE63" s="127"/>
      <c r="CF63" s="127"/>
      <c r="CG63" s="127"/>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row>
    <row r="64" spans="1:126" s="126" customFormat="1" hidden="1" x14ac:dyDescent="0.35">
      <c r="A64" s="320">
        <v>20</v>
      </c>
      <c r="B64" s="321" t="s">
        <v>2052</v>
      </c>
      <c r="C64" s="331">
        <v>6</v>
      </c>
      <c r="D64" s="144" t="s">
        <v>13</v>
      </c>
      <c r="E64" s="316" t="s">
        <v>286</v>
      </c>
      <c r="F64" s="318" t="s">
        <v>271</v>
      </c>
      <c r="G64" s="316" t="s">
        <v>2050</v>
      </c>
      <c r="H64" s="318" t="s">
        <v>205</v>
      </c>
      <c r="I64" s="312" t="s">
        <v>175</v>
      </c>
      <c r="J64" s="316" t="s">
        <v>385</v>
      </c>
      <c r="K64" s="316" t="s">
        <v>370</v>
      </c>
      <c r="L64" s="312" t="s">
        <v>193</v>
      </c>
      <c r="M64" s="313">
        <v>45064</v>
      </c>
      <c r="N64" s="313">
        <v>45064</v>
      </c>
      <c r="O64" s="316" t="s">
        <v>2053</v>
      </c>
      <c r="P64" s="203"/>
      <c r="Q64" s="312" t="s">
        <v>9</v>
      </c>
      <c r="R64" s="312" t="s">
        <v>17</v>
      </c>
      <c r="S64" s="311"/>
      <c r="T64" s="308"/>
      <c r="U64" s="306"/>
      <c r="V64" s="316" t="s">
        <v>1889</v>
      </c>
      <c r="W64" s="306"/>
      <c r="X64" s="316" t="s">
        <v>1889</v>
      </c>
      <c r="Y64" s="349">
        <v>45072</v>
      </c>
      <c r="Z64" s="136" t="s">
        <v>276</v>
      </c>
      <c r="AA64" s="330" t="s">
        <v>2054</v>
      </c>
      <c r="AB64" s="80"/>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7"/>
      <c r="BD64" s="127"/>
      <c r="BE64" s="127"/>
      <c r="BF64" s="127"/>
      <c r="BG64" s="127"/>
      <c r="BH64" s="127"/>
      <c r="BI64" s="127"/>
      <c r="BJ64" s="127"/>
      <c r="BK64" s="127"/>
      <c r="BL64" s="127"/>
      <c r="BM64" s="127"/>
      <c r="BN64" s="127"/>
      <c r="BO64" s="127"/>
      <c r="BP64" s="127"/>
      <c r="BQ64" s="127"/>
      <c r="BR64" s="127"/>
      <c r="BS64" s="127"/>
      <c r="BT64" s="127"/>
      <c r="BU64" s="127"/>
      <c r="BV64" s="127"/>
      <c r="BW64" s="127"/>
      <c r="BX64" s="127"/>
      <c r="BY64" s="127"/>
      <c r="BZ64" s="127"/>
      <c r="CA64" s="127"/>
      <c r="CB64" s="127"/>
      <c r="CC64" s="127"/>
      <c r="CD64" s="127"/>
      <c r="CE64" s="127"/>
      <c r="CF64" s="127"/>
      <c r="CG64" s="127"/>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row>
    <row r="65" spans="1:126" hidden="1" x14ac:dyDescent="0.35">
      <c r="A65" s="320">
        <v>20</v>
      </c>
      <c r="B65" s="320" t="s">
        <v>2055</v>
      </c>
      <c r="C65" s="318">
        <v>75</v>
      </c>
      <c r="D65" s="144" t="s">
        <v>13</v>
      </c>
      <c r="E65" s="312" t="s">
        <v>279</v>
      </c>
      <c r="F65" s="318" t="s">
        <v>271</v>
      </c>
      <c r="G65" s="312" t="s">
        <v>53</v>
      </c>
      <c r="H65" s="318" t="s">
        <v>199</v>
      </c>
      <c r="I65" s="312" t="s">
        <v>53</v>
      </c>
      <c r="J65" s="312" t="s">
        <v>295</v>
      </c>
      <c r="K65" s="312" t="s">
        <v>839</v>
      </c>
      <c r="L65" s="312" t="s">
        <v>193</v>
      </c>
      <c r="M65" s="313">
        <v>45065</v>
      </c>
      <c r="N65" s="313">
        <v>45065</v>
      </c>
      <c r="O65" s="312" t="s">
        <v>2056</v>
      </c>
      <c r="P65" s="203"/>
      <c r="Q65" s="312" t="s">
        <v>9</v>
      </c>
      <c r="R65" s="312" t="s">
        <v>17</v>
      </c>
      <c r="S65" s="311"/>
      <c r="T65" s="307"/>
      <c r="U65" s="306"/>
      <c r="V65" s="312" t="s">
        <v>1889</v>
      </c>
      <c r="W65" s="306"/>
      <c r="X65" s="312" t="s">
        <v>1889</v>
      </c>
      <c r="Y65" s="349">
        <v>45076</v>
      </c>
      <c r="Z65" s="136" t="s">
        <v>276</v>
      </c>
      <c r="AA65" s="328" t="s">
        <v>2057</v>
      </c>
      <c r="AB65" s="79"/>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c r="BR65" s="127"/>
      <c r="BS65" s="127"/>
      <c r="BT65" s="127"/>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row>
    <row r="66" spans="1:126" s="128" customFormat="1" hidden="1" x14ac:dyDescent="0.35">
      <c r="A66" s="322">
        <v>20</v>
      </c>
      <c r="B66" s="322" t="s">
        <v>2058</v>
      </c>
      <c r="C66" s="324">
        <v>25</v>
      </c>
      <c r="D66" s="267" t="s">
        <v>13</v>
      </c>
      <c r="E66" s="323" t="s">
        <v>286</v>
      </c>
      <c r="F66" s="324" t="s">
        <v>271</v>
      </c>
      <c r="G66" s="323" t="s">
        <v>53</v>
      </c>
      <c r="H66" s="324" t="s">
        <v>199</v>
      </c>
      <c r="I66" s="323" t="s">
        <v>53</v>
      </c>
      <c r="J66" s="323" t="s">
        <v>301</v>
      </c>
      <c r="K66" s="323" t="s">
        <v>904</v>
      </c>
      <c r="L66" s="323" t="s">
        <v>193</v>
      </c>
      <c r="M66" s="325">
        <v>45065</v>
      </c>
      <c r="N66" s="325">
        <v>45065</v>
      </c>
      <c r="O66" s="323" t="s">
        <v>2059</v>
      </c>
      <c r="P66" s="203"/>
      <c r="Q66" s="323" t="s">
        <v>9</v>
      </c>
      <c r="R66" s="323" t="s">
        <v>17</v>
      </c>
      <c r="S66" s="311"/>
      <c r="T66" s="307"/>
      <c r="U66" s="306"/>
      <c r="V66" s="312" t="s">
        <v>1889</v>
      </c>
      <c r="W66" s="306"/>
      <c r="X66" s="312" t="s">
        <v>1889</v>
      </c>
      <c r="Y66" s="333">
        <v>45071</v>
      </c>
      <c r="Z66" s="136" t="s">
        <v>276</v>
      </c>
      <c r="AA66" s="328" t="s">
        <v>1658</v>
      </c>
      <c r="AB66" s="102"/>
      <c r="AC66" s="127"/>
      <c r="AD66" s="127"/>
      <c r="AE66" s="127"/>
      <c r="AF66" s="127"/>
      <c r="AG66" s="127"/>
      <c r="AH66" s="127"/>
      <c r="AI66" s="127"/>
      <c r="AJ66" s="127"/>
      <c r="AK66" s="127"/>
      <c r="AL66" s="127"/>
      <c r="AM66" s="127"/>
      <c r="AN66" s="127"/>
      <c r="AO66" s="127"/>
      <c r="AP66" s="127"/>
      <c r="AQ66" s="127"/>
      <c r="AR66" s="127"/>
      <c r="AS66" s="127"/>
      <c r="AT66" s="127"/>
      <c r="AU66" s="127"/>
      <c r="AV66" s="127"/>
      <c r="AW66" s="127"/>
      <c r="AX66" s="127"/>
      <c r="AY66" s="127"/>
      <c r="AZ66" s="127"/>
      <c r="BA66" s="127"/>
      <c r="BB66" s="127"/>
      <c r="BC66" s="127"/>
      <c r="BD66" s="127"/>
      <c r="BE66" s="127"/>
      <c r="BF66" s="127"/>
      <c r="BG66" s="127"/>
      <c r="BH66" s="127"/>
      <c r="BI66" s="127"/>
      <c r="BJ66" s="127"/>
      <c r="BK66" s="127"/>
      <c r="BL66" s="127"/>
      <c r="BM66" s="127"/>
      <c r="BN66" s="127"/>
      <c r="BO66" s="127"/>
      <c r="BP66" s="127"/>
      <c r="BQ66" s="127"/>
      <c r="BR66" s="127"/>
      <c r="BS66" s="127"/>
      <c r="BT66" s="127"/>
      <c r="BU66" s="127"/>
      <c r="BV66" s="127"/>
      <c r="BW66" s="127"/>
      <c r="BX66" s="127"/>
      <c r="BY66" s="127"/>
      <c r="BZ66" s="127"/>
      <c r="CA66" s="127"/>
      <c r="CB66" s="127"/>
      <c r="CC66" s="127"/>
      <c r="CD66" s="127"/>
      <c r="CE66" s="127"/>
      <c r="CF66" s="127"/>
      <c r="CG66" s="127"/>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row>
    <row r="67" spans="1:126" s="128" customFormat="1" x14ac:dyDescent="0.35">
      <c r="A67" s="322">
        <v>20</v>
      </c>
      <c r="B67" s="322" t="s">
        <v>2060</v>
      </c>
      <c r="C67" s="324">
        <v>30</v>
      </c>
      <c r="D67" s="267" t="s">
        <v>13</v>
      </c>
      <c r="E67" s="323" t="s">
        <v>286</v>
      </c>
      <c r="F67" s="324" t="s">
        <v>271</v>
      </c>
      <c r="G67" s="323" t="s">
        <v>896</v>
      </c>
      <c r="H67" s="324" t="s">
        <v>205</v>
      </c>
      <c r="I67" s="92" t="s">
        <v>173</v>
      </c>
      <c r="J67" s="323" t="s">
        <v>385</v>
      </c>
      <c r="K67" s="92" t="s">
        <v>274</v>
      </c>
      <c r="L67" s="323" t="s">
        <v>195</v>
      </c>
      <c r="M67" s="325">
        <v>45065</v>
      </c>
      <c r="N67" s="325">
        <v>45065</v>
      </c>
      <c r="O67" s="323" t="s">
        <v>669</v>
      </c>
      <c r="P67" s="203"/>
      <c r="Q67" s="323" t="s">
        <v>9</v>
      </c>
      <c r="R67" s="323" t="s">
        <v>17</v>
      </c>
      <c r="S67" s="311"/>
      <c r="T67" s="307"/>
      <c r="U67" s="306"/>
      <c r="V67" s="312" t="s">
        <v>1889</v>
      </c>
      <c r="W67" s="306"/>
      <c r="X67" s="312" t="s">
        <v>1889</v>
      </c>
      <c r="Y67" s="333">
        <v>45069</v>
      </c>
      <c r="Z67" s="136" t="s">
        <v>276</v>
      </c>
      <c r="AA67" s="328" t="s">
        <v>2061</v>
      </c>
      <c r="AB67" s="102"/>
      <c r="AC67" s="127"/>
      <c r="AD67" s="127"/>
      <c r="AE67" s="127"/>
      <c r="AF67" s="127"/>
      <c r="AG67" s="127"/>
      <c r="AH67" s="127"/>
      <c r="AI67" s="127"/>
      <c r="AJ67" s="127"/>
      <c r="AK67" s="127"/>
      <c r="AL67" s="127"/>
      <c r="AM67" s="127"/>
      <c r="AN67" s="127"/>
      <c r="AO67" s="127"/>
      <c r="AP67" s="127"/>
      <c r="AQ67" s="127"/>
      <c r="AR67" s="127"/>
      <c r="AS67" s="127"/>
      <c r="AT67" s="127"/>
      <c r="AU67" s="127"/>
      <c r="AV67" s="127"/>
      <c r="AW67" s="127"/>
      <c r="AX67" s="127"/>
      <c r="AY67" s="127"/>
      <c r="AZ67" s="127"/>
      <c r="BA67" s="127"/>
      <c r="BB67" s="127"/>
      <c r="BC67" s="127"/>
      <c r="BD67" s="127"/>
      <c r="BE67" s="127"/>
      <c r="BF67" s="127"/>
      <c r="BG67" s="127"/>
      <c r="BH67" s="127"/>
      <c r="BI67" s="127"/>
      <c r="BJ67" s="127"/>
      <c r="BK67" s="127"/>
      <c r="BL67" s="127"/>
      <c r="BM67" s="127"/>
      <c r="BN67" s="127"/>
      <c r="BO67" s="127"/>
      <c r="BP67" s="127"/>
      <c r="BQ67" s="127"/>
      <c r="BR67" s="127"/>
      <c r="BS67" s="127"/>
      <c r="BT67" s="127"/>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row>
    <row r="68" spans="1:126" s="128" customFormat="1" hidden="1" x14ac:dyDescent="0.35">
      <c r="A68" s="322">
        <v>20</v>
      </c>
      <c r="B68" s="322" t="s">
        <v>2062</v>
      </c>
      <c r="C68" s="324">
        <v>32</v>
      </c>
      <c r="D68" s="267" t="s">
        <v>13</v>
      </c>
      <c r="E68" s="323" t="s">
        <v>286</v>
      </c>
      <c r="F68" s="324" t="s">
        <v>312</v>
      </c>
      <c r="G68" s="323" t="s">
        <v>186</v>
      </c>
      <c r="H68" s="324" t="s">
        <v>201</v>
      </c>
      <c r="I68" s="323" t="s">
        <v>186</v>
      </c>
      <c r="J68" s="323" t="s">
        <v>385</v>
      </c>
      <c r="K68" s="323" t="s">
        <v>2027</v>
      </c>
      <c r="L68" s="323" t="s">
        <v>55</v>
      </c>
      <c r="M68" s="325">
        <v>45066</v>
      </c>
      <c r="N68" s="325">
        <v>45066</v>
      </c>
      <c r="O68" s="323" t="s">
        <v>2063</v>
      </c>
      <c r="P68" s="203"/>
      <c r="Q68" s="323" t="s">
        <v>9</v>
      </c>
      <c r="R68" s="323" t="s">
        <v>23</v>
      </c>
      <c r="S68" s="311"/>
      <c r="T68" s="307" t="s">
        <v>1949</v>
      </c>
      <c r="U68" s="307" t="s">
        <v>163</v>
      </c>
      <c r="V68" s="312" t="s">
        <v>1678</v>
      </c>
      <c r="W68" s="306"/>
      <c r="X68" s="312" t="s">
        <v>1889</v>
      </c>
      <c r="Y68" s="333">
        <v>45068</v>
      </c>
      <c r="Z68" s="136" t="s">
        <v>276</v>
      </c>
      <c r="AA68" s="328" t="s">
        <v>2064</v>
      </c>
      <c r="AB68" s="347">
        <v>1</v>
      </c>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27"/>
      <c r="BH68" s="127"/>
      <c r="BI68" s="127"/>
      <c r="BJ68" s="127"/>
      <c r="BK68" s="127"/>
      <c r="BL68" s="127"/>
      <c r="BM68" s="127"/>
      <c r="BN68" s="127"/>
      <c r="BO68" s="127"/>
      <c r="BP68" s="127"/>
      <c r="BQ68" s="127"/>
      <c r="BR68" s="127"/>
      <c r="BS68" s="127"/>
      <c r="BT68" s="127"/>
      <c r="BU68" s="127"/>
      <c r="BV68" s="127"/>
      <c r="BW68" s="127"/>
      <c r="BX68" s="127"/>
      <c r="BY68" s="127"/>
      <c r="BZ68" s="127"/>
      <c r="CA68" s="127"/>
      <c r="CB68" s="127"/>
      <c r="CC68" s="127"/>
      <c r="CD68" s="127"/>
      <c r="CE68" s="127"/>
      <c r="CF68" s="127"/>
      <c r="CG68" s="127"/>
      <c r="CH68" s="127"/>
      <c r="CI68" s="127"/>
      <c r="CJ68" s="127"/>
      <c r="CK68" s="127"/>
      <c r="CL68" s="127"/>
      <c r="CM68" s="127"/>
      <c r="CN68" s="127"/>
      <c r="CO68" s="127"/>
      <c r="CP68" s="127"/>
      <c r="CQ68" s="127"/>
      <c r="CR68" s="127"/>
      <c r="CS68" s="127"/>
      <c r="CT68" s="127"/>
      <c r="CU68" s="127"/>
      <c r="CV68" s="127"/>
      <c r="CW68" s="127"/>
      <c r="CX68" s="127"/>
      <c r="CY68" s="127"/>
      <c r="CZ68" s="127"/>
      <c r="DA68" s="127"/>
      <c r="DB68" s="127"/>
      <c r="DC68" s="127"/>
      <c r="DD68" s="127"/>
      <c r="DE68" s="127"/>
      <c r="DF68" s="127"/>
      <c r="DG68" s="127"/>
      <c r="DH68" s="127"/>
      <c r="DI68" s="127"/>
      <c r="DJ68" s="127"/>
      <c r="DK68" s="127"/>
      <c r="DL68" s="127"/>
      <c r="DM68" s="127"/>
      <c r="DN68" s="127"/>
      <c r="DO68" s="127"/>
      <c r="DP68" s="127"/>
      <c r="DQ68" s="127"/>
      <c r="DR68" s="127"/>
      <c r="DS68" s="127"/>
      <c r="DT68" s="127"/>
      <c r="DU68" s="127"/>
      <c r="DV68" s="127"/>
    </row>
    <row r="69" spans="1:126" s="128" customFormat="1" x14ac:dyDescent="0.35">
      <c r="A69" s="322">
        <v>21</v>
      </c>
      <c r="B69" s="322" t="s">
        <v>2065</v>
      </c>
      <c r="C69" s="324">
        <v>32</v>
      </c>
      <c r="D69" s="267" t="s">
        <v>13</v>
      </c>
      <c r="E69" s="323" t="s">
        <v>286</v>
      </c>
      <c r="F69" s="324" t="s">
        <v>271</v>
      </c>
      <c r="G69" s="323" t="s">
        <v>896</v>
      </c>
      <c r="H69" s="324" t="s">
        <v>199</v>
      </c>
      <c r="I69" s="92" t="s">
        <v>173</v>
      </c>
      <c r="J69" s="323" t="s">
        <v>357</v>
      </c>
      <c r="K69" s="323" t="s">
        <v>274</v>
      </c>
      <c r="L69" s="323" t="s">
        <v>195</v>
      </c>
      <c r="M69" s="325">
        <v>45068</v>
      </c>
      <c r="N69" s="325">
        <v>45068</v>
      </c>
      <c r="O69" s="323" t="s">
        <v>2066</v>
      </c>
      <c r="P69" s="203"/>
      <c r="Q69" s="323" t="s">
        <v>9</v>
      </c>
      <c r="R69" s="323" t="s">
        <v>17</v>
      </c>
      <c r="S69" s="311"/>
      <c r="T69" s="307" t="s">
        <v>689</v>
      </c>
      <c r="U69" s="306"/>
      <c r="V69" s="312" t="s">
        <v>1889</v>
      </c>
      <c r="W69" s="306"/>
      <c r="X69" s="312" t="s">
        <v>1889</v>
      </c>
      <c r="Y69" s="349">
        <v>45112</v>
      </c>
      <c r="Z69" s="136" t="s">
        <v>276</v>
      </c>
      <c r="AA69" s="342" t="s">
        <v>2067</v>
      </c>
      <c r="AB69" s="278"/>
      <c r="AC69" s="127"/>
      <c r="AD69" s="127"/>
      <c r="AE69" s="127"/>
      <c r="AF69" s="127"/>
      <c r="AG69" s="127"/>
      <c r="AH69" s="127"/>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c r="BE69" s="127"/>
      <c r="BF69" s="127"/>
      <c r="BG69" s="127"/>
      <c r="BH69" s="127"/>
      <c r="BI69" s="127"/>
      <c r="BJ69" s="127"/>
      <c r="BK69" s="127"/>
      <c r="BL69" s="127"/>
      <c r="BM69" s="127"/>
      <c r="BN69" s="127"/>
      <c r="BO69" s="127"/>
      <c r="BP69" s="127"/>
      <c r="BQ69" s="127"/>
      <c r="BR69" s="127"/>
      <c r="BS69" s="127"/>
      <c r="BT69" s="127"/>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c r="CV69" s="127"/>
      <c r="CW69" s="127"/>
      <c r="CX69" s="127"/>
      <c r="CY69" s="127"/>
      <c r="CZ69" s="127"/>
      <c r="DA69" s="127"/>
      <c r="DB69" s="127"/>
      <c r="DC69" s="127"/>
      <c r="DD69" s="127"/>
      <c r="DE69" s="127"/>
      <c r="DF69" s="127"/>
      <c r="DG69" s="127"/>
      <c r="DH69" s="127"/>
      <c r="DI69" s="127"/>
      <c r="DJ69" s="127"/>
      <c r="DK69" s="127"/>
      <c r="DL69" s="127"/>
      <c r="DM69" s="127"/>
      <c r="DN69" s="127"/>
      <c r="DO69" s="127"/>
      <c r="DP69" s="127"/>
      <c r="DQ69" s="127"/>
      <c r="DR69" s="127"/>
      <c r="DS69" s="127"/>
      <c r="DT69" s="127"/>
      <c r="DU69" s="127"/>
    </row>
    <row r="70" spans="1:126" s="128" customFormat="1" x14ac:dyDescent="0.35">
      <c r="A70" s="322">
        <v>21</v>
      </c>
      <c r="B70" s="322" t="s">
        <v>2068</v>
      </c>
      <c r="C70" s="324">
        <v>10</v>
      </c>
      <c r="D70" s="267" t="s">
        <v>13</v>
      </c>
      <c r="E70" s="323" t="s">
        <v>279</v>
      </c>
      <c r="F70" s="324" t="s">
        <v>271</v>
      </c>
      <c r="G70" s="323" t="s">
        <v>790</v>
      </c>
      <c r="H70" s="324" t="s">
        <v>199</v>
      </c>
      <c r="I70" s="323" t="s">
        <v>7</v>
      </c>
      <c r="J70" s="323" t="s">
        <v>1264</v>
      </c>
      <c r="K70" s="323" t="s">
        <v>1887</v>
      </c>
      <c r="L70" s="323" t="s">
        <v>195</v>
      </c>
      <c r="M70" s="325">
        <v>45068</v>
      </c>
      <c r="N70" s="325">
        <v>45068</v>
      </c>
      <c r="O70" s="323" t="s">
        <v>2069</v>
      </c>
      <c r="P70" s="203"/>
      <c r="Q70" s="323" t="s">
        <v>9</v>
      </c>
      <c r="R70" s="323" t="s">
        <v>17</v>
      </c>
      <c r="S70" s="311"/>
      <c r="T70" s="307"/>
      <c r="U70" s="306"/>
      <c r="V70" s="312" t="s">
        <v>1889</v>
      </c>
      <c r="W70" s="306"/>
      <c r="X70" s="312" t="s">
        <v>1889</v>
      </c>
      <c r="Y70" s="349">
        <v>45079</v>
      </c>
      <c r="Z70" s="136" t="s">
        <v>276</v>
      </c>
      <c r="AA70" s="342" t="s">
        <v>2070</v>
      </c>
      <c r="AB70" s="278"/>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c r="BE70" s="127"/>
      <c r="BF70" s="127"/>
      <c r="BG70" s="127"/>
      <c r="BH70" s="127"/>
      <c r="BI70" s="127"/>
      <c r="BJ70" s="127"/>
      <c r="BK70" s="127"/>
      <c r="BL70" s="127"/>
      <c r="BM70" s="127"/>
      <c r="BN70" s="127"/>
      <c r="BO70" s="127"/>
      <c r="BP70" s="127"/>
      <c r="BQ70" s="127"/>
      <c r="BR70" s="127"/>
      <c r="BS70" s="127"/>
      <c r="BT70" s="127"/>
      <c r="BU70" s="127"/>
      <c r="BV70" s="127"/>
      <c r="BW70" s="127"/>
      <c r="BX70" s="127"/>
      <c r="BY70" s="127"/>
      <c r="BZ70" s="127"/>
      <c r="CA70" s="127"/>
      <c r="CB70" s="127"/>
      <c r="CC70" s="127"/>
      <c r="CD70" s="127"/>
      <c r="CE70" s="127"/>
      <c r="CF70" s="127"/>
      <c r="CG70" s="127"/>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row>
    <row r="71" spans="1:126" s="128" customFormat="1" hidden="1" x14ac:dyDescent="0.35">
      <c r="A71" s="322">
        <v>21</v>
      </c>
      <c r="B71" s="322" t="s">
        <v>2071</v>
      </c>
      <c r="C71" s="324">
        <v>30</v>
      </c>
      <c r="D71" s="267" t="s">
        <v>13</v>
      </c>
      <c r="E71" s="323" t="s">
        <v>286</v>
      </c>
      <c r="F71" s="324" t="s">
        <v>271</v>
      </c>
      <c r="G71" s="323" t="s">
        <v>47</v>
      </c>
      <c r="H71" s="324" t="s">
        <v>199</v>
      </c>
      <c r="I71" s="323" t="s">
        <v>47</v>
      </c>
      <c r="J71" s="323" t="s">
        <v>612</v>
      </c>
      <c r="K71" s="323" t="s">
        <v>1314</v>
      </c>
      <c r="L71" s="323" t="s">
        <v>193</v>
      </c>
      <c r="M71" s="325">
        <v>45069</v>
      </c>
      <c r="N71" s="325">
        <v>45069</v>
      </c>
      <c r="O71" s="323" t="s">
        <v>2072</v>
      </c>
      <c r="P71" s="203"/>
      <c r="Q71" s="323" t="s">
        <v>9</v>
      </c>
      <c r="R71" s="323" t="s">
        <v>10</v>
      </c>
      <c r="S71" s="311"/>
      <c r="T71" s="307"/>
      <c r="U71" s="306"/>
      <c r="V71" s="312" t="s">
        <v>1889</v>
      </c>
      <c r="W71" s="306"/>
      <c r="X71" s="312" t="s">
        <v>1889</v>
      </c>
      <c r="Y71" s="349">
        <v>45073</v>
      </c>
      <c r="Z71" s="136" t="s">
        <v>276</v>
      </c>
      <c r="AA71" s="342" t="s">
        <v>2073</v>
      </c>
      <c r="AB71" s="278"/>
      <c r="AC71" s="127"/>
      <c r="AD71" s="127"/>
      <c r="AE71" s="127"/>
      <c r="AF71" s="127"/>
      <c r="AG71" s="127"/>
      <c r="AH71" s="127"/>
      <c r="AI71" s="127"/>
      <c r="AJ71" s="127"/>
      <c r="AK71" s="127"/>
      <c r="AL71" s="127"/>
      <c r="AM71" s="127"/>
      <c r="AN71" s="127"/>
      <c r="AO71" s="127"/>
      <c r="AP71" s="127"/>
      <c r="AQ71" s="127"/>
      <c r="AR71" s="127"/>
      <c r="AS71" s="127"/>
      <c r="AT71" s="127"/>
      <c r="AU71" s="127"/>
      <c r="AV71" s="127"/>
      <c r="AW71" s="127"/>
      <c r="AX71" s="127"/>
      <c r="AY71" s="127"/>
      <c r="AZ71" s="127"/>
      <c r="BA71" s="127"/>
      <c r="BB71" s="127"/>
      <c r="BC71" s="127"/>
      <c r="BD71" s="127"/>
      <c r="BE71" s="127"/>
      <c r="BF71" s="127"/>
      <c r="BG71" s="127"/>
      <c r="BH71" s="127"/>
      <c r="BI71" s="127"/>
      <c r="BJ71" s="127"/>
      <c r="BK71" s="127"/>
      <c r="BL71" s="127"/>
      <c r="BM71" s="127"/>
      <c r="BN71" s="127"/>
      <c r="BO71" s="127"/>
      <c r="BP71" s="127"/>
      <c r="BQ71" s="127"/>
      <c r="BR71" s="127"/>
      <c r="BS71" s="127"/>
      <c r="BT71" s="127"/>
      <c r="BU71" s="127"/>
      <c r="BV71" s="127"/>
      <c r="BW71" s="127"/>
      <c r="BX71" s="127"/>
      <c r="BY71" s="127"/>
      <c r="BZ71" s="127"/>
      <c r="CA71" s="127"/>
      <c r="CB71" s="127"/>
      <c r="CC71" s="127"/>
      <c r="CD71" s="127"/>
      <c r="CE71" s="127"/>
      <c r="CF71" s="127"/>
      <c r="CG71" s="127"/>
      <c r="CH71" s="127"/>
      <c r="CI71" s="127"/>
      <c r="CJ71" s="127"/>
      <c r="CK71" s="127"/>
      <c r="CL71" s="127"/>
      <c r="CM71" s="127"/>
      <c r="CN71" s="127"/>
      <c r="CO71" s="127"/>
      <c r="CP71" s="127"/>
      <c r="CQ71" s="127"/>
      <c r="CR71" s="127"/>
      <c r="CS71" s="127"/>
      <c r="CT71" s="127"/>
      <c r="CU71" s="127"/>
      <c r="CV71" s="127"/>
      <c r="CW71" s="127"/>
      <c r="CX71" s="127"/>
      <c r="CY71" s="127"/>
      <c r="CZ71" s="127"/>
      <c r="DA71" s="127"/>
      <c r="DB71" s="127"/>
      <c r="DC71" s="127"/>
      <c r="DD71" s="127"/>
      <c r="DE71" s="127"/>
      <c r="DF71" s="127"/>
      <c r="DG71" s="127"/>
      <c r="DH71" s="127"/>
      <c r="DI71" s="127"/>
      <c r="DJ71" s="127"/>
      <c r="DK71" s="127"/>
      <c r="DL71" s="127"/>
      <c r="DM71" s="127"/>
      <c r="DN71" s="127"/>
      <c r="DO71" s="127"/>
      <c r="DP71" s="127"/>
      <c r="DQ71" s="127"/>
      <c r="DR71" s="127"/>
      <c r="DS71" s="127"/>
      <c r="DT71" s="127"/>
      <c r="DU71" s="127"/>
    </row>
    <row r="72" spans="1:126" s="128" customFormat="1" hidden="1" x14ac:dyDescent="0.35">
      <c r="A72" s="322">
        <v>21</v>
      </c>
      <c r="B72" s="322" t="s">
        <v>2074</v>
      </c>
      <c r="C72" s="324">
        <v>44</v>
      </c>
      <c r="D72" s="267" t="s">
        <v>13</v>
      </c>
      <c r="E72" s="323" t="s">
        <v>279</v>
      </c>
      <c r="F72" s="324" t="s">
        <v>271</v>
      </c>
      <c r="G72" s="323" t="s">
        <v>47</v>
      </c>
      <c r="H72" s="324" t="s">
        <v>199</v>
      </c>
      <c r="I72" s="323" t="s">
        <v>47</v>
      </c>
      <c r="J72" s="323" t="s">
        <v>612</v>
      </c>
      <c r="K72" s="323" t="s">
        <v>1924</v>
      </c>
      <c r="L72" s="323" t="s">
        <v>193</v>
      </c>
      <c r="M72" s="325">
        <v>45069</v>
      </c>
      <c r="N72" s="325">
        <v>45069</v>
      </c>
      <c r="O72" s="323" t="s">
        <v>447</v>
      </c>
      <c r="P72" s="203"/>
      <c r="Q72" s="323" t="s">
        <v>9</v>
      </c>
      <c r="R72" s="323" t="s">
        <v>17</v>
      </c>
      <c r="S72" s="311"/>
      <c r="T72" s="307"/>
      <c r="U72" s="306"/>
      <c r="V72" s="312" t="s">
        <v>1889</v>
      </c>
      <c r="W72" s="306"/>
      <c r="X72" s="312" t="s">
        <v>1889</v>
      </c>
      <c r="Y72" s="349">
        <v>45073</v>
      </c>
      <c r="Z72" s="136" t="s">
        <v>276</v>
      </c>
      <c r="AA72" s="342" t="s">
        <v>2075</v>
      </c>
      <c r="AB72" s="278"/>
      <c r="AC72" s="127"/>
      <c r="AD72" s="127"/>
      <c r="AE72" s="127"/>
      <c r="AF72" s="127"/>
      <c r="AG72" s="127"/>
      <c r="AH72" s="127"/>
      <c r="AI72" s="127"/>
      <c r="AJ72" s="127"/>
      <c r="AK72" s="127"/>
      <c r="AL72" s="127"/>
      <c r="AM72" s="127"/>
      <c r="AN72" s="127"/>
      <c r="AO72" s="127"/>
      <c r="AP72" s="127"/>
      <c r="AQ72" s="127"/>
      <c r="AR72" s="127"/>
      <c r="AS72" s="127"/>
      <c r="AT72" s="127"/>
      <c r="AU72" s="127"/>
      <c r="AV72" s="127"/>
      <c r="AW72" s="127"/>
      <c r="AX72" s="127"/>
      <c r="AY72" s="127"/>
      <c r="AZ72" s="127"/>
      <c r="BA72" s="127"/>
      <c r="BB72" s="127"/>
      <c r="BC72" s="127"/>
      <c r="BD72" s="127"/>
      <c r="BE72" s="127"/>
      <c r="BF72" s="127"/>
      <c r="BG72" s="127"/>
      <c r="BH72" s="127"/>
      <c r="BI72" s="127"/>
      <c r="BJ72" s="127"/>
      <c r="BK72" s="127"/>
      <c r="BL72" s="127"/>
      <c r="BM72" s="127"/>
      <c r="BN72" s="127"/>
      <c r="BO72" s="127"/>
      <c r="BP72" s="127"/>
      <c r="BQ72" s="127"/>
      <c r="BR72" s="127"/>
      <c r="BS72" s="127"/>
      <c r="BT72" s="127"/>
      <c r="BU72" s="127"/>
      <c r="BV72" s="127"/>
      <c r="BW72" s="127"/>
      <c r="BX72" s="127"/>
      <c r="BY72" s="127"/>
      <c r="BZ72" s="127"/>
      <c r="CA72" s="127"/>
      <c r="CB72" s="127"/>
      <c r="CC72" s="127"/>
      <c r="CD72" s="127"/>
      <c r="CE72" s="127"/>
      <c r="CF72" s="127"/>
      <c r="CG72" s="127"/>
      <c r="CH72" s="127"/>
      <c r="CI72" s="127"/>
      <c r="CJ72" s="127"/>
      <c r="CK72" s="127"/>
      <c r="CL72" s="127"/>
      <c r="CM72" s="127"/>
      <c r="CN72" s="127"/>
      <c r="CO72" s="127"/>
      <c r="CP72" s="127"/>
      <c r="CQ72" s="127"/>
      <c r="CR72" s="127"/>
      <c r="CS72" s="127"/>
      <c r="CT72" s="127"/>
      <c r="CU72" s="127"/>
      <c r="CV72" s="127"/>
      <c r="CW72" s="127"/>
      <c r="CX72" s="127"/>
      <c r="CY72" s="127"/>
      <c r="CZ72" s="127"/>
      <c r="DA72" s="127"/>
      <c r="DB72" s="127"/>
      <c r="DC72" s="127"/>
      <c r="DD72" s="127"/>
      <c r="DE72" s="127"/>
      <c r="DF72" s="127"/>
      <c r="DG72" s="127"/>
      <c r="DH72" s="127"/>
      <c r="DI72" s="127"/>
      <c r="DJ72" s="127"/>
      <c r="DK72" s="127"/>
      <c r="DL72" s="127"/>
      <c r="DM72" s="127"/>
      <c r="DN72" s="127"/>
      <c r="DO72" s="127"/>
      <c r="DP72" s="127"/>
      <c r="DQ72" s="127"/>
      <c r="DR72" s="127"/>
      <c r="DS72" s="127"/>
      <c r="DT72" s="127"/>
      <c r="DU72" s="127"/>
    </row>
    <row r="73" spans="1:126" s="128" customFormat="1" hidden="1" x14ac:dyDescent="0.35">
      <c r="A73" s="322">
        <v>21</v>
      </c>
      <c r="B73" s="322" t="s">
        <v>2076</v>
      </c>
      <c r="C73" s="324">
        <v>66</v>
      </c>
      <c r="D73" s="267" t="s">
        <v>13</v>
      </c>
      <c r="E73" s="323" t="s">
        <v>286</v>
      </c>
      <c r="F73" s="324" t="s">
        <v>312</v>
      </c>
      <c r="G73" s="323" t="s">
        <v>188</v>
      </c>
      <c r="H73" s="324" t="s">
        <v>201</v>
      </c>
      <c r="I73" s="323" t="s">
        <v>188</v>
      </c>
      <c r="J73" s="323" t="s">
        <v>357</v>
      </c>
      <c r="K73" s="323" t="s">
        <v>313</v>
      </c>
      <c r="L73" s="323" t="s">
        <v>193</v>
      </c>
      <c r="M73" s="325">
        <v>45069</v>
      </c>
      <c r="N73" s="325">
        <v>45069</v>
      </c>
      <c r="O73" s="323" t="s">
        <v>2077</v>
      </c>
      <c r="P73" s="203"/>
      <c r="Q73" s="323" t="s">
        <v>9</v>
      </c>
      <c r="R73" s="323" t="s">
        <v>17</v>
      </c>
      <c r="S73" s="311"/>
      <c r="T73" s="307"/>
      <c r="U73" s="306"/>
      <c r="V73" s="312" t="s">
        <v>1889</v>
      </c>
      <c r="W73" s="306"/>
      <c r="X73" s="312" t="s">
        <v>1889</v>
      </c>
      <c r="Y73" s="349">
        <v>45072</v>
      </c>
      <c r="Z73" s="136" t="s">
        <v>276</v>
      </c>
      <c r="AA73" s="342" t="s">
        <v>749</v>
      </c>
      <c r="AB73" s="278"/>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L73" s="127"/>
      <c r="BM73" s="127"/>
      <c r="BN73" s="127"/>
      <c r="BO73" s="127"/>
      <c r="BP73" s="127"/>
      <c r="BQ73" s="127"/>
      <c r="BR73" s="127"/>
      <c r="BS73" s="127"/>
      <c r="BT73" s="127"/>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c r="CZ73" s="127"/>
      <c r="DA73" s="127"/>
      <c r="DB73" s="127"/>
      <c r="DC73" s="127"/>
      <c r="DD73" s="127"/>
      <c r="DE73" s="127"/>
      <c r="DF73" s="127"/>
      <c r="DG73" s="127"/>
      <c r="DH73" s="127"/>
      <c r="DI73" s="127"/>
      <c r="DJ73" s="127"/>
      <c r="DK73" s="127"/>
      <c r="DL73" s="127"/>
      <c r="DM73" s="127"/>
      <c r="DN73" s="127"/>
      <c r="DO73" s="127"/>
      <c r="DP73" s="127"/>
      <c r="DQ73" s="127"/>
      <c r="DR73" s="127"/>
      <c r="DS73" s="127"/>
      <c r="DT73" s="127"/>
      <c r="DU73" s="127"/>
    </row>
    <row r="74" spans="1:126" s="128" customFormat="1" hidden="1" x14ac:dyDescent="0.35">
      <c r="A74" s="322">
        <v>21</v>
      </c>
      <c r="B74" s="322" t="s">
        <v>2078</v>
      </c>
      <c r="C74" s="324">
        <v>11</v>
      </c>
      <c r="D74" s="267" t="s">
        <v>13</v>
      </c>
      <c r="E74" s="323" t="s">
        <v>286</v>
      </c>
      <c r="F74" s="324" t="s">
        <v>312</v>
      </c>
      <c r="G74" s="323" t="s">
        <v>173</v>
      </c>
      <c r="H74" s="324" t="s">
        <v>205</v>
      </c>
      <c r="I74" s="92" t="s">
        <v>173</v>
      </c>
      <c r="J74" s="323" t="s">
        <v>357</v>
      </c>
      <c r="K74" s="92" t="s">
        <v>274</v>
      </c>
      <c r="L74" s="323" t="s">
        <v>193</v>
      </c>
      <c r="M74" s="325">
        <v>45069</v>
      </c>
      <c r="N74" s="325">
        <v>45069</v>
      </c>
      <c r="O74" s="323" t="s">
        <v>2079</v>
      </c>
      <c r="P74" s="203"/>
      <c r="Q74" s="323" t="s">
        <v>9</v>
      </c>
      <c r="R74" s="323" t="s">
        <v>10</v>
      </c>
      <c r="S74" s="311"/>
      <c r="T74" s="307" t="s">
        <v>2080</v>
      </c>
      <c r="U74" s="306"/>
      <c r="V74" s="312" t="s">
        <v>1889</v>
      </c>
      <c r="W74" s="306"/>
      <c r="X74" s="312" t="s">
        <v>1889</v>
      </c>
      <c r="Y74" s="333">
        <v>45069</v>
      </c>
      <c r="Z74" s="136" t="s">
        <v>276</v>
      </c>
      <c r="AA74" s="328" t="s">
        <v>2081</v>
      </c>
      <c r="AB74" s="102"/>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L74" s="127"/>
      <c r="BM74" s="127"/>
      <c r="BN74" s="127"/>
      <c r="BO74" s="127"/>
      <c r="BP74" s="127"/>
      <c r="BQ74" s="127"/>
      <c r="BR74" s="127"/>
      <c r="BS74" s="127"/>
      <c r="BT74" s="127"/>
      <c r="BU74" s="127"/>
      <c r="BV74" s="127"/>
      <c r="BW74" s="127"/>
      <c r="BX74" s="127"/>
      <c r="BY74" s="127"/>
      <c r="BZ74" s="127"/>
      <c r="CA74" s="127"/>
      <c r="CB74" s="127"/>
      <c r="CC74" s="127"/>
      <c r="CD74" s="127"/>
      <c r="CE74" s="127"/>
      <c r="CF74" s="127"/>
      <c r="CG74" s="127"/>
      <c r="CH74" s="127"/>
      <c r="CI74" s="127"/>
      <c r="CJ74" s="127"/>
      <c r="CK74" s="127"/>
      <c r="CL74" s="127"/>
      <c r="CM74" s="127"/>
      <c r="CN74" s="127"/>
      <c r="CO74" s="127"/>
      <c r="CP74" s="127"/>
      <c r="CQ74" s="127"/>
      <c r="CR74" s="127"/>
      <c r="CS74" s="127"/>
      <c r="CT74" s="127"/>
      <c r="CU74" s="127"/>
      <c r="CV74" s="127"/>
      <c r="CW74" s="127"/>
      <c r="CX74" s="127"/>
      <c r="CY74" s="127"/>
      <c r="CZ74" s="127"/>
      <c r="DA74" s="127"/>
      <c r="DB74" s="127"/>
      <c r="DC74" s="127"/>
      <c r="DD74" s="127"/>
      <c r="DE74" s="127"/>
      <c r="DF74" s="127"/>
      <c r="DG74" s="127"/>
      <c r="DH74" s="127"/>
      <c r="DI74" s="127"/>
      <c r="DJ74" s="127"/>
      <c r="DK74" s="127"/>
      <c r="DL74" s="127"/>
      <c r="DM74" s="127"/>
      <c r="DN74" s="127"/>
      <c r="DO74" s="127"/>
      <c r="DP74" s="127"/>
      <c r="DQ74" s="127"/>
      <c r="DR74" s="127"/>
      <c r="DS74" s="127"/>
      <c r="DT74" s="127"/>
      <c r="DU74" s="127"/>
      <c r="DV74" s="127"/>
    </row>
    <row r="75" spans="1:126" s="128" customFormat="1" hidden="1" x14ac:dyDescent="0.35">
      <c r="A75" s="320">
        <v>20</v>
      </c>
      <c r="B75" s="320" t="s">
        <v>2082</v>
      </c>
      <c r="C75" s="318">
        <v>6</v>
      </c>
      <c r="D75" s="144" t="s">
        <v>13</v>
      </c>
      <c r="E75" s="312" t="s">
        <v>286</v>
      </c>
      <c r="F75" s="318" t="s">
        <v>271</v>
      </c>
      <c r="G75" s="312" t="s">
        <v>53</v>
      </c>
      <c r="H75" s="318" t="s">
        <v>199</v>
      </c>
      <c r="I75" s="312" t="s">
        <v>53</v>
      </c>
      <c r="J75" s="312" t="s">
        <v>295</v>
      </c>
      <c r="K75" s="312" t="s">
        <v>2083</v>
      </c>
      <c r="L75" s="312" t="s">
        <v>193</v>
      </c>
      <c r="M75" s="313">
        <v>45064</v>
      </c>
      <c r="N75" s="312" t="s">
        <v>1889</v>
      </c>
      <c r="O75" s="312" t="s">
        <v>2084</v>
      </c>
      <c r="P75" s="203"/>
      <c r="Q75" s="312" t="s">
        <v>9</v>
      </c>
      <c r="R75" s="312" t="s">
        <v>17</v>
      </c>
      <c r="S75" s="315"/>
      <c r="T75" s="307"/>
      <c r="U75" s="306"/>
      <c r="V75" s="312" t="s">
        <v>1889</v>
      </c>
      <c r="W75" s="307" t="s">
        <v>12</v>
      </c>
      <c r="X75" s="312" t="s">
        <v>2085</v>
      </c>
      <c r="Y75" s="308"/>
      <c r="Z75" s="351"/>
      <c r="AA75" s="278"/>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c r="BR75" s="127"/>
      <c r="BS75" s="127"/>
      <c r="BT75" s="127"/>
      <c r="BU75" s="127"/>
      <c r="BV75" s="127"/>
      <c r="BW75" s="127"/>
      <c r="BX75" s="127"/>
      <c r="BY75" s="127"/>
      <c r="BZ75" s="127"/>
      <c r="CA75" s="127"/>
      <c r="CB75" s="127"/>
      <c r="CC75" s="127"/>
      <c r="CD75" s="127"/>
      <c r="CE75" s="127"/>
      <c r="CF75" s="127"/>
      <c r="CG75" s="127"/>
      <c r="CH75" s="127"/>
      <c r="CI75" s="127"/>
      <c r="CJ75" s="127"/>
      <c r="CK75" s="127"/>
      <c r="CL75" s="127"/>
      <c r="CM75" s="127"/>
      <c r="CN75" s="127"/>
      <c r="CO75" s="127"/>
      <c r="CP75" s="127"/>
      <c r="CQ75" s="127"/>
      <c r="CR75" s="127"/>
      <c r="CS75" s="127"/>
      <c r="CT75" s="127"/>
      <c r="CU75" s="127"/>
      <c r="CV75" s="127"/>
      <c r="CW75" s="127"/>
      <c r="CX75" s="127"/>
      <c r="CY75" s="127"/>
      <c r="CZ75" s="127"/>
      <c r="DA75" s="127"/>
      <c r="DB75" s="127"/>
      <c r="DC75" s="127"/>
      <c r="DD75" s="127"/>
      <c r="DE75" s="127"/>
      <c r="DF75" s="127"/>
      <c r="DG75" s="127"/>
      <c r="DH75" s="127"/>
      <c r="DI75" s="127"/>
      <c r="DJ75" s="127"/>
      <c r="DK75" s="127"/>
      <c r="DL75" s="127"/>
      <c r="DM75" s="127"/>
      <c r="DN75" s="127"/>
      <c r="DO75" s="127"/>
      <c r="DP75" s="127"/>
      <c r="DQ75" s="127"/>
      <c r="DR75" s="127"/>
      <c r="DS75" s="127"/>
      <c r="DT75" s="127"/>
    </row>
    <row r="76" spans="1:126" hidden="1" x14ac:dyDescent="0.35">
      <c r="A76" s="320">
        <v>20</v>
      </c>
      <c r="B76" s="320" t="s">
        <v>2086</v>
      </c>
      <c r="C76" s="318">
        <v>1.3</v>
      </c>
      <c r="D76" s="144" t="s">
        <v>13</v>
      </c>
      <c r="E76" s="312" t="s">
        <v>286</v>
      </c>
      <c r="F76" s="318" t="s">
        <v>271</v>
      </c>
      <c r="G76" s="312" t="s">
        <v>53</v>
      </c>
      <c r="H76" s="318" t="s">
        <v>199</v>
      </c>
      <c r="I76" s="312" t="s">
        <v>53</v>
      </c>
      <c r="J76" s="312" t="s">
        <v>295</v>
      </c>
      <c r="K76" s="312" t="s">
        <v>2083</v>
      </c>
      <c r="L76" s="312" t="s">
        <v>193</v>
      </c>
      <c r="M76" s="313">
        <v>45064</v>
      </c>
      <c r="N76" s="312" t="s">
        <v>1889</v>
      </c>
      <c r="O76" s="312" t="s">
        <v>2087</v>
      </c>
      <c r="P76" s="203"/>
      <c r="Q76" s="312" t="s">
        <v>9</v>
      </c>
      <c r="R76" s="312" t="s">
        <v>17</v>
      </c>
      <c r="S76" s="315"/>
      <c r="T76" s="307"/>
      <c r="U76" s="306"/>
      <c r="V76" s="312" t="s">
        <v>1889</v>
      </c>
      <c r="W76" s="307" t="s">
        <v>12</v>
      </c>
      <c r="X76" s="312" t="s">
        <v>2085</v>
      </c>
      <c r="Y76" s="308"/>
      <c r="Z76" s="352"/>
      <c r="AA76" s="278"/>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c r="BR76" s="127"/>
      <c r="BS76" s="127"/>
      <c r="BT76" s="127"/>
      <c r="BU76" s="127"/>
      <c r="BV76" s="127"/>
      <c r="BW76" s="127"/>
      <c r="BX76" s="127"/>
      <c r="BY76" s="127"/>
      <c r="BZ76" s="127"/>
      <c r="CA76" s="127"/>
      <c r="CB76" s="127"/>
      <c r="CC76" s="127"/>
      <c r="CD76" s="127"/>
      <c r="CE76" s="127"/>
      <c r="CF76" s="127"/>
      <c r="CG76" s="127"/>
      <c r="CH76" s="127"/>
      <c r="CI76" s="127"/>
      <c r="CJ76" s="127"/>
      <c r="CK76" s="127"/>
      <c r="CL76" s="127"/>
      <c r="CM76" s="127"/>
      <c r="CN76" s="127"/>
      <c r="CO76" s="127"/>
      <c r="CP76" s="127"/>
      <c r="CQ76" s="127"/>
      <c r="CR76" s="127"/>
      <c r="CS76" s="127"/>
      <c r="CT76" s="127"/>
      <c r="CU76" s="127"/>
      <c r="CV76" s="127"/>
      <c r="CW76" s="127"/>
      <c r="CX76" s="127"/>
      <c r="CY76" s="127"/>
      <c r="CZ76" s="127"/>
      <c r="DA76" s="127"/>
      <c r="DB76" s="127"/>
      <c r="DC76" s="127"/>
      <c r="DD76" s="127"/>
      <c r="DE76" s="127"/>
      <c r="DF76" s="127"/>
      <c r="DG76" s="127"/>
      <c r="DH76" s="127"/>
      <c r="DI76" s="127"/>
      <c r="DJ76" s="127"/>
      <c r="DK76" s="127"/>
      <c r="DL76" s="127"/>
      <c r="DM76" s="127"/>
      <c r="DN76" s="127"/>
      <c r="DO76" s="127"/>
      <c r="DP76" s="127"/>
      <c r="DQ76" s="127"/>
      <c r="DR76" s="127"/>
      <c r="DS76" s="127"/>
      <c r="DT76" s="127"/>
    </row>
    <row r="77" spans="1:126" hidden="1" x14ac:dyDescent="0.35">
      <c r="A77" s="319">
        <v>21</v>
      </c>
      <c r="B77" s="320" t="s">
        <v>2088</v>
      </c>
      <c r="C77" s="317">
        <v>38</v>
      </c>
      <c r="D77" s="144" t="s">
        <v>13</v>
      </c>
      <c r="E77" s="309" t="s">
        <v>286</v>
      </c>
      <c r="F77" s="317" t="s">
        <v>271</v>
      </c>
      <c r="G77" s="309" t="s">
        <v>2089</v>
      </c>
      <c r="H77" s="317" t="s">
        <v>205</v>
      </c>
      <c r="I77" s="309" t="s">
        <v>175</v>
      </c>
      <c r="J77" s="309" t="s">
        <v>385</v>
      </c>
      <c r="K77" s="309" t="s">
        <v>370</v>
      </c>
      <c r="L77" s="309" t="s">
        <v>193</v>
      </c>
      <c r="M77" s="310">
        <v>45070</v>
      </c>
      <c r="N77" s="309" t="s">
        <v>1889</v>
      </c>
      <c r="O77" s="309" t="s">
        <v>2090</v>
      </c>
      <c r="P77" s="203"/>
      <c r="Q77" s="309" t="s">
        <v>9</v>
      </c>
      <c r="R77" s="309" t="s">
        <v>17</v>
      </c>
      <c r="S77" s="315"/>
      <c r="T77" s="307"/>
      <c r="U77" s="306"/>
      <c r="V77" s="312" t="s">
        <v>1889</v>
      </c>
      <c r="W77" s="307" t="s">
        <v>12</v>
      </c>
      <c r="X77" s="312" t="s">
        <v>1889</v>
      </c>
      <c r="Y77" s="308"/>
      <c r="Z77" s="353"/>
      <c r="AA77" s="340" t="s">
        <v>1889</v>
      </c>
      <c r="AB77" s="327" t="s">
        <v>1889</v>
      </c>
      <c r="AC77" s="327" t="s">
        <v>1889</v>
      </c>
      <c r="AD77" s="327" t="s">
        <v>1889</v>
      </c>
      <c r="AE77" s="327" t="s">
        <v>1889</v>
      </c>
      <c r="AF77" s="327" t="s">
        <v>1889</v>
      </c>
      <c r="AG77" s="327" t="s">
        <v>1889</v>
      </c>
      <c r="AH77" s="327" t="s">
        <v>1889</v>
      </c>
      <c r="AI77" s="327" t="s">
        <v>1889</v>
      </c>
      <c r="AJ77" s="327" t="s">
        <v>1889</v>
      </c>
      <c r="AK77" s="327" t="s">
        <v>1889</v>
      </c>
      <c r="AL77" s="327" t="s">
        <v>1889</v>
      </c>
      <c r="AM77" s="327" t="s">
        <v>1889</v>
      </c>
      <c r="AN77" s="327" t="s">
        <v>1889</v>
      </c>
      <c r="AO77" s="327" t="s">
        <v>1889</v>
      </c>
      <c r="AP77" s="327" t="s">
        <v>1889</v>
      </c>
      <c r="AQ77" s="327" t="s">
        <v>1889</v>
      </c>
      <c r="AR77" s="327" t="s">
        <v>1889</v>
      </c>
      <c r="AS77" s="327" t="s">
        <v>1889</v>
      </c>
      <c r="AT77" s="327" t="s">
        <v>1889</v>
      </c>
      <c r="AU77" s="327" t="s">
        <v>1889</v>
      </c>
      <c r="AV77" s="327" t="s">
        <v>1889</v>
      </c>
      <c r="AW77" s="327" t="s">
        <v>1889</v>
      </c>
      <c r="AX77" s="327" t="s">
        <v>1889</v>
      </c>
      <c r="AY77" s="327" t="s">
        <v>1889</v>
      </c>
      <c r="AZ77" s="327" t="s">
        <v>1889</v>
      </c>
      <c r="BA77" s="327" t="s">
        <v>1889</v>
      </c>
      <c r="BB77" s="327" t="s">
        <v>1889</v>
      </c>
      <c r="BC77" s="327" t="s">
        <v>1889</v>
      </c>
      <c r="BD77" s="327" t="s">
        <v>1889</v>
      </c>
      <c r="BE77" s="327" t="s">
        <v>1889</v>
      </c>
      <c r="BF77" s="327" t="s">
        <v>1889</v>
      </c>
      <c r="BG77" s="327" t="s">
        <v>1889</v>
      </c>
      <c r="BH77" s="327" t="s">
        <v>1889</v>
      </c>
      <c r="BI77" s="327" t="s">
        <v>1889</v>
      </c>
      <c r="BJ77" s="327" t="s">
        <v>1889</v>
      </c>
      <c r="BK77" s="327" t="s">
        <v>1889</v>
      </c>
      <c r="BL77" s="327" t="s">
        <v>1889</v>
      </c>
      <c r="BM77" s="327" t="s">
        <v>1889</v>
      </c>
      <c r="BN77" s="327" t="s">
        <v>1889</v>
      </c>
      <c r="BO77" s="327" t="s">
        <v>1889</v>
      </c>
      <c r="BP77" s="327" t="s">
        <v>1889</v>
      </c>
      <c r="BQ77" s="327" t="s">
        <v>1889</v>
      </c>
      <c r="BR77" s="327" t="s">
        <v>1889</v>
      </c>
      <c r="BS77" s="327" t="s">
        <v>1889</v>
      </c>
      <c r="BT77" s="327" t="s">
        <v>1889</v>
      </c>
      <c r="BU77" s="327" t="s">
        <v>1889</v>
      </c>
      <c r="BV77" s="327" t="s">
        <v>1889</v>
      </c>
      <c r="BW77" s="327" t="s">
        <v>1889</v>
      </c>
      <c r="BX77" s="327" t="s">
        <v>1889</v>
      </c>
      <c r="BY77" s="327" t="s">
        <v>1889</v>
      </c>
      <c r="BZ77" s="327" t="s">
        <v>1889</v>
      </c>
      <c r="CA77" s="327" t="s">
        <v>1889</v>
      </c>
      <c r="CB77" s="327" t="s">
        <v>1889</v>
      </c>
      <c r="CC77" s="327" t="s">
        <v>1889</v>
      </c>
      <c r="CD77" s="327" t="s">
        <v>1889</v>
      </c>
      <c r="CE77" s="327" t="s">
        <v>1889</v>
      </c>
      <c r="CF77" s="327" t="s">
        <v>1889</v>
      </c>
      <c r="CG77" s="327" t="s">
        <v>1889</v>
      </c>
      <c r="CH77" s="327" t="s">
        <v>1889</v>
      </c>
      <c r="CI77" s="327" t="s">
        <v>1889</v>
      </c>
      <c r="CJ77" s="327" t="s">
        <v>1889</v>
      </c>
      <c r="CK77" s="327" t="s">
        <v>1889</v>
      </c>
      <c r="CL77" s="327" t="s">
        <v>1889</v>
      </c>
      <c r="CM77" s="327" t="s">
        <v>1889</v>
      </c>
      <c r="CN77" s="327" t="s">
        <v>1889</v>
      </c>
      <c r="CO77" s="327" t="s">
        <v>1889</v>
      </c>
      <c r="CP77" s="327" t="s">
        <v>1889</v>
      </c>
      <c r="CQ77" s="327" t="s">
        <v>1889</v>
      </c>
      <c r="CR77" s="327" t="s">
        <v>1889</v>
      </c>
      <c r="CS77" s="327" t="s">
        <v>1889</v>
      </c>
      <c r="CT77" s="327" t="s">
        <v>1889</v>
      </c>
      <c r="CU77" s="327" t="s">
        <v>1889</v>
      </c>
      <c r="CV77" s="327" t="s">
        <v>1889</v>
      </c>
      <c r="CW77" s="327" t="s">
        <v>1889</v>
      </c>
      <c r="CX77" s="327" t="s">
        <v>1889</v>
      </c>
      <c r="CY77" s="327" t="s">
        <v>1889</v>
      </c>
      <c r="CZ77" s="327" t="s">
        <v>1889</v>
      </c>
      <c r="DA77" s="327" t="s">
        <v>1889</v>
      </c>
      <c r="DB77" s="327" t="s">
        <v>1889</v>
      </c>
      <c r="DC77" s="327" t="s">
        <v>1889</v>
      </c>
      <c r="DD77" s="327" t="s">
        <v>1889</v>
      </c>
      <c r="DE77" s="327" t="s">
        <v>1889</v>
      </c>
      <c r="DF77" s="327" t="s">
        <v>1889</v>
      </c>
      <c r="DG77" s="327" t="s">
        <v>1889</v>
      </c>
      <c r="DH77" s="327" t="s">
        <v>1889</v>
      </c>
      <c r="DI77" s="327" t="s">
        <v>1889</v>
      </c>
      <c r="DJ77" s="327" t="s">
        <v>1889</v>
      </c>
      <c r="DK77" s="327" t="s">
        <v>1889</v>
      </c>
      <c r="DL77" s="327" t="s">
        <v>1889</v>
      </c>
      <c r="DM77" s="327" t="s">
        <v>1889</v>
      </c>
      <c r="DN77" s="327" t="s">
        <v>1889</v>
      </c>
      <c r="DO77" s="327" t="s">
        <v>1889</v>
      </c>
      <c r="DP77" s="327" t="s">
        <v>1889</v>
      </c>
      <c r="DQ77" s="327" t="s">
        <v>1889</v>
      </c>
      <c r="DR77" s="327" t="s">
        <v>1889</v>
      </c>
      <c r="DS77" s="327" t="s">
        <v>1889</v>
      </c>
      <c r="DT77" s="327" t="s">
        <v>1889</v>
      </c>
    </row>
    <row r="78" spans="1:126" s="291" customFormat="1" hidden="1" x14ac:dyDescent="0.35">
      <c r="A78" s="320">
        <v>21</v>
      </c>
      <c r="B78" s="320" t="s">
        <v>2091</v>
      </c>
      <c r="C78" s="318">
        <v>6</v>
      </c>
      <c r="D78" s="152" t="s">
        <v>13</v>
      </c>
      <c r="E78" s="312" t="s">
        <v>286</v>
      </c>
      <c r="F78" s="318" t="s">
        <v>271</v>
      </c>
      <c r="G78" s="312" t="s">
        <v>884</v>
      </c>
      <c r="H78" s="318" t="s">
        <v>205</v>
      </c>
      <c r="I78" s="312" t="s">
        <v>175</v>
      </c>
      <c r="J78" s="312" t="s">
        <v>385</v>
      </c>
      <c r="K78" s="312" t="s">
        <v>370</v>
      </c>
      <c r="L78" s="312" t="s">
        <v>193</v>
      </c>
      <c r="M78" s="313">
        <v>45070</v>
      </c>
      <c r="N78" s="313">
        <v>45070</v>
      </c>
      <c r="O78" s="312" t="s">
        <v>520</v>
      </c>
      <c r="P78" s="203"/>
      <c r="Q78" s="312" t="s">
        <v>9</v>
      </c>
      <c r="R78" s="312" t="s">
        <v>10</v>
      </c>
      <c r="S78" s="311"/>
      <c r="T78" s="307"/>
      <c r="U78" s="307" t="s">
        <v>163</v>
      </c>
      <c r="V78" s="312" t="s">
        <v>1678</v>
      </c>
      <c r="W78" s="306"/>
      <c r="X78" s="312" t="s">
        <v>1889</v>
      </c>
      <c r="Y78" s="350">
        <v>45076</v>
      </c>
      <c r="Z78" s="136" t="s">
        <v>276</v>
      </c>
      <c r="AA78" s="304" t="s">
        <v>520</v>
      </c>
      <c r="AB78" s="306">
        <v>1</v>
      </c>
      <c r="AC78" s="334" t="s">
        <v>1889</v>
      </c>
      <c r="AD78" s="334" t="s">
        <v>1889</v>
      </c>
      <c r="AE78" s="334" t="s">
        <v>1889</v>
      </c>
      <c r="AF78" s="334" t="s">
        <v>1889</v>
      </c>
      <c r="AG78" s="334" t="s">
        <v>1889</v>
      </c>
      <c r="AH78" s="334" t="s">
        <v>1889</v>
      </c>
      <c r="AI78" s="334" t="s">
        <v>1889</v>
      </c>
      <c r="AJ78" s="334" t="s">
        <v>1889</v>
      </c>
      <c r="AK78" s="334" t="s">
        <v>1889</v>
      </c>
      <c r="AL78" s="334" t="s">
        <v>1889</v>
      </c>
      <c r="AM78" s="334" t="s">
        <v>1889</v>
      </c>
      <c r="AN78" s="334" t="s">
        <v>1889</v>
      </c>
      <c r="AO78" s="334" t="s">
        <v>1889</v>
      </c>
      <c r="AP78" s="334" t="s">
        <v>1889</v>
      </c>
      <c r="AQ78" s="334" t="s">
        <v>1889</v>
      </c>
      <c r="AR78" s="334" t="s">
        <v>1889</v>
      </c>
      <c r="AS78" s="334" t="s">
        <v>1889</v>
      </c>
      <c r="AT78" s="334" t="s">
        <v>1889</v>
      </c>
      <c r="AU78" s="334" t="s">
        <v>1889</v>
      </c>
      <c r="AV78" s="334" t="s">
        <v>1889</v>
      </c>
      <c r="AW78" s="334" t="s">
        <v>1889</v>
      </c>
      <c r="AX78" s="334" t="s">
        <v>1889</v>
      </c>
      <c r="AY78" s="334" t="s">
        <v>1889</v>
      </c>
      <c r="AZ78" s="334" t="s">
        <v>1889</v>
      </c>
      <c r="BA78" s="334" t="s">
        <v>1889</v>
      </c>
      <c r="BB78" s="334" t="s">
        <v>1889</v>
      </c>
      <c r="BC78" s="334" t="s">
        <v>1889</v>
      </c>
      <c r="BD78" s="334" t="s">
        <v>1889</v>
      </c>
      <c r="BE78" s="334" t="s">
        <v>1889</v>
      </c>
      <c r="BF78" s="334" t="s">
        <v>1889</v>
      </c>
      <c r="BG78" s="334" t="s">
        <v>1889</v>
      </c>
      <c r="BH78" s="334" t="s">
        <v>1889</v>
      </c>
      <c r="BI78" s="334" t="s">
        <v>1889</v>
      </c>
      <c r="BJ78" s="334" t="s">
        <v>1889</v>
      </c>
      <c r="BK78" s="334" t="s">
        <v>1889</v>
      </c>
      <c r="BL78" s="334" t="s">
        <v>1889</v>
      </c>
      <c r="BM78" s="334" t="s">
        <v>1889</v>
      </c>
      <c r="BN78" s="334" t="s">
        <v>1889</v>
      </c>
      <c r="BO78" s="334" t="s">
        <v>1889</v>
      </c>
      <c r="BP78" s="334" t="s">
        <v>1889</v>
      </c>
      <c r="BQ78" s="334" t="s">
        <v>1889</v>
      </c>
      <c r="BR78" s="334" t="s">
        <v>1889</v>
      </c>
      <c r="BS78" s="334" t="s">
        <v>1889</v>
      </c>
      <c r="BT78" s="334" t="s">
        <v>1889</v>
      </c>
      <c r="BU78" s="334" t="s">
        <v>1889</v>
      </c>
      <c r="BV78" s="334" t="s">
        <v>1889</v>
      </c>
      <c r="BW78" s="334" t="s">
        <v>1889</v>
      </c>
      <c r="BX78" s="334" t="s">
        <v>1889</v>
      </c>
      <c r="BY78" s="334" t="s">
        <v>1889</v>
      </c>
      <c r="BZ78" s="334" t="s">
        <v>1889</v>
      </c>
      <c r="CA78" s="334" t="s">
        <v>1889</v>
      </c>
      <c r="CB78" s="334" t="s">
        <v>1889</v>
      </c>
      <c r="CC78" s="334" t="s">
        <v>1889</v>
      </c>
      <c r="CD78" s="334" t="s">
        <v>1889</v>
      </c>
      <c r="CE78" s="334" t="s">
        <v>1889</v>
      </c>
      <c r="CF78" s="334" t="s">
        <v>1889</v>
      </c>
      <c r="CG78" s="334" t="s">
        <v>1889</v>
      </c>
      <c r="CH78" s="334" t="s">
        <v>1889</v>
      </c>
      <c r="CI78" s="334" t="s">
        <v>1889</v>
      </c>
      <c r="CJ78" s="334" t="s">
        <v>1889</v>
      </c>
      <c r="CK78" s="334" t="s">
        <v>1889</v>
      </c>
      <c r="CL78" s="334" t="s">
        <v>1889</v>
      </c>
      <c r="CM78" s="334" t="s">
        <v>1889</v>
      </c>
      <c r="CN78" s="334" t="s">
        <v>1889</v>
      </c>
      <c r="CO78" s="334" t="s">
        <v>1889</v>
      </c>
      <c r="CP78" s="334" t="s">
        <v>1889</v>
      </c>
      <c r="CQ78" s="334" t="s">
        <v>1889</v>
      </c>
      <c r="CR78" s="334" t="s">
        <v>1889</v>
      </c>
      <c r="CS78" s="334" t="s">
        <v>1889</v>
      </c>
      <c r="CT78" s="334" t="s">
        <v>1889</v>
      </c>
      <c r="CU78" s="334" t="s">
        <v>1889</v>
      </c>
      <c r="CV78" s="334" t="s">
        <v>1889</v>
      </c>
      <c r="CW78" s="334" t="s">
        <v>1889</v>
      </c>
      <c r="CX78" s="334" t="s">
        <v>1889</v>
      </c>
      <c r="CY78" s="334" t="s">
        <v>1889</v>
      </c>
      <c r="CZ78" s="334" t="s">
        <v>1889</v>
      </c>
      <c r="DA78" s="334" t="s">
        <v>1889</v>
      </c>
      <c r="DB78" s="334" t="s">
        <v>1889</v>
      </c>
      <c r="DC78" s="334" t="s">
        <v>1889</v>
      </c>
      <c r="DD78" s="334" t="s">
        <v>1889</v>
      </c>
      <c r="DE78" s="334" t="s">
        <v>1889</v>
      </c>
      <c r="DF78" s="334" t="s">
        <v>1889</v>
      </c>
      <c r="DG78" s="334" t="s">
        <v>1889</v>
      </c>
      <c r="DH78" s="334" t="s">
        <v>1889</v>
      </c>
      <c r="DI78" s="334" t="s">
        <v>1889</v>
      </c>
      <c r="DJ78" s="334" t="s">
        <v>1889</v>
      </c>
      <c r="DK78" s="334" t="s">
        <v>1889</v>
      </c>
      <c r="DL78" s="334" t="s">
        <v>1889</v>
      </c>
      <c r="DM78" s="334" t="s">
        <v>1889</v>
      </c>
      <c r="DN78" s="334" t="s">
        <v>1889</v>
      </c>
      <c r="DO78" s="334" t="s">
        <v>1889</v>
      </c>
      <c r="DP78" s="334" t="s">
        <v>1889</v>
      </c>
      <c r="DQ78" s="334" t="s">
        <v>1889</v>
      </c>
      <c r="DR78" s="334" t="s">
        <v>1889</v>
      </c>
      <c r="DS78" s="334" t="s">
        <v>1889</v>
      </c>
      <c r="DT78" s="334" t="s">
        <v>1889</v>
      </c>
      <c r="DU78" s="334" t="s">
        <v>1889</v>
      </c>
    </row>
    <row r="79" spans="1:126" s="128" customFormat="1" x14ac:dyDescent="0.35">
      <c r="A79" s="320">
        <v>21</v>
      </c>
      <c r="B79" s="320" t="s">
        <v>2092</v>
      </c>
      <c r="C79" s="318">
        <v>6</v>
      </c>
      <c r="D79" s="144" t="s">
        <v>13</v>
      </c>
      <c r="E79" s="312" t="s">
        <v>286</v>
      </c>
      <c r="F79" s="318" t="s">
        <v>271</v>
      </c>
      <c r="G79" s="312" t="s">
        <v>896</v>
      </c>
      <c r="H79" s="318" t="s">
        <v>205</v>
      </c>
      <c r="I79" s="92" t="s">
        <v>173</v>
      </c>
      <c r="J79" s="312" t="s">
        <v>385</v>
      </c>
      <c r="K79" s="312" t="s">
        <v>370</v>
      </c>
      <c r="L79" s="312" t="s">
        <v>195</v>
      </c>
      <c r="M79" s="313">
        <v>45070</v>
      </c>
      <c r="N79" s="313">
        <v>45070</v>
      </c>
      <c r="O79" s="312" t="s">
        <v>1813</v>
      </c>
      <c r="P79" s="203"/>
      <c r="Q79" s="312" t="s">
        <v>9</v>
      </c>
      <c r="R79" s="312" t="s">
        <v>10</v>
      </c>
      <c r="S79" s="311"/>
      <c r="T79" s="307"/>
      <c r="U79" s="306"/>
      <c r="V79" s="312" t="s">
        <v>1889</v>
      </c>
      <c r="W79" s="306"/>
      <c r="X79" s="312" t="s">
        <v>1889</v>
      </c>
      <c r="Y79" s="349">
        <v>45072</v>
      </c>
      <c r="Z79" s="136" t="s">
        <v>276</v>
      </c>
      <c r="AA79" s="304" t="s">
        <v>1299</v>
      </c>
      <c r="AB79" s="340" t="s">
        <v>1889</v>
      </c>
      <c r="AC79" s="327" t="s">
        <v>1889</v>
      </c>
      <c r="AD79" s="327" t="s">
        <v>1889</v>
      </c>
      <c r="AE79" s="327" t="s">
        <v>1889</v>
      </c>
      <c r="AF79" s="327" t="s">
        <v>1889</v>
      </c>
      <c r="AG79" s="327" t="s">
        <v>1889</v>
      </c>
      <c r="AH79" s="327" t="s">
        <v>1889</v>
      </c>
      <c r="AI79" s="327" t="s">
        <v>1889</v>
      </c>
      <c r="AJ79" s="327" t="s">
        <v>1889</v>
      </c>
      <c r="AK79" s="327" t="s">
        <v>1889</v>
      </c>
      <c r="AL79" s="327" t="s">
        <v>1889</v>
      </c>
      <c r="AM79" s="327" t="s">
        <v>1889</v>
      </c>
      <c r="AN79" s="327" t="s">
        <v>1889</v>
      </c>
      <c r="AO79" s="327" t="s">
        <v>1889</v>
      </c>
      <c r="AP79" s="327" t="s">
        <v>1889</v>
      </c>
      <c r="AQ79" s="327" t="s">
        <v>1889</v>
      </c>
      <c r="AR79" s="327" t="s">
        <v>1889</v>
      </c>
      <c r="AS79" s="327" t="s">
        <v>1889</v>
      </c>
      <c r="AT79" s="327" t="s">
        <v>1889</v>
      </c>
      <c r="AU79" s="327" t="s">
        <v>1889</v>
      </c>
      <c r="AV79" s="327" t="s">
        <v>1889</v>
      </c>
      <c r="AW79" s="327" t="s">
        <v>1889</v>
      </c>
      <c r="AX79" s="327" t="s">
        <v>1889</v>
      </c>
      <c r="AY79" s="327" t="s">
        <v>1889</v>
      </c>
      <c r="AZ79" s="327" t="s">
        <v>1889</v>
      </c>
      <c r="BA79" s="327" t="s">
        <v>1889</v>
      </c>
      <c r="BB79" s="327" t="s">
        <v>1889</v>
      </c>
      <c r="BC79" s="327" t="s">
        <v>1889</v>
      </c>
      <c r="BD79" s="327" t="s">
        <v>1889</v>
      </c>
      <c r="BE79" s="327" t="s">
        <v>1889</v>
      </c>
      <c r="BF79" s="327" t="s">
        <v>1889</v>
      </c>
      <c r="BG79" s="327" t="s">
        <v>1889</v>
      </c>
      <c r="BH79" s="327" t="s">
        <v>1889</v>
      </c>
      <c r="BI79" s="327" t="s">
        <v>1889</v>
      </c>
      <c r="BJ79" s="327" t="s">
        <v>1889</v>
      </c>
      <c r="BK79" s="327" t="s">
        <v>1889</v>
      </c>
      <c r="BL79" s="327" t="s">
        <v>1889</v>
      </c>
      <c r="BM79" s="327" t="s">
        <v>1889</v>
      </c>
      <c r="BN79" s="327" t="s">
        <v>1889</v>
      </c>
      <c r="BO79" s="327" t="s">
        <v>1889</v>
      </c>
      <c r="BP79" s="327" t="s">
        <v>1889</v>
      </c>
      <c r="BQ79" s="327" t="s">
        <v>1889</v>
      </c>
      <c r="BR79" s="327" t="s">
        <v>1889</v>
      </c>
      <c r="BS79" s="327" t="s">
        <v>1889</v>
      </c>
      <c r="BT79" s="327" t="s">
        <v>1889</v>
      </c>
      <c r="BU79" s="327" t="s">
        <v>1889</v>
      </c>
      <c r="BV79" s="327" t="s">
        <v>1889</v>
      </c>
      <c r="BW79" s="327" t="s">
        <v>1889</v>
      </c>
      <c r="BX79" s="327" t="s">
        <v>1889</v>
      </c>
      <c r="BY79" s="327" t="s">
        <v>1889</v>
      </c>
      <c r="BZ79" s="327" t="s">
        <v>1889</v>
      </c>
      <c r="CA79" s="327" t="s">
        <v>1889</v>
      </c>
      <c r="CB79" s="327" t="s">
        <v>1889</v>
      </c>
      <c r="CC79" s="327" t="s">
        <v>1889</v>
      </c>
      <c r="CD79" s="327" t="s">
        <v>1889</v>
      </c>
      <c r="CE79" s="327" t="s">
        <v>1889</v>
      </c>
      <c r="CF79" s="327" t="s">
        <v>1889</v>
      </c>
      <c r="CG79" s="327" t="s">
        <v>1889</v>
      </c>
      <c r="CH79" s="327" t="s">
        <v>1889</v>
      </c>
      <c r="CI79" s="327" t="s">
        <v>1889</v>
      </c>
      <c r="CJ79" s="327" t="s">
        <v>1889</v>
      </c>
      <c r="CK79" s="327" t="s">
        <v>1889</v>
      </c>
      <c r="CL79" s="327" t="s">
        <v>1889</v>
      </c>
      <c r="CM79" s="327" t="s">
        <v>1889</v>
      </c>
      <c r="CN79" s="327" t="s">
        <v>1889</v>
      </c>
      <c r="CO79" s="327" t="s">
        <v>1889</v>
      </c>
      <c r="CP79" s="327" t="s">
        <v>1889</v>
      </c>
      <c r="CQ79" s="327" t="s">
        <v>1889</v>
      </c>
      <c r="CR79" s="327" t="s">
        <v>1889</v>
      </c>
      <c r="CS79" s="327" t="s">
        <v>1889</v>
      </c>
      <c r="CT79" s="327" t="s">
        <v>1889</v>
      </c>
      <c r="CU79" s="327" t="s">
        <v>1889</v>
      </c>
      <c r="CV79" s="327" t="s">
        <v>1889</v>
      </c>
      <c r="CW79" s="327" t="s">
        <v>1889</v>
      </c>
      <c r="CX79" s="327" t="s">
        <v>1889</v>
      </c>
      <c r="CY79" s="327" t="s">
        <v>1889</v>
      </c>
      <c r="CZ79" s="327" t="s">
        <v>1889</v>
      </c>
      <c r="DA79" s="327" t="s">
        <v>1889</v>
      </c>
      <c r="DB79" s="327" t="s">
        <v>1889</v>
      </c>
      <c r="DC79" s="327" t="s">
        <v>1889</v>
      </c>
      <c r="DD79" s="327" t="s">
        <v>1889</v>
      </c>
      <c r="DE79" s="327" t="s">
        <v>1889</v>
      </c>
      <c r="DF79" s="327" t="s">
        <v>1889</v>
      </c>
      <c r="DG79" s="327" t="s">
        <v>1889</v>
      </c>
      <c r="DH79" s="327" t="s">
        <v>1889</v>
      </c>
      <c r="DI79" s="327" t="s">
        <v>1889</v>
      </c>
      <c r="DJ79" s="327" t="s">
        <v>1889</v>
      </c>
      <c r="DK79" s="327" t="s">
        <v>1889</v>
      </c>
      <c r="DL79" s="327" t="s">
        <v>1889</v>
      </c>
      <c r="DM79" s="327" t="s">
        <v>1889</v>
      </c>
      <c r="DN79" s="327" t="s">
        <v>1889</v>
      </c>
      <c r="DO79" s="327" t="s">
        <v>1889</v>
      </c>
      <c r="DP79" s="327" t="s">
        <v>1889</v>
      </c>
      <c r="DQ79" s="327" t="s">
        <v>1889</v>
      </c>
      <c r="DR79" s="327" t="s">
        <v>1889</v>
      </c>
      <c r="DS79" s="327" t="s">
        <v>1889</v>
      </c>
      <c r="DT79" s="327" t="s">
        <v>1889</v>
      </c>
      <c r="DU79" s="327" t="s">
        <v>1889</v>
      </c>
    </row>
    <row r="80" spans="1:126" s="128" customFormat="1" hidden="1" x14ac:dyDescent="0.35">
      <c r="A80" s="320">
        <v>21</v>
      </c>
      <c r="B80" s="320" t="s">
        <v>2093</v>
      </c>
      <c r="C80" s="318">
        <v>62</v>
      </c>
      <c r="D80" s="144" t="s">
        <v>13</v>
      </c>
      <c r="E80" s="312" t="s">
        <v>279</v>
      </c>
      <c r="F80" s="318" t="s">
        <v>271</v>
      </c>
      <c r="G80" s="312" t="s">
        <v>307</v>
      </c>
      <c r="H80" s="318" t="s">
        <v>199</v>
      </c>
      <c r="I80" s="312" t="s">
        <v>55</v>
      </c>
      <c r="J80" s="312" t="s">
        <v>55</v>
      </c>
      <c r="K80" s="312" t="s">
        <v>55</v>
      </c>
      <c r="L80" s="312" t="s">
        <v>55</v>
      </c>
      <c r="M80" s="313">
        <v>45070</v>
      </c>
      <c r="N80" s="313">
        <v>45070</v>
      </c>
      <c r="O80" s="312" t="s">
        <v>2094</v>
      </c>
      <c r="P80" s="203"/>
      <c r="Q80" s="312" t="s">
        <v>9</v>
      </c>
      <c r="R80" s="312" t="s">
        <v>17</v>
      </c>
      <c r="S80" s="311"/>
      <c r="T80" s="307" t="s">
        <v>2095</v>
      </c>
      <c r="U80" s="306"/>
      <c r="V80" s="312" t="s">
        <v>1889</v>
      </c>
      <c r="W80" s="306"/>
      <c r="X80" s="312" t="s">
        <v>1889</v>
      </c>
      <c r="Y80" s="349">
        <v>45081</v>
      </c>
      <c r="Z80" s="136" t="s">
        <v>276</v>
      </c>
      <c r="AA80" s="304" t="s">
        <v>2096</v>
      </c>
      <c r="AB80" s="340" t="s">
        <v>1889</v>
      </c>
      <c r="AC80" s="327" t="s">
        <v>1889</v>
      </c>
      <c r="AD80" s="327" t="s">
        <v>1889</v>
      </c>
      <c r="AE80" s="327" t="s">
        <v>1889</v>
      </c>
      <c r="AF80" s="327" t="s">
        <v>1889</v>
      </c>
      <c r="AG80" s="327" t="s">
        <v>1889</v>
      </c>
      <c r="AH80" s="327" t="s">
        <v>1889</v>
      </c>
      <c r="AI80" s="327" t="s">
        <v>1889</v>
      </c>
      <c r="AJ80" s="327" t="s">
        <v>1889</v>
      </c>
      <c r="AK80" s="327" t="s">
        <v>1889</v>
      </c>
      <c r="AL80" s="327" t="s">
        <v>1889</v>
      </c>
      <c r="AM80" s="327" t="s">
        <v>1889</v>
      </c>
      <c r="AN80" s="327" t="s">
        <v>1889</v>
      </c>
      <c r="AO80" s="327" t="s">
        <v>1889</v>
      </c>
      <c r="AP80" s="327" t="s">
        <v>1889</v>
      </c>
      <c r="AQ80" s="327" t="s">
        <v>1889</v>
      </c>
      <c r="AR80" s="327" t="s">
        <v>1889</v>
      </c>
      <c r="AS80" s="327" t="s">
        <v>1889</v>
      </c>
      <c r="AT80" s="327" t="s">
        <v>1889</v>
      </c>
      <c r="AU80" s="327" t="s">
        <v>1889</v>
      </c>
      <c r="AV80" s="327" t="s">
        <v>1889</v>
      </c>
      <c r="AW80" s="327" t="s">
        <v>1889</v>
      </c>
      <c r="AX80" s="327" t="s">
        <v>1889</v>
      </c>
      <c r="AY80" s="327" t="s">
        <v>1889</v>
      </c>
      <c r="AZ80" s="327" t="s">
        <v>1889</v>
      </c>
      <c r="BA80" s="327" t="s">
        <v>1889</v>
      </c>
      <c r="BB80" s="327" t="s">
        <v>1889</v>
      </c>
      <c r="BC80" s="327" t="s">
        <v>1889</v>
      </c>
      <c r="BD80" s="327" t="s">
        <v>1889</v>
      </c>
      <c r="BE80" s="327" t="s">
        <v>1889</v>
      </c>
      <c r="BF80" s="327" t="s">
        <v>1889</v>
      </c>
      <c r="BG80" s="327" t="s">
        <v>1889</v>
      </c>
      <c r="BH80" s="327" t="s">
        <v>1889</v>
      </c>
      <c r="BI80" s="327" t="s">
        <v>1889</v>
      </c>
      <c r="BJ80" s="327" t="s">
        <v>1889</v>
      </c>
      <c r="BK80" s="327" t="s">
        <v>1889</v>
      </c>
      <c r="BL80" s="327" t="s">
        <v>1889</v>
      </c>
      <c r="BM80" s="327" t="s">
        <v>1889</v>
      </c>
      <c r="BN80" s="327" t="s">
        <v>1889</v>
      </c>
      <c r="BO80" s="327" t="s">
        <v>1889</v>
      </c>
      <c r="BP80" s="327" t="s">
        <v>1889</v>
      </c>
      <c r="BQ80" s="327" t="s">
        <v>1889</v>
      </c>
      <c r="BR80" s="327" t="s">
        <v>1889</v>
      </c>
      <c r="BS80" s="327" t="s">
        <v>1889</v>
      </c>
      <c r="BT80" s="327" t="s">
        <v>1889</v>
      </c>
      <c r="BU80" s="327" t="s">
        <v>1889</v>
      </c>
      <c r="BV80" s="327" t="s">
        <v>1889</v>
      </c>
      <c r="BW80" s="327" t="s">
        <v>1889</v>
      </c>
      <c r="BX80" s="327" t="s">
        <v>1889</v>
      </c>
      <c r="BY80" s="327" t="s">
        <v>1889</v>
      </c>
      <c r="BZ80" s="327" t="s">
        <v>1889</v>
      </c>
      <c r="CA80" s="327" t="s">
        <v>1889</v>
      </c>
      <c r="CB80" s="327" t="s">
        <v>1889</v>
      </c>
      <c r="CC80" s="327" t="s">
        <v>1889</v>
      </c>
      <c r="CD80" s="327" t="s">
        <v>1889</v>
      </c>
      <c r="CE80" s="327" t="s">
        <v>1889</v>
      </c>
      <c r="CF80" s="327" t="s">
        <v>1889</v>
      </c>
      <c r="CG80" s="327" t="s">
        <v>1889</v>
      </c>
      <c r="CH80" s="327" t="s">
        <v>1889</v>
      </c>
      <c r="CI80" s="327" t="s">
        <v>1889</v>
      </c>
      <c r="CJ80" s="327" t="s">
        <v>1889</v>
      </c>
      <c r="CK80" s="327" t="s">
        <v>1889</v>
      </c>
      <c r="CL80" s="327" t="s">
        <v>1889</v>
      </c>
      <c r="CM80" s="327" t="s">
        <v>1889</v>
      </c>
      <c r="CN80" s="327" t="s">
        <v>1889</v>
      </c>
      <c r="CO80" s="327" t="s">
        <v>1889</v>
      </c>
      <c r="CP80" s="327" t="s">
        <v>1889</v>
      </c>
      <c r="CQ80" s="327" t="s">
        <v>1889</v>
      </c>
      <c r="CR80" s="327" t="s">
        <v>1889</v>
      </c>
      <c r="CS80" s="327" t="s">
        <v>1889</v>
      </c>
      <c r="CT80" s="327" t="s">
        <v>1889</v>
      </c>
      <c r="CU80" s="327" t="s">
        <v>1889</v>
      </c>
      <c r="CV80" s="327" t="s">
        <v>1889</v>
      </c>
      <c r="CW80" s="327" t="s">
        <v>1889</v>
      </c>
      <c r="CX80" s="327" t="s">
        <v>1889</v>
      </c>
      <c r="CY80" s="327" t="s">
        <v>1889</v>
      </c>
      <c r="CZ80" s="327" t="s">
        <v>1889</v>
      </c>
      <c r="DA80" s="327" t="s">
        <v>1889</v>
      </c>
      <c r="DB80" s="327" t="s">
        <v>1889</v>
      </c>
      <c r="DC80" s="327" t="s">
        <v>1889</v>
      </c>
      <c r="DD80" s="327" t="s">
        <v>1889</v>
      </c>
      <c r="DE80" s="327" t="s">
        <v>1889</v>
      </c>
      <c r="DF80" s="327" t="s">
        <v>1889</v>
      </c>
      <c r="DG80" s="327" t="s">
        <v>1889</v>
      </c>
      <c r="DH80" s="327" t="s">
        <v>1889</v>
      </c>
      <c r="DI80" s="327" t="s">
        <v>1889</v>
      </c>
      <c r="DJ80" s="327" t="s">
        <v>1889</v>
      </c>
      <c r="DK80" s="327" t="s">
        <v>1889</v>
      </c>
      <c r="DL80" s="327" t="s">
        <v>1889</v>
      </c>
      <c r="DM80" s="327" t="s">
        <v>1889</v>
      </c>
      <c r="DN80" s="327" t="s">
        <v>1889</v>
      </c>
      <c r="DO80" s="327" t="s">
        <v>1889</v>
      </c>
      <c r="DP80" s="327" t="s">
        <v>1889</v>
      </c>
      <c r="DQ80" s="327" t="s">
        <v>1889</v>
      </c>
      <c r="DR80" s="327" t="s">
        <v>1889</v>
      </c>
      <c r="DS80" s="327" t="s">
        <v>1889</v>
      </c>
      <c r="DT80" s="327" t="s">
        <v>1889</v>
      </c>
      <c r="DU80" s="327" t="s">
        <v>1889</v>
      </c>
    </row>
    <row r="81" spans="1:125" s="128" customFormat="1" hidden="1" x14ac:dyDescent="0.35">
      <c r="A81" s="320">
        <v>21</v>
      </c>
      <c r="B81" s="320" t="s">
        <v>2097</v>
      </c>
      <c r="C81" s="318">
        <v>55</v>
      </c>
      <c r="D81" s="144" t="s">
        <v>13</v>
      </c>
      <c r="E81" s="312" t="s">
        <v>286</v>
      </c>
      <c r="F81" s="318" t="s">
        <v>271</v>
      </c>
      <c r="G81" s="312" t="s">
        <v>53</v>
      </c>
      <c r="H81" s="318" t="s">
        <v>199</v>
      </c>
      <c r="I81" s="312" t="s">
        <v>53</v>
      </c>
      <c r="J81" s="312" t="s">
        <v>612</v>
      </c>
      <c r="K81" s="312" t="s">
        <v>2098</v>
      </c>
      <c r="L81" s="312" t="s">
        <v>193</v>
      </c>
      <c r="M81" s="313">
        <v>45071</v>
      </c>
      <c r="N81" s="313">
        <v>45071</v>
      </c>
      <c r="O81" s="312" t="s">
        <v>2099</v>
      </c>
      <c r="P81" s="203"/>
      <c r="Q81" s="312" t="s">
        <v>9</v>
      </c>
      <c r="R81" s="312" t="s">
        <v>10</v>
      </c>
      <c r="S81" s="311"/>
      <c r="T81" s="307"/>
      <c r="U81" s="306"/>
      <c r="V81" s="312" t="s">
        <v>1889</v>
      </c>
      <c r="W81" s="306"/>
      <c r="X81" s="312" t="s">
        <v>1889</v>
      </c>
      <c r="Y81" s="349">
        <v>45077</v>
      </c>
      <c r="Z81" s="136" t="s">
        <v>276</v>
      </c>
      <c r="AA81" s="304" t="s">
        <v>2100</v>
      </c>
      <c r="AB81" s="340" t="s">
        <v>1889</v>
      </c>
      <c r="AC81" s="327" t="s">
        <v>1889</v>
      </c>
      <c r="AD81" s="327" t="s">
        <v>1889</v>
      </c>
      <c r="AE81" s="327" t="s">
        <v>1889</v>
      </c>
      <c r="AF81" s="327" t="s">
        <v>1889</v>
      </c>
      <c r="AG81" s="327" t="s">
        <v>1889</v>
      </c>
      <c r="AH81" s="327" t="s">
        <v>1889</v>
      </c>
      <c r="AI81" s="327" t="s">
        <v>1889</v>
      </c>
      <c r="AJ81" s="327" t="s">
        <v>1889</v>
      </c>
      <c r="AK81" s="327" t="s">
        <v>1889</v>
      </c>
      <c r="AL81" s="327" t="s">
        <v>1889</v>
      </c>
      <c r="AM81" s="327" t="s">
        <v>1889</v>
      </c>
      <c r="AN81" s="327" t="s">
        <v>1889</v>
      </c>
      <c r="AO81" s="327" t="s">
        <v>1889</v>
      </c>
      <c r="AP81" s="327" t="s">
        <v>1889</v>
      </c>
      <c r="AQ81" s="327" t="s">
        <v>1889</v>
      </c>
      <c r="AR81" s="327" t="s">
        <v>1889</v>
      </c>
      <c r="AS81" s="327" t="s">
        <v>1889</v>
      </c>
      <c r="AT81" s="327" t="s">
        <v>1889</v>
      </c>
      <c r="AU81" s="327" t="s">
        <v>1889</v>
      </c>
      <c r="AV81" s="327" t="s">
        <v>1889</v>
      </c>
      <c r="AW81" s="327" t="s">
        <v>1889</v>
      </c>
      <c r="AX81" s="327" t="s">
        <v>1889</v>
      </c>
      <c r="AY81" s="327" t="s">
        <v>1889</v>
      </c>
      <c r="AZ81" s="327" t="s">
        <v>1889</v>
      </c>
      <c r="BA81" s="327" t="s">
        <v>1889</v>
      </c>
      <c r="BB81" s="327" t="s">
        <v>1889</v>
      </c>
      <c r="BC81" s="327" t="s">
        <v>1889</v>
      </c>
      <c r="BD81" s="327" t="s">
        <v>1889</v>
      </c>
      <c r="BE81" s="327" t="s">
        <v>1889</v>
      </c>
      <c r="BF81" s="327" t="s">
        <v>1889</v>
      </c>
      <c r="BG81" s="327" t="s">
        <v>1889</v>
      </c>
      <c r="BH81" s="327" t="s">
        <v>1889</v>
      </c>
      <c r="BI81" s="327" t="s">
        <v>1889</v>
      </c>
      <c r="BJ81" s="327" t="s">
        <v>1889</v>
      </c>
      <c r="BK81" s="327" t="s">
        <v>1889</v>
      </c>
      <c r="BL81" s="327" t="s">
        <v>1889</v>
      </c>
      <c r="BM81" s="327" t="s">
        <v>1889</v>
      </c>
      <c r="BN81" s="327" t="s">
        <v>1889</v>
      </c>
      <c r="BO81" s="327" t="s">
        <v>1889</v>
      </c>
      <c r="BP81" s="327" t="s">
        <v>1889</v>
      </c>
      <c r="BQ81" s="327" t="s">
        <v>1889</v>
      </c>
      <c r="BR81" s="327" t="s">
        <v>1889</v>
      </c>
      <c r="BS81" s="327" t="s">
        <v>1889</v>
      </c>
      <c r="BT81" s="327" t="s">
        <v>1889</v>
      </c>
      <c r="BU81" s="327" t="s">
        <v>1889</v>
      </c>
      <c r="BV81" s="327" t="s">
        <v>1889</v>
      </c>
      <c r="BW81" s="327" t="s">
        <v>1889</v>
      </c>
      <c r="BX81" s="327" t="s">
        <v>1889</v>
      </c>
      <c r="BY81" s="327" t="s">
        <v>1889</v>
      </c>
      <c r="BZ81" s="327" t="s">
        <v>1889</v>
      </c>
      <c r="CA81" s="327" t="s">
        <v>1889</v>
      </c>
      <c r="CB81" s="327" t="s">
        <v>1889</v>
      </c>
      <c r="CC81" s="327" t="s">
        <v>1889</v>
      </c>
      <c r="CD81" s="327" t="s">
        <v>1889</v>
      </c>
      <c r="CE81" s="327" t="s">
        <v>1889</v>
      </c>
      <c r="CF81" s="327" t="s">
        <v>1889</v>
      </c>
      <c r="CG81" s="327" t="s">
        <v>1889</v>
      </c>
      <c r="CH81" s="327" t="s">
        <v>1889</v>
      </c>
      <c r="CI81" s="327" t="s">
        <v>1889</v>
      </c>
      <c r="CJ81" s="327" t="s">
        <v>1889</v>
      </c>
      <c r="CK81" s="327" t="s">
        <v>1889</v>
      </c>
      <c r="CL81" s="327" t="s">
        <v>1889</v>
      </c>
      <c r="CM81" s="327" t="s">
        <v>1889</v>
      </c>
      <c r="CN81" s="327" t="s">
        <v>1889</v>
      </c>
      <c r="CO81" s="327" t="s">
        <v>1889</v>
      </c>
      <c r="CP81" s="327" t="s">
        <v>1889</v>
      </c>
      <c r="CQ81" s="327" t="s">
        <v>1889</v>
      </c>
      <c r="CR81" s="327" t="s">
        <v>1889</v>
      </c>
      <c r="CS81" s="327" t="s">
        <v>1889</v>
      </c>
      <c r="CT81" s="327" t="s">
        <v>1889</v>
      </c>
      <c r="CU81" s="327" t="s">
        <v>1889</v>
      </c>
      <c r="CV81" s="327" t="s">
        <v>1889</v>
      </c>
      <c r="CW81" s="327" t="s">
        <v>1889</v>
      </c>
      <c r="CX81" s="327" t="s">
        <v>1889</v>
      </c>
      <c r="CY81" s="327" t="s">
        <v>1889</v>
      </c>
      <c r="CZ81" s="327" t="s">
        <v>1889</v>
      </c>
      <c r="DA81" s="327" t="s">
        <v>1889</v>
      </c>
      <c r="DB81" s="327" t="s">
        <v>1889</v>
      </c>
      <c r="DC81" s="327" t="s">
        <v>1889</v>
      </c>
      <c r="DD81" s="327" t="s">
        <v>1889</v>
      </c>
      <c r="DE81" s="327" t="s">
        <v>1889</v>
      </c>
      <c r="DF81" s="327" t="s">
        <v>1889</v>
      </c>
      <c r="DG81" s="327" t="s">
        <v>1889</v>
      </c>
      <c r="DH81" s="327" t="s">
        <v>1889</v>
      </c>
      <c r="DI81" s="327" t="s">
        <v>1889</v>
      </c>
      <c r="DJ81" s="327" t="s">
        <v>1889</v>
      </c>
      <c r="DK81" s="327" t="s">
        <v>1889</v>
      </c>
      <c r="DL81" s="327" t="s">
        <v>1889</v>
      </c>
      <c r="DM81" s="327" t="s">
        <v>1889</v>
      </c>
      <c r="DN81" s="327" t="s">
        <v>1889</v>
      </c>
      <c r="DO81" s="327" t="s">
        <v>1889</v>
      </c>
      <c r="DP81" s="327" t="s">
        <v>1889</v>
      </c>
      <c r="DQ81" s="327" t="s">
        <v>1889</v>
      </c>
      <c r="DR81" s="327" t="s">
        <v>1889</v>
      </c>
      <c r="DS81" s="327" t="s">
        <v>1889</v>
      </c>
      <c r="DT81" s="327" t="s">
        <v>1889</v>
      </c>
      <c r="DU81" s="327" t="s">
        <v>1889</v>
      </c>
    </row>
    <row r="82" spans="1:125" s="128" customFormat="1" hidden="1" x14ac:dyDescent="0.35">
      <c r="A82" s="320">
        <v>21</v>
      </c>
      <c r="B82" s="320" t="s">
        <v>2101</v>
      </c>
      <c r="C82" s="318">
        <v>45</v>
      </c>
      <c r="D82" s="144" t="s">
        <v>13</v>
      </c>
      <c r="E82" s="312" t="s">
        <v>286</v>
      </c>
      <c r="F82" s="318" t="s">
        <v>271</v>
      </c>
      <c r="G82" s="312" t="s">
        <v>53</v>
      </c>
      <c r="H82" s="318" t="s">
        <v>199</v>
      </c>
      <c r="I82" s="312" t="s">
        <v>53</v>
      </c>
      <c r="J82" s="312" t="s">
        <v>433</v>
      </c>
      <c r="K82" s="312" t="s">
        <v>400</v>
      </c>
      <c r="L82" s="312" t="s">
        <v>193</v>
      </c>
      <c r="M82" s="313">
        <v>45071</v>
      </c>
      <c r="N82" s="313">
        <v>45071</v>
      </c>
      <c r="O82" s="312" t="s">
        <v>874</v>
      </c>
      <c r="P82" s="203"/>
      <c r="Q82" s="312" t="s">
        <v>9</v>
      </c>
      <c r="R82" s="312" t="s">
        <v>17</v>
      </c>
      <c r="S82" s="311"/>
      <c r="T82" s="307"/>
      <c r="U82" s="306"/>
      <c r="V82" s="312" t="s">
        <v>1889</v>
      </c>
      <c r="W82" s="306"/>
      <c r="X82" s="312" t="s">
        <v>1889</v>
      </c>
      <c r="Y82" s="349">
        <v>45079</v>
      </c>
      <c r="Z82" s="136" t="s">
        <v>276</v>
      </c>
      <c r="AA82" s="304" t="s">
        <v>2102</v>
      </c>
      <c r="AB82" s="340" t="s">
        <v>1889</v>
      </c>
      <c r="AC82" s="327" t="s">
        <v>1889</v>
      </c>
      <c r="AD82" s="327" t="s">
        <v>1889</v>
      </c>
      <c r="AE82" s="327" t="s">
        <v>1889</v>
      </c>
      <c r="AF82" s="327" t="s">
        <v>1889</v>
      </c>
      <c r="AG82" s="327" t="s">
        <v>1889</v>
      </c>
      <c r="AH82" s="327" t="s">
        <v>1889</v>
      </c>
      <c r="AI82" s="327" t="s">
        <v>1889</v>
      </c>
      <c r="AJ82" s="327" t="s">
        <v>1889</v>
      </c>
      <c r="AK82" s="327" t="s">
        <v>1889</v>
      </c>
      <c r="AL82" s="327" t="s">
        <v>1889</v>
      </c>
      <c r="AM82" s="327" t="s">
        <v>1889</v>
      </c>
      <c r="AN82" s="327" t="s">
        <v>1889</v>
      </c>
      <c r="AO82" s="327" t="s">
        <v>1889</v>
      </c>
      <c r="AP82" s="327" t="s">
        <v>1889</v>
      </c>
      <c r="AQ82" s="327" t="s">
        <v>1889</v>
      </c>
      <c r="AR82" s="327" t="s">
        <v>1889</v>
      </c>
      <c r="AS82" s="327" t="s">
        <v>1889</v>
      </c>
      <c r="AT82" s="327" t="s">
        <v>1889</v>
      </c>
      <c r="AU82" s="327" t="s">
        <v>1889</v>
      </c>
      <c r="AV82" s="327" t="s">
        <v>1889</v>
      </c>
      <c r="AW82" s="327" t="s">
        <v>1889</v>
      </c>
      <c r="AX82" s="327" t="s">
        <v>1889</v>
      </c>
      <c r="AY82" s="327" t="s">
        <v>1889</v>
      </c>
      <c r="AZ82" s="327" t="s">
        <v>1889</v>
      </c>
      <c r="BA82" s="327" t="s">
        <v>1889</v>
      </c>
      <c r="BB82" s="327" t="s">
        <v>1889</v>
      </c>
      <c r="BC82" s="327" t="s">
        <v>1889</v>
      </c>
      <c r="BD82" s="327" t="s">
        <v>1889</v>
      </c>
      <c r="BE82" s="327" t="s">
        <v>1889</v>
      </c>
      <c r="BF82" s="327" t="s">
        <v>1889</v>
      </c>
      <c r="BG82" s="327" t="s">
        <v>1889</v>
      </c>
      <c r="BH82" s="327" t="s">
        <v>1889</v>
      </c>
      <c r="BI82" s="327" t="s">
        <v>1889</v>
      </c>
      <c r="BJ82" s="327" t="s">
        <v>1889</v>
      </c>
      <c r="BK82" s="327" t="s">
        <v>1889</v>
      </c>
      <c r="BL82" s="327" t="s">
        <v>1889</v>
      </c>
      <c r="BM82" s="327" t="s">
        <v>1889</v>
      </c>
      <c r="BN82" s="327" t="s">
        <v>1889</v>
      </c>
      <c r="BO82" s="327" t="s">
        <v>1889</v>
      </c>
      <c r="BP82" s="327" t="s">
        <v>1889</v>
      </c>
      <c r="BQ82" s="327" t="s">
        <v>1889</v>
      </c>
      <c r="BR82" s="327" t="s">
        <v>1889</v>
      </c>
      <c r="BS82" s="327" t="s">
        <v>1889</v>
      </c>
      <c r="BT82" s="327" t="s">
        <v>1889</v>
      </c>
      <c r="BU82" s="327" t="s">
        <v>1889</v>
      </c>
      <c r="BV82" s="327" t="s">
        <v>1889</v>
      </c>
      <c r="BW82" s="327" t="s">
        <v>1889</v>
      </c>
      <c r="BX82" s="327" t="s">
        <v>1889</v>
      </c>
      <c r="BY82" s="327" t="s">
        <v>1889</v>
      </c>
      <c r="BZ82" s="327" t="s">
        <v>1889</v>
      </c>
      <c r="CA82" s="327" t="s">
        <v>1889</v>
      </c>
      <c r="CB82" s="327" t="s">
        <v>1889</v>
      </c>
      <c r="CC82" s="327" t="s">
        <v>1889</v>
      </c>
      <c r="CD82" s="327" t="s">
        <v>1889</v>
      </c>
      <c r="CE82" s="327" t="s">
        <v>1889</v>
      </c>
      <c r="CF82" s="327" t="s">
        <v>1889</v>
      </c>
      <c r="CG82" s="327" t="s">
        <v>1889</v>
      </c>
      <c r="CH82" s="327" t="s">
        <v>1889</v>
      </c>
      <c r="CI82" s="327" t="s">
        <v>1889</v>
      </c>
      <c r="CJ82" s="327" t="s">
        <v>1889</v>
      </c>
      <c r="CK82" s="327" t="s">
        <v>1889</v>
      </c>
      <c r="CL82" s="327" t="s">
        <v>1889</v>
      </c>
      <c r="CM82" s="327" t="s">
        <v>1889</v>
      </c>
      <c r="CN82" s="327" t="s">
        <v>1889</v>
      </c>
      <c r="CO82" s="327" t="s">
        <v>1889</v>
      </c>
      <c r="CP82" s="327" t="s">
        <v>1889</v>
      </c>
      <c r="CQ82" s="327" t="s">
        <v>1889</v>
      </c>
      <c r="CR82" s="327" t="s">
        <v>1889</v>
      </c>
      <c r="CS82" s="327" t="s">
        <v>1889</v>
      </c>
      <c r="CT82" s="327" t="s">
        <v>1889</v>
      </c>
      <c r="CU82" s="327" t="s">
        <v>1889</v>
      </c>
      <c r="CV82" s="327" t="s">
        <v>1889</v>
      </c>
      <c r="CW82" s="327" t="s">
        <v>1889</v>
      </c>
      <c r="CX82" s="327" t="s">
        <v>1889</v>
      </c>
      <c r="CY82" s="327" t="s">
        <v>1889</v>
      </c>
      <c r="CZ82" s="327" t="s">
        <v>1889</v>
      </c>
      <c r="DA82" s="327" t="s">
        <v>1889</v>
      </c>
      <c r="DB82" s="327" t="s">
        <v>1889</v>
      </c>
      <c r="DC82" s="327" t="s">
        <v>1889</v>
      </c>
      <c r="DD82" s="327" t="s">
        <v>1889</v>
      </c>
      <c r="DE82" s="327" t="s">
        <v>1889</v>
      </c>
      <c r="DF82" s="327" t="s">
        <v>1889</v>
      </c>
      <c r="DG82" s="327" t="s">
        <v>1889</v>
      </c>
      <c r="DH82" s="327" t="s">
        <v>1889</v>
      </c>
      <c r="DI82" s="327" t="s">
        <v>1889</v>
      </c>
      <c r="DJ82" s="327" t="s">
        <v>1889</v>
      </c>
      <c r="DK82" s="327" t="s">
        <v>1889</v>
      </c>
      <c r="DL82" s="327" t="s">
        <v>1889</v>
      </c>
      <c r="DM82" s="327" t="s">
        <v>1889</v>
      </c>
      <c r="DN82" s="327" t="s">
        <v>1889</v>
      </c>
      <c r="DO82" s="327" t="s">
        <v>1889</v>
      </c>
      <c r="DP82" s="327" t="s">
        <v>1889</v>
      </c>
      <c r="DQ82" s="327" t="s">
        <v>1889</v>
      </c>
      <c r="DR82" s="327" t="s">
        <v>1889</v>
      </c>
      <c r="DS82" s="327" t="s">
        <v>1889</v>
      </c>
      <c r="DT82" s="327" t="s">
        <v>1889</v>
      </c>
      <c r="DU82" s="327" t="s">
        <v>1889</v>
      </c>
    </row>
    <row r="83" spans="1:125" s="302" customFormat="1" hidden="1" x14ac:dyDescent="0.35">
      <c r="A83" s="320">
        <v>21</v>
      </c>
      <c r="B83" s="320" t="s">
        <v>2103</v>
      </c>
      <c r="C83" s="318">
        <v>70</v>
      </c>
      <c r="D83" s="152" t="s">
        <v>13</v>
      </c>
      <c r="E83" s="312" t="s">
        <v>286</v>
      </c>
      <c r="F83" s="318" t="s">
        <v>271</v>
      </c>
      <c r="G83" s="312" t="s">
        <v>790</v>
      </c>
      <c r="H83" s="318" t="s">
        <v>199</v>
      </c>
      <c r="I83" s="312" t="s">
        <v>7</v>
      </c>
      <c r="J83" s="312" t="s">
        <v>273</v>
      </c>
      <c r="K83" s="312" t="s">
        <v>1887</v>
      </c>
      <c r="L83" s="312" t="s">
        <v>193</v>
      </c>
      <c r="M83" s="313">
        <v>45072</v>
      </c>
      <c r="N83" s="313">
        <v>45072</v>
      </c>
      <c r="O83" s="312" t="s">
        <v>2104</v>
      </c>
      <c r="P83" s="203"/>
      <c r="Q83" s="312" t="s">
        <v>9</v>
      </c>
      <c r="R83" s="312" t="s">
        <v>17</v>
      </c>
      <c r="S83" s="311"/>
      <c r="T83" s="307" t="s">
        <v>1788</v>
      </c>
      <c r="U83" s="306"/>
      <c r="V83" s="312" t="s">
        <v>1889</v>
      </c>
      <c r="W83" s="306"/>
      <c r="X83" s="312" t="s">
        <v>1889</v>
      </c>
      <c r="Y83" s="350">
        <v>45077</v>
      </c>
      <c r="Z83" s="151" t="s">
        <v>276</v>
      </c>
      <c r="AA83" s="304" t="s">
        <v>2105</v>
      </c>
      <c r="AB83" s="306" t="s">
        <v>1889</v>
      </c>
      <c r="AC83" s="334" t="s">
        <v>1889</v>
      </c>
      <c r="AD83" s="334" t="s">
        <v>1889</v>
      </c>
      <c r="AE83" s="334" t="s">
        <v>1889</v>
      </c>
      <c r="AF83" s="334" t="s">
        <v>1889</v>
      </c>
      <c r="AG83" s="334" t="s">
        <v>1889</v>
      </c>
      <c r="AH83" s="334" t="s">
        <v>1889</v>
      </c>
      <c r="AI83" s="334" t="s">
        <v>1889</v>
      </c>
      <c r="AJ83" s="334" t="s">
        <v>1889</v>
      </c>
      <c r="AK83" s="334" t="s">
        <v>1889</v>
      </c>
      <c r="AL83" s="334" t="s">
        <v>1889</v>
      </c>
      <c r="AM83" s="334" t="s">
        <v>1889</v>
      </c>
      <c r="AN83" s="334" t="s">
        <v>1889</v>
      </c>
      <c r="AO83" s="334" t="s">
        <v>1889</v>
      </c>
      <c r="AP83" s="334" t="s">
        <v>1889</v>
      </c>
      <c r="AQ83" s="334" t="s">
        <v>1889</v>
      </c>
      <c r="AR83" s="334" t="s">
        <v>1889</v>
      </c>
      <c r="AS83" s="334" t="s">
        <v>1889</v>
      </c>
      <c r="AT83" s="334" t="s">
        <v>1889</v>
      </c>
      <c r="AU83" s="334" t="s">
        <v>1889</v>
      </c>
      <c r="AV83" s="334" t="s">
        <v>1889</v>
      </c>
      <c r="AW83" s="334" t="s">
        <v>1889</v>
      </c>
      <c r="AX83" s="334" t="s">
        <v>1889</v>
      </c>
      <c r="AY83" s="334" t="s">
        <v>1889</v>
      </c>
      <c r="AZ83" s="334" t="s">
        <v>1889</v>
      </c>
      <c r="BA83" s="334" t="s">
        <v>1889</v>
      </c>
      <c r="BB83" s="334" t="s">
        <v>1889</v>
      </c>
      <c r="BC83" s="334" t="s">
        <v>1889</v>
      </c>
      <c r="BD83" s="334" t="s">
        <v>1889</v>
      </c>
      <c r="BE83" s="334" t="s">
        <v>1889</v>
      </c>
      <c r="BF83" s="334" t="s">
        <v>1889</v>
      </c>
      <c r="BG83" s="334" t="s">
        <v>1889</v>
      </c>
      <c r="BH83" s="334" t="s">
        <v>1889</v>
      </c>
      <c r="BI83" s="334" t="s">
        <v>1889</v>
      </c>
      <c r="BJ83" s="334" t="s">
        <v>1889</v>
      </c>
      <c r="BK83" s="334" t="s">
        <v>1889</v>
      </c>
      <c r="BL83" s="334" t="s">
        <v>1889</v>
      </c>
      <c r="BM83" s="334" t="s">
        <v>1889</v>
      </c>
      <c r="BN83" s="334" t="s">
        <v>1889</v>
      </c>
      <c r="BO83" s="334" t="s">
        <v>1889</v>
      </c>
      <c r="BP83" s="334" t="s">
        <v>1889</v>
      </c>
      <c r="BQ83" s="334" t="s">
        <v>1889</v>
      </c>
      <c r="BR83" s="334" t="s">
        <v>1889</v>
      </c>
      <c r="BS83" s="334" t="s">
        <v>1889</v>
      </c>
      <c r="BT83" s="334" t="s">
        <v>1889</v>
      </c>
      <c r="BU83" s="334" t="s">
        <v>1889</v>
      </c>
      <c r="BV83" s="334" t="s">
        <v>1889</v>
      </c>
      <c r="BW83" s="334" t="s">
        <v>1889</v>
      </c>
      <c r="BX83" s="334" t="s">
        <v>1889</v>
      </c>
      <c r="BY83" s="334" t="s">
        <v>1889</v>
      </c>
      <c r="BZ83" s="334" t="s">
        <v>1889</v>
      </c>
      <c r="CA83" s="334" t="s">
        <v>1889</v>
      </c>
      <c r="CB83" s="334" t="s">
        <v>1889</v>
      </c>
      <c r="CC83" s="334" t="s">
        <v>1889</v>
      </c>
      <c r="CD83" s="334" t="s">
        <v>1889</v>
      </c>
      <c r="CE83" s="334" t="s">
        <v>1889</v>
      </c>
      <c r="CF83" s="334" t="s">
        <v>1889</v>
      </c>
      <c r="CG83" s="334" t="s">
        <v>1889</v>
      </c>
      <c r="CH83" s="334" t="s">
        <v>1889</v>
      </c>
      <c r="CI83" s="334" t="s">
        <v>1889</v>
      </c>
      <c r="CJ83" s="334" t="s">
        <v>1889</v>
      </c>
      <c r="CK83" s="334" t="s">
        <v>1889</v>
      </c>
      <c r="CL83" s="334" t="s">
        <v>1889</v>
      </c>
      <c r="CM83" s="334" t="s">
        <v>1889</v>
      </c>
      <c r="CN83" s="334" t="s">
        <v>1889</v>
      </c>
      <c r="CO83" s="334" t="s">
        <v>1889</v>
      </c>
      <c r="CP83" s="334" t="s">
        <v>1889</v>
      </c>
      <c r="CQ83" s="334" t="s">
        <v>1889</v>
      </c>
      <c r="CR83" s="334" t="s">
        <v>1889</v>
      </c>
      <c r="CS83" s="334" t="s">
        <v>1889</v>
      </c>
      <c r="CT83" s="334" t="s">
        <v>1889</v>
      </c>
      <c r="CU83" s="334" t="s">
        <v>1889</v>
      </c>
      <c r="CV83" s="334" t="s">
        <v>1889</v>
      </c>
      <c r="CW83" s="334" t="s">
        <v>1889</v>
      </c>
      <c r="CX83" s="334" t="s">
        <v>1889</v>
      </c>
      <c r="CY83" s="334" t="s">
        <v>1889</v>
      </c>
      <c r="CZ83" s="334" t="s">
        <v>1889</v>
      </c>
      <c r="DA83" s="334" t="s">
        <v>1889</v>
      </c>
      <c r="DB83" s="334" t="s">
        <v>1889</v>
      </c>
      <c r="DC83" s="334" t="s">
        <v>1889</v>
      </c>
      <c r="DD83" s="334" t="s">
        <v>1889</v>
      </c>
      <c r="DE83" s="334" t="s">
        <v>1889</v>
      </c>
      <c r="DF83" s="334" t="s">
        <v>1889</v>
      </c>
      <c r="DG83" s="334" t="s">
        <v>1889</v>
      </c>
      <c r="DH83" s="334" t="s">
        <v>1889</v>
      </c>
      <c r="DI83" s="334" t="s">
        <v>1889</v>
      </c>
      <c r="DJ83" s="334" t="s">
        <v>1889</v>
      </c>
      <c r="DK83" s="334" t="s">
        <v>1889</v>
      </c>
      <c r="DL83" s="334" t="s">
        <v>1889</v>
      </c>
      <c r="DM83" s="334" t="s">
        <v>1889</v>
      </c>
      <c r="DN83" s="334" t="s">
        <v>1889</v>
      </c>
      <c r="DO83" s="334" t="s">
        <v>1889</v>
      </c>
      <c r="DP83" s="334" t="s">
        <v>1889</v>
      </c>
      <c r="DQ83" s="334" t="s">
        <v>1889</v>
      </c>
      <c r="DR83" s="334" t="s">
        <v>1889</v>
      </c>
      <c r="DS83" s="334" t="s">
        <v>1889</v>
      </c>
      <c r="DT83" s="334" t="s">
        <v>1889</v>
      </c>
      <c r="DU83" s="334" t="s">
        <v>1889</v>
      </c>
    </row>
    <row r="84" spans="1:125" s="128" customFormat="1" hidden="1" x14ac:dyDescent="0.35">
      <c r="A84" s="320">
        <v>21</v>
      </c>
      <c r="B84" s="320" t="s">
        <v>2106</v>
      </c>
      <c r="C84" s="318">
        <v>19</v>
      </c>
      <c r="D84" s="144" t="s">
        <v>13</v>
      </c>
      <c r="E84" s="312" t="s">
        <v>286</v>
      </c>
      <c r="F84" s="318" t="s">
        <v>271</v>
      </c>
      <c r="G84" s="312" t="s">
        <v>755</v>
      </c>
      <c r="H84" s="318" t="s">
        <v>199</v>
      </c>
      <c r="I84" s="312" t="s">
        <v>7</v>
      </c>
      <c r="J84" s="312" t="s">
        <v>273</v>
      </c>
      <c r="K84" s="312" t="s">
        <v>1887</v>
      </c>
      <c r="L84" s="312" t="s">
        <v>193</v>
      </c>
      <c r="M84" s="313">
        <v>45072</v>
      </c>
      <c r="N84" s="313">
        <v>45072</v>
      </c>
      <c r="O84" s="312" t="s">
        <v>2107</v>
      </c>
      <c r="P84" s="203"/>
      <c r="Q84" s="312" t="s">
        <v>9</v>
      </c>
      <c r="R84" s="312" t="s">
        <v>17</v>
      </c>
      <c r="S84" s="311"/>
      <c r="T84" s="307" t="s">
        <v>689</v>
      </c>
      <c r="U84" s="306"/>
      <c r="V84" s="312" t="s">
        <v>1889</v>
      </c>
      <c r="W84" s="306"/>
      <c r="X84" s="312" t="s">
        <v>1889</v>
      </c>
      <c r="Y84" s="349">
        <v>45075</v>
      </c>
      <c r="Z84" s="136" t="s">
        <v>276</v>
      </c>
      <c r="AA84" s="304" t="s">
        <v>2108</v>
      </c>
      <c r="AB84" s="340" t="s">
        <v>1889</v>
      </c>
      <c r="AC84" s="327" t="s">
        <v>1889</v>
      </c>
      <c r="AD84" s="327" t="s">
        <v>1889</v>
      </c>
      <c r="AE84" s="327" t="s">
        <v>1889</v>
      </c>
      <c r="AF84" s="327" t="s">
        <v>1889</v>
      </c>
      <c r="AG84" s="327" t="s">
        <v>1889</v>
      </c>
      <c r="AH84" s="327" t="s">
        <v>1889</v>
      </c>
      <c r="AI84" s="327" t="s">
        <v>1889</v>
      </c>
      <c r="AJ84" s="327" t="s">
        <v>1889</v>
      </c>
      <c r="AK84" s="327" t="s">
        <v>1889</v>
      </c>
      <c r="AL84" s="327" t="s">
        <v>1889</v>
      </c>
      <c r="AM84" s="327" t="s">
        <v>1889</v>
      </c>
      <c r="AN84" s="327" t="s">
        <v>1889</v>
      </c>
      <c r="AO84" s="327" t="s">
        <v>1889</v>
      </c>
      <c r="AP84" s="327" t="s">
        <v>1889</v>
      </c>
      <c r="AQ84" s="327" t="s">
        <v>1889</v>
      </c>
      <c r="AR84" s="327" t="s">
        <v>1889</v>
      </c>
      <c r="AS84" s="327" t="s">
        <v>1889</v>
      </c>
      <c r="AT84" s="327" t="s">
        <v>1889</v>
      </c>
      <c r="AU84" s="327" t="s">
        <v>1889</v>
      </c>
      <c r="AV84" s="327" t="s">
        <v>1889</v>
      </c>
      <c r="AW84" s="327" t="s">
        <v>1889</v>
      </c>
      <c r="AX84" s="327" t="s">
        <v>1889</v>
      </c>
      <c r="AY84" s="327" t="s">
        <v>1889</v>
      </c>
      <c r="AZ84" s="327" t="s">
        <v>1889</v>
      </c>
      <c r="BA84" s="327" t="s">
        <v>1889</v>
      </c>
      <c r="BB84" s="327" t="s">
        <v>1889</v>
      </c>
      <c r="BC84" s="327" t="s">
        <v>1889</v>
      </c>
      <c r="BD84" s="327" t="s">
        <v>1889</v>
      </c>
      <c r="BE84" s="327" t="s">
        <v>1889</v>
      </c>
      <c r="BF84" s="327" t="s">
        <v>1889</v>
      </c>
      <c r="BG84" s="327" t="s">
        <v>1889</v>
      </c>
      <c r="BH84" s="327" t="s">
        <v>1889</v>
      </c>
      <c r="BI84" s="327" t="s">
        <v>1889</v>
      </c>
      <c r="BJ84" s="327" t="s">
        <v>1889</v>
      </c>
      <c r="BK84" s="327" t="s">
        <v>1889</v>
      </c>
      <c r="BL84" s="327" t="s">
        <v>1889</v>
      </c>
      <c r="BM84" s="327" t="s">
        <v>1889</v>
      </c>
      <c r="BN84" s="327" t="s">
        <v>1889</v>
      </c>
      <c r="BO84" s="327" t="s">
        <v>1889</v>
      </c>
      <c r="BP84" s="327" t="s">
        <v>1889</v>
      </c>
      <c r="BQ84" s="327" t="s">
        <v>1889</v>
      </c>
      <c r="BR84" s="327" t="s">
        <v>1889</v>
      </c>
      <c r="BS84" s="327" t="s">
        <v>1889</v>
      </c>
      <c r="BT84" s="327" t="s">
        <v>1889</v>
      </c>
      <c r="BU84" s="327" t="s">
        <v>1889</v>
      </c>
      <c r="BV84" s="327" t="s">
        <v>1889</v>
      </c>
      <c r="BW84" s="327" t="s">
        <v>1889</v>
      </c>
      <c r="BX84" s="327" t="s">
        <v>1889</v>
      </c>
      <c r="BY84" s="327" t="s">
        <v>1889</v>
      </c>
      <c r="BZ84" s="327" t="s">
        <v>1889</v>
      </c>
      <c r="CA84" s="327" t="s">
        <v>1889</v>
      </c>
      <c r="CB84" s="327" t="s">
        <v>1889</v>
      </c>
      <c r="CC84" s="327" t="s">
        <v>1889</v>
      </c>
      <c r="CD84" s="327" t="s">
        <v>1889</v>
      </c>
      <c r="CE84" s="327" t="s">
        <v>1889</v>
      </c>
      <c r="CF84" s="327" t="s">
        <v>1889</v>
      </c>
      <c r="CG84" s="327" t="s">
        <v>1889</v>
      </c>
      <c r="CH84" s="327" t="s">
        <v>1889</v>
      </c>
      <c r="CI84" s="327" t="s">
        <v>1889</v>
      </c>
      <c r="CJ84" s="327" t="s">
        <v>1889</v>
      </c>
      <c r="CK84" s="327" t="s">
        <v>1889</v>
      </c>
      <c r="CL84" s="327" t="s">
        <v>1889</v>
      </c>
      <c r="CM84" s="327" t="s">
        <v>1889</v>
      </c>
      <c r="CN84" s="327" t="s">
        <v>1889</v>
      </c>
      <c r="CO84" s="327" t="s">
        <v>1889</v>
      </c>
      <c r="CP84" s="327" t="s">
        <v>1889</v>
      </c>
      <c r="CQ84" s="327" t="s">
        <v>1889</v>
      </c>
      <c r="CR84" s="327" t="s">
        <v>1889</v>
      </c>
      <c r="CS84" s="327" t="s">
        <v>1889</v>
      </c>
      <c r="CT84" s="327" t="s">
        <v>1889</v>
      </c>
      <c r="CU84" s="327" t="s">
        <v>1889</v>
      </c>
      <c r="CV84" s="327" t="s">
        <v>1889</v>
      </c>
      <c r="CW84" s="327" t="s">
        <v>1889</v>
      </c>
      <c r="CX84" s="327" t="s">
        <v>1889</v>
      </c>
      <c r="CY84" s="327" t="s">
        <v>1889</v>
      </c>
      <c r="CZ84" s="327" t="s">
        <v>1889</v>
      </c>
      <c r="DA84" s="327" t="s">
        <v>1889</v>
      </c>
      <c r="DB84" s="327" t="s">
        <v>1889</v>
      </c>
      <c r="DC84" s="327" t="s">
        <v>1889</v>
      </c>
      <c r="DD84" s="327" t="s">
        <v>1889</v>
      </c>
      <c r="DE84" s="327" t="s">
        <v>1889</v>
      </c>
      <c r="DF84" s="327" t="s">
        <v>1889</v>
      </c>
      <c r="DG84" s="327" t="s">
        <v>1889</v>
      </c>
      <c r="DH84" s="327" t="s">
        <v>1889</v>
      </c>
      <c r="DI84" s="327" t="s">
        <v>1889</v>
      </c>
      <c r="DJ84" s="327" t="s">
        <v>1889</v>
      </c>
      <c r="DK84" s="327" t="s">
        <v>1889</v>
      </c>
      <c r="DL84" s="327" t="s">
        <v>1889</v>
      </c>
      <c r="DM84" s="327" t="s">
        <v>1889</v>
      </c>
      <c r="DN84" s="327" t="s">
        <v>1889</v>
      </c>
      <c r="DO84" s="327" t="s">
        <v>1889</v>
      </c>
      <c r="DP84" s="327" t="s">
        <v>1889</v>
      </c>
      <c r="DQ84" s="327" t="s">
        <v>1889</v>
      </c>
      <c r="DR84" s="327" t="s">
        <v>1889</v>
      </c>
      <c r="DS84" s="327" t="s">
        <v>1889</v>
      </c>
      <c r="DT84" s="327" t="s">
        <v>1889</v>
      </c>
      <c r="DU84" s="327" t="s">
        <v>1889</v>
      </c>
    </row>
    <row r="85" spans="1:125" s="128" customFormat="1" hidden="1" x14ac:dyDescent="0.35">
      <c r="A85" s="320">
        <v>21</v>
      </c>
      <c r="B85" s="320" t="s">
        <v>2109</v>
      </c>
      <c r="C85" s="318">
        <v>3.4</v>
      </c>
      <c r="D85" s="144" t="s">
        <v>13</v>
      </c>
      <c r="E85" s="312" t="s">
        <v>286</v>
      </c>
      <c r="F85" s="318" t="s">
        <v>312</v>
      </c>
      <c r="G85" s="312" t="s">
        <v>2110</v>
      </c>
      <c r="H85" s="318" t="s">
        <v>199</v>
      </c>
      <c r="I85" s="312" t="s">
        <v>7</v>
      </c>
      <c r="J85" s="312" t="s">
        <v>273</v>
      </c>
      <c r="K85" s="312" t="s">
        <v>1887</v>
      </c>
      <c r="L85" s="312" t="s">
        <v>193</v>
      </c>
      <c r="M85" s="313">
        <v>45072</v>
      </c>
      <c r="N85" s="313">
        <v>45072</v>
      </c>
      <c r="O85" s="312" t="s">
        <v>2111</v>
      </c>
      <c r="P85" s="203"/>
      <c r="Q85" s="312" t="s">
        <v>9</v>
      </c>
      <c r="R85" s="312" t="s">
        <v>10</v>
      </c>
      <c r="S85" s="311"/>
      <c r="T85" s="307"/>
      <c r="U85" s="306"/>
      <c r="V85" s="312" t="s">
        <v>1889</v>
      </c>
      <c r="W85" s="306"/>
      <c r="X85" s="312" t="s">
        <v>1889</v>
      </c>
      <c r="Y85" s="308"/>
      <c r="Z85" s="136" t="s">
        <v>276</v>
      </c>
      <c r="AA85" s="344" t="s">
        <v>1889</v>
      </c>
      <c r="AB85" s="340" t="s">
        <v>1889</v>
      </c>
      <c r="AC85" s="327" t="s">
        <v>1889</v>
      </c>
      <c r="AD85" s="327" t="s">
        <v>1889</v>
      </c>
      <c r="AE85" s="327" t="s">
        <v>1889</v>
      </c>
      <c r="AF85" s="327" t="s">
        <v>1889</v>
      </c>
      <c r="AG85" s="327" t="s">
        <v>1889</v>
      </c>
      <c r="AH85" s="327" t="s">
        <v>1889</v>
      </c>
      <c r="AI85" s="327" t="s">
        <v>1889</v>
      </c>
      <c r="AJ85" s="327" t="s">
        <v>1889</v>
      </c>
      <c r="AK85" s="327" t="s">
        <v>1889</v>
      </c>
      <c r="AL85" s="327" t="s">
        <v>1889</v>
      </c>
      <c r="AM85" s="327" t="s">
        <v>1889</v>
      </c>
      <c r="AN85" s="327" t="s">
        <v>1889</v>
      </c>
      <c r="AO85" s="327" t="s">
        <v>1889</v>
      </c>
      <c r="AP85" s="327" t="s">
        <v>1889</v>
      </c>
      <c r="AQ85" s="327" t="s">
        <v>1889</v>
      </c>
      <c r="AR85" s="327" t="s">
        <v>1889</v>
      </c>
      <c r="AS85" s="327" t="s">
        <v>1889</v>
      </c>
      <c r="AT85" s="327" t="s">
        <v>1889</v>
      </c>
      <c r="AU85" s="327" t="s">
        <v>1889</v>
      </c>
      <c r="AV85" s="327" t="s">
        <v>1889</v>
      </c>
      <c r="AW85" s="327" t="s">
        <v>1889</v>
      </c>
      <c r="AX85" s="327" t="s">
        <v>1889</v>
      </c>
      <c r="AY85" s="327" t="s">
        <v>1889</v>
      </c>
      <c r="AZ85" s="327" t="s">
        <v>1889</v>
      </c>
      <c r="BA85" s="327" t="s">
        <v>1889</v>
      </c>
      <c r="BB85" s="327" t="s">
        <v>1889</v>
      </c>
      <c r="BC85" s="327" t="s">
        <v>1889</v>
      </c>
      <c r="BD85" s="327" t="s">
        <v>1889</v>
      </c>
      <c r="BE85" s="327" t="s">
        <v>1889</v>
      </c>
      <c r="BF85" s="327" t="s">
        <v>1889</v>
      </c>
      <c r="BG85" s="327" t="s">
        <v>1889</v>
      </c>
      <c r="BH85" s="327" t="s">
        <v>1889</v>
      </c>
      <c r="BI85" s="327" t="s">
        <v>1889</v>
      </c>
      <c r="BJ85" s="327" t="s">
        <v>1889</v>
      </c>
      <c r="BK85" s="327" t="s">
        <v>1889</v>
      </c>
      <c r="BL85" s="327" t="s">
        <v>1889</v>
      </c>
      <c r="BM85" s="327" t="s">
        <v>1889</v>
      </c>
      <c r="BN85" s="327" t="s">
        <v>1889</v>
      </c>
      <c r="BO85" s="327" t="s">
        <v>1889</v>
      </c>
      <c r="BP85" s="327" t="s">
        <v>1889</v>
      </c>
      <c r="BQ85" s="327" t="s">
        <v>1889</v>
      </c>
      <c r="BR85" s="327" t="s">
        <v>1889</v>
      </c>
      <c r="BS85" s="327" t="s">
        <v>1889</v>
      </c>
      <c r="BT85" s="327" t="s">
        <v>1889</v>
      </c>
      <c r="BU85" s="327" t="s">
        <v>1889</v>
      </c>
      <c r="BV85" s="327" t="s">
        <v>1889</v>
      </c>
      <c r="BW85" s="327" t="s">
        <v>1889</v>
      </c>
      <c r="BX85" s="327" t="s">
        <v>1889</v>
      </c>
      <c r="BY85" s="327" t="s">
        <v>1889</v>
      </c>
      <c r="BZ85" s="327" t="s">
        <v>1889</v>
      </c>
      <c r="CA85" s="327" t="s">
        <v>1889</v>
      </c>
      <c r="CB85" s="327" t="s">
        <v>1889</v>
      </c>
      <c r="CC85" s="327" t="s">
        <v>1889</v>
      </c>
      <c r="CD85" s="327" t="s">
        <v>1889</v>
      </c>
      <c r="CE85" s="327" t="s">
        <v>1889</v>
      </c>
      <c r="CF85" s="327" t="s">
        <v>1889</v>
      </c>
      <c r="CG85" s="327" t="s">
        <v>1889</v>
      </c>
      <c r="CH85" s="327" t="s">
        <v>1889</v>
      </c>
      <c r="CI85" s="327" t="s">
        <v>1889</v>
      </c>
      <c r="CJ85" s="327" t="s">
        <v>1889</v>
      </c>
      <c r="CK85" s="327" t="s">
        <v>1889</v>
      </c>
      <c r="CL85" s="327" t="s">
        <v>1889</v>
      </c>
      <c r="CM85" s="327" t="s">
        <v>1889</v>
      </c>
      <c r="CN85" s="327" t="s">
        <v>1889</v>
      </c>
      <c r="CO85" s="327" t="s">
        <v>1889</v>
      </c>
      <c r="CP85" s="327" t="s">
        <v>1889</v>
      </c>
      <c r="CQ85" s="327" t="s">
        <v>1889</v>
      </c>
      <c r="CR85" s="327" t="s">
        <v>1889</v>
      </c>
      <c r="CS85" s="327" t="s">
        <v>1889</v>
      </c>
      <c r="CT85" s="327" t="s">
        <v>1889</v>
      </c>
      <c r="CU85" s="327" t="s">
        <v>1889</v>
      </c>
      <c r="CV85" s="327" t="s">
        <v>1889</v>
      </c>
      <c r="CW85" s="327" t="s">
        <v>1889</v>
      </c>
      <c r="CX85" s="327" t="s">
        <v>1889</v>
      </c>
      <c r="CY85" s="327" t="s">
        <v>1889</v>
      </c>
      <c r="CZ85" s="327" t="s">
        <v>1889</v>
      </c>
      <c r="DA85" s="327" t="s">
        <v>1889</v>
      </c>
      <c r="DB85" s="327" t="s">
        <v>1889</v>
      </c>
      <c r="DC85" s="327" t="s">
        <v>1889</v>
      </c>
      <c r="DD85" s="327" t="s">
        <v>1889</v>
      </c>
      <c r="DE85" s="327" t="s">
        <v>1889</v>
      </c>
      <c r="DF85" s="327" t="s">
        <v>1889</v>
      </c>
      <c r="DG85" s="327" t="s">
        <v>1889</v>
      </c>
      <c r="DH85" s="327" t="s">
        <v>1889</v>
      </c>
      <c r="DI85" s="327" t="s">
        <v>1889</v>
      </c>
      <c r="DJ85" s="327" t="s">
        <v>1889</v>
      </c>
      <c r="DK85" s="327" t="s">
        <v>1889</v>
      </c>
      <c r="DL85" s="327" t="s">
        <v>1889</v>
      </c>
      <c r="DM85" s="327" t="s">
        <v>1889</v>
      </c>
      <c r="DN85" s="327" t="s">
        <v>1889</v>
      </c>
      <c r="DO85" s="327" t="s">
        <v>1889</v>
      </c>
      <c r="DP85" s="327" t="s">
        <v>1889</v>
      </c>
      <c r="DQ85" s="327" t="s">
        <v>1889</v>
      </c>
      <c r="DR85" s="327" t="s">
        <v>1889</v>
      </c>
      <c r="DS85" s="327" t="s">
        <v>1889</v>
      </c>
      <c r="DT85" s="327" t="s">
        <v>1889</v>
      </c>
      <c r="DU85" s="327" t="s">
        <v>1889</v>
      </c>
    </row>
    <row r="86" spans="1:125" s="127" customFormat="1" hidden="1" x14ac:dyDescent="0.35">
      <c r="A86" s="335">
        <v>21</v>
      </c>
      <c r="B86" s="335" t="s">
        <v>2112</v>
      </c>
      <c r="C86" s="336">
        <v>50</v>
      </c>
      <c r="D86" s="138" t="s">
        <v>13</v>
      </c>
      <c r="E86" s="337" t="s">
        <v>286</v>
      </c>
      <c r="F86" s="336" t="s">
        <v>271</v>
      </c>
      <c r="G86" s="337" t="s">
        <v>2020</v>
      </c>
      <c r="H86" s="336" t="s">
        <v>199</v>
      </c>
      <c r="I86" s="337" t="s">
        <v>7</v>
      </c>
      <c r="J86" s="337" t="s">
        <v>273</v>
      </c>
      <c r="K86" s="337" t="s">
        <v>1887</v>
      </c>
      <c r="L86" s="337" t="s">
        <v>193</v>
      </c>
      <c r="M86" s="338">
        <v>45072</v>
      </c>
      <c r="N86" s="338">
        <v>45072</v>
      </c>
      <c r="O86" s="337" t="s">
        <v>2113</v>
      </c>
      <c r="P86" s="203"/>
      <c r="Q86" s="337" t="s">
        <v>9</v>
      </c>
      <c r="R86" s="337" t="s">
        <v>10</v>
      </c>
      <c r="S86" s="339"/>
      <c r="T86" s="329"/>
      <c r="U86" s="306"/>
      <c r="V86" s="337" t="s">
        <v>1889</v>
      </c>
      <c r="W86" s="340"/>
      <c r="X86" s="337" t="s">
        <v>1889</v>
      </c>
      <c r="Y86" s="341">
        <v>45077</v>
      </c>
      <c r="Z86" s="354" t="s">
        <v>430</v>
      </c>
      <c r="AA86" s="345" t="s">
        <v>2114</v>
      </c>
      <c r="AB86" s="340" t="s">
        <v>1889</v>
      </c>
      <c r="AC86" s="327" t="s">
        <v>1889</v>
      </c>
      <c r="AD86" s="327" t="s">
        <v>1889</v>
      </c>
      <c r="AE86" s="327" t="s">
        <v>1889</v>
      </c>
      <c r="AF86" s="327" t="s">
        <v>1889</v>
      </c>
      <c r="AG86" s="327" t="s">
        <v>1889</v>
      </c>
      <c r="AH86" s="327" t="s">
        <v>1889</v>
      </c>
      <c r="AI86" s="327" t="s">
        <v>1889</v>
      </c>
      <c r="AJ86" s="327" t="s">
        <v>1889</v>
      </c>
      <c r="AK86" s="327" t="s">
        <v>1889</v>
      </c>
      <c r="AL86" s="327" t="s">
        <v>1889</v>
      </c>
      <c r="AM86" s="327" t="s">
        <v>1889</v>
      </c>
      <c r="AN86" s="327" t="s">
        <v>1889</v>
      </c>
      <c r="AO86" s="327" t="s">
        <v>1889</v>
      </c>
      <c r="AP86" s="327" t="s">
        <v>1889</v>
      </c>
      <c r="AQ86" s="327" t="s">
        <v>1889</v>
      </c>
      <c r="AR86" s="327" t="s">
        <v>1889</v>
      </c>
      <c r="AS86" s="327" t="s">
        <v>1889</v>
      </c>
      <c r="AT86" s="327" t="s">
        <v>1889</v>
      </c>
      <c r="AU86" s="327" t="s">
        <v>1889</v>
      </c>
      <c r="AV86" s="327" t="s">
        <v>1889</v>
      </c>
      <c r="AW86" s="327" t="s">
        <v>1889</v>
      </c>
      <c r="AX86" s="327" t="s">
        <v>1889</v>
      </c>
      <c r="AY86" s="327" t="s">
        <v>1889</v>
      </c>
      <c r="AZ86" s="327" t="s">
        <v>1889</v>
      </c>
      <c r="BA86" s="327" t="s">
        <v>1889</v>
      </c>
      <c r="BB86" s="327" t="s">
        <v>1889</v>
      </c>
      <c r="BC86" s="327" t="s">
        <v>1889</v>
      </c>
      <c r="BD86" s="327" t="s">
        <v>1889</v>
      </c>
      <c r="BE86" s="327" t="s">
        <v>1889</v>
      </c>
      <c r="BF86" s="327" t="s">
        <v>1889</v>
      </c>
      <c r="BG86" s="327" t="s">
        <v>1889</v>
      </c>
      <c r="BH86" s="327" t="s">
        <v>1889</v>
      </c>
      <c r="BI86" s="327" t="s">
        <v>1889</v>
      </c>
      <c r="BJ86" s="327" t="s">
        <v>1889</v>
      </c>
      <c r="BK86" s="327" t="s">
        <v>1889</v>
      </c>
      <c r="BL86" s="327" t="s">
        <v>1889</v>
      </c>
      <c r="BM86" s="327" t="s">
        <v>1889</v>
      </c>
      <c r="BN86" s="327" t="s">
        <v>1889</v>
      </c>
      <c r="BO86" s="327" t="s">
        <v>1889</v>
      </c>
      <c r="BP86" s="327" t="s">
        <v>1889</v>
      </c>
      <c r="BQ86" s="327" t="s">
        <v>1889</v>
      </c>
      <c r="BR86" s="327" t="s">
        <v>1889</v>
      </c>
      <c r="BS86" s="327" t="s">
        <v>1889</v>
      </c>
      <c r="BT86" s="327" t="s">
        <v>1889</v>
      </c>
      <c r="BU86" s="327" t="s">
        <v>1889</v>
      </c>
      <c r="BV86" s="327" t="s">
        <v>1889</v>
      </c>
      <c r="BW86" s="327" t="s">
        <v>1889</v>
      </c>
      <c r="BX86" s="327" t="s">
        <v>1889</v>
      </c>
      <c r="BY86" s="327" t="s">
        <v>1889</v>
      </c>
      <c r="BZ86" s="327" t="s">
        <v>1889</v>
      </c>
      <c r="CA86" s="327" t="s">
        <v>1889</v>
      </c>
      <c r="CB86" s="327" t="s">
        <v>1889</v>
      </c>
      <c r="CC86" s="327" t="s">
        <v>1889</v>
      </c>
      <c r="CD86" s="327" t="s">
        <v>1889</v>
      </c>
      <c r="CE86" s="327" t="s">
        <v>1889</v>
      </c>
      <c r="CF86" s="327" t="s">
        <v>1889</v>
      </c>
      <c r="CG86" s="327" t="s">
        <v>1889</v>
      </c>
      <c r="CH86" s="327" t="s">
        <v>1889</v>
      </c>
      <c r="CI86" s="327" t="s">
        <v>1889</v>
      </c>
      <c r="CJ86" s="327" t="s">
        <v>1889</v>
      </c>
      <c r="CK86" s="327" t="s">
        <v>1889</v>
      </c>
      <c r="CL86" s="327" t="s">
        <v>1889</v>
      </c>
      <c r="CM86" s="327" t="s">
        <v>1889</v>
      </c>
      <c r="CN86" s="327" t="s">
        <v>1889</v>
      </c>
      <c r="CO86" s="327" t="s">
        <v>1889</v>
      </c>
      <c r="CP86" s="327" t="s">
        <v>1889</v>
      </c>
      <c r="CQ86" s="327" t="s">
        <v>1889</v>
      </c>
      <c r="CR86" s="327" t="s">
        <v>1889</v>
      </c>
      <c r="CS86" s="327" t="s">
        <v>1889</v>
      </c>
      <c r="CT86" s="327" t="s">
        <v>1889</v>
      </c>
      <c r="CU86" s="327" t="s">
        <v>1889</v>
      </c>
      <c r="CV86" s="327" t="s">
        <v>1889</v>
      </c>
      <c r="CW86" s="327" t="s">
        <v>1889</v>
      </c>
      <c r="CX86" s="327" t="s">
        <v>1889</v>
      </c>
      <c r="CY86" s="327" t="s">
        <v>1889</v>
      </c>
      <c r="CZ86" s="327" t="s">
        <v>1889</v>
      </c>
      <c r="DA86" s="327" t="s">
        <v>1889</v>
      </c>
      <c r="DB86" s="327" t="s">
        <v>1889</v>
      </c>
      <c r="DC86" s="327" t="s">
        <v>1889</v>
      </c>
      <c r="DD86" s="327" t="s">
        <v>1889</v>
      </c>
      <c r="DE86" s="327" t="s">
        <v>1889</v>
      </c>
      <c r="DF86" s="327" t="s">
        <v>1889</v>
      </c>
      <c r="DG86" s="327" t="s">
        <v>1889</v>
      </c>
      <c r="DH86" s="327" t="s">
        <v>1889</v>
      </c>
      <c r="DI86" s="327" t="s">
        <v>1889</v>
      </c>
      <c r="DJ86" s="327" t="s">
        <v>1889</v>
      </c>
      <c r="DK86" s="327" t="s">
        <v>1889</v>
      </c>
      <c r="DL86" s="327" t="s">
        <v>1889</v>
      </c>
      <c r="DM86" s="327" t="s">
        <v>1889</v>
      </c>
      <c r="DN86" s="327" t="s">
        <v>1889</v>
      </c>
      <c r="DO86" s="327" t="s">
        <v>1889</v>
      </c>
      <c r="DP86" s="327" t="s">
        <v>1889</v>
      </c>
      <c r="DQ86" s="327" t="s">
        <v>1889</v>
      </c>
      <c r="DR86" s="327" t="s">
        <v>1889</v>
      </c>
      <c r="DS86" s="327" t="s">
        <v>1889</v>
      </c>
      <c r="DT86" s="327" t="s">
        <v>1889</v>
      </c>
      <c r="DU86" s="327" t="s">
        <v>1889</v>
      </c>
    </row>
    <row r="87" spans="1:125" s="302" customFormat="1" hidden="1" x14ac:dyDescent="0.35">
      <c r="A87" s="320">
        <v>21</v>
      </c>
      <c r="B87" s="320" t="s">
        <v>2115</v>
      </c>
      <c r="C87" s="318">
        <v>5</v>
      </c>
      <c r="D87" s="152" t="s">
        <v>13</v>
      </c>
      <c r="E87" s="312" t="s">
        <v>286</v>
      </c>
      <c r="F87" s="318" t="s">
        <v>271</v>
      </c>
      <c r="G87" s="312" t="s">
        <v>1147</v>
      </c>
      <c r="H87" s="318" t="s">
        <v>199</v>
      </c>
      <c r="I87" s="312" t="s">
        <v>7</v>
      </c>
      <c r="J87" s="312" t="s">
        <v>1264</v>
      </c>
      <c r="K87" s="312" t="s">
        <v>1887</v>
      </c>
      <c r="L87" s="312" t="s">
        <v>193</v>
      </c>
      <c r="M87" s="313">
        <v>45072</v>
      </c>
      <c r="N87" s="313">
        <v>45072</v>
      </c>
      <c r="O87" s="312" t="s">
        <v>2116</v>
      </c>
      <c r="P87" s="203"/>
      <c r="Q87" s="312" t="s">
        <v>9</v>
      </c>
      <c r="R87" s="312" t="s">
        <v>10</v>
      </c>
      <c r="S87" s="311"/>
      <c r="T87" s="307"/>
      <c r="U87" s="307" t="s">
        <v>163</v>
      </c>
      <c r="V87" s="312" t="s">
        <v>759</v>
      </c>
      <c r="W87" s="306"/>
      <c r="X87" s="312" t="s">
        <v>1889</v>
      </c>
      <c r="Y87" s="349">
        <v>45079</v>
      </c>
      <c r="Z87" s="355" t="s">
        <v>276</v>
      </c>
      <c r="AA87" s="346" t="s">
        <v>2117</v>
      </c>
      <c r="AB87" s="306">
        <v>1</v>
      </c>
      <c r="AC87" s="334" t="s">
        <v>1889</v>
      </c>
      <c r="AD87" s="334" t="s">
        <v>1889</v>
      </c>
      <c r="AE87" s="334" t="s">
        <v>1889</v>
      </c>
      <c r="AF87" s="334" t="s">
        <v>1889</v>
      </c>
      <c r="AG87" s="334" t="s">
        <v>1889</v>
      </c>
      <c r="AH87" s="334" t="s">
        <v>1889</v>
      </c>
      <c r="AI87" s="334" t="s">
        <v>1889</v>
      </c>
      <c r="AJ87" s="334" t="s">
        <v>1889</v>
      </c>
      <c r="AK87" s="334" t="s">
        <v>1889</v>
      </c>
      <c r="AL87" s="334" t="s">
        <v>1889</v>
      </c>
      <c r="AM87" s="334" t="s">
        <v>1889</v>
      </c>
      <c r="AN87" s="334" t="s">
        <v>1889</v>
      </c>
      <c r="AO87" s="334" t="s">
        <v>1889</v>
      </c>
      <c r="AP87" s="334" t="s">
        <v>1889</v>
      </c>
      <c r="AQ87" s="334" t="s">
        <v>1889</v>
      </c>
      <c r="AR87" s="334" t="s">
        <v>1889</v>
      </c>
      <c r="AS87" s="334" t="s">
        <v>1889</v>
      </c>
      <c r="AT87" s="334" t="s">
        <v>1889</v>
      </c>
      <c r="AU87" s="334" t="s">
        <v>1889</v>
      </c>
      <c r="AV87" s="334" t="s">
        <v>1889</v>
      </c>
      <c r="AW87" s="334" t="s">
        <v>1889</v>
      </c>
      <c r="AX87" s="334" t="s">
        <v>1889</v>
      </c>
      <c r="AY87" s="334" t="s">
        <v>1889</v>
      </c>
      <c r="AZ87" s="334" t="s">
        <v>1889</v>
      </c>
      <c r="BA87" s="334" t="s">
        <v>1889</v>
      </c>
      <c r="BB87" s="334" t="s">
        <v>1889</v>
      </c>
      <c r="BC87" s="334" t="s">
        <v>1889</v>
      </c>
      <c r="BD87" s="334" t="s">
        <v>1889</v>
      </c>
      <c r="BE87" s="334" t="s">
        <v>1889</v>
      </c>
      <c r="BF87" s="334" t="s">
        <v>1889</v>
      </c>
      <c r="BG87" s="334" t="s">
        <v>1889</v>
      </c>
      <c r="BH87" s="334" t="s">
        <v>1889</v>
      </c>
      <c r="BI87" s="334" t="s">
        <v>1889</v>
      </c>
      <c r="BJ87" s="334" t="s">
        <v>1889</v>
      </c>
      <c r="BK87" s="334" t="s">
        <v>1889</v>
      </c>
      <c r="BL87" s="334" t="s">
        <v>1889</v>
      </c>
      <c r="BM87" s="334" t="s">
        <v>1889</v>
      </c>
      <c r="BN87" s="334" t="s">
        <v>1889</v>
      </c>
      <c r="BO87" s="334" t="s">
        <v>1889</v>
      </c>
      <c r="BP87" s="334" t="s">
        <v>1889</v>
      </c>
      <c r="BQ87" s="334" t="s">
        <v>1889</v>
      </c>
      <c r="BR87" s="334" t="s">
        <v>1889</v>
      </c>
      <c r="BS87" s="334" t="s">
        <v>1889</v>
      </c>
      <c r="BT87" s="334" t="s">
        <v>1889</v>
      </c>
      <c r="BU87" s="334" t="s">
        <v>1889</v>
      </c>
      <c r="BV87" s="334" t="s">
        <v>1889</v>
      </c>
      <c r="BW87" s="334" t="s">
        <v>1889</v>
      </c>
      <c r="BX87" s="334" t="s">
        <v>1889</v>
      </c>
      <c r="BY87" s="334" t="s">
        <v>1889</v>
      </c>
      <c r="BZ87" s="334" t="s">
        <v>1889</v>
      </c>
      <c r="CA87" s="334" t="s">
        <v>1889</v>
      </c>
      <c r="CB87" s="334" t="s">
        <v>1889</v>
      </c>
      <c r="CC87" s="334" t="s">
        <v>1889</v>
      </c>
      <c r="CD87" s="334" t="s">
        <v>1889</v>
      </c>
      <c r="CE87" s="334" t="s">
        <v>1889</v>
      </c>
      <c r="CF87" s="334" t="s">
        <v>1889</v>
      </c>
      <c r="CG87" s="334" t="s">
        <v>1889</v>
      </c>
      <c r="CH87" s="334" t="s">
        <v>1889</v>
      </c>
      <c r="CI87" s="334" t="s">
        <v>1889</v>
      </c>
      <c r="CJ87" s="334" t="s">
        <v>1889</v>
      </c>
      <c r="CK87" s="334" t="s">
        <v>1889</v>
      </c>
      <c r="CL87" s="334" t="s">
        <v>1889</v>
      </c>
      <c r="CM87" s="334" t="s">
        <v>1889</v>
      </c>
      <c r="CN87" s="334" t="s">
        <v>1889</v>
      </c>
      <c r="CO87" s="334" t="s">
        <v>1889</v>
      </c>
      <c r="CP87" s="334" t="s">
        <v>1889</v>
      </c>
      <c r="CQ87" s="334" t="s">
        <v>1889</v>
      </c>
      <c r="CR87" s="334" t="s">
        <v>1889</v>
      </c>
      <c r="CS87" s="334" t="s">
        <v>1889</v>
      </c>
      <c r="CT87" s="334" t="s">
        <v>1889</v>
      </c>
      <c r="CU87" s="334" t="s">
        <v>1889</v>
      </c>
      <c r="CV87" s="334" t="s">
        <v>1889</v>
      </c>
      <c r="CW87" s="334" t="s">
        <v>1889</v>
      </c>
      <c r="CX87" s="334" t="s">
        <v>1889</v>
      </c>
      <c r="CY87" s="334" t="s">
        <v>1889</v>
      </c>
      <c r="CZ87" s="334" t="s">
        <v>1889</v>
      </c>
      <c r="DA87" s="334" t="s">
        <v>1889</v>
      </c>
      <c r="DB87" s="334" t="s">
        <v>1889</v>
      </c>
      <c r="DC87" s="334" t="s">
        <v>1889</v>
      </c>
      <c r="DD87" s="334" t="s">
        <v>1889</v>
      </c>
      <c r="DE87" s="334" t="s">
        <v>1889</v>
      </c>
      <c r="DF87" s="334" t="s">
        <v>1889</v>
      </c>
      <c r="DG87" s="334" t="s">
        <v>1889</v>
      </c>
      <c r="DH87" s="334" t="s">
        <v>1889</v>
      </c>
      <c r="DI87" s="334" t="s">
        <v>1889</v>
      </c>
      <c r="DJ87" s="334" t="s">
        <v>1889</v>
      </c>
      <c r="DK87" s="334" t="s">
        <v>1889</v>
      </c>
      <c r="DL87" s="334" t="s">
        <v>1889</v>
      </c>
      <c r="DM87" s="334" t="s">
        <v>1889</v>
      </c>
      <c r="DN87" s="334" t="s">
        <v>1889</v>
      </c>
      <c r="DO87" s="334" t="s">
        <v>1889</v>
      </c>
      <c r="DP87" s="334" t="s">
        <v>1889</v>
      </c>
      <c r="DQ87" s="334" t="s">
        <v>1889</v>
      </c>
      <c r="DR87" s="334" t="s">
        <v>1889</v>
      </c>
      <c r="DS87" s="334" t="s">
        <v>1889</v>
      </c>
      <c r="DT87" s="334" t="s">
        <v>1889</v>
      </c>
      <c r="DU87" s="334" t="s">
        <v>1889</v>
      </c>
    </row>
    <row r="88" spans="1:125" s="302" customFormat="1" hidden="1" x14ac:dyDescent="0.35">
      <c r="A88" s="320">
        <v>21</v>
      </c>
      <c r="B88" s="320" t="s">
        <v>2118</v>
      </c>
      <c r="C88" s="318">
        <v>25</v>
      </c>
      <c r="D88" s="152" t="s">
        <v>13</v>
      </c>
      <c r="E88" s="312" t="s">
        <v>286</v>
      </c>
      <c r="F88" s="318" t="s">
        <v>271</v>
      </c>
      <c r="G88" s="312" t="s">
        <v>332</v>
      </c>
      <c r="H88" s="318" t="s">
        <v>199</v>
      </c>
      <c r="I88" s="312" t="s">
        <v>7</v>
      </c>
      <c r="J88" s="312" t="s">
        <v>612</v>
      </c>
      <c r="K88" s="312" t="s">
        <v>1887</v>
      </c>
      <c r="L88" s="312" t="s">
        <v>193</v>
      </c>
      <c r="M88" s="313">
        <v>45072</v>
      </c>
      <c r="N88" s="313">
        <v>45072</v>
      </c>
      <c r="O88" s="312" t="s">
        <v>2119</v>
      </c>
      <c r="P88" s="203"/>
      <c r="Q88" s="312" t="s">
        <v>9</v>
      </c>
      <c r="R88" s="312" t="s">
        <v>23</v>
      </c>
      <c r="S88" s="311"/>
      <c r="T88" s="307" t="s">
        <v>319</v>
      </c>
      <c r="U88" s="307"/>
      <c r="V88" s="312" t="s">
        <v>1889</v>
      </c>
      <c r="W88" s="306"/>
      <c r="X88" s="312" t="s">
        <v>1889</v>
      </c>
      <c r="Y88" s="350">
        <v>45079</v>
      </c>
      <c r="Z88" s="355" t="s">
        <v>276</v>
      </c>
      <c r="AA88" s="346" t="s">
        <v>2120</v>
      </c>
      <c r="AB88" s="306" t="s">
        <v>1889</v>
      </c>
      <c r="AC88" s="334" t="s">
        <v>1889</v>
      </c>
      <c r="AD88" s="334" t="s">
        <v>1889</v>
      </c>
      <c r="AE88" s="334" t="s">
        <v>1889</v>
      </c>
      <c r="AF88" s="334" t="s">
        <v>1889</v>
      </c>
      <c r="AG88" s="334" t="s">
        <v>1889</v>
      </c>
      <c r="AH88" s="334" t="s">
        <v>1889</v>
      </c>
      <c r="AI88" s="334" t="s">
        <v>1889</v>
      </c>
      <c r="AJ88" s="334" t="s">
        <v>1889</v>
      </c>
      <c r="AK88" s="334" t="s">
        <v>1889</v>
      </c>
      <c r="AL88" s="334" t="s">
        <v>1889</v>
      </c>
      <c r="AM88" s="334" t="s">
        <v>1889</v>
      </c>
      <c r="AN88" s="334" t="s">
        <v>1889</v>
      </c>
      <c r="AO88" s="334" t="s">
        <v>1889</v>
      </c>
      <c r="AP88" s="334" t="s">
        <v>1889</v>
      </c>
      <c r="AQ88" s="334" t="s">
        <v>1889</v>
      </c>
      <c r="AR88" s="334" t="s">
        <v>1889</v>
      </c>
      <c r="AS88" s="334" t="s">
        <v>1889</v>
      </c>
      <c r="AT88" s="334" t="s">
        <v>1889</v>
      </c>
      <c r="AU88" s="334" t="s">
        <v>1889</v>
      </c>
      <c r="AV88" s="334" t="s">
        <v>1889</v>
      </c>
      <c r="AW88" s="334" t="s">
        <v>1889</v>
      </c>
      <c r="AX88" s="334" t="s">
        <v>1889</v>
      </c>
      <c r="AY88" s="334" t="s">
        <v>1889</v>
      </c>
      <c r="AZ88" s="334" t="s">
        <v>1889</v>
      </c>
      <c r="BA88" s="334" t="s">
        <v>1889</v>
      </c>
      <c r="BB88" s="334" t="s">
        <v>1889</v>
      </c>
      <c r="BC88" s="334" t="s">
        <v>1889</v>
      </c>
      <c r="BD88" s="334" t="s">
        <v>1889</v>
      </c>
      <c r="BE88" s="334" t="s">
        <v>1889</v>
      </c>
      <c r="BF88" s="334" t="s">
        <v>1889</v>
      </c>
      <c r="BG88" s="334" t="s">
        <v>1889</v>
      </c>
      <c r="BH88" s="334" t="s">
        <v>1889</v>
      </c>
      <c r="BI88" s="334" t="s">
        <v>1889</v>
      </c>
      <c r="BJ88" s="334" t="s">
        <v>1889</v>
      </c>
      <c r="BK88" s="334" t="s">
        <v>1889</v>
      </c>
      <c r="BL88" s="334" t="s">
        <v>1889</v>
      </c>
      <c r="BM88" s="334" t="s">
        <v>1889</v>
      </c>
      <c r="BN88" s="334" t="s">
        <v>1889</v>
      </c>
      <c r="BO88" s="334" t="s">
        <v>1889</v>
      </c>
      <c r="BP88" s="334" t="s">
        <v>1889</v>
      </c>
      <c r="BQ88" s="334" t="s">
        <v>1889</v>
      </c>
      <c r="BR88" s="334" t="s">
        <v>1889</v>
      </c>
      <c r="BS88" s="334" t="s">
        <v>1889</v>
      </c>
      <c r="BT88" s="334" t="s">
        <v>1889</v>
      </c>
      <c r="BU88" s="334" t="s">
        <v>1889</v>
      </c>
      <c r="BV88" s="334" t="s">
        <v>1889</v>
      </c>
      <c r="BW88" s="334" t="s">
        <v>1889</v>
      </c>
      <c r="BX88" s="334" t="s">
        <v>1889</v>
      </c>
      <c r="BY88" s="334" t="s">
        <v>1889</v>
      </c>
      <c r="BZ88" s="334" t="s">
        <v>1889</v>
      </c>
      <c r="CA88" s="334" t="s">
        <v>1889</v>
      </c>
      <c r="CB88" s="334" t="s">
        <v>1889</v>
      </c>
      <c r="CC88" s="334" t="s">
        <v>1889</v>
      </c>
      <c r="CD88" s="334" t="s">
        <v>1889</v>
      </c>
      <c r="CE88" s="334" t="s">
        <v>1889</v>
      </c>
      <c r="CF88" s="334" t="s">
        <v>1889</v>
      </c>
      <c r="CG88" s="334" t="s">
        <v>1889</v>
      </c>
      <c r="CH88" s="334" t="s">
        <v>1889</v>
      </c>
      <c r="CI88" s="334" t="s">
        <v>1889</v>
      </c>
      <c r="CJ88" s="334" t="s">
        <v>1889</v>
      </c>
      <c r="CK88" s="334" t="s">
        <v>1889</v>
      </c>
      <c r="CL88" s="334" t="s">
        <v>1889</v>
      </c>
      <c r="CM88" s="334" t="s">
        <v>1889</v>
      </c>
      <c r="CN88" s="334" t="s">
        <v>1889</v>
      </c>
      <c r="CO88" s="334" t="s">
        <v>1889</v>
      </c>
      <c r="CP88" s="334" t="s">
        <v>1889</v>
      </c>
      <c r="CQ88" s="334" t="s">
        <v>1889</v>
      </c>
      <c r="CR88" s="334" t="s">
        <v>1889</v>
      </c>
      <c r="CS88" s="334" t="s">
        <v>1889</v>
      </c>
      <c r="CT88" s="334" t="s">
        <v>1889</v>
      </c>
      <c r="CU88" s="334" t="s">
        <v>1889</v>
      </c>
      <c r="CV88" s="334" t="s">
        <v>1889</v>
      </c>
      <c r="CW88" s="334" t="s">
        <v>1889</v>
      </c>
      <c r="CX88" s="334" t="s">
        <v>1889</v>
      </c>
      <c r="CY88" s="334" t="s">
        <v>1889</v>
      </c>
      <c r="CZ88" s="334" t="s">
        <v>1889</v>
      </c>
      <c r="DA88" s="334" t="s">
        <v>1889</v>
      </c>
      <c r="DB88" s="334" t="s">
        <v>1889</v>
      </c>
      <c r="DC88" s="334" t="s">
        <v>1889</v>
      </c>
      <c r="DD88" s="334" t="s">
        <v>1889</v>
      </c>
      <c r="DE88" s="334" t="s">
        <v>1889</v>
      </c>
      <c r="DF88" s="334" t="s">
        <v>1889</v>
      </c>
      <c r="DG88" s="334" t="s">
        <v>1889</v>
      </c>
      <c r="DH88" s="334" t="s">
        <v>1889</v>
      </c>
      <c r="DI88" s="334" t="s">
        <v>1889</v>
      </c>
      <c r="DJ88" s="334" t="s">
        <v>1889</v>
      </c>
      <c r="DK88" s="334" t="s">
        <v>1889</v>
      </c>
      <c r="DL88" s="334" t="s">
        <v>1889</v>
      </c>
      <c r="DM88" s="334" t="s">
        <v>1889</v>
      </c>
      <c r="DN88" s="334" t="s">
        <v>1889</v>
      </c>
      <c r="DO88" s="334" t="s">
        <v>1889</v>
      </c>
      <c r="DP88" s="334" t="s">
        <v>1889</v>
      </c>
      <c r="DQ88" s="334" t="s">
        <v>1889</v>
      </c>
      <c r="DR88" s="334" t="s">
        <v>1889</v>
      </c>
      <c r="DS88" s="334" t="s">
        <v>1889</v>
      </c>
      <c r="DT88" s="334" t="s">
        <v>1889</v>
      </c>
      <c r="DU88" s="334" t="s">
        <v>1889</v>
      </c>
    </row>
    <row r="89" spans="1:125" x14ac:dyDescent="0.35">
      <c r="A89" s="320">
        <v>21</v>
      </c>
      <c r="B89" s="320" t="s">
        <v>2121</v>
      </c>
      <c r="C89" s="144">
        <v>6</v>
      </c>
      <c r="D89" s="144" t="s">
        <v>13</v>
      </c>
      <c r="E89" s="92" t="s">
        <v>279</v>
      </c>
      <c r="F89" s="318" t="s">
        <v>271</v>
      </c>
      <c r="G89" s="92" t="s">
        <v>1484</v>
      </c>
      <c r="H89" s="318" t="s">
        <v>199</v>
      </c>
      <c r="I89" s="92" t="s">
        <v>53</v>
      </c>
      <c r="J89" s="92" t="s">
        <v>327</v>
      </c>
      <c r="K89" s="92" t="s">
        <v>441</v>
      </c>
      <c r="L89" s="312" t="s">
        <v>195</v>
      </c>
      <c r="M89" s="313">
        <v>45073</v>
      </c>
      <c r="N89" s="313">
        <v>45073</v>
      </c>
      <c r="O89" s="92" t="s">
        <v>1568</v>
      </c>
      <c r="P89" s="203"/>
      <c r="Q89" s="312" t="s">
        <v>9</v>
      </c>
      <c r="R89" s="92" t="s">
        <v>10</v>
      </c>
      <c r="S89" s="92"/>
      <c r="T89" s="92"/>
      <c r="U89" s="92"/>
      <c r="V89" s="146"/>
      <c r="W89" s="92"/>
      <c r="X89" s="147"/>
      <c r="Y89" s="145">
        <v>45078</v>
      </c>
      <c r="Z89" s="355" t="s">
        <v>276</v>
      </c>
      <c r="AA89" s="343" t="s">
        <v>434</v>
      </c>
      <c r="AB89" s="278"/>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c r="CU89" s="127"/>
      <c r="CV89" s="127"/>
      <c r="CW89" s="127"/>
      <c r="CX89" s="127"/>
      <c r="CY89" s="127"/>
      <c r="CZ89" s="127"/>
      <c r="DA89" s="127"/>
      <c r="DB89" s="127"/>
      <c r="DC89" s="127"/>
      <c r="DD89" s="127"/>
      <c r="DE89" s="127"/>
      <c r="DF89" s="127"/>
      <c r="DG89" s="127"/>
      <c r="DH89" s="127"/>
      <c r="DI89" s="127"/>
      <c r="DJ89" s="127"/>
      <c r="DK89" s="127"/>
      <c r="DL89" s="127"/>
      <c r="DM89" s="127"/>
      <c r="DN89" s="127"/>
      <c r="DO89" s="127"/>
      <c r="DP89" s="127"/>
      <c r="DQ89" s="127"/>
      <c r="DR89" s="127"/>
      <c r="DS89" s="127"/>
      <c r="DT89" s="127"/>
      <c r="DU89" s="127"/>
    </row>
    <row r="90" spans="1:125" x14ac:dyDescent="0.35">
      <c r="A90" s="320">
        <v>21</v>
      </c>
      <c r="B90" s="320" t="s">
        <v>2122</v>
      </c>
      <c r="C90" s="144">
        <v>12</v>
      </c>
      <c r="D90" s="144" t="s">
        <v>25</v>
      </c>
      <c r="E90" s="92" t="s">
        <v>286</v>
      </c>
      <c r="F90" s="318" t="s">
        <v>271</v>
      </c>
      <c r="G90" s="92" t="s">
        <v>44</v>
      </c>
      <c r="H90" s="318" t="s">
        <v>199</v>
      </c>
      <c r="I90" s="92" t="s">
        <v>44</v>
      </c>
      <c r="J90" s="92" t="s">
        <v>327</v>
      </c>
      <c r="K90" s="92" t="s">
        <v>1972</v>
      </c>
      <c r="L90" s="312" t="s">
        <v>195</v>
      </c>
      <c r="M90" s="313">
        <v>45073</v>
      </c>
      <c r="N90" s="313">
        <v>45073</v>
      </c>
      <c r="O90" s="92" t="s">
        <v>2123</v>
      </c>
      <c r="P90" s="203"/>
      <c r="Q90" s="312" t="s">
        <v>9</v>
      </c>
      <c r="R90" s="92" t="s">
        <v>17</v>
      </c>
      <c r="S90" s="92"/>
      <c r="T90" s="92"/>
      <c r="U90" s="92"/>
      <c r="V90" s="146"/>
      <c r="W90" s="92"/>
      <c r="X90" s="147"/>
      <c r="Y90" s="145">
        <v>45083</v>
      </c>
      <c r="Z90" s="189" t="s">
        <v>276</v>
      </c>
      <c r="AA90" s="342" t="s">
        <v>2124</v>
      </c>
      <c r="AB90" s="278"/>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c r="CU90" s="127"/>
      <c r="CV90" s="127"/>
      <c r="CW90" s="127"/>
      <c r="CX90" s="127"/>
      <c r="CY90" s="127"/>
      <c r="CZ90" s="127"/>
      <c r="DA90" s="127"/>
      <c r="DB90" s="127"/>
      <c r="DC90" s="127"/>
      <c r="DD90" s="127"/>
      <c r="DE90" s="127"/>
      <c r="DF90" s="127"/>
      <c r="DG90" s="127"/>
      <c r="DH90" s="127"/>
      <c r="DI90" s="127"/>
      <c r="DJ90" s="127"/>
      <c r="DK90" s="127"/>
      <c r="DL90" s="127"/>
      <c r="DM90" s="127"/>
      <c r="DN90" s="127"/>
      <c r="DO90" s="127"/>
      <c r="DP90" s="127"/>
      <c r="DQ90" s="127"/>
      <c r="DR90" s="127"/>
      <c r="DS90" s="127"/>
      <c r="DT90" s="127"/>
      <c r="DU90" s="127"/>
    </row>
    <row r="91" spans="1:125" hidden="1" x14ac:dyDescent="0.35">
      <c r="A91" s="320">
        <v>21</v>
      </c>
      <c r="B91" s="320" t="s">
        <v>2125</v>
      </c>
      <c r="C91" s="144">
        <v>5.2</v>
      </c>
      <c r="D91" s="144" t="s">
        <v>13</v>
      </c>
      <c r="E91" s="92" t="s">
        <v>286</v>
      </c>
      <c r="F91" s="318" t="s">
        <v>271</v>
      </c>
      <c r="G91" s="92" t="s">
        <v>2126</v>
      </c>
      <c r="H91" s="318" t="s">
        <v>199</v>
      </c>
      <c r="I91" s="92" t="s">
        <v>7</v>
      </c>
      <c r="J91" s="92" t="s">
        <v>612</v>
      </c>
      <c r="K91" s="92" t="s">
        <v>1887</v>
      </c>
      <c r="L91" s="312" t="s">
        <v>193</v>
      </c>
      <c r="M91" s="313">
        <v>45072</v>
      </c>
      <c r="N91" s="313"/>
      <c r="O91" s="92" t="s">
        <v>2127</v>
      </c>
      <c r="P91" s="203"/>
      <c r="Q91" s="312" t="s">
        <v>9</v>
      </c>
      <c r="R91" s="92" t="s">
        <v>17</v>
      </c>
      <c r="S91" s="92"/>
      <c r="T91" s="92"/>
      <c r="U91" s="92"/>
      <c r="V91" s="146"/>
      <c r="W91" s="92" t="s">
        <v>12</v>
      </c>
      <c r="X91" s="147" t="s">
        <v>2128</v>
      </c>
      <c r="Y91" s="145"/>
      <c r="Z91" s="189"/>
      <c r="AA91" s="342"/>
      <c r="AB91" s="278"/>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c r="CU91" s="127"/>
      <c r="CV91" s="127"/>
      <c r="CW91" s="127"/>
      <c r="CX91" s="127"/>
      <c r="CY91" s="127"/>
      <c r="CZ91" s="127"/>
      <c r="DA91" s="127"/>
      <c r="DB91" s="127"/>
      <c r="DC91" s="127"/>
      <c r="DD91" s="127"/>
      <c r="DE91" s="127"/>
      <c r="DF91" s="127"/>
      <c r="DG91" s="127"/>
      <c r="DH91" s="127"/>
      <c r="DI91" s="127"/>
      <c r="DJ91" s="127"/>
      <c r="DK91" s="127"/>
      <c r="DL91" s="127"/>
      <c r="DM91" s="127"/>
      <c r="DN91" s="127"/>
      <c r="DO91" s="127"/>
      <c r="DP91" s="127"/>
      <c r="DQ91" s="127"/>
      <c r="DR91" s="127"/>
      <c r="DS91" s="127"/>
      <c r="DT91" s="127"/>
      <c r="DU91" s="127"/>
    </row>
    <row r="92" spans="1:125" x14ac:dyDescent="0.35">
      <c r="A92" s="320">
        <v>21</v>
      </c>
      <c r="B92" s="320" t="s">
        <v>2129</v>
      </c>
      <c r="C92" s="144">
        <v>6</v>
      </c>
      <c r="D92" s="144" t="s">
        <v>13</v>
      </c>
      <c r="E92" s="92" t="s">
        <v>286</v>
      </c>
      <c r="F92" s="318" t="s">
        <v>2130</v>
      </c>
      <c r="G92" s="92" t="s">
        <v>44</v>
      </c>
      <c r="H92" s="318" t="s">
        <v>199</v>
      </c>
      <c r="I92" s="92" t="s">
        <v>44</v>
      </c>
      <c r="J92" s="92" t="s">
        <v>273</v>
      </c>
      <c r="K92" s="92" t="s">
        <v>564</v>
      </c>
      <c r="L92" s="92" t="s">
        <v>195</v>
      </c>
      <c r="M92" s="313">
        <v>45073</v>
      </c>
      <c r="N92" s="313">
        <v>45073</v>
      </c>
      <c r="O92" s="92" t="s">
        <v>2131</v>
      </c>
      <c r="P92" s="203"/>
      <c r="Q92" s="312" t="s">
        <v>9</v>
      </c>
      <c r="R92" s="92" t="s">
        <v>17</v>
      </c>
      <c r="S92" s="92"/>
      <c r="T92" s="92"/>
      <c r="U92" s="92"/>
      <c r="V92" s="146"/>
      <c r="W92" s="92"/>
      <c r="X92" s="147"/>
      <c r="Y92" s="145">
        <v>45076</v>
      </c>
      <c r="Z92" s="356" t="s">
        <v>276</v>
      </c>
      <c r="AA92" s="342" t="s">
        <v>2132</v>
      </c>
      <c r="AB92" s="278"/>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c r="CU92" s="127"/>
      <c r="CV92" s="127"/>
      <c r="CW92" s="127"/>
      <c r="CX92" s="127"/>
      <c r="CY92" s="127"/>
      <c r="CZ92" s="127"/>
      <c r="DA92" s="127"/>
      <c r="DB92" s="127"/>
      <c r="DC92" s="127"/>
      <c r="DD92" s="127"/>
      <c r="DE92" s="127"/>
      <c r="DF92" s="127"/>
      <c r="DG92" s="127"/>
      <c r="DH92" s="127"/>
      <c r="DI92" s="127"/>
      <c r="DJ92" s="127"/>
      <c r="DK92" s="127"/>
      <c r="DL92" s="127"/>
      <c r="DM92" s="127"/>
      <c r="DN92" s="127"/>
      <c r="DO92" s="127"/>
      <c r="DP92" s="127"/>
      <c r="DQ92" s="127"/>
      <c r="DR92" s="127"/>
      <c r="DS92" s="127"/>
      <c r="DT92" s="127"/>
      <c r="DU92" s="127"/>
    </row>
    <row r="93" spans="1:125" x14ac:dyDescent="0.35">
      <c r="A93" s="320">
        <v>21</v>
      </c>
      <c r="B93" s="320" t="s">
        <v>2133</v>
      </c>
      <c r="C93" s="144">
        <v>24</v>
      </c>
      <c r="D93" s="144" t="s">
        <v>13</v>
      </c>
      <c r="E93" s="92" t="s">
        <v>286</v>
      </c>
      <c r="F93" s="318" t="s">
        <v>271</v>
      </c>
      <c r="G93" s="92" t="s">
        <v>2134</v>
      </c>
      <c r="H93" s="318" t="s">
        <v>205</v>
      </c>
      <c r="I93" s="92" t="s">
        <v>175</v>
      </c>
      <c r="J93" s="92" t="s">
        <v>301</v>
      </c>
      <c r="K93" s="92" t="s">
        <v>274</v>
      </c>
      <c r="L93" s="92" t="s">
        <v>195</v>
      </c>
      <c r="M93" s="313">
        <v>45073</v>
      </c>
      <c r="N93" s="313">
        <v>45073</v>
      </c>
      <c r="O93" s="92" t="s">
        <v>2135</v>
      </c>
      <c r="P93" s="203"/>
      <c r="Q93" s="312" t="s">
        <v>9</v>
      </c>
      <c r="R93" s="92" t="s">
        <v>23</v>
      </c>
      <c r="S93" s="92"/>
      <c r="T93" s="92" t="s">
        <v>2136</v>
      </c>
      <c r="U93" s="92"/>
      <c r="V93" s="146"/>
      <c r="W93" s="92"/>
      <c r="X93" s="147"/>
      <c r="Y93" s="145">
        <v>45111</v>
      </c>
      <c r="Z93" s="189" t="s">
        <v>276</v>
      </c>
      <c r="AA93" s="342" t="s">
        <v>2137</v>
      </c>
      <c r="AB93" s="278"/>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c r="BV93" s="127"/>
      <c r="BW93" s="127"/>
      <c r="BX93" s="127"/>
      <c r="BY93" s="127"/>
      <c r="BZ93" s="127"/>
      <c r="CA93" s="127"/>
      <c r="CB93" s="127"/>
      <c r="CC93" s="127"/>
      <c r="CD93" s="127"/>
      <c r="CE93" s="127"/>
      <c r="CF93" s="127"/>
      <c r="CG93" s="127"/>
      <c r="CH93" s="127"/>
      <c r="CI93" s="127"/>
      <c r="CJ93" s="127"/>
      <c r="CK93" s="127"/>
      <c r="CL93" s="127"/>
      <c r="CM93" s="127"/>
      <c r="CN93" s="127"/>
      <c r="CO93" s="127"/>
      <c r="CP93" s="127"/>
      <c r="CQ93" s="127"/>
      <c r="CR93" s="127"/>
      <c r="CS93" s="127"/>
      <c r="CT93" s="127"/>
      <c r="CU93" s="127"/>
      <c r="CV93" s="127"/>
      <c r="CW93" s="127"/>
      <c r="CX93" s="127"/>
      <c r="CY93" s="127"/>
      <c r="CZ93" s="127"/>
      <c r="DA93" s="127"/>
      <c r="DB93" s="127"/>
      <c r="DC93" s="127"/>
      <c r="DD93" s="127"/>
      <c r="DE93" s="127"/>
      <c r="DF93" s="127"/>
      <c r="DG93" s="127"/>
      <c r="DH93" s="127"/>
      <c r="DI93" s="127"/>
      <c r="DJ93" s="127"/>
      <c r="DK93" s="127"/>
      <c r="DL93" s="127"/>
      <c r="DM93" s="127"/>
      <c r="DN93" s="127"/>
      <c r="DO93" s="127"/>
      <c r="DP93" s="127"/>
      <c r="DQ93" s="127"/>
      <c r="DR93" s="127"/>
      <c r="DS93" s="127"/>
      <c r="DT93" s="127"/>
      <c r="DU93" s="127"/>
    </row>
    <row r="94" spans="1:125" hidden="1" x14ac:dyDescent="0.35">
      <c r="A94" s="136">
        <v>22</v>
      </c>
      <c r="B94" s="320" t="s">
        <v>2138</v>
      </c>
      <c r="C94" s="144">
        <v>8</v>
      </c>
      <c r="D94" s="144" t="s">
        <v>20</v>
      </c>
      <c r="E94" s="92" t="s">
        <v>286</v>
      </c>
      <c r="F94" s="136" t="s">
        <v>271</v>
      </c>
      <c r="G94" s="92" t="s">
        <v>44</v>
      </c>
      <c r="H94" s="136" t="s">
        <v>280</v>
      </c>
      <c r="I94" s="92" t="s">
        <v>44</v>
      </c>
      <c r="J94" s="92" t="s">
        <v>295</v>
      </c>
      <c r="K94" s="92" t="s">
        <v>542</v>
      </c>
      <c r="L94" s="136" t="s">
        <v>193</v>
      </c>
      <c r="M94" s="313">
        <v>45075</v>
      </c>
      <c r="N94" s="313">
        <v>45075</v>
      </c>
      <c r="O94" s="92" t="s">
        <v>2139</v>
      </c>
      <c r="P94" s="203"/>
      <c r="Q94" s="312" t="s">
        <v>9</v>
      </c>
      <c r="R94" s="92" t="s">
        <v>17</v>
      </c>
      <c r="S94" s="92"/>
      <c r="T94" s="92"/>
      <c r="U94" s="92"/>
      <c r="V94" s="146"/>
      <c r="W94" s="92" t="s">
        <v>12</v>
      </c>
      <c r="X94" s="147" t="s">
        <v>683</v>
      </c>
      <c r="Y94" s="145"/>
      <c r="Z94" s="189"/>
      <c r="AA94" s="342"/>
      <c r="AB94" s="278"/>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c r="BP94" s="127"/>
      <c r="BQ94" s="127"/>
      <c r="BR94" s="127"/>
      <c r="BS94" s="127"/>
      <c r="BT94" s="127"/>
      <c r="BU94" s="127"/>
      <c r="BV94" s="127"/>
      <c r="BW94" s="127"/>
      <c r="BX94" s="127"/>
      <c r="BY94" s="127"/>
      <c r="BZ94" s="127"/>
      <c r="CA94" s="127"/>
      <c r="CB94" s="127"/>
      <c r="CC94" s="127"/>
      <c r="CD94" s="127"/>
      <c r="CE94" s="127"/>
      <c r="CF94" s="127"/>
      <c r="CG94" s="127"/>
      <c r="CH94" s="127"/>
      <c r="CI94" s="127"/>
      <c r="CJ94" s="127"/>
      <c r="CK94" s="127"/>
      <c r="CL94" s="127"/>
      <c r="CM94" s="127"/>
      <c r="CN94" s="127"/>
      <c r="CO94" s="127"/>
      <c r="CP94" s="127"/>
      <c r="CQ94" s="127"/>
      <c r="CR94" s="127"/>
      <c r="CS94" s="127"/>
      <c r="CT94" s="127"/>
      <c r="CU94" s="127"/>
      <c r="CV94" s="127"/>
      <c r="CW94" s="127"/>
      <c r="CX94" s="127"/>
      <c r="CY94" s="127"/>
      <c r="CZ94" s="127"/>
      <c r="DA94" s="127"/>
      <c r="DB94" s="127"/>
      <c r="DC94" s="127"/>
      <c r="DD94" s="127"/>
      <c r="DE94" s="127"/>
      <c r="DF94" s="127"/>
      <c r="DG94" s="127"/>
      <c r="DH94" s="127"/>
      <c r="DI94" s="127"/>
      <c r="DJ94" s="127"/>
      <c r="DK94" s="127"/>
      <c r="DL94" s="127"/>
      <c r="DM94" s="127"/>
      <c r="DN94" s="127"/>
      <c r="DO94" s="127"/>
      <c r="DP94" s="127"/>
      <c r="DQ94" s="127"/>
      <c r="DR94" s="127"/>
      <c r="DS94" s="127"/>
      <c r="DT94" s="127"/>
      <c r="DU94" s="127"/>
    </row>
    <row r="95" spans="1:125" s="126" customFormat="1" hidden="1" x14ac:dyDescent="0.35">
      <c r="A95" s="137">
        <v>22</v>
      </c>
      <c r="B95" s="335" t="s">
        <v>2140</v>
      </c>
      <c r="C95" s="138">
        <v>75</v>
      </c>
      <c r="D95" s="138" t="s">
        <v>13</v>
      </c>
      <c r="E95" s="139" t="s">
        <v>286</v>
      </c>
      <c r="F95" s="137" t="s">
        <v>312</v>
      </c>
      <c r="G95" s="139" t="s">
        <v>188</v>
      </c>
      <c r="H95" s="137" t="s">
        <v>201</v>
      </c>
      <c r="I95" s="139" t="s">
        <v>188</v>
      </c>
      <c r="J95" s="139" t="s">
        <v>357</v>
      </c>
      <c r="K95" s="139" t="s">
        <v>313</v>
      </c>
      <c r="L95" s="137" t="s">
        <v>193</v>
      </c>
      <c r="M95" s="338">
        <v>45075</v>
      </c>
      <c r="N95" s="338">
        <v>45075</v>
      </c>
      <c r="O95" s="139" t="s">
        <v>2141</v>
      </c>
      <c r="P95" s="203"/>
      <c r="Q95" s="337" t="s">
        <v>9</v>
      </c>
      <c r="R95" s="139" t="s">
        <v>10</v>
      </c>
      <c r="S95" s="139"/>
      <c r="T95" s="139"/>
      <c r="U95" s="139"/>
      <c r="V95" s="141"/>
      <c r="W95" s="139"/>
      <c r="X95" s="142"/>
      <c r="Y95" s="140">
        <v>45078</v>
      </c>
      <c r="Z95" s="190" t="s">
        <v>430</v>
      </c>
      <c r="AA95" s="357" t="s">
        <v>2142</v>
      </c>
      <c r="AB95" s="278"/>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c r="BV95" s="127"/>
      <c r="BW95" s="127"/>
      <c r="BX95" s="127"/>
      <c r="BY95" s="127"/>
      <c r="BZ95" s="127"/>
      <c r="CA95" s="127"/>
      <c r="CB95" s="127"/>
      <c r="CC95" s="127"/>
      <c r="CD95" s="127"/>
      <c r="CE95" s="127"/>
      <c r="CF95" s="127"/>
      <c r="CG95" s="127"/>
      <c r="CH95" s="127"/>
      <c r="CI95" s="127"/>
      <c r="CJ95" s="127"/>
      <c r="CK95" s="127"/>
      <c r="CL95" s="127"/>
      <c r="CM95" s="127"/>
      <c r="CN95" s="127"/>
      <c r="CO95" s="127"/>
      <c r="CP95" s="127"/>
      <c r="CQ95" s="127"/>
      <c r="CR95" s="127"/>
      <c r="CS95" s="127"/>
      <c r="CT95" s="127"/>
      <c r="CU95" s="127"/>
      <c r="CV95" s="127"/>
      <c r="CW95" s="127"/>
      <c r="CX95" s="127"/>
      <c r="CY95" s="127"/>
      <c r="CZ95" s="127"/>
      <c r="DA95" s="127"/>
      <c r="DB95" s="127"/>
      <c r="DC95" s="127"/>
      <c r="DD95" s="127"/>
      <c r="DE95" s="127"/>
      <c r="DF95" s="127"/>
      <c r="DG95" s="127"/>
      <c r="DH95" s="127"/>
      <c r="DI95" s="127"/>
      <c r="DJ95" s="127"/>
      <c r="DK95" s="127"/>
      <c r="DL95" s="127"/>
      <c r="DM95" s="127"/>
      <c r="DN95" s="127"/>
      <c r="DO95" s="127"/>
      <c r="DP95" s="127"/>
      <c r="DQ95" s="127"/>
      <c r="DR95" s="127"/>
      <c r="DS95" s="127"/>
      <c r="DT95" s="127"/>
      <c r="DU95" s="127"/>
    </row>
    <row r="96" spans="1:125" hidden="1" x14ac:dyDescent="0.35">
      <c r="A96" s="136">
        <v>22</v>
      </c>
      <c r="B96" s="320" t="s">
        <v>2143</v>
      </c>
      <c r="C96" s="144">
        <v>3</v>
      </c>
      <c r="D96" s="144" t="s">
        <v>13</v>
      </c>
      <c r="E96" s="92" t="s">
        <v>286</v>
      </c>
      <c r="F96" s="136" t="s">
        <v>271</v>
      </c>
      <c r="G96" s="92" t="s">
        <v>44</v>
      </c>
      <c r="H96" s="136" t="s">
        <v>280</v>
      </c>
      <c r="I96" s="92" t="s">
        <v>44</v>
      </c>
      <c r="J96" s="92" t="s">
        <v>288</v>
      </c>
      <c r="K96" s="92" t="s">
        <v>748</v>
      </c>
      <c r="L96" s="136" t="s">
        <v>193</v>
      </c>
      <c r="M96" s="313">
        <v>45076</v>
      </c>
      <c r="N96" s="313">
        <v>45076</v>
      </c>
      <c r="O96" s="92" t="s">
        <v>2144</v>
      </c>
      <c r="P96" s="203"/>
      <c r="Q96" s="312" t="s">
        <v>9</v>
      </c>
      <c r="R96" s="92" t="s">
        <v>10</v>
      </c>
      <c r="S96" s="92"/>
      <c r="T96" s="92"/>
      <c r="U96" s="92"/>
      <c r="V96" s="146"/>
      <c r="W96" s="92"/>
      <c r="X96" s="147"/>
      <c r="Y96" s="145">
        <v>45078</v>
      </c>
      <c r="Z96" s="189" t="s">
        <v>276</v>
      </c>
      <c r="AA96" s="343" t="s">
        <v>2032</v>
      </c>
      <c r="AB96" s="278"/>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c r="BV96" s="127"/>
      <c r="BW96" s="127"/>
      <c r="BX96" s="127"/>
      <c r="BY96" s="127"/>
      <c r="BZ96" s="127"/>
      <c r="CA96" s="127"/>
      <c r="CB96" s="127"/>
      <c r="CC96" s="127"/>
      <c r="CD96" s="127"/>
      <c r="CE96" s="127"/>
      <c r="CF96" s="127"/>
      <c r="CG96" s="127"/>
      <c r="CH96" s="127"/>
      <c r="CI96" s="127"/>
      <c r="CJ96" s="127"/>
      <c r="CK96" s="127"/>
      <c r="CL96" s="127"/>
      <c r="CM96" s="127"/>
      <c r="CN96" s="127"/>
      <c r="CO96" s="127"/>
      <c r="CP96" s="127"/>
      <c r="CQ96" s="127"/>
      <c r="CR96" s="127"/>
      <c r="CS96" s="127"/>
      <c r="CT96" s="127"/>
      <c r="CU96" s="127"/>
      <c r="CV96" s="127"/>
      <c r="CW96" s="127"/>
      <c r="CX96" s="127"/>
      <c r="CY96" s="127"/>
      <c r="CZ96" s="127"/>
      <c r="DA96" s="127"/>
      <c r="DB96" s="127"/>
      <c r="DC96" s="127"/>
      <c r="DD96" s="127"/>
      <c r="DE96" s="127"/>
      <c r="DF96" s="127"/>
      <c r="DG96" s="127"/>
      <c r="DH96" s="127"/>
      <c r="DI96" s="127"/>
      <c r="DJ96" s="127"/>
      <c r="DK96" s="127"/>
      <c r="DL96" s="127"/>
      <c r="DM96" s="127"/>
      <c r="DN96" s="127"/>
      <c r="DO96" s="127"/>
      <c r="DP96" s="127"/>
      <c r="DQ96" s="127"/>
      <c r="DR96" s="127"/>
      <c r="DS96" s="127"/>
      <c r="DT96" s="127"/>
      <c r="DU96" s="127"/>
    </row>
    <row r="97" spans="1:125" hidden="1" x14ac:dyDescent="0.35">
      <c r="A97" s="136">
        <v>22</v>
      </c>
      <c r="B97" s="320" t="s">
        <v>2145</v>
      </c>
      <c r="C97" s="144">
        <v>3</v>
      </c>
      <c r="D97" s="144" t="s">
        <v>13</v>
      </c>
      <c r="E97" s="92" t="s">
        <v>286</v>
      </c>
      <c r="F97" s="136" t="s">
        <v>271</v>
      </c>
      <c r="G97" s="92" t="s">
        <v>44</v>
      </c>
      <c r="H97" s="136" t="s">
        <v>280</v>
      </c>
      <c r="I97" s="92" t="s">
        <v>44</v>
      </c>
      <c r="J97" s="92" t="s">
        <v>301</v>
      </c>
      <c r="K97" s="92" t="s">
        <v>1959</v>
      </c>
      <c r="L97" s="136" t="s">
        <v>193</v>
      </c>
      <c r="M97" s="313">
        <v>45076</v>
      </c>
      <c r="N97" s="313"/>
      <c r="O97" s="92" t="s">
        <v>2146</v>
      </c>
      <c r="P97" s="203"/>
      <c r="Q97" s="312" t="s">
        <v>9</v>
      </c>
      <c r="R97" s="92" t="s">
        <v>10</v>
      </c>
      <c r="S97" s="92"/>
      <c r="T97" s="92"/>
      <c r="U97" s="92"/>
      <c r="V97" s="146"/>
      <c r="W97" s="92" t="s">
        <v>12</v>
      </c>
      <c r="X97" s="147" t="s">
        <v>2147</v>
      </c>
      <c r="Y97" s="145"/>
      <c r="Z97" s="189"/>
      <c r="AA97" s="343"/>
      <c r="AB97" s="278"/>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c r="BP97" s="127"/>
      <c r="BQ97" s="127"/>
      <c r="BR97" s="127"/>
      <c r="BS97" s="127"/>
      <c r="BT97" s="127"/>
      <c r="BU97" s="127"/>
      <c r="BV97" s="127"/>
      <c r="BW97" s="127"/>
      <c r="BX97" s="127"/>
      <c r="BY97" s="127"/>
      <c r="BZ97" s="127"/>
      <c r="CA97" s="127"/>
      <c r="CB97" s="127"/>
      <c r="CC97" s="127"/>
      <c r="CD97" s="127"/>
      <c r="CE97" s="127"/>
      <c r="CF97" s="127"/>
      <c r="CG97" s="127"/>
      <c r="CH97" s="127"/>
      <c r="CI97" s="127"/>
      <c r="CJ97" s="127"/>
      <c r="CK97" s="127"/>
      <c r="CL97" s="127"/>
      <c r="CM97" s="127"/>
      <c r="CN97" s="127"/>
      <c r="CO97" s="127"/>
      <c r="CP97" s="127"/>
      <c r="CQ97" s="127"/>
      <c r="CR97" s="127"/>
      <c r="CS97" s="127"/>
      <c r="CT97" s="127"/>
      <c r="CU97" s="127"/>
      <c r="CV97" s="127"/>
      <c r="CW97" s="127"/>
      <c r="CX97" s="127"/>
      <c r="CY97" s="127"/>
      <c r="CZ97" s="127"/>
      <c r="DA97" s="127"/>
      <c r="DB97" s="127"/>
      <c r="DC97" s="127"/>
      <c r="DD97" s="127"/>
      <c r="DE97" s="127"/>
      <c r="DF97" s="127"/>
      <c r="DG97" s="127"/>
      <c r="DH97" s="127"/>
      <c r="DI97" s="127"/>
      <c r="DJ97" s="127"/>
      <c r="DK97" s="127"/>
      <c r="DL97" s="127"/>
      <c r="DM97" s="127"/>
      <c r="DN97" s="127"/>
      <c r="DO97" s="127"/>
      <c r="DP97" s="127"/>
      <c r="DQ97" s="127"/>
      <c r="DR97" s="127"/>
      <c r="DS97" s="127"/>
      <c r="DT97" s="127"/>
      <c r="DU97" s="127"/>
    </row>
    <row r="98" spans="1:125" hidden="1" x14ac:dyDescent="0.35">
      <c r="A98" s="136">
        <v>22</v>
      </c>
      <c r="B98" s="320" t="s">
        <v>2148</v>
      </c>
      <c r="C98" s="144">
        <v>3</v>
      </c>
      <c r="D98" s="144" t="s">
        <v>20</v>
      </c>
      <c r="E98" s="92" t="s">
        <v>279</v>
      </c>
      <c r="F98" s="136" t="s">
        <v>271</v>
      </c>
      <c r="G98" s="92" t="s">
        <v>44</v>
      </c>
      <c r="H98" s="136" t="s">
        <v>280</v>
      </c>
      <c r="I98" s="92" t="s">
        <v>44</v>
      </c>
      <c r="J98" s="92" t="s">
        <v>301</v>
      </c>
      <c r="K98" s="92" t="s">
        <v>1959</v>
      </c>
      <c r="L98" s="136" t="s">
        <v>193</v>
      </c>
      <c r="M98" s="313">
        <v>45076</v>
      </c>
      <c r="N98" s="313">
        <v>45076</v>
      </c>
      <c r="O98" s="92" t="s">
        <v>2149</v>
      </c>
      <c r="P98" s="203"/>
      <c r="Q98" s="312" t="s">
        <v>9</v>
      </c>
      <c r="R98" s="92" t="s">
        <v>10</v>
      </c>
      <c r="S98" s="92"/>
      <c r="T98" s="92"/>
      <c r="U98" s="92"/>
      <c r="V98" s="146"/>
      <c r="W98" s="92"/>
      <c r="X98" s="147"/>
      <c r="Y98" s="145">
        <v>45079</v>
      </c>
      <c r="Z98" s="189" t="s">
        <v>276</v>
      </c>
      <c r="AA98" s="343" t="s">
        <v>434</v>
      </c>
      <c r="AB98" s="278"/>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c r="BP98" s="127"/>
      <c r="BQ98" s="127"/>
      <c r="BR98" s="127"/>
      <c r="BS98" s="127"/>
      <c r="BT98" s="127"/>
      <c r="BU98" s="127"/>
      <c r="BV98" s="127"/>
      <c r="BW98" s="127"/>
      <c r="BX98" s="127"/>
      <c r="BY98" s="127"/>
      <c r="BZ98" s="127"/>
      <c r="CA98" s="127"/>
      <c r="CB98" s="127"/>
      <c r="CC98" s="127"/>
      <c r="CD98" s="127"/>
      <c r="CE98" s="127"/>
      <c r="CF98" s="127"/>
      <c r="CG98" s="127"/>
      <c r="CH98" s="127"/>
      <c r="CI98" s="127"/>
      <c r="CJ98" s="127"/>
      <c r="CK98" s="127"/>
      <c r="CL98" s="127"/>
      <c r="CM98" s="127"/>
      <c r="CN98" s="127"/>
      <c r="CO98" s="127"/>
      <c r="CP98" s="127"/>
      <c r="CQ98" s="127"/>
      <c r="CR98" s="127"/>
      <c r="CS98" s="127"/>
      <c r="CT98" s="127"/>
      <c r="CU98" s="127"/>
      <c r="CV98" s="127"/>
      <c r="CW98" s="127"/>
      <c r="CX98" s="127"/>
      <c r="CY98" s="127"/>
      <c r="CZ98" s="127"/>
      <c r="DA98" s="127"/>
      <c r="DB98" s="127"/>
      <c r="DC98" s="127"/>
      <c r="DD98" s="127"/>
      <c r="DE98" s="127"/>
      <c r="DF98" s="127"/>
      <c r="DG98" s="127"/>
      <c r="DH98" s="127"/>
      <c r="DI98" s="127"/>
      <c r="DJ98" s="127"/>
      <c r="DK98" s="127"/>
      <c r="DL98" s="127"/>
      <c r="DM98" s="127"/>
      <c r="DN98" s="127"/>
      <c r="DO98" s="127"/>
      <c r="DP98" s="127"/>
      <c r="DQ98" s="127"/>
      <c r="DR98" s="127"/>
      <c r="DS98" s="127"/>
      <c r="DT98" s="127"/>
      <c r="DU98" s="127"/>
    </row>
    <row r="99" spans="1:125" hidden="1" x14ac:dyDescent="0.35">
      <c r="A99" s="136">
        <v>22</v>
      </c>
      <c r="B99" s="320" t="s">
        <v>2150</v>
      </c>
      <c r="C99" s="144">
        <v>3</v>
      </c>
      <c r="D99" s="144" t="s">
        <v>13</v>
      </c>
      <c r="E99" s="92" t="s">
        <v>279</v>
      </c>
      <c r="F99" s="136" t="s">
        <v>271</v>
      </c>
      <c r="G99" s="92" t="s">
        <v>272</v>
      </c>
      <c r="H99" s="136" t="s">
        <v>205</v>
      </c>
      <c r="I99" s="92" t="s">
        <v>173</v>
      </c>
      <c r="J99" s="92" t="s">
        <v>385</v>
      </c>
      <c r="K99" s="92" t="s">
        <v>274</v>
      </c>
      <c r="L99" s="136" t="s">
        <v>193</v>
      </c>
      <c r="M99" s="145">
        <v>45076</v>
      </c>
      <c r="N99" s="145">
        <v>45076</v>
      </c>
      <c r="O99" s="92" t="s">
        <v>2151</v>
      </c>
      <c r="P99" s="203"/>
      <c r="Q99" s="92" t="s">
        <v>9</v>
      </c>
      <c r="R99" s="92" t="s">
        <v>10</v>
      </c>
      <c r="S99" s="92"/>
      <c r="T99" s="92"/>
      <c r="U99" s="92"/>
      <c r="V99" s="146"/>
      <c r="W99" s="92"/>
      <c r="X99" s="147"/>
      <c r="Y99" s="145">
        <v>45078</v>
      </c>
      <c r="Z99" s="189" t="s">
        <v>276</v>
      </c>
      <c r="AA99" s="343" t="s">
        <v>1250</v>
      </c>
      <c r="AB99" s="278"/>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c r="CX99" s="127"/>
      <c r="CY99" s="127"/>
      <c r="CZ99" s="127"/>
      <c r="DA99" s="127"/>
      <c r="DB99" s="127"/>
      <c r="DC99" s="127"/>
      <c r="DD99" s="127"/>
      <c r="DE99" s="127"/>
      <c r="DF99" s="127"/>
      <c r="DG99" s="127"/>
      <c r="DH99" s="127"/>
      <c r="DI99" s="127"/>
      <c r="DJ99" s="127"/>
      <c r="DK99" s="127"/>
      <c r="DL99" s="127"/>
      <c r="DM99" s="127"/>
      <c r="DN99" s="127"/>
      <c r="DO99" s="127"/>
      <c r="DP99" s="127"/>
      <c r="DQ99" s="127"/>
      <c r="DR99" s="127"/>
      <c r="DS99" s="127"/>
      <c r="DT99" s="127"/>
      <c r="DU99" s="127"/>
    </row>
    <row r="100" spans="1:125" hidden="1" x14ac:dyDescent="0.35">
      <c r="A100" s="136">
        <v>22</v>
      </c>
      <c r="B100" s="320" t="s">
        <v>2152</v>
      </c>
      <c r="C100" s="144">
        <v>13</v>
      </c>
      <c r="D100" s="144" t="s">
        <v>25</v>
      </c>
      <c r="E100" s="92" t="s">
        <v>279</v>
      </c>
      <c r="F100" s="136" t="s">
        <v>271</v>
      </c>
      <c r="G100" s="92" t="s">
        <v>44</v>
      </c>
      <c r="H100" s="136" t="s">
        <v>280</v>
      </c>
      <c r="I100" s="92" t="s">
        <v>44</v>
      </c>
      <c r="J100" s="92" t="s">
        <v>612</v>
      </c>
      <c r="K100" s="92" t="s">
        <v>748</v>
      </c>
      <c r="L100" s="136" t="s">
        <v>193</v>
      </c>
      <c r="M100" s="145">
        <v>45077</v>
      </c>
      <c r="N100" s="145">
        <v>45077</v>
      </c>
      <c r="O100" s="92" t="s">
        <v>811</v>
      </c>
      <c r="P100" s="203"/>
      <c r="Q100" s="92" t="s">
        <v>9</v>
      </c>
      <c r="R100" s="92" t="s">
        <v>10</v>
      </c>
      <c r="S100" s="92"/>
      <c r="T100" s="92"/>
      <c r="U100" s="92"/>
      <c r="V100" s="146"/>
      <c r="W100" s="92"/>
      <c r="X100" s="147"/>
      <c r="Y100" s="145">
        <v>45082</v>
      </c>
      <c r="Z100" s="189" t="s">
        <v>276</v>
      </c>
      <c r="AA100" s="343" t="s">
        <v>811</v>
      </c>
      <c r="AB100" s="278"/>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c r="BP100" s="127"/>
      <c r="BQ100" s="127"/>
      <c r="BR100" s="127"/>
      <c r="BS100" s="127"/>
      <c r="BT100" s="127"/>
      <c r="BU100" s="127"/>
      <c r="BV100" s="127"/>
      <c r="BW100" s="127"/>
      <c r="BX100" s="127"/>
      <c r="BY100" s="127"/>
      <c r="BZ100" s="127"/>
      <c r="CA100" s="127"/>
      <c r="CB100" s="127"/>
      <c r="CC100" s="127"/>
      <c r="CD100" s="127"/>
      <c r="CE100" s="127"/>
      <c r="CF100" s="127"/>
      <c r="CG100" s="127"/>
      <c r="CH100" s="127"/>
      <c r="CI100" s="127"/>
      <c r="CJ100" s="127"/>
      <c r="CK100" s="127"/>
      <c r="CL100" s="127"/>
      <c r="CM100" s="127"/>
      <c r="CN100" s="127"/>
      <c r="CO100" s="127"/>
      <c r="CP100" s="127"/>
      <c r="CQ100" s="127"/>
      <c r="CR100" s="127"/>
      <c r="CS100" s="127"/>
      <c r="CT100" s="127"/>
      <c r="CU100" s="127"/>
      <c r="CV100" s="127"/>
      <c r="CW100" s="127"/>
      <c r="CX100" s="127"/>
      <c r="CY100" s="127"/>
      <c r="CZ100" s="127"/>
      <c r="DA100" s="127"/>
      <c r="DB100" s="127"/>
      <c r="DC100" s="127"/>
      <c r="DD100" s="127"/>
      <c r="DE100" s="127"/>
      <c r="DF100" s="127"/>
      <c r="DG100" s="127"/>
      <c r="DH100" s="127"/>
      <c r="DI100" s="127"/>
      <c r="DJ100" s="127"/>
      <c r="DK100" s="127"/>
      <c r="DL100" s="127"/>
      <c r="DM100" s="127"/>
      <c r="DN100" s="127"/>
      <c r="DO100" s="127"/>
      <c r="DP100" s="127"/>
      <c r="DQ100" s="127"/>
      <c r="DR100" s="127"/>
      <c r="DS100" s="127"/>
      <c r="DT100" s="127"/>
      <c r="DU100" s="127"/>
    </row>
    <row r="101" spans="1:125" hidden="1" x14ac:dyDescent="0.35">
      <c r="A101" s="136">
        <v>22</v>
      </c>
      <c r="B101" s="136" t="s">
        <v>2092</v>
      </c>
      <c r="C101" s="144">
        <v>6</v>
      </c>
      <c r="D101" s="144" t="s">
        <v>13</v>
      </c>
      <c r="E101" s="92" t="s">
        <v>286</v>
      </c>
      <c r="F101" s="136" t="s">
        <v>271</v>
      </c>
      <c r="G101" s="92" t="s">
        <v>896</v>
      </c>
      <c r="H101" s="136" t="s">
        <v>205</v>
      </c>
      <c r="I101" s="92" t="s">
        <v>173</v>
      </c>
      <c r="J101" s="92" t="s">
        <v>385</v>
      </c>
      <c r="K101" s="92" t="s">
        <v>370</v>
      </c>
      <c r="L101" s="136" t="s">
        <v>193</v>
      </c>
      <c r="M101" s="145">
        <v>45077</v>
      </c>
      <c r="N101" s="145">
        <v>45077</v>
      </c>
      <c r="O101" s="92" t="s">
        <v>2153</v>
      </c>
      <c r="P101" s="203"/>
      <c r="Q101" s="92" t="s">
        <v>9</v>
      </c>
      <c r="R101" s="92" t="s">
        <v>10</v>
      </c>
      <c r="S101" s="92"/>
      <c r="T101" s="92"/>
      <c r="U101" s="92"/>
      <c r="V101" s="146"/>
      <c r="W101" s="92"/>
      <c r="X101" s="147"/>
      <c r="Y101" s="145">
        <v>45072</v>
      </c>
      <c r="Z101" s="189" t="s">
        <v>276</v>
      </c>
      <c r="AA101" s="343" t="s">
        <v>1299</v>
      </c>
      <c r="AB101" s="79"/>
    </row>
    <row r="102" spans="1:125" s="126" customFormat="1" hidden="1" x14ac:dyDescent="0.35">
      <c r="A102" s="136"/>
      <c r="B102" s="136"/>
      <c r="C102" s="138"/>
      <c r="D102" s="138"/>
      <c r="E102" s="139"/>
      <c r="F102" s="137"/>
      <c r="G102" s="139"/>
      <c r="H102" s="137"/>
      <c r="I102" s="139"/>
      <c r="J102" s="139"/>
      <c r="K102" s="139"/>
      <c r="L102" s="137"/>
      <c r="M102" s="140"/>
      <c r="N102" s="140"/>
      <c r="O102" s="139"/>
      <c r="P102" s="203"/>
      <c r="Q102" s="92"/>
      <c r="R102" s="139"/>
      <c r="S102" s="139"/>
      <c r="T102" s="139"/>
      <c r="U102" s="139"/>
      <c r="V102" s="141"/>
      <c r="W102" s="139"/>
      <c r="X102" s="142"/>
      <c r="Y102" s="140"/>
      <c r="Z102" s="137"/>
      <c r="AA102" s="161"/>
      <c r="AB102" s="348"/>
    </row>
    <row r="103" spans="1:125" hidden="1" x14ac:dyDescent="0.35">
      <c r="A103" s="136"/>
      <c r="B103" s="136"/>
      <c r="C103" s="144"/>
      <c r="D103" s="144"/>
      <c r="E103" s="92"/>
      <c r="F103" s="136"/>
      <c r="G103" s="92"/>
      <c r="H103" s="136"/>
      <c r="I103" s="92"/>
      <c r="J103" s="92"/>
      <c r="K103" s="92"/>
      <c r="L103" s="136"/>
      <c r="M103" s="145"/>
      <c r="N103" s="145"/>
      <c r="O103" s="92"/>
      <c r="P103" s="203"/>
      <c r="Q103" s="92"/>
      <c r="R103" s="92"/>
      <c r="S103" s="92"/>
      <c r="T103" s="92"/>
      <c r="U103" s="92"/>
      <c r="V103" s="146"/>
      <c r="W103" s="92"/>
      <c r="X103" s="147"/>
      <c r="Y103" s="145"/>
      <c r="Z103" s="136"/>
      <c r="AA103" s="160"/>
      <c r="AB103" s="79"/>
    </row>
    <row r="104" spans="1:125" hidden="1" x14ac:dyDescent="0.35">
      <c r="A104" s="58"/>
      <c r="B104" s="58"/>
      <c r="C104" s="144"/>
      <c r="D104" s="144"/>
      <c r="E104" s="92"/>
      <c r="F104" s="136"/>
      <c r="G104" s="92"/>
      <c r="H104" s="136"/>
      <c r="I104" s="92"/>
      <c r="J104" s="92"/>
      <c r="K104" s="92"/>
      <c r="L104" s="136"/>
      <c r="M104" s="145"/>
      <c r="N104" s="145"/>
      <c r="O104" s="92"/>
      <c r="P104" s="203"/>
      <c r="Q104" s="92"/>
      <c r="R104" s="92"/>
      <c r="S104" s="92"/>
      <c r="T104" s="92"/>
      <c r="U104" s="92"/>
      <c r="V104" s="146"/>
      <c r="W104" s="92"/>
      <c r="X104" s="147"/>
      <c r="Y104" s="145"/>
      <c r="Z104" s="136"/>
      <c r="AA104" s="160"/>
      <c r="AB104" s="102"/>
    </row>
    <row r="105" spans="1:125" hidden="1" x14ac:dyDescent="0.35">
      <c r="A105" s="58"/>
      <c r="B105" s="58"/>
      <c r="C105" s="144"/>
      <c r="D105" s="144"/>
      <c r="E105" s="92"/>
      <c r="F105" s="136"/>
      <c r="G105" s="92"/>
      <c r="H105" s="136"/>
      <c r="I105" s="92"/>
      <c r="J105" s="92"/>
      <c r="K105" s="92"/>
      <c r="L105" s="136"/>
      <c r="M105" s="145"/>
      <c r="N105" s="145"/>
      <c r="O105" s="92"/>
      <c r="P105" s="203"/>
      <c r="Q105" s="92"/>
      <c r="R105" s="92"/>
      <c r="S105" s="92"/>
      <c r="T105" s="92"/>
      <c r="U105" s="92"/>
      <c r="V105" s="146"/>
      <c r="W105" s="92"/>
      <c r="X105" s="147"/>
      <c r="Y105" s="145"/>
      <c r="Z105" s="136"/>
      <c r="AA105" s="160"/>
      <c r="AB105" s="79"/>
    </row>
    <row r="106" spans="1:125" hidden="1" x14ac:dyDescent="0.35">
      <c r="A106" s="58"/>
      <c r="B106" s="58"/>
      <c r="C106" s="73"/>
      <c r="D106" s="73"/>
      <c r="E106" s="74"/>
      <c r="F106" s="58"/>
      <c r="G106" s="74"/>
      <c r="H106" s="58"/>
      <c r="I106" s="58"/>
      <c r="J106" s="74"/>
      <c r="K106" s="74"/>
      <c r="L106" s="58"/>
      <c r="M106" s="76"/>
      <c r="N106" s="76"/>
      <c r="O106" s="74"/>
      <c r="P106" s="203"/>
      <c r="Q106" s="74"/>
      <c r="R106" s="74"/>
      <c r="S106" s="74"/>
      <c r="T106" s="74"/>
      <c r="U106" s="74"/>
      <c r="V106" s="77"/>
      <c r="W106" s="74"/>
      <c r="X106" s="78"/>
      <c r="Y106" s="76"/>
      <c r="Z106" s="58"/>
      <c r="AA106" s="123"/>
      <c r="AB106" s="79"/>
    </row>
    <row r="107" spans="1:125" hidden="1" x14ac:dyDescent="0.35">
      <c r="A107" s="58"/>
      <c r="B107" s="58"/>
      <c r="C107" s="73"/>
      <c r="D107" s="73"/>
      <c r="E107" s="74"/>
      <c r="F107" s="58"/>
      <c r="G107" s="74"/>
      <c r="H107" s="58"/>
      <c r="I107" s="58"/>
      <c r="J107" s="74"/>
      <c r="K107" s="74"/>
      <c r="L107" s="58"/>
      <c r="M107" s="76"/>
      <c r="N107" s="76"/>
      <c r="O107" s="74"/>
      <c r="P107" s="203"/>
      <c r="Q107" s="74"/>
      <c r="R107" s="74"/>
      <c r="S107" s="74"/>
      <c r="T107" s="74"/>
      <c r="U107" s="74"/>
      <c r="V107" s="77"/>
      <c r="W107" s="74"/>
      <c r="X107" s="78"/>
      <c r="Y107" s="76"/>
      <c r="Z107" s="58"/>
      <c r="AA107" s="123"/>
      <c r="AB107" s="79"/>
    </row>
    <row r="108" spans="1:125" hidden="1" x14ac:dyDescent="0.35">
      <c r="A108" s="58"/>
      <c r="B108" s="58"/>
      <c r="C108" s="73"/>
      <c r="D108" s="73"/>
      <c r="E108" s="74"/>
      <c r="F108" s="58"/>
      <c r="G108" s="74"/>
      <c r="H108" s="58"/>
      <c r="I108" s="58"/>
      <c r="J108" s="74"/>
      <c r="K108" s="74"/>
      <c r="L108" s="58"/>
      <c r="M108" s="76"/>
      <c r="N108" s="76"/>
      <c r="O108" s="74"/>
      <c r="P108" s="203"/>
      <c r="Q108" s="74"/>
      <c r="R108" s="74"/>
      <c r="S108" s="74"/>
      <c r="T108" s="74"/>
      <c r="U108" s="74"/>
      <c r="V108" s="77"/>
      <c r="W108" s="74"/>
      <c r="X108" s="78"/>
      <c r="Y108" s="76"/>
      <c r="Z108" s="58"/>
      <c r="AA108" s="123"/>
      <c r="AB108" s="79"/>
    </row>
    <row r="109" spans="1:125" hidden="1" x14ac:dyDescent="0.35">
      <c r="A109" s="58"/>
      <c r="B109" s="58"/>
      <c r="C109" s="73"/>
      <c r="D109" s="73"/>
      <c r="E109" s="74"/>
      <c r="F109" s="58"/>
      <c r="G109" s="74"/>
      <c r="H109" s="58"/>
      <c r="I109" s="58"/>
      <c r="J109" s="74"/>
      <c r="K109" s="74"/>
      <c r="L109" s="58"/>
      <c r="M109" s="76"/>
      <c r="N109" s="76"/>
      <c r="O109" s="74"/>
      <c r="P109" s="203"/>
      <c r="Q109" s="74"/>
      <c r="R109" s="74"/>
      <c r="S109" s="74"/>
      <c r="T109" s="74"/>
      <c r="U109" s="74"/>
      <c r="V109" s="77"/>
      <c r="W109" s="74"/>
      <c r="X109" s="78"/>
      <c r="Y109" s="76"/>
      <c r="Z109" s="58"/>
      <c r="AA109" s="123"/>
      <c r="AB109" s="79"/>
    </row>
    <row r="110" spans="1:125" hidden="1" x14ac:dyDescent="0.35">
      <c r="A110" s="58"/>
      <c r="B110" s="58"/>
      <c r="C110" s="73"/>
      <c r="D110" s="73"/>
      <c r="E110" s="74"/>
      <c r="F110" s="58"/>
      <c r="G110" s="74"/>
      <c r="H110" s="58"/>
      <c r="I110" s="58"/>
      <c r="J110" s="74"/>
      <c r="K110" s="74"/>
      <c r="L110" s="58"/>
      <c r="M110" s="76"/>
      <c r="N110" s="76"/>
      <c r="O110" s="74"/>
      <c r="P110" s="203"/>
      <c r="Q110" s="74"/>
      <c r="R110" s="74"/>
      <c r="S110" s="74"/>
      <c r="T110" s="74"/>
      <c r="U110" s="74"/>
      <c r="V110" s="77"/>
      <c r="W110" s="74"/>
      <c r="X110" s="78"/>
      <c r="Y110" s="76"/>
      <c r="Z110" s="58"/>
      <c r="AA110" s="123"/>
      <c r="AB110" s="79"/>
    </row>
    <row r="111" spans="1:125" hidden="1" x14ac:dyDescent="0.35">
      <c r="A111" s="58"/>
      <c r="B111" s="58"/>
      <c r="C111" s="73"/>
      <c r="D111" s="73"/>
      <c r="E111" s="74"/>
      <c r="F111" s="58"/>
      <c r="G111" s="74"/>
      <c r="H111" s="58"/>
      <c r="I111" s="58"/>
      <c r="J111" s="74"/>
      <c r="K111" s="74"/>
      <c r="L111" s="58"/>
      <c r="M111" s="76"/>
      <c r="N111" s="76"/>
      <c r="O111" s="74"/>
      <c r="P111" s="203"/>
      <c r="Q111" s="74"/>
      <c r="R111" s="74"/>
      <c r="S111" s="74"/>
      <c r="T111" s="74"/>
      <c r="U111" s="74"/>
      <c r="V111" s="77"/>
      <c r="W111" s="74"/>
      <c r="X111" s="78"/>
      <c r="Y111" s="76"/>
      <c r="Z111" s="58"/>
      <c r="AA111" s="123"/>
      <c r="AB111" s="79"/>
    </row>
    <row r="112" spans="1:125" hidden="1" x14ac:dyDescent="0.35">
      <c r="A112" s="58"/>
      <c r="B112" s="58"/>
      <c r="C112" s="73"/>
      <c r="D112" s="73"/>
      <c r="E112" s="74"/>
      <c r="F112" s="58"/>
      <c r="G112" s="74"/>
      <c r="H112" s="58"/>
      <c r="I112" s="58"/>
      <c r="J112" s="74"/>
      <c r="K112" s="74"/>
      <c r="L112" s="58"/>
      <c r="M112" s="76"/>
      <c r="N112" s="76"/>
      <c r="O112" s="74"/>
      <c r="P112" s="203"/>
      <c r="Q112" s="74"/>
      <c r="R112" s="74"/>
      <c r="S112" s="74"/>
      <c r="T112" s="74"/>
      <c r="U112" s="74"/>
      <c r="V112" s="77"/>
      <c r="W112" s="74"/>
      <c r="X112" s="78"/>
      <c r="Y112" s="76"/>
      <c r="Z112" s="58"/>
      <c r="AA112" s="123"/>
      <c r="AB112" s="79"/>
    </row>
    <row r="113" spans="1:28" hidden="1" x14ac:dyDescent="0.35">
      <c r="A113" s="58"/>
      <c r="B113" s="58"/>
      <c r="C113" s="73"/>
      <c r="D113" s="73"/>
      <c r="E113" s="74"/>
      <c r="F113" s="58"/>
      <c r="G113" s="74"/>
      <c r="H113" s="58"/>
      <c r="I113" s="58"/>
      <c r="J113" s="74"/>
      <c r="K113" s="74"/>
      <c r="L113" s="58"/>
      <c r="M113" s="76"/>
      <c r="N113" s="76"/>
      <c r="O113" s="74"/>
      <c r="P113" s="203"/>
      <c r="Q113" s="74"/>
      <c r="R113" s="74"/>
      <c r="S113" s="74"/>
      <c r="T113" s="74"/>
      <c r="U113" s="74"/>
      <c r="V113" s="77"/>
      <c r="W113" s="74"/>
      <c r="X113" s="78"/>
      <c r="Y113" s="76"/>
      <c r="Z113" s="58"/>
      <c r="AA113" s="123"/>
      <c r="AB113" s="79"/>
    </row>
    <row r="114" spans="1:28" hidden="1" x14ac:dyDescent="0.35">
      <c r="A114" s="58"/>
      <c r="B114" s="58"/>
      <c r="C114" s="73"/>
      <c r="D114" s="73"/>
      <c r="E114" s="74"/>
      <c r="F114" s="58"/>
      <c r="G114" s="74"/>
      <c r="H114" s="58"/>
      <c r="I114" s="58"/>
      <c r="J114" s="74"/>
      <c r="K114" s="74"/>
      <c r="L114" s="58"/>
      <c r="M114" s="76"/>
      <c r="N114" s="76"/>
      <c r="O114" s="74"/>
      <c r="P114" s="203"/>
      <c r="Q114" s="74"/>
      <c r="R114" s="74"/>
      <c r="S114" s="74"/>
      <c r="T114" s="74"/>
      <c r="U114" s="74"/>
      <c r="V114" s="77"/>
      <c r="W114" s="74"/>
      <c r="X114" s="78"/>
      <c r="Y114" s="76"/>
      <c r="Z114" s="58"/>
      <c r="AA114" s="123"/>
      <c r="AB114" s="79"/>
    </row>
    <row r="115" spans="1:28" hidden="1" x14ac:dyDescent="0.35">
      <c r="A115" s="58"/>
      <c r="B115" s="58"/>
      <c r="C115" s="73"/>
      <c r="D115" s="73"/>
      <c r="E115" s="74"/>
      <c r="F115" s="58"/>
      <c r="G115" s="74"/>
      <c r="H115" s="58"/>
      <c r="I115" s="58"/>
      <c r="J115" s="74"/>
      <c r="K115" s="74"/>
      <c r="L115" s="58"/>
      <c r="M115" s="76"/>
      <c r="N115" s="76"/>
      <c r="O115" s="74"/>
      <c r="P115" s="203"/>
      <c r="Q115" s="74"/>
      <c r="R115" s="74"/>
      <c r="S115" s="74"/>
      <c r="T115" s="74"/>
      <c r="U115" s="74"/>
      <c r="V115" s="77"/>
      <c r="W115" s="74"/>
      <c r="X115" s="78"/>
      <c r="Y115" s="76"/>
      <c r="Z115" s="58"/>
      <c r="AA115" s="123"/>
      <c r="AB115" s="79"/>
    </row>
    <row r="116" spans="1:28" hidden="1" x14ac:dyDescent="0.35">
      <c r="A116" s="58"/>
      <c r="B116" s="58"/>
      <c r="C116" s="73"/>
      <c r="D116" s="73"/>
      <c r="E116" s="74"/>
      <c r="F116" s="58"/>
      <c r="G116" s="74"/>
      <c r="H116" s="58"/>
      <c r="I116" s="58"/>
      <c r="J116" s="74"/>
      <c r="K116" s="74"/>
      <c r="L116" s="58"/>
      <c r="M116" s="76"/>
      <c r="N116" s="76"/>
      <c r="O116" s="74"/>
      <c r="P116" s="203"/>
      <c r="Q116" s="74"/>
      <c r="R116" s="74"/>
      <c r="S116" s="74"/>
      <c r="T116" s="74"/>
      <c r="U116" s="74"/>
      <c r="V116" s="77"/>
      <c r="W116" s="74"/>
      <c r="X116" s="78"/>
      <c r="Y116" s="76"/>
      <c r="Z116" s="58"/>
      <c r="AA116" s="123"/>
      <c r="AB116" s="79"/>
    </row>
    <row r="117" spans="1:28" hidden="1" x14ac:dyDescent="0.35">
      <c r="A117" s="58"/>
      <c r="B117" s="58"/>
      <c r="C117" s="73"/>
      <c r="D117" s="73"/>
      <c r="E117" s="74"/>
      <c r="F117" s="58"/>
      <c r="G117" s="74"/>
      <c r="H117" s="58"/>
      <c r="I117" s="58"/>
      <c r="J117" s="74"/>
      <c r="K117" s="74"/>
      <c r="L117" s="58"/>
      <c r="M117" s="76"/>
      <c r="N117" s="76"/>
      <c r="O117" s="74"/>
      <c r="P117" s="203"/>
      <c r="Q117" s="74"/>
      <c r="R117" s="74"/>
      <c r="S117" s="74"/>
      <c r="T117" s="74"/>
      <c r="U117" s="74"/>
      <c r="V117" s="77"/>
      <c r="W117" s="74"/>
      <c r="X117" s="78"/>
      <c r="Y117" s="76"/>
      <c r="Z117" s="58"/>
      <c r="AA117" s="123"/>
      <c r="AB117" s="79"/>
    </row>
    <row r="118" spans="1:28" hidden="1" x14ac:dyDescent="0.35">
      <c r="A118" s="58"/>
      <c r="B118" s="58"/>
      <c r="C118" s="73"/>
      <c r="D118" s="73"/>
      <c r="E118" s="74"/>
      <c r="F118" s="58"/>
      <c r="G118" s="74"/>
      <c r="H118" s="58"/>
      <c r="I118" s="58"/>
      <c r="J118" s="74"/>
      <c r="K118" s="74"/>
      <c r="L118" s="58"/>
      <c r="M118" s="76"/>
      <c r="N118" s="76"/>
      <c r="O118" s="74"/>
      <c r="P118" s="203"/>
      <c r="Q118" s="74"/>
      <c r="R118" s="74"/>
      <c r="S118" s="74"/>
      <c r="T118" s="74"/>
      <c r="U118" s="74"/>
      <c r="V118" s="77"/>
      <c r="W118" s="74"/>
      <c r="X118" s="78"/>
      <c r="Y118" s="76"/>
      <c r="Z118" s="58"/>
      <c r="AA118" s="123"/>
      <c r="AB118" s="79"/>
    </row>
    <row r="119" spans="1:28" hidden="1" x14ac:dyDescent="0.35">
      <c r="A119" s="58"/>
      <c r="B119" s="58"/>
      <c r="C119" s="73"/>
      <c r="D119" s="73"/>
      <c r="E119" s="74"/>
      <c r="F119" s="58"/>
      <c r="G119" s="74"/>
      <c r="H119" s="58"/>
      <c r="I119" s="58"/>
      <c r="J119" s="74"/>
      <c r="K119" s="74"/>
      <c r="L119" s="58"/>
      <c r="M119" s="76"/>
      <c r="N119" s="76"/>
      <c r="O119" s="74"/>
      <c r="P119" s="203"/>
      <c r="Q119" s="74"/>
      <c r="R119" s="74"/>
      <c r="S119" s="74"/>
      <c r="T119" s="74"/>
      <c r="U119" s="74"/>
      <c r="V119" s="77"/>
      <c r="W119" s="74"/>
      <c r="X119" s="78"/>
      <c r="Y119" s="76"/>
      <c r="Z119" s="58"/>
      <c r="AA119" s="123"/>
      <c r="AB119" s="79"/>
    </row>
    <row r="120" spans="1:28" hidden="1" x14ac:dyDescent="0.35">
      <c r="A120" s="58"/>
      <c r="B120" s="58"/>
      <c r="C120" s="73"/>
      <c r="D120" s="73"/>
      <c r="E120" s="74"/>
      <c r="F120" s="58"/>
      <c r="G120" s="74"/>
      <c r="H120" s="58"/>
      <c r="I120" s="58"/>
      <c r="J120" s="74"/>
      <c r="K120" s="74"/>
      <c r="L120" s="58"/>
      <c r="M120" s="76"/>
      <c r="N120" s="76"/>
      <c r="O120" s="74"/>
      <c r="P120" s="203"/>
      <c r="Q120" s="74"/>
      <c r="R120" s="74"/>
      <c r="S120" s="74"/>
      <c r="T120" s="74"/>
      <c r="U120" s="74"/>
      <c r="V120" s="77"/>
      <c r="W120" s="74"/>
      <c r="X120" s="78"/>
      <c r="Y120" s="76"/>
      <c r="Z120" s="58"/>
      <c r="AA120" s="123"/>
      <c r="AB120" s="79"/>
    </row>
    <row r="121" spans="1:28" hidden="1" x14ac:dyDescent="0.35">
      <c r="A121" s="58"/>
      <c r="B121" s="58"/>
      <c r="C121" s="73"/>
      <c r="D121" s="73"/>
      <c r="E121" s="74"/>
      <c r="F121" s="58"/>
      <c r="G121" s="74"/>
      <c r="H121" s="58"/>
      <c r="I121" s="58"/>
      <c r="J121" s="74"/>
      <c r="K121" s="74"/>
      <c r="L121" s="58"/>
      <c r="M121" s="76"/>
      <c r="N121" s="76"/>
      <c r="O121" s="74"/>
      <c r="P121" s="203"/>
      <c r="Q121" s="74"/>
      <c r="R121" s="74"/>
      <c r="S121" s="74"/>
      <c r="T121" s="74"/>
      <c r="U121" s="74"/>
      <c r="V121" s="77"/>
      <c r="W121" s="74"/>
      <c r="X121" s="78"/>
      <c r="Y121" s="76"/>
      <c r="Z121" s="58"/>
      <c r="AA121" s="123"/>
      <c r="AB121" s="79"/>
    </row>
    <row r="122" spans="1:28" hidden="1" x14ac:dyDescent="0.35">
      <c r="A122" s="58"/>
      <c r="B122" s="58"/>
      <c r="C122" s="73"/>
      <c r="D122" s="73"/>
      <c r="E122" s="74"/>
      <c r="F122" s="58"/>
      <c r="G122" s="74"/>
      <c r="H122" s="58"/>
      <c r="I122" s="58"/>
      <c r="J122" s="74"/>
      <c r="K122" s="74"/>
      <c r="L122" s="58"/>
      <c r="M122" s="76"/>
      <c r="N122" s="76"/>
      <c r="O122" s="74"/>
      <c r="P122" s="203"/>
      <c r="Q122" s="74"/>
      <c r="R122" s="74"/>
      <c r="S122" s="74"/>
      <c r="T122" s="74"/>
      <c r="U122" s="74"/>
      <c r="V122" s="77"/>
      <c r="W122" s="74"/>
      <c r="X122" s="78"/>
      <c r="Y122" s="76"/>
      <c r="Z122" s="58"/>
      <c r="AA122" s="123"/>
      <c r="AB122" s="79"/>
    </row>
    <row r="123" spans="1:28" hidden="1" x14ac:dyDescent="0.35">
      <c r="A123" s="58"/>
      <c r="B123" s="58"/>
      <c r="C123" s="73"/>
      <c r="D123" s="73"/>
      <c r="E123" s="74"/>
      <c r="F123" s="58"/>
      <c r="G123" s="74"/>
      <c r="H123" s="58"/>
      <c r="I123" s="58"/>
      <c r="J123" s="74"/>
      <c r="K123" s="74"/>
      <c r="L123" s="58"/>
      <c r="M123" s="76"/>
      <c r="N123" s="76"/>
      <c r="O123" s="74"/>
      <c r="P123" s="203"/>
      <c r="Q123" s="74"/>
      <c r="R123" s="74"/>
      <c r="S123" s="74"/>
      <c r="T123" s="74"/>
      <c r="U123" s="74"/>
      <c r="V123" s="77"/>
      <c r="W123" s="74"/>
      <c r="X123" s="78"/>
      <c r="Y123" s="76"/>
      <c r="Z123" s="58"/>
      <c r="AA123" s="123"/>
      <c r="AB123" s="79"/>
    </row>
    <row r="124" spans="1:28" hidden="1" x14ac:dyDescent="0.35">
      <c r="A124" s="58"/>
      <c r="B124" s="58"/>
      <c r="C124" s="73"/>
      <c r="D124" s="73"/>
      <c r="E124" s="74"/>
      <c r="F124" s="58"/>
      <c r="G124" s="74"/>
      <c r="H124" s="58"/>
      <c r="I124" s="58"/>
      <c r="J124" s="74"/>
      <c r="K124" s="74"/>
      <c r="L124" s="58"/>
      <c r="M124" s="76"/>
      <c r="N124" s="76"/>
      <c r="O124" s="74"/>
      <c r="P124" s="203"/>
      <c r="Q124" s="74"/>
      <c r="R124" s="74"/>
      <c r="S124" s="74"/>
      <c r="T124" s="74"/>
      <c r="U124" s="74"/>
      <c r="V124" s="77"/>
      <c r="W124" s="74"/>
      <c r="X124" s="78"/>
      <c r="Y124" s="76"/>
      <c r="Z124" s="58"/>
      <c r="AA124" s="123"/>
      <c r="AB124" s="79"/>
    </row>
    <row r="125" spans="1:28" hidden="1" x14ac:dyDescent="0.35">
      <c r="A125" s="58"/>
      <c r="B125" s="58"/>
      <c r="C125" s="73"/>
      <c r="D125" s="73"/>
      <c r="E125" s="74"/>
      <c r="F125" s="58"/>
      <c r="G125" s="74"/>
      <c r="H125" s="58"/>
      <c r="I125" s="58"/>
      <c r="J125" s="74"/>
      <c r="K125" s="74"/>
      <c r="L125" s="58"/>
      <c r="M125" s="76"/>
      <c r="N125" s="76"/>
      <c r="O125" s="74"/>
      <c r="P125" s="203"/>
      <c r="Q125" s="74"/>
      <c r="R125" s="74"/>
      <c r="S125" s="74"/>
      <c r="T125" s="74"/>
      <c r="U125" s="74"/>
      <c r="V125" s="77"/>
      <c r="W125" s="74"/>
      <c r="X125" s="78"/>
      <c r="Y125" s="76"/>
      <c r="Z125" s="58"/>
      <c r="AA125" s="123"/>
      <c r="AB125" s="79"/>
    </row>
    <row r="126" spans="1:28" hidden="1" x14ac:dyDescent="0.35">
      <c r="A126" s="58"/>
      <c r="B126" s="58"/>
      <c r="C126" s="73"/>
      <c r="D126" s="73"/>
      <c r="E126" s="74"/>
      <c r="F126" s="58"/>
      <c r="G126" s="74"/>
      <c r="H126" s="58"/>
      <c r="I126" s="58"/>
      <c r="J126" s="74"/>
      <c r="K126" s="74"/>
      <c r="L126" s="58"/>
      <c r="M126" s="76"/>
      <c r="N126" s="76"/>
      <c r="O126" s="74"/>
      <c r="P126" s="203"/>
      <c r="Q126" s="74"/>
      <c r="R126" s="74"/>
      <c r="S126" s="74"/>
      <c r="T126" s="74"/>
      <c r="U126" s="74"/>
      <c r="V126" s="77"/>
      <c r="W126" s="74"/>
      <c r="X126" s="78"/>
      <c r="Y126" s="76"/>
      <c r="Z126" s="58"/>
      <c r="AA126" s="123"/>
      <c r="AB126" s="79"/>
    </row>
    <row r="127" spans="1:28" hidden="1" x14ac:dyDescent="0.35">
      <c r="A127" s="58"/>
      <c r="B127" s="58"/>
      <c r="C127" s="73"/>
      <c r="D127" s="73"/>
      <c r="E127" s="74"/>
      <c r="F127" s="58"/>
      <c r="G127" s="74"/>
      <c r="H127" s="58"/>
      <c r="I127" s="58"/>
      <c r="J127" s="74"/>
      <c r="K127" s="74"/>
      <c r="L127" s="58"/>
      <c r="M127" s="76"/>
      <c r="N127" s="76"/>
      <c r="O127" s="74"/>
      <c r="P127" s="203"/>
      <c r="Q127" s="74"/>
      <c r="R127" s="74"/>
      <c r="S127" s="74"/>
      <c r="T127" s="74"/>
      <c r="U127" s="74"/>
      <c r="V127" s="77"/>
      <c r="W127" s="74"/>
      <c r="X127" s="78"/>
      <c r="Y127" s="76"/>
      <c r="Z127" s="58"/>
      <c r="AA127" s="123"/>
      <c r="AB127" s="79"/>
    </row>
    <row r="128" spans="1:28" hidden="1" x14ac:dyDescent="0.35">
      <c r="A128" s="58"/>
      <c r="B128" s="58"/>
      <c r="C128" s="73"/>
      <c r="D128" s="73"/>
      <c r="E128" s="74"/>
      <c r="F128" s="58"/>
      <c r="G128" s="74"/>
      <c r="H128" s="58"/>
      <c r="I128" s="58"/>
      <c r="J128" s="74"/>
      <c r="K128" s="74"/>
      <c r="L128" s="58"/>
      <c r="M128" s="76"/>
      <c r="N128" s="76"/>
      <c r="O128" s="74"/>
      <c r="P128" s="203"/>
      <c r="Q128" s="74"/>
      <c r="R128" s="74"/>
      <c r="S128" s="74"/>
      <c r="T128" s="74"/>
      <c r="U128" s="74"/>
      <c r="V128" s="77"/>
      <c r="W128" s="74"/>
      <c r="X128" s="78"/>
      <c r="Y128" s="76"/>
      <c r="Z128" s="58"/>
      <c r="AA128" s="123"/>
      <c r="AB128" s="79"/>
    </row>
    <row r="129" spans="1:28" hidden="1" x14ac:dyDescent="0.35">
      <c r="A129" s="58"/>
      <c r="B129" s="58"/>
      <c r="C129" s="73"/>
      <c r="D129" s="73"/>
      <c r="E129" s="74"/>
      <c r="F129" s="58"/>
      <c r="G129" s="74"/>
      <c r="H129" s="58"/>
      <c r="I129" s="58"/>
      <c r="J129" s="74"/>
      <c r="K129" s="74"/>
      <c r="L129" s="58"/>
      <c r="M129" s="76"/>
      <c r="N129" s="76"/>
      <c r="O129" s="74"/>
      <c r="P129" s="203"/>
      <c r="Q129" s="74"/>
      <c r="R129" s="74"/>
      <c r="S129" s="74"/>
      <c r="T129" s="74"/>
      <c r="U129" s="74"/>
      <c r="V129" s="77"/>
      <c r="W129" s="74"/>
      <c r="X129" s="78"/>
      <c r="Y129" s="76"/>
      <c r="Z129" s="58"/>
      <c r="AA129" s="123"/>
      <c r="AB129" s="79"/>
    </row>
    <row r="130" spans="1:28" hidden="1" x14ac:dyDescent="0.35">
      <c r="A130" s="58"/>
      <c r="B130" s="58"/>
      <c r="C130" s="73"/>
      <c r="D130" s="73"/>
      <c r="E130" s="74"/>
      <c r="F130" s="58"/>
      <c r="G130" s="74"/>
      <c r="H130" s="58"/>
      <c r="I130" s="58"/>
      <c r="J130" s="74"/>
      <c r="K130" s="74"/>
      <c r="L130" s="58"/>
      <c r="M130" s="76"/>
      <c r="N130" s="76"/>
      <c r="O130" s="74"/>
      <c r="P130" s="203"/>
      <c r="Q130" s="74"/>
      <c r="R130" s="74"/>
      <c r="S130" s="74"/>
      <c r="T130" s="74"/>
      <c r="U130" s="74"/>
      <c r="V130" s="77"/>
      <c r="W130" s="74"/>
      <c r="X130" s="78"/>
      <c r="Y130" s="76"/>
      <c r="Z130" s="58"/>
      <c r="AA130" s="123"/>
      <c r="AB130" s="79"/>
    </row>
    <row r="131" spans="1:28" hidden="1" x14ac:dyDescent="0.35">
      <c r="A131" s="58"/>
      <c r="B131" s="58"/>
      <c r="C131" s="73"/>
      <c r="D131" s="73"/>
      <c r="E131" s="74"/>
      <c r="F131" s="58"/>
      <c r="G131" s="74"/>
      <c r="H131" s="58"/>
      <c r="I131" s="58"/>
      <c r="J131" s="74"/>
      <c r="K131" s="74"/>
      <c r="L131" s="58"/>
      <c r="M131" s="76"/>
      <c r="N131" s="76"/>
      <c r="O131" s="74"/>
      <c r="P131" s="203"/>
      <c r="Q131" s="74"/>
      <c r="R131" s="74"/>
      <c r="S131" s="74"/>
      <c r="T131" s="74"/>
      <c r="U131" s="74"/>
      <c r="V131" s="77"/>
      <c r="W131" s="74"/>
      <c r="X131" s="78"/>
      <c r="Y131" s="76"/>
      <c r="Z131" s="58"/>
      <c r="AA131" s="123"/>
      <c r="AB131" s="79"/>
    </row>
    <row r="132" spans="1:28" hidden="1" x14ac:dyDescent="0.35">
      <c r="A132" s="58"/>
      <c r="B132" s="58"/>
      <c r="C132" s="73"/>
      <c r="D132" s="73"/>
      <c r="E132" s="74"/>
      <c r="F132" s="58"/>
      <c r="G132" s="74"/>
      <c r="H132" s="58"/>
      <c r="I132" s="58"/>
      <c r="J132" s="74"/>
      <c r="K132" s="74"/>
      <c r="L132" s="58"/>
      <c r="M132" s="76"/>
      <c r="N132" s="76"/>
      <c r="O132" s="74"/>
      <c r="P132" s="203"/>
      <c r="Q132" s="74"/>
      <c r="R132" s="74"/>
      <c r="S132" s="74"/>
      <c r="T132" s="74"/>
      <c r="U132" s="74"/>
      <c r="V132" s="77"/>
      <c r="W132" s="74"/>
      <c r="X132" s="78"/>
      <c r="Y132" s="76"/>
      <c r="Z132" s="58"/>
      <c r="AA132" s="123"/>
      <c r="AB132" s="79"/>
    </row>
    <row r="133" spans="1:28" hidden="1" x14ac:dyDescent="0.35">
      <c r="A133" s="58"/>
      <c r="B133" s="58"/>
      <c r="C133" s="73"/>
      <c r="D133" s="73"/>
      <c r="E133" s="74"/>
      <c r="F133" s="58"/>
      <c r="G133" s="74"/>
      <c r="H133" s="58"/>
      <c r="I133" s="58"/>
      <c r="J133" s="74"/>
      <c r="K133" s="74"/>
      <c r="L133" s="58"/>
      <c r="M133" s="76"/>
      <c r="N133" s="76"/>
      <c r="O133" s="74"/>
      <c r="P133" s="203"/>
      <c r="Q133" s="74"/>
      <c r="R133" s="74"/>
      <c r="S133" s="74"/>
      <c r="T133" s="74"/>
      <c r="U133" s="74"/>
      <c r="V133" s="77"/>
      <c r="W133" s="74"/>
      <c r="X133" s="78"/>
      <c r="Y133" s="76"/>
      <c r="Z133" s="58"/>
      <c r="AA133" s="123"/>
      <c r="AB133" s="79"/>
    </row>
    <row r="134" spans="1:28" hidden="1" x14ac:dyDescent="0.35">
      <c r="A134" s="58"/>
      <c r="B134" s="58"/>
      <c r="C134" s="73"/>
      <c r="D134" s="73"/>
      <c r="E134" s="74"/>
      <c r="F134" s="58"/>
      <c r="G134" s="74"/>
      <c r="H134" s="58"/>
      <c r="I134" s="58"/>
      <c r="J134" s="74"/>
      <c r="K134" s="74"/>
      <c r="L134" s="58"/>
      <c r="M134" s="76"/>
      <c r="N134" s="76"/>
      <c r="O134" s="74"/>
      <c r="P134" s="203"/>
      <c r="Q134" s="74"/>
      <c r="R134" s="74"/>
      <c r="S134" s="74"/>
      <c r="T134" s="74"/>
      <c r="U134" s="74"/>
      <c r="V134" s="77"/>
      <c r="W134" s="74"/>
      <c r="X134" s="78"/>
      <c r="Y134" s="76"/>
      <c r="Z134" s="58"/>
      <c r="AA134" s="123"/>
      <c r="AB134" s="79"/>
    </row>
    <row r="135" spans="1:28" hidden="1" x14ac:dyDescent="0.35">
      <c r="A135" s="58"/>
      <c r="B135" s="58"/>
      <c r="C135" s="73"/>
      <c r="D135" s="73"/>
      <c r="E135" s="74"/>
      <c r="F135" s="58"/>
      <c r="G135" s="74"/>
      <c r="H135" s="58"/>
      <c r="I135" s="58"/>
      <c r="J135" s="74"/>
      <c r="K135" s="74"/>
      <c r="L135" s="58"/>
      <c r="M135" s="76"/>
      <c r="N135" s="76"/>
      <c r="O135" s="74"/>
      <c r="P135" s="203"/>
      <c r="Q135" s="74"/>
      <c r="R135" s="74"/>
      <c r="S135" s="74"/>
      <c r="T135" s="74"/>
      <c r="U135" s="74"/>
      <c r="V135" s="77"/>
      <c r="W135" s="74"/>
      <c r="X135" s="78"/>
      <c r="Y135" s="76"/>
      <c r="Z135" s="58"/>
      <c r="AA135" s="123"/>
      <c r="AB135" s="79"/>
    </row>
    <row r="136" spans="1:28" hidden="1" x14ac:dyDescent="0.35">
      <c r="A136" s="58"/>
      <c r="B136" s="58"/>
      <c r="C136" s="73"/>
      <c r="D136" s="73"/>
      <c r="E136" s="74"/>
      <c r="F136" s="58"/>
      <c r="G136" s="74"/>
      <c r="H136" s="58"/>
      <c r="I136" s="58"/>
      <c r="J136" s="74"/>
      <c r="K136" s="74"/>
      <c r="L136" s="58"/>
      <c r="M136" s="76"/>
      <c r="N136" s="76"/>
      <c r="O136" s="74"/>
      <c r="P136" s="203"/>
      <c r="Q136" s="74"/>
      <c r="R136" s="74"/>
      <c r="S136" s="74"/>
      <c r="T136" s="74"/>
      <c r="U136" s="74"/>
      <c r="V136" s="77"/>
      <c r="W136" s="74"/>
      <c r="X136" s="78"/>
      <c r="Y136" s="76"/>
      <c r="Z136" s="58"/>
      <c r="AA136" s="123"/>
      <c r="AB136" s="79"/>
    </row>
    <row r="137" spans="1:28" hidden="1" x14ac:dyDescent="0.35">
      <c r="A137" s="58"/>
      <c r="B137" s="58"/>
      <c r="C137" s="73"/>
      <c r="D137" s="73"/>
      <c r="E137" s="74"/>
      <c r="F137" s="58"/>
      <c r="G137" s="74"/>
      <c r="H137" s="58"/>
      <c r="I137" s="58"/>
      <c r="J137" s="74"/>
      <c r="K137" s="74"/>
      <c r="L137" s="58"/>
      <c r="M137" s="76"/>
      <c r="N137" s="76"/>
      <c r="O137" s="74"/>
      <c r="P137" s="203"/>
      <c r="Q137" s="74"/>
      <c r="R137" s="74"/>
      <c r="S137" s="74"/>
      <c r="T137" s="74"/>
      <c r="U137" s="74"/>
      <c r="V137" s="77"/>
      <c r="W137" s="74"/>
      <c r="X137" s="78"/>
      <c r="Y137" s="76"/>
      <c r="Z137" s="58"/>
      <c r="AA137" s="123"/>
      <c r="AB137" s="79"/>
    </row>
    <row r="138" spans="1:28" hidden="1" x14ac:dyDescent="0.35">
      <c r="A138" s="58"/>
      <c r="B138" s="58"/>
      <c r="C138" s="73"/>
      <c r="D138" s="73"/>
      <c r="E138" s="74"/>
      <c r="F138" s="58"/>
      <c r="G138" s="74"/>
      <c r="H138" s="58"/>
      <c r="I138" s="58"/>
      <c r="J138" s="74"/>
      <c r="K138" s="74"/>
      <c r="L138" s="58"/>
      <c r="M138" s="76"/>
      <c r="N138" s="76"/>
      <c r="O138" s="74"/>
      <c r="P138" s="203"/>
      <c r="Q138" s="74"/>
      <c r="R138" s="74"/>
      <c r="S138" s="74"/>
      <c r="T138" s="74"/>
      <c r="U138" s="74"/>
      <c r="V138" s="77"/>
      <c r="W138" s="74"/>
      <c r="X138" s="78"/>
      <c r="Y138" s="76"/>
      <c r="Z138" s="58"/>
      <c r="AA138" s="123"/>
      <c r="AB138" s="79"/>
    </row>
    <row r="139" spans="1:28" hidden="1" x14ac:dyDescent="0.35">
      <c r="A139" s="58"/>
      <c r="B139" s="58"/>
      <c r="C139" s="73"/>
      <c r="D139" s="73"/>
      <c r="E139" s="74"/>
      <c r="F139" s="58"/>
      <c r="G139" s="74"/>
      <c r="H139" s="58"/>
      <c r="I139" s="58"/>
      <c r="J139" s="74"/>
      <c r="K139" s="74"/>
      <c r="L139" s="58"/>
      <c r="M139" s="76"/>
      <c r="N139" s="76"/>
      <c r="O139" s="74"/>
      <c r="P139" s="203"/>
      <c r="Q139" s="74"/>
      <c r="R139" s="74"/>
      <c r="S139" s="74"/>
      <c r="T139" s="74"/>
      <c r="U139" s="74"/>
      <c r="V139" s="77"/>
      <c r="W139" s="74"/>
      <c r="X139" s="78"/>
      <c r="Y139" s="76"/>
      <c r="Z139" s="58"/>
      <c r="AA139" s="123"/>
      <c r="AB139" s="79"/>
    </row>
    <row r="140" spans="1:28" hidden="1" x14ac:dyDescent="0.35">
      <c r="A140" s="58"/>
      <c r="B140" s="58"/>
      <c r="C140" s="73"/>
      <c r="D140" s="73"/>
      <c r="E140" s="74"/>
      <c r="F140" s="58"/>
      <c r="G140" s="74"/>
      <c r="H140" s="58"/>
      <c r="I140" s="58"/>
      <c r="J140" s="74"/>
      <c r="K140" s="74"/>
      <c r="L140" s="58"/>
      <c r="M140" s="76"/>
      <c r="N140" s="76"/>
      <c r="O140" s="74"/>
      <c r="P140" s="203"/>
      <c r="Q140" s="74"/>
      <c r="R140" s="74"/>
      <c r="S140" s="74"/>
      <c r="T140" s="74"/>
      <c r="U140" s="74"/>
      <c r="V140" s="77"/>
      <c r="W140" s="74"/>
      <c r="X140" s="78"/>
      <c r="Y140" s="76"/>
      <c r="Z140" s="58"/>
      <c r="AA140" s="123"/>
      <c r="AB140" s="79"/>
    </row>
    <row r="141" spans="1:28" hidden="1" x14ac:dyDescent="0.35">
      <c r="A141" s="58"/>
      <c r="B141" s="58"/>
      <c r="C141" s="73"/>
      <c r="D141" s="73"/>
      <c r="E141" s="74"/>
      <c r="F141" s="58"/>
      <c r="G141" s="74"/>
      <c r="H141" s="58"/>
      <c r="I141" s="58"/>
      <c r="J141" s="74"/>
      <c r="K141" s="74"/>
      <c r="L141" s="58"/>
      <c r="M141" s="76"/>
      <c r="N141" s="76"/>
      <c r="O141" s="74"/>
      <c r="P141" s="203"/>
      <c r="Q141" s="74"/>
      <c r="R141" s="74"/>
      <c r="S141" s="74"/>
      <c r="T141" s="74"/>
      <c r="U141" s="74"/>
      <c r="V141" s="77"/>
      <c r="W141" s="74"/>
      <c r="X141" s="78"/>
      <c r="Y141" s="76"/>
      <c r="Z141" s="58"/>
      <c r="AA141" s="123"/>
      <c r="AB141" s="79"/>
    </row>
    <row r="142" spans="1:28" hidden="1" x14ac:dyDescent="0.35">
      <c r="A142" s="58"/>
      <c r="B142" s="58"/>
      <c r="C142" s="73"/>
      <c r="D142" s="73"/>
      <c r="E142" s="74"/>
      <c r="F142" s="58"/>
      <c r="G142" s="74"/>
      <c r="H142" s="58"/>
      <c r="I142" s="58"/>
      <c r="J142" s="74"/>
      <c r="K142" s="74"/>
      <c r="L142" s="58"/>
      <c r="M142" s="76"/>
      <c r="N142" s="76"/>
      <c r="O142" s="74"/>
      <c r="P142" s="203"/>
      <c r="Q142" s="74"/>
      <c r="R142" s="74"/>
      <c r="S142" s="74"/>
      <c r="T142" s="74"/>
      <c r="U142" s="74"/>
      <c r="V142" s="77"/>
      <c r="W142" s="74"/>
      <c r="X142" s="78"/>
      <c r="Y142" s="76"/>
      <c r="Z142" s="58"/>
      <c r="AA142" s="123"/>
      <c r="AB142" s="79"/>
    </row>
    <row r="143" spans="1:28" hidden="1" x14ac:dyDescent="0.35">
      <c r="A143" s="58"/>
      <c r="B143" s="58"/>
      <c r="C143" s="73"/>
      <c r="D143" s="73"/>
      <c r="E143" s="74"/>
      <c r="F143" s="58"/>
      <c r="G143" s="74"/>
      <c r="H143" s="58"/>
      <c r="I143" s="58"/>
      <c r="J143" s="74"/>
      <c r="K143" s="74"/>
      <c r="L143" s="58"/>
      <c r="M143" s="76"/>
      <c r="N143" s="76"/>
      <c r="O143" s="74"/>
      <c r="P143" s="203"/>
      <c r="Q143" s="74"/>
      <c r="R143" s="74"/>
      <c r="S143" s="74"/>
      <c r="T143" s="74"/>
      <c r="U143" s="74"/>
      <c r="V143" s="77"/>
      <c r="W143" s="74"/>
      <c r="X143" s="78"/>
      <c r="Y143" s="76"/>
      <c r="Z143" s="58"/>
      <c r="AA143" s="123"/>
      <c r="AB143" s="79"/>
    </row>
    <row r="144" spans="1:28" hidden="1" x14ac:dyDescent="0.35">
      <c r="A144" s="58"/>
      <c r="B144" s="58"/>
      <c r="C144" s="73"/>
      <c r="D144" s="73"/>
      <c r="E144" s="74"/>
      <c r="F144" s="58"/>
      <c r="G144" s="74"/>
      <c r="H144" s="58"/>
      <c r="I144" s="58"/>
      <c r="J144" s="74"/>
      <c r="K144" s="74"/>
      <c r="L144" s="58"/>
      <c r="M144" s="76"/>
      <c r="N144" s="76"/>
      <c r="O144" s="74"/>
      <c r="P144" s="203"/>
      <c r="Q144" s="74"/>
      <c r="R144" s="74"/>
      <c r="S144" s="74"/>
      <c r="T144" s="74"/>
      <c r="U144" s="74"/>
      <c r="V144" s="77"/>
      <c r="W144" s="74"/>
      <c r="X144" s="78"/>
      <c r="Y144" s="76"/>
      <c r="Z144" s="58"/>
      <c r="AA144" s="123"/>
      <c r="AB144" s="79"/>
    </row>
    <row r="145" spans="1:28" hidden="1" x14ac:dyDescent="0.35">
      <c r="A145" s="58"/>
      <c r="B145" s="58"/>
      <c r="C145" s="73"/>
      <c r="D145" s="73"/>
      <c r="E145" s="74"/>
      <c r="F145" s="58"/>
      <c r="G145" s="74"/>
      <c r="H145" s="58"/>
      <c r="I145" s="58"/>
      <c r="J145" s="74"/>
      <c r="K145" s="74"/>
      <c r="L145" s="58"/>
      <c r="M145" s="76"/>
      <c r="N145" s="76"/>
      <c r="O145" s="74"/>
      <c r="P145" s="203"/>
      <c r="Q145" s="74"/>
      <c r="R145" s="74"/>
      <c r="S145" s="74"/>
      <c r="T145" s="74"/>
      <c r="U145" s="74"/>
      <c r="V145" s="77"/>
      <c r="W145" s="74"/>
      <c r="X145" s="78"/>
      <c r="Y145" s="76"/>
      <c r="Z145" s="58"/>
      <c r="AA145" s="123"/>
      <c r="AB145" s="79"/>
    </row>
    <row r="146" spans="1:28" hidden="1" x14ac:dyDescent="0.35">
      <c r="A146" s="58"/>
      <c r="B146" s="58"/>
      <c r="C146" s="73"/>
      <c r="D146" s="73"/>
      <c r="E146" s="74"/>
      <c r="F146" s="58"/>
      <c r="G146" s="74"/>
      <c r="H146" s="58"/>
      <c r="I146" s="58"/>
      <c r="J146" s="74"/>
      <c r="K146" s="74"/>
      <c r="L146" s="58"/>
      <c r="M146" s="76"/>
      <c r="N146" s="76"/>
      <c r="O146" s="74"/>
      <c r="P146" s="203"/>
      <c r="Q146" s="74"/>
      <c r="R146" s="74"/>
      <c r="S146" s="74"/>
      <c r="T146" s="74"/>
      <c r="U146" s="74"/>
      <c r="V146" s="77"/>
      <c r="W146" s="74"/>
      <c r="X146" s="78"/>
      <c r="Y146" s="76"/>
      <c r="Z146" s="58"/>
      <c r="AA146" s="123"/>
      <c r="AB146" s="79"/>
    </row>
    <row r="147" spans="1:28" hidden="1" x14ac:dyDescent="0.35">
      <c r="A147" s="58"/>
      <c r="B147" s="58"/>
      <c r="C147" s="73"/>
      <c r="D147" s="73"/>
      <c r="E147" s="74"/>
      <c r="F147" s="58"/>
      <c r="G147" s="74"/>
      <c r="H147" s="58"/>
      <c r="I147" s="58"/>
      <c r="J147" s="74"/>
      <c r="K147" s="74"/>
      <c r="L147" s="58"/>
      <c r="M147" s="76"/>
      <c r="N147" s="76"/>
      <c r="O147" s="74"/>
      <c r="P147" s="203"/>
      <c r="Q147" s="74"/>
      <c r="R147" s="74"/>
      <c r="S147" s="74"/>
      <c r="T147" s="74"/>
      <c r="U147" s="74"/>
      <c r="V147" s="77"/>
      <c r="W147" s="74"/>
      <c r="X147" s="78"/>
      <c r="Y147" s="76"/>
      <c r="Z147" s="58"/>
      <c r="AA147" s="123"/>
      <c r="AB147" s="79"/>
    </row>
    <row r="148" spans="1:28" hidden="1" x14ac:dyDescent="0.35">
      <c r="A148" s="58"/>
      <c r="B148" s="58"/>
      <c r="C148" s="73"/>
      <c r="D148" s="73"/>
      <c r="E148" s="74"/>
      <c r="F148" s="58"/>
      <c r="G148" s="74"/>
      <c r="H148" s="58"/>
      <c r="I148" s="58"/>
      <c r="J148" s="74"/>
      <c r="K148" s="74"/>
      <c r="L148" s="58"/>
      <c r="M148" s="76"/>
      <c r="N148" s="76"/>
      <c r="O148" s="74"/>
      <c r="P148" s="203"/>
      <c r="Q148" s="74"/>
      <c r="R148" s="74"/>
      <c r="S148" s="74"/>
      <c r="T148" s="74"/>
      <c r="U148" s="74"/>
      <c r="V148" s="77"/>
      <c r="W148" s="74"/>
      <c r="X148" s="78"/>
      <c r="Y148" s="76"/>
      <c r="Z148" s="58"/>
      <c r="AA148" s="123"/>
      <c r="AB148" s="79"/>
    </row>
    <row r="149" spans="1:28" hidden="1" x14ac:dyDescent="0.35">
      <c r="A149" s="58"/>
      <c r="B149" s="58"/>
      <c r="C149" s="73"/>
      <c r="D149" s="73"/>
      <c r="E149" s="74"/>
      <c r="F149" s="58"/>
      <c r="G149" s="74"/>
      <c r="H149" s="58"/>
      <c r="I149" s="58"/>
      <c r="J149" s="74"/>
      <c r="K149" s="74"/>
      <c r="L149" s="58"/>
      <c r="M149" s="76"/>
      <c r="N149" s="76"/>
      <c r="O149" s="74"/>
      <c r="P149" s="203"/>
      <c r="Q149" s="74"/>
      <c r="R149" s="74"/>
      <c r="S149" s="74"/>
      <c r="T149" s="74"/>
      <c r="U149" s="74"/>
      <c r="V149" s="77"/>
      <c r="W149" s="74"/>
      <c r="X149" s="78"/>
      <c r="Y149" s="76"/>
      <c r="Z149" s="58"/>
      <c r="AA149" s="123"/>
      <c r="AB149" s="79"/>
    </row>
    <row r="150" spans="1:28" hidden="1" x14ac:dyDescent="0.35">
      <c r="A150" s="58"/>
      <c r="B150" s="58"/>
      <c r="C150" s="73"/>
      <c r="D150" s="73"/>
      <c r="E150" s="74"/>
      <c r="F150" s="58"/>
      <c r="G150" s="74"/>
      <c r="H150" s="58"/>
      <c r="I150" s="58"/>
      <c r="J150" s="74"/>
      <c r="K150" s="74"/>
      <c r="L150" s="58"/>
      <c r="M150" s="76"/>
      <c r="N150" s="76"/>
      <c r="O150" s="74"/>
      <c r="P150" s="203"/>
      <c r="Q150" s="74"/>
      <c r="R150" s="74"/>
      <c r="S150" s="74"/>
      <c r="T150" s="74"/>
      <c r="U150" s="74"/>
      <c r="V150" s="77"/>
      <c r="W150" s="74"/>
      <c r="X150" s="78"/>
      <c r="Y150" s="76"/>
      <c r="Z150" s="58"/>
      <c r="AA150" s="123"/>
      <c r="AB150" s="79"/>
    </row>
    <row r="151" spans="1:28" hidden="1" x14ac:dyDescent="0.35">
      <c r="A151" s="58"/>
      <c r="B151" s="58"/>
      <c r="C151" s="73"/>
      <c r="D151" s="73"/>
      <c r="E151" s="74"/>
      <c r="F151" s="58"/>
      <c r="G151" s="74"/>
      <c r="H151" s="58"/>
      <c r="I151" s="58"/>
      <c r="J151" s="74"/>
      <c r="K151" s="74"/>
      <c r="L151" s="58"/>
      <c r="M151" s="76"/>
      <c r="N151" s="76"/>
      <c r="O151" s="74"/>
      <c r="P151" s="203"/>
      <c r="Q151" s="74"/>
      <c r="R151" s="74"/>
      <c r="S151" s="74"/>
      <c r="T151" s="74"/>
      <c r="U151" s="74"/>
      <c r="V151" s="77"/>
      <c r="W151" s="74"/>
      <c r="X151" s="78"/>
      <c r="Y151" s="76"/>
      <c r="Z151" s="58"/>
      <c r="AA151" s="123"/>
      <c r="AB151" s="79"/>
    </row>
    <row r="152" spans="1:28" hidden="1" x14ac:dyDescent="0.35">
      <c r="A152" s="58"/>
      <c r="B152" s="58"/>
      <c r="C152" s="73"/>
      <c r="D152" s="73"/>
      <c r="E152" s="74"/>
      <c r="F152" s="58"/>
      <c r="G152" s="74"/>
      <c r="H152" s="58"/>
      <c r="I152" s="58"/>
      <c r="J152" s="74"/>
      <c r="K152" s="74"/>
      <c r="L152" s="58"/>
      <c r="M152" s="76"/>
      <c r="N152" s="76"/>
      <c r="O152" s="74"/>
      <c r="P152" s="203"/>
      <c r="Q152" s="74"/>
      <c r="R152" s="74"/>
      <c r="S152" s="74"/>
      <c r="T152" s="74"/>
      <c r="U152" s="74"/>
      <c r="V152" s="77"/>
      <c r="W152" s="74"/>
      <c r="X152" s="78"/>
      <c r="Y152" s="76"/>
      <c r="Z152" s="58"/>
      <c r="AA152" s="123"/>
      <c r="AB152" s="79"/>
    </row>
    <row r="153" spans="1:28" hidden="1" x14ac:dyDescent="0.35">
      <c r="A153" s="58"/>
      <c r="B153" s="58"/>
      <c r="C153" s="73"/>
      <c r="D153" s="73"/>
      <c r="E153" s="74"/>
      <c r="F153" s="58"/>
      <c r="G153" s="74"/>
      <c r="H153" s="58"/>
      <c r="I153" s="58"/>
      <c r="J153" s="74"/>
      <c r="K153" s="74"/>
      <c r="L153" s="58"/>
      <c r="M153" s="76"/>
      <c r="N153" s="76"/>
      <c r="O153" s="74"/>
      <c r="P153" s="203"/>
      <c r="Q153" s="74"/>
      <c r="R153" s="74"/>
      <c r="S153" s="74"/>
      <c r="T153" s="74"/>
      <c r="U153" s="74"/>
      <c r="V153" s="77"/>
      <c r="W153" s="74"/>
      <c r="X153" s="78"/>
      <c r="Y153" s="76"/>
      <c r="Z153" s="58"/>
      <c r="AA153" s="123"/>
      <c r="AB153" s="79"/>
    </row>
    <row r="154" spans="1:28" hidden="1" x14ac:dyDescent="0.35">
      <c r="A154" s="58"/>
      <c r="B154" s="58"/>
      <c r="C154" s="73"/>
      <c r="D154" s="73"/>
      <c r="E154" s="74"/>
      <c r="F154" s="58"/>
      <c r="G154" s="74"/>
      <c r="H154" s="58"/>
      <c r="I154" s="58"/>
      <c r="J154" s="74"/>
      <c r="K154" s="74"/>
      <c r="L154" s="58"/>
      <c r="M154" s="76"/>
      <c r="N154" s="76"/>
      <c r="O154" s="74"/>
      <c r="P154" s="203"/>
      <c r="Q154" s="74"/>
      <c r="R154" s="74"/>
      <c r="S154" s="74"/>
      <c r="T154" s="74"/>
      <c r="U154" s="74"/>
      <c r="V154" s="77"/>
      <c r="W154" s="74"/>
      <c r="X154" s="78"/>
      <c r="Y154" s="76"/>
      <c r="Z154" s="58"/>
      <c r="AA154" s="123"/>
      <c r="AB154" s="79"/>
    </row>
    <row r="155" spans="1:28" hidden="1" x14ac:dyDescent="0.35">
      <c r="A155" s="58"/>
      <c r="B155" s="58"/>
      <c r="C155" s="73"/>
      <c r="D155" s="73"/>
      <c r="E155" s="74"/>
      <c r="F155" s="58"/>
      <c r="G155" s="74"/>
      <c r="H155" s="58"/>
      <c r="I155" s="58"/>
      <c r="J155" s="74"/>
      <c r="K155" s="74"/>
      <c r="L155" s="58"/>
      <c r="M155" s="76"/>
      <c r="N155" s="76"/>
      <c r="O155" s="74"/>
      <c r="P155" s="203"/>
      <c r="Q155" s="74"/>
      <c r="R155" s="74"/>
      <c r="S155" s="74"/>
      <c r="T155" s="74"/>
      <c r="U155" s="74"/>
      <c r="V155" s="77"/>
      <c r="W155" s="74"/>
      <c r="X155" s="78"/>
      <c r="Y155" s="76"/>
      <c r="Z155" s="58"/>
      <c r="AA155" s="123"/>
      <c r="AB155" s="79"/>
    </row>
    <row r="156" spans="1:28" hidden="1" x14ac:dyDescent="0.35">
      <c r="A156" s="58"/>
      <c r="B156" s="58"/>
      <c r="C156" s="73"/>
      <c r="D156" s="73"/>
      <c r="E156" s="74"/>
      <c r="F156" s="58"/>
      <c r="G156" s="74"/>
      <c r="H156" s="58"/>
      <c r="I156" s="58"/>
      <c r="J156" s="74"/>
      <c r="K156" s="74"/>
      <c r="L156" s="58"/>
      <c r="M156" s="76"/>
      <c r="N156" s="76"/>
      <c r="O156" s="74"/>
      <c r="P156" s="203"/>
      <c r="Q156" s="74"/>
      <c r="R156" s="74"/>
      <c r="S156" s="74"/>
      <c r="T156" s="74"/>
      <c r="U156" s="74"/>
      <c r="V156" s="77"/>
      <c r="W156" s="74"/>
      <c r="X156" s="78"/>
      <c r="Y156" s="76"/>
      <c r="Z156" s="58"/>
      <c r="AA156" s="123"/>
      <c r="AB156" s="79"/>
    </row>
    <row r="157" spans="1:28" hidden="1" x14ac:dyDescent="0.35">
      <c r="A157" s="58"/>
      <c r="B157" s="58"/>
      <c r="C157" s="73"/>
      <c r="D157" s="73"/>
      <c r="E157" s="74"/>
      <c r="F157" s="58"/>
      <c r="G157" s="74"/>
      <c r="H157" s="58"/>
      <c r="I157" s="58"/>
      <c r="J157" s="74"/>
      <c r="K157" s="74"/>
      <c r="L157" s="58"/>
      <c r="M157" s="76"/>
      <c r="N157" s="76"/>
      <c r="O157" s="74"/>
      <c r="P157" s="203"/>
      <c r="Q157" s="74"/>
      <c r="R157" s="74"/>
      <c r="S157" s="74"/>
      <c r="T157" s="74"/>
      <c r="U157" s="74"/>
      <c r="V157" s="77"/>
      <c r="W157" s="74"/>
      <c r="X157" s="78"/>
      <c r="Y157" s="76"/>
      <c r="Z157" s="58"/>
      <c r="AA157" s="123"/>
      <c r="AB157" s="79"/>
    </row>
    <row r="158" spans="1:28" hidden="1" x14ac:dyDescent="0.35">
      <c r="A158" s="58"/>
      <c r="B158" s="58"/>
      <c r="C158" s="73"/>
      <c r="D158" s="73"/>
      <c r="E158" s="74"/>
      <c r="F158" s="58"/>
      <c r="G158" s="74"/>
      <c r="H158" s="58"/>
      <c r="I158" s="58"/>
      <c r="J158" s="74"/>
      <c r="K158" s="74"/>
      <c r="L158" s="58"/>
      <c r="M158" s="76"/>
      <c r="N158" s="76"/>
      <c r="O158" s="74"/>
      <c r="P158" s="203"/>
      <c r="Q158" s="74"/>
      <c r="R158" s="74"/>
      <c r="S158" s="74"/>
      <c r="T158" s="74"/>
      <c r="U158" s="74"/>
      <c r="V158" s="77"/>
      <c r="W158" s="74"/>
      <c r="X158" s="78"/>
      <c r="Y158" s="76"/>
      <c r="Z158" s="58"/>
      <c r="AA158" s="123"/>
      <c r="AB158" s="79"/>
    </row>
    <row r="159" spans="1:28" hidden="1" x14ac:dyDescent="0.35">
      <c r="A159" s="58"/>
      <c r="B159" s="58"/>
      <c r="C159" s="73"/>
      <c r="D159" s="73"/>
      <c r="E159" s="74"/>
      <c r="F159" s="58"/>
      <c r="G159" s="74"/>
      <c r="H159" s="58"/>
      <c r="I159" s="58"/>
      <c r="J159" s="74"/>
      <c r="K159" s="74"/>
      <c r="L159" s="58"/>
      <c r="M159" s="76"/>
      <c r="N159" s="76"/>
      <c r="O159" s="74"/>
      <c r="P159" s="203"/>
      <c r="Q159" s="74"/>
      <c r="R159" s="74"/>
      <c r="S159" s="74"/>
      <c r="T159" s="74"/>
      <c r="U159" s="74"/>
      <c r="V159" s="77"/>
      <c r="W159" s="74"/>
      <c r="X159" s="78"/>
      <c r="Y159" s="76"/>
      <c r="Z159" s="58"/>
      <c r="AA159" s="123"/>
      <c r="AB159" s="79"/>
    </row>
    <row r="160" spans="1:28" hidden="1" x14ac:dyDescent="0.35">
      <c r="A160" s="58"/>
      <c r="B160" s="58"/>
      <c r="C160" s="73"/>
      <c r="D160" s="73"/>
      <c r="E160" s="74"/>
      <c r="F160" s="58"/>
      <c r="G160" s="74"/>
      <c r="H160" s="58"/>
      <c r="I160" s="58"/>
      <c r="J160" s="74"/>
      <c r="K160" s="74"/>
      <c r="L160" s="58"/>
      <c r="M160" s="76"/>
      <c r="N160" s="76"/>
      <c r="O160" s="74"/>
      <c r="P160" s="203"/>
      <c r="Q160" s="74"/>
      <c r="R160" s="74"/>
      <c r="S160" s="74"/>
      <c r="T160" s="74"/>
      <c r="U160" s="74"/>
      <c r="V160" s="77"/>
      <c r="W160" s="74"/>
      <c r="X160" s="78"/>
      <c r="Y160" s="76"/>
      <c r="Z160" s="58"/>
      <c r="AA160" s="123"/>
      <c r="AB160" s="79"/>
    </row>
    <row r="161" spans="1:28" hidden="1" x14ac:dyDescent="0.35">
      <c r="A161" s="58"/>
      <c r="B161" s="58"/>
      <c r="C161" s="73"/>
      <c r="D161" s="73"/>
      <c r="E161" s="74"/>
      <c r="F161" s="58"/>
      <c r="G161" s="74"/>
      <c r="H161" s="58"/>
      <c r="I161" s="58"/>
      <c r="J161" s="74"/>
      <c r="K161" s="74"/>
      <c r="L161" s="58"/>
      <c r="M161" s="76"/>
      <c r="N161" s="76"/>
      <c r="O161" s="74"/>
      <c r="P161" s="203"/>
      <c r="Q161" s="74"/>
      <c r="R161" s="74"/>
      <c r="S161" s="74"/>
      <c r="T161" s="74"/>
      <c r="U161" s="74"/>
      <c r="V161" s="77"/>
      <c r="W161" s="74"/>
      <c r="X161" s="78"/>
      <c r="Y161" s="76"/>
      <c r="Z161" s="58"/>
      <c r="AA161" s="123"/>
      <c r="AB161" s="79"/>
    </row>
    <row r="162" spans="1:28" hidden="1" x14ac:dyDescent="0.35">
      <c r="A162" s="58"/>
      <c r="B162" s="58"/>
      <c r="C162" s="73"/>
      <c r="D162" s="73"/>
      <c r="E162" s="74"/>
      <c r="F162" s="58"/>
      <c r="G162" s="74"/>
      <c r="H162" s="58"/>
      <c r="I162" s="58"/>
      <c r="J162" s="74"/>
      <c r="K162" s="74"/>
      <c r="L162" s="58"/>
      <c r="M162" s="76"/>
      <c r="N162" s="76"/>
      <c r="O162" s="74"/>
      <c r="P162" s="203"/>
      <c r="Q162" s="74"/>
      <c r="R162" s="74"/>
      <c r="S162" s="74"/>
      <c r="T162" s="74"/>
      <c r="U162" s="74"/>
      <c r="V162" s="77"/>
      <c r="W162" s="74"/>
      <c r="X162" s="78"/>
      <c r="Y162" s="76"/>
      <c r="Z162" s="58"/>
      <c r="AA162" s="123"/>
      <c r="AB162" s="79"/>
    </row>
    <row r="163" spans="1:28" hidden="1" x14ac:dyDescent="0.35">
      <c r="A163" s="58"/>
      <c r="B163" s="58"/>
      <c r="C163" s="73"/>
      <c r="D163" s="73"/>
      <c r="E163" s="74"/>
      <c r="F163" s="58"/>
      <c r="G163" s="74"/>
      <c r="H163" s="58"/>
      <c r="I163" s="58"/>
      <c r="J163" s="74"/>
      <c r="K163" s="74"/>
      <c r="L163" s="58"/>
      <c r="M163" s="76"/>
      <c r="N163" s="76"/>
      <c r="O163" s="74"/>
      <c r="P163" s="203"/>
      <c r="Q163" s="74"/>
      <c r="R163" s="74"/>
      <c r="S163" s="74"/>
      <c r="T163" s="74"/>
      <c r="U163" s="74"/>
      <c r="V163" s="77"/>
      <c r="W163" s="74"/>
      <c r="X163" s="78"/>
      <c r="Y163" s="76"/>
      <c r="Z163" s="58"/>
      <c r="AA163" s="123"/>
      <c r="AB163" s="79"/>
    </row>
    <row r="164" spans="1:28" hidden="1" x14ac:dyDescent="0.35">
      <c r="A164" s="58"/>
      <c r="B164" s="58"/>
      <c r="C164" s="73"/>
      <c r="D164" s="73"/>
      <c r="E164" s="74"/>
      <c r="F164" s="58"/>
      <c r="G164" s="74"/>
      <c r="H164" s="58"/>
      <c r="I164" s="58"/>
      <c r="J164" s="74"/>
      <c r="K164" s="74"/>
      <c r="L164" s="58"/>
      <c r="M164" s="76"/>
      <c r="N164" s="76"/>
      <c r="O164" s="74"/>
      <c r="P164" s="203"/>
      <c r="Q164" s="74"/>
      <c r="R164" s="74"/>
      <c r="S164" s="74"/>
      <c r="T164" s="74"/>
      <c r="U164" s="74"/>
      <c r="V164" s="77"/>
      <c r="W164" s="74"/>
      <c r="X164" s="78"/>
      <c r="Y164" s="76"/>
      <c r="Z164" s="58"/>
      <c r="AA164" s="123"/>
      <c r="AB164" s="79"/>
    </row>
    <row r="165" spans="1:28" hidden="1" x14ac:dyDescent="0.35">
      <c r="A165" s="26"/>
      <c r="B165" s="26"/>
      <c r="C165" s="73"/>
      <c r="D165" s="73"/>
      <c r="E165" s="74"/>
      <c r="F165" s="58"/>
      <c r="G165" s="74"/>
      <c r="H165" s="58"/>
      <c r="I165" s="58"/>
      <c r="J165" s="74"/>
      <c r="K165" s="74"/>
      <c r="L165" s="58"/>
      <c r="M165" s="76"/>
      <c r="N165" s="76"/>
      <c r="O165" s="74"/>
      <c r="P165" s="203"/>
      <c r="Q165" s="74"/>
      <c r="R165" s="74"/>
      <c r="S165" s="74"/>
      <c r="T165" s="74"/>
      <c r="U165" s="74"/>
      <c r="V165" s="77"/>
      <c r="W165" s="74"/>
      <c r="X165" s="78"/>
      <c r="Y165" s="76"/>
      <c r="Z165" s="58"/>
      <c r="AA165" s="123"/>
      <c r="AB165" s="79"/>
    </row>
    <row r="166" spans="1:28" hidden="1" x14ac:dyDescent="0.35">
      <c r="A166" s="26"/>
      <c r="B166" s="26"/>
      <c r="C166" s="73"/>
      <c r="D166" s="73"/>
      <c r="E166" s="74"/>
      <c r="F166" s="58"/>
      <c r="G166" s="74"/>
      <c r="H166" s="58"/>
      <c r="I166" s="58"/>
      <c r="J166" s="74"/>
      <c r="K166" s="74"/>
      <c r="L166" s="58"/>
      <c r="M166" s="76"/>
      <c r="N166" s="76"/>
      <c r="O166" s="74"/>
      <c r="P166" s="203"/>
      <c r="Q166" s="74"/>
      <c r="R166" s="74"/>
      <c r="S166" s="74"/>
      <c r="T166" s="74"/>
      <c r="U166" s="74"/>
      <c r="V166" s="77"/>
      <c r="W166" s="74"/>
      <c r="X166" s="78"/>
      <c r="Y166" s="76"/>
      <c r="Z166" s="58"/>
      <c r="AA166" s="123"/>
      <c r="AB166" s="79"/>
    </row>
    <row r="167" spans="1:28" hidden="1" x14ac:dyDescent="0.35">
      <c r="A167" s="26"/>
      <c r="B167" s="26"/>
      <c r="C167" s="5"/>
      <c r="D167" s="5"/>
      <c r="E167" s="40"/>
      <c r="F167" s="4"/>
      <c r="G167" s="42"/>
      <c r="H167" s="26"/>
      <c r="I167" s="4"/>
      <c r="J167" s="40"/>
      <c r="K167" s="40"/>
      <c r="L167" s="4"/>
      <c r="M167" s="44"/>
      <c r="N167" s="45"/>
      <c r="O167" s="49"/>
      <c r="P167" s="203"/>
      <c r="Q167" s="40"/>
      <c r="R167" s="40"/>
      <c r="S167" s="40"/>
      <c r="T167" s="40"/>
      <c r="U167" s="40"/>
      <c r="V167" s="52"/>
      <c r="W167" s="40"/>
      <c r="X167" s="54"/>
      <c r="Y167" s="38"/>
      <c r="Z167" s="4"/>
      <c r="AA167" s="42"/>
    </row>
    <row r="168" spans="1:28" hidden="1" x14ac:dyDescent="0.35">
      <c r="A168" s="26"/>
      <c r="B168" s="26"/>
      <c r="C168" s="5"/>
      <c r="D168" s="5"/>
      <c r="E168" s="40"/>
      <c r="F168" s="4"/>
      <c r="G168" s="42"/>
      <c r="H168" s="26"/>
      <c r="I168" s="4"/>
      <c r="J168" s="40"/>
      <c r="K168" s="40"/>
      <c r="L168" s="4"/>
      <c r="M168" s="44"/>
      <c r="N168" s="45"/>
      <c r="O168" s="49"/>
      <c r="P168" s="203"/>
      <c r="Q168" s="40"/>
      <c r="R168" s="40"/>
      <c r="S168" s="40"/>
      <c r="T168" s="40"/>
      <c r="U168" s="40"/>
      <c r="V168" s="52"/>
      <c r="W168" s="40"/>
      <c r="X168" s="54"/>
      <c r="Y168" s="38"/>
      <c r="Z168" s="4"/>
      <c r="AA168" s="42"/>
    </row>
    <row r="169" spans="1:28" hidden="1" x14ac:dyDescent="0.35">
      <c r="A169" s="26"/>
      <c r="B169" s="26"/>
      <c r="C169" s="5"/>
      <c r="D169" s="5"/>
      <c r="E169" s="40"/>
      <c r="F169" s="4"/>
      <c r="G169" s="42"/>
      <c r="H169" s="26"/>
      <c r="I169" s="4"/>
      <c r="J169" s="40"/>
      <c r="K169" s="40"/>
      <c r="L169" s="4"/>
      <c r="M169" s="44"/>
      <c r="N169" s="45"/>
      <c r="O169" s="49"/>
      <c r="P169" s="203"/>
      <c r="Q169" s="40"/>
      <c r="R169" s="40"/>
      <c r="S169" s="40"/>
      <c r="T169" s="40"/>
      <c r="U169" s="40"/>
      <c r="V169" s="52"/>
      <c r="W169" s="40"/>
      <c r="X169" s="54"/>
      <c r="Y169" s="38"/>
      <c r="Z169" s="4"/>
      <c r="AA169" s="42"/>
    </row>
    <row r="170" spans="1:28" hidden="1" x14ac:dyDescent="0.35">
      <c r="A170" s="26"/>
      <c r="B170" s="26"/>
      <c r="C170" s="5"/>
      <c r="D170" s="5"/>
      <c r="E170" s="40"/>
      <c r="F170" s="4"/>
      <c r="G170" s="42"/>
      <c r="H170" s="26"/>
      <c r="I170" s="4"/>
      <c r="J170" s="40"/>
      <c r="K170" s="40"/>
      <c r="L170" s="4"/>
      <c r="M170" s="44"/>
      <c r="N170" s="45"/>
      <c r="O170" s="49"/>
      <c r="P170" s="203"/>
      <c r="Q170" s="40"/>
      <c r="R170" s="40"/>
      <c r="S170" s="40"/>
      <c r="T170" s="40"/>
      <c r="U170" s="40"/>
      <c r="V170" s="52"/>
      <c r="W170" s="40"/>
      <c r="X170" s="54"/>
      <c r="Y170" s="38"/>
      <c r="Z170" s="4"/>
      <c r="AA170" s="42"/>
    </row>
    <row r="171" spans="1:28" hidden="1" x14ac:dyDescent="0.35">
      <c r="A171" s="26"/>
      <c r="B171" s="26"/>
      <c r="C171" s="5"/>
      <c r="D171" s="5"/>
      <c r="E171" s="40"/>
      <c r="F171" s="4"/>
      <c r="G171" s="42"/>
      <c r="H171" s="26"/>
      <c r="I171" s="4"/>
      <c r="J171" s="40"/>
      <c r="K171" s="40"/>
      <c r="L171" s="4"/>
      <c r="M171" s="44"/>
      <c r="N171" s="45"/>
      <c r="O171" s="49"/>
      <c r="P171" s="203"/>
      <c r="Q171" s="40"/>
      <c r="R171" s="40"/>
      <c r="S171" s="40"/>
      <c r="T171" s="40"/>
      <c r="U171" s="40"/>
      <c r="V171" s="52"/>
      <c r="W171" s="40"/>
      <c r="X171" s="54"/>
      <c r="Y171" s="38"/>
      <c r="Z171" s="4"/>
      <c r="AA171" s="42"/>
    </row>
    <row r="172" spans="1:28" hidden="1" x14ac:dyDescent="0.35">
      <c r="A172" s="26"/>
      <c r="B172" s="26"/>
      <c r="C172" s="5"/>
      <c r="D172" s="5"/>
      <c r="E172" s="40"/>
      <c r="F172" s="4"/>
      <c r="G172" s="42"/>
      <c r="H172" s="26"/>
      <c r="I172" s="4"/>
      <c r="J172" s="40"/>
      <c r="K172" s="40"/>
      <c r="L172" s="4"/>
      <c r="M172" s="44"/>
      <c r="N172" s="45"/>
      <c r="O172" s="49"/>
      <c r="P172" s="203"/>
      <c r="Q172" s="40"/>
      <c r="R172" s="40"/>
      <c r="S172" s="40"/>
      <c r="T172" s="40"/>
      <c r="U172" s="40"/>
      <c r="V172" s="52"/>
      <c r="W172" s="40"/>
      <c r="X172" s="54"/>
      <c r="Y172" s="38"/>
      <c r="Z172" s="4"/>
      <c r="AA172" s="42"/>
    </row>
    <row r="173" spans="1:28" hidden="1" x14ac:dyDescent="0.35">
      <c r="A173" s="26"/>
      <c r="B173" s="26"/>
      <c r="C173" s="5"/>
      <c r="D173" s="5"/>
      <c r="E173" s="40"/>
      <c r="F173" s="4"/>
      <c r="G173" s="42"/>
      <c r="H173" s="26"/>
      <c r="I173" s="4"/>
      <c r="J173" s="40"/>
      <c r="K173" s="40"/>
      <c r="L173" s="4"/>
      <c r="M173" s="44"/>
      <c r="N173" s="45"/>
      <c r="O173" s="49"/>
      <c r="P173" s="203"/>
      <c r="Q173" s="40"/>
      <c r="R173" s="40"/>
      <c r="S173" s="40"/>
      <c r="T173" s="40"/>
      <c r="U173" s="40"/>
      <c r="V173" s="52"/>
      <c r="W173" s="40"/>
      <c r="X173" s="54"/>
      <c r="Y173" s="38"/>
      <c r="Z173" s="4"/>
      <c r="AA173" s="42"/>
    </row>
    <row r="174" spans="1:28" hidden="1" x14ac:dyDescent="0.35">
      <c r="A174" s="26"/>
      <c r="B174" s="26"/>
      <c r="C174" s="5"/>
      <c r="D174" s="5"/>
      <c r="E174" s="40"/>
      <c r="F174" s="4"/>
      <c r="G174" s="42"/>
      <c r="H174" s="26"/>
      <c r="I174" s="4"/>
      <c r="J174" s="40"/>
      <c r="K174" s="40"/>
      <c r="L174" s="4"/>
      <c r="M174" s="44"/>
      <c r="N174" s="45"/>
      <c r="O174" s="49"/>
      <c r="P174" s="203"/>
      <c r="Q174" s="40"/>
      <c r="R174" s="40"/>
      <c r="S174" s="40"/>
      <c r="T174" s="40"/>
      <c r="U174" s="40"/>
      <c r="V174" s="52"/>
      <c r="W174" s="40"/>
      <c r="X174" s="54"/>
      <c r="Y174" s="38"/>
      <c r="Z174" s="4"/>
      <c r="AA174" s="42"/>
    </row>
    <row r="175" spans="1:28" hidden="1" x14ac:dyDescent="0.35">
      <c r="A175" s="26"/>
      <c r="B175" s="26"/>
      <c r="C175" s="5"/>
      <c r="D175" s="5"/>
      <c r="E175" s="40"/>
      <c r="F175" s="4"/>
      <c r="G175" s="42"/>
      <c r="H175" s="26"/>
      <c r="I175" s="4"/>
      <c r="J175" s="40"/>
      <c r="K175" s="40"/>
      <c r="L175" s="4"/>
      <c r="M175" s="44"/>
      <c r="N175" s="45"/>
      <c r="O175" s="49"/>
      <c r="P175" s="203"/>
      <c r="Q175" s="40"/>
      <c r="R175" s="40"/>
      <c r="S175" s="40"/>
      <c r="T175" s="40"/>
      <c r="U175" s="40"/>
      <c r="V175" s="52"/>
      <c r="W175" s="40"/>
      <c r="X175" s="54"/>
      <c r="Y175" s="38"/>
      <c r="Z175" s="4"/>
      <c r="AA175" s="42"/>
    </row>
    <row r="176" spans="1:28" hidden="1" x14ac:dyDescent="0.35">
      <c r="A176" s="26"/>
      <c r="B176" s="26"/>
      <c r="C176" s="5"/>
      <c r="D176" s="5"/>
      <c r="E176" s="40"/>
      <c r="F176" s="4"/>
      <c r="G176" s="42"/>
      <c r="H176" s="26"/>
      <c r="I176" s="4"/>
      <c r="J176" s="40"/>
      <c r="K176" s="40"/>
      <c r="L176" s="4"/>
      <c r="M176" s="44"/>
      <c r="N176" s="45"/>
      <c r="O176" s="49"/>
      <c r="P176" s="203"/>
      <c r="Q176" s="40"/>
      <c r="R176" s="40"/>
      <c r="S176" s="40"/>
      <c r="T176" s="40"/>
      <c r="U176" s="40"/>
      <c r="V176" s="52"/>
      <c r="W176" s="40"/>
      <c r="X176" s="54"/>
      <c r="Y176" s="38"/>
      <c r="Z176" s="4"/>
      <c r="AA176" s="42"/>
    </row>
    <row r="177" spans="1:27" hidden="1" x14ac:dyDescent="0.35">
      <c r="A177" s="26"/>
      <c r="B177" s="26"/>
      <c r="C177" s="5"/>
      <c r="D177" s="5"/>
      <c r="E177" s="40"/>
      <c r="F177" s="4"/>
      <c r="G177" s="42"/>
      <c r="H177" s="26"/>
      <c r="I177" s="4"/>
      <c r="J177" s="40"/>
      <c r="K177" s="40"/>
      <c r="L177" s="4"/>
      <c r="M177" s="44"/>
      <c r="N177" s="45"/>
      <c r="O177" s="49"/>
      <c r="P177" s="203"/>
      <c r="Q177" s="40"/>
      <c r="R177" s="40"/>
      <c r="S177" s="40"/>
      <c r="T177" s="40"/>
      <c r="U177" s="40"/>
      <c r="V177" s="52"/>
      <c r="W177" s="40"/>
      <c r="X177" s="54"/>
      <c r="Y177" s="38"/>
      <c r="Z177" s="4"/>
      <c r="AA177" s="42"/>
    </row>
    <row r="178" spans="1:27" hidden="1" x14ac:dyDescent="0.35">
      <c r="A178" s="26"/>
      <c r="B178" s="26"/>
      <c r="C178" s="5"/>
      <c r="D178" s="5"/>
      <c r="E178" s="40"/>
      <c r="F178" s="4"/>
      <c r="G178" s="42"/>
      <c r="H178" s="26"/>
      <c r="I178" s="4"/>
      <c r="J178" s="40"/>
      <c r="K178" s="40"/>
      <c r="L178" s="4"/>
      <c r="M178" s="44"/>
      <c r="N178" s="45"/>
      <c r="O178" s="49"/>
      <c r="P178" s="203"/>
      <c r="Q178" s="40"/>
      <c r="R178" s="40"/>
      <c r="S178" s="40"/>
      <c r="T178" s="40"/>
      <c r="U178" s="40"/>
      <c r="V178" s="52"/>
      <c r="W178" s="40"/>
      <c r="X178" s="54"/>
      <c r="Y178" s="38"/>
      <c r="Z178" s="4"/>
      <c r="AA178" s="42"/>
    </row>
    <row r="179" spans="1:27" hidden="1" x14ac:dyDescent="0.35">
      <c r="A179" s="26"/>
      <c r="B179" s="26"/>
      <c r="C179" s="5"/>
      <c r="D179" s="5"/>
      <c r="E179" s="40"/>
      <c r="F179" s="4"/>
      <c r="G179" s="42"/>
      <c r="H179" s="26"/>
      <c r="I179" s="4"/>
      <c r="J179" s="40"/>
      <c r="K179" s="40"/>
      <c r="L179" s="4"/>
      <c r="M179" s="44"/>
      <c r="N179" s="45"/>
      <c r="O179" s="49"/>
      <c r="P179" s="203"/>
      <c r="Q179" s="40"/>
      <c r="R179" s="40"/>
      <c r="S179" s="40"/>
      <c r="T179" s="40"/>
      <c r="U179" s="40"/>
      <c r="V179" s="52"/>
      <c r="W179" s="40"/>
      <c r="X179" s="54"/>
      <c r="Y179" s="38"/>
      <c r="Z179" s="4"/>
      <c r="AA179" s="42"/>
    </row>
    <row r="180" spans="1:27" hidden="1" x14ac:dyDescent="0.35">
      <c r="A180" s="26"/>
      <c r="B180" s="26"/>
      <c r="C180" s="5"/>
      <c r="D180" s="5"/>
      <c r="E180" s="40"/>
      <c r="F180" s="4"/>
      <c r="G180" s="42"/>
      <c r="H180" s="26"/>
      <c r="I180" s="4"/>
      <c r="J180" s="40"/>
      <c r="K180" s="40"/>
      <c r="L180" s="4"/>
      <c r="M180" s="44"/>
      <c r="N180" s="45"/>
      <c r="O180" s="49"/>
      <c r="P180" s="203"/>
      <c r="Q180" s="40"/>
      <c r="R180" s="40"/>
      <c r="S180" s="40"/>
      <c r="T180" s="40"/>
      <c r="U180" s="40"/>
      <c r="V180" s="52"/>
      <c r="W180" s="40"/>
      <c r="X180" s="54"/>
      <c r="Y180" s="38"/>
      <c r="Z180" s="4"/>
      <c r="AA180" s="42"/>
    </row>
    <row r="181" spans="1:27" hidden="1" x14ac:dyDescent="0.35">
      <c r="A181" s="26"/>
      <c r="B181" s="26"/>
      <c r="C181" s="5"/>
      <c r="D181" s="5"/>
      <c r="E181" s="40"/>
      <c r="F181" s="4"/>
      <c r="G181" s="42"/>
      <c r="H181" s="26"/>
      <c r="I181" s="4"/>
      <c r="J181" s="40"/>
      <c r="K181" s="40"/>
      <c r="L181" s="4"/>
      <c r="M181" s="44"/>
      <c r="N181" s="45"/>
      <c r="O181" s="49"/>
      <c r="P181" s="203"/>
      <c r="Q181" s="40"/>
      <c r="R181" s="40"/>
      <c r="S181" s="40"/>
      <c r="T181" s="40"/>
      <c r="U181" s="40"/>
      <c r="V181" s="52"/>
      <c r="W181" s="40"/>
      <c r="X181" s="54"/>
      <c r="Y181" s="38"/>
      <c r="Z181" s="4"/>
      <c r="AA181" s="42"/>
    </row>
    <row r="182" spans="1:27" hidden="1" x14ac:dyDescent="0.35">
      <c r="A182" s="26"/>
      <c r="B182" s="26"/>
      <c r="C182" s="5"/>
      <c r="D182" s="5"/>
      <c r="E182" s="40"/>
      <c r="F182" s="4"/>
      <c r="G182" s="42"/>
      <c r="H182" s="26"/>
      <c r="I182" s="4"/>
      <c r="J182" s="40"/>
      <c r="K182" s="40"/>
      <c r="L182" s="4"/>
      <c r="M182" s="44"/>
      <c r="N182" s="45"/>
      <c r="O182" s="49"/>
      <c r="P182" s="203"/>
      <c r="Q182" s="40"/>
      <c r="R182" s="40"/>
      <c r="S182" s="40"/>
      <c r="T182" s="40"/>
      <c r="U182" s="40"/>
      <c r="V182" s="52"/>
      <c r="W182" s="40"/>
      <c r="X182" s="54"/>
      <c r="Y182" s="38"/>
      <c r="Z182" s="4"/>
      <c r="AA182" s="42"/>
    </row>
    <row r="183" spans="1:27" hidden="1" x14ac:dyDescent="0.35">
      <c r="A183" s="26"/>
      <c r="B183" s="26"/>
      <c r="C183" s="5"/>
      <c r="D183" s="5"/>
      <c r="E183" s="40"/>
      <c r="F183" s="4"/>
      <c r="G183" s="42"/>
      <c r="H183" s="26"/>
      <c r="I183" s="4"/>
      <c r="J183" s="40"/>
      <c r="K183" s="40"/>
      <c r="L183" s="4"/>
      <c r="M183" s="44"/>
      <c r="N183" s="45"/>
      <c r="O183" s="49"/>
      <c r="P183" s="203"/>
      <c r="Q183" s="40"/>
      <c r="R183" s="40"/>
      <c r="S183" s="40"/>
      <c r="T183" s="40"/>
      <c r="U183" s="40"/>
      <c r="V183" s="52"/>
      <c r="W183" s="40"/>
      <c r="X183" s="54"/>
      <c r="Y183" s="38"/>
      <c r="Z183" s="4"/>
      <c r="AA183" s="42"/>
    </row>
    <row r="184" spans="1:27" hidden="1" x14ac:dyDescent="0.35">
      <c r="A184" s="26"/>
      <c r="B184" s="26"/>
      <c r="C184" s="5"/>
      <c r="D184" s="5"/>
      <c r="E184" s="40"/>
      <c r="F184" s="4"/>
      <c r="G184" s="42"/>
      <c r="H184" s="26"/>
      <c r="I184" s="4"/>
      <c r="J184" s="40"/>
      <c r="K184" s="40"/>
      <c r="L184" s="4"/>
      <c r="M184" s="44"/>
      <c r="N184" s="45"/>
      <c r="O184" s="49"/>
      <c r="P184" s="203"/>
      <c r="Q184" s="40"/>
      <c r="R184" s="40"/>
      <c r="S184" s="40"/>
      <c r="T184" s="40"/>
      <c r="U184" s="40"/>
      <c r="V184" s="52"/>
      <c r="W184" s="40"/>
      <c r="X184" s="54"/>
      <c r="Y184" s="38"/>
      <c r="Z184" s="4"/>
      <c r="AA184" s="42"/>
    </row>
    <row r="185" spans="1:27" hidden="1" x14ac:dyDescent="0.35">
      <c r="A185" s="26"/>
      <c r="B185" s="26"/>
      <c r="C185" s="5"/>
      <c r="D185" s="5"/>
      <c r="E185" s="40"/>
      <c r="F185" s="4"/>
      <c r="G185" s="42"/>
      <c r="H185" s="26"/>
      <c r="I185" s="4"/>
      <c r="J185" s="40"/>
      <c r="K185" s="40"/>
      <c r="L185" s="4"/>
      <c r="M185" s="44"/>
      <c r="N185" s="45"/>
      <c r="O185" s="49"/>
      <c r="P185" s="203"/>
      <c r="Q185" s="40"/>
      <c r="R185" s="40"/>
      <c r="S185" s="40"/>
      <c r="T185" s="40"/>
      <c r="U185" s="40"/>
      <c r="V185" s="52"/>
      <c r="W185" s="40"/>
      <c r="X185" s="54"/>
      <c r="Y185" s="38"/>
      <c r="Z185" s="4"/>
      <c r="AA185" s="42"/>
    </row>
    <row r="186" spans="1:27" hidden="1" x14ac:dyDescent="0.35">
      <c r="A186" s="26"/>
      <c r="B186" s="26"/>
      <c r="C186" s="5"/>
      <c r="D186" s="5"/>
      <c r="E186" s="40"/>
      <c r="F186" s="4"/>
      <c r="G186" s="42"/>
      <c r="H186" s="26"/>
      <c r="I186" s="4"/>
      <c r="J186" s="40"/>
      <c r="K186" s="40"/>
      <c r="L186" s="4"/>
      <c r="M186" s="44"/>
      <c r="N186" s="45"/>
      <c r="O186" s="49"/>
      <c r="P186" s="203"/>
      <c r="Q186" s="40"/>
      <c r="R186" s="40"/>
      <c r="S186" s="40"/>
      <c r="T186" s="40"/>
      <c r="U186" s="40"/>
      <c r="V186" s="52"/>
      <c r="W186" s="40"/>
      <c r="X186" s="54"/>
      <c r="Y186" s="38"/>
      <c r="Z186" s="4"/>
      <c r="AA186" s="42"/>
    </row>
    <row r="187" spans="1:27" hidden="1" x14ac:dyDescent="0.35">
      <c r="A187" s="26"/>
      <c r="B187" s="26"/>
      <c r="C187" s="5"/>
      <c r="D187" s="5"/>
      <c r="E187" s="40"/>
      <c r="F187" s="4"/>
      <c r="G187" s="42"/>
      <c r="H187" s="26"/>
      <c r="I187" s="4"/>
      <c r="J187" s="40"/>
      <c r="K187" s="40"/>
      <c r="L187" s="4"/>
      <c r="M187" s="44"/>
      <c r="N187" s="45"/>
      <c r="O187" s="49"/>
      <c r="P187" s="203"/>
      <c r="Q187" s="40"/>
      <c r="R187" s="40"/>
      <c r="S187" s="40"/>
      <c r="T187" s="40"/>
      <c r="U187" s="40"/>
      <c r="V187" s="52"/>
      <c r="W187" s="40"/>
      <c r="X187" s="54"/>
      <c r="Y187" s="38"/>
      <c r="Z187" s="4"/>
      <c r="AA187" s="42"/>
    </row>
    <row r="188" spans="1:27" hidden="1" x14ac:dyDescent="0.35">
      <c r="A188" s="26"/>
      <c r="B188" s="26"/>
      <c r="C188" s="5"/>
      <c r="D188" s="5"/>
      <c r="E188" s="40"/>
      <c r="F188" s="4"/>
      <c r="G188" s="42"/>
      <c r="H188" s="26"/>
      <c r="I188" s="4"/>
      <c r="J188" s="40"/>
      <c r="K188" s="40"/>
      <c r="L188" s="4"/>
      <c r="M188" s="44"/>
      <c r="N188" s="45"/>
      <c r="O188" s="49"/>
      <c r="P188" s="203"/>
      <c r="Q188" s="40"/>
      <c r="R188" s="40"/>
      <c r="S188" s="40"/>
      <c r="T188" s="40"/>
      <c r="U188" s="40"/>
      <c r="V188" s="52"/>
      <c r="W188" s="40"/>
      <c r="X188" s="54"/>
      <c r="Y188" s="38"/>
      <c r="Z188" s="4"/>
      <c r="AA188" s="42"/>
    </row>
    <row r="189" spans="1:27" hidden="1" x14ac:dyDescent="0.35">
      <c r="A189" s="26"/>
      <c r="B189" s="26"/>
      <c r="C189" s="5"/>
      <c r="D189" s="5"/>
      <c r="E189" s="40"/>
      <c r="F189" s="4"/>
      <c r="G189" s="42"/>
      <c r="H189" s="26"/>
      <c r="I189" s="4"/>
      <c r="J189" s="40"/>
      <c r="K189" s="40"/>
      <c r="L189" s="4"/>
      <c r="M189" s="44"/>
      <c r="N189" s="45"/>
      <c r="O189" s="49"/>
      <c r="P189" s="203"/>
      <c r="Q189" s="40"/>
      <c r="R189" s="40"/>
      <c r="S189" s="40"/>
      <c r="T189" s="40"/>
      <c r="U189" s="40"/>
      <c r="V189" s="52"/>
      <c r="W189" s="40"/>
      <c r="X189" s="54"/>
      <c r="Y189" s="38"/>
      <c r="Z189" s="4"/>
      <c r="AA189" s="42"/>
    </row>
    <row r="190" spans="1:27" hidden="1" x14ac:dyDescent="0.35">
      <c r="A190" s="26"/>
      <c r="B190" s="26"/>
      <c r="C190" s="5"/>
      <c r="D190" s="5"/>
      <c r="E190" s="40"/>
      <c r="F190" s="4"/>
      <c r="G190" s="42"/>
      <c r="H190" s="26"/>
      <c r="I190" s="4"/>
      <c r="J190" s="40"/>
      <c r="K190" s="40"/>
      <c r="L190" s="4"/>
      <c r="M190" s="44"/>
      <c r="N190" s="45"/>
      <c r="O190" s="49"/>
      <c r="P190" s="203"/>
      <c r="Q190" s="40"/>
      <c r="R190" s="40"/>
      <c r="S190" s="40"/>
      <c r="T190" s="40"/>
      <c r="U190" s="40"/>
      <c r="V190" s="52"/>
      <c r="W190" s="40"/>
      <c r="X190" s="54"/>
      <c r="Y190" s="38"/>
      <c r="Z190" s="4"/>
      <c r="AA190" s="42"/>
    </row>
    <row r="191" spans="1:27" hidden="1" x14ac:dyDescent="0.35">
      <c r="A191" s="26"/>
      <c r="B191" s="26"/>
      <c r="C191" s="5"/>
      <c r="D191" s="5"/>
      <c r="E191" s="40"/>
      <c r="F191" s="4"/>
      <c r="G191" s="42"/>
      <c r="H191" s="26"/>
      <c r="I191" s="4"/>
      <c r="J191" s="40"/>
      <c r="K191" s="40"/>
      <c r="L191" s="4"/>
      <c r="M191" s="44"/>
      <c r="N191" s="45"/>
      <c r="O191" s="49"/>
      <c r="P191" s="203"/>
      <c r="Q191" s="40"/>
      <c r="R191" s="40"/>
      <c r="S191" s="40"/>
      <c r="T191" s="40"/>
      <c r="U191" s="40"/>
      <c r="V191" s="52"/>
      <c r="W191" s="40"/>
      <c r="X191" s="54"/>
      <c r="Y191" s="38"/>
      <c r="Z191" s="4"/>
      <c r="AA191" s="42"/>
    </row>
    <row r="192" spans="1:27" hidden="1" x14ac:dyDescent="0.35">
      <c r="A192" s="26"/>
      <c r="B192" s="26"/>
      <c r="C192" s="5"/>
      <c r="D192" s="5"/>
      <c r="E192" s="40"/>
      <c r="F192" s="4"/>
      <c r="G192" s="42"/>
      <c r="H192" s="26"/>
      <c r="I192" s="4"/>
      <c r="J192" s="40"/>
      <c r="K192" s="40"/>
      <c r="L192" s="4"/>
      <c r="M192" s="44"/>
      <c r="N192" s="45"/>
      <c r="O192" s="49"/>
      <c r="P192" s="203"/>
      <c r="Q192" s="40"/>
      <c r="R192" s="40"/>
      <c r="S192" s="40"/>
      <c r="T192" s="40"/>
      <c r="U192" s="40"/>
      <c r="V192" s="52"/>
      <c r="W192" s="40"/>
      <c r="X192" s="54"/>
      <c r="Y192" s="38"/>
      <c r="Z192" s="4"/>
      <c r="AA192" s="42"/>
    </row>
    <row r="193" spans="1:27" hidden="1" x14ac:dyDescent="0.35">
      <c r="A193" s="26"/>
      <c r="B193" s="26"/>
      <c r="C193" s="5"/>
      <c r="D193" s="5"/>
      <c r="E193" s="40"/>
      <c r="F193" s="4"/>
      <c r="G193" s="42"/>
      <c r="H193" s="26"/>
      <c r="I193" s="4"/>
      <c r="J193" s="40"/>
      <c r="K193" s="40"/>
      <c r="L193" s="4"/>
      <c r="M193" s="44"/>
      <c r="N193" s="45"/>
      <c r="O193" s="49"/>
      <c r="P193" s="203"/>
      <c r="Q193" s="40"/>
      <c r="R193" s="40"/>
      <c r="S193" s="40"/>
      <c r="T193" s="40"/>
      <c r="U193" s="40"/>
      <c r="V193" s="52"/>
      <c r="W193" s="40"/>
      <c r="X193" s="54"/>
      <c r="Y193" s="38"/>
      <c r="Z193" s="4"/>
      <c r="AA193" s="42"/>
    </row>
    <row r="194" spans="1:27" hidden="1" x14ac:dyDescent="0.35">
      <c r="A194" s="26"/>
      <c r="B194" s="26"/>
      <c r="C194" s="5"/>
      <c r="D194" s="5"/>
      <c r="E194" s="40"/>
      <c r="F194" s="4"/>
      <c r="G194" s="42"/>
      <c r="H194" s="26"/>
      <c r="I194" s="4"/>
      <c r="J194" s="40"/>
      <c r="K194" s="40"/>
      <c r="L194" s="4"/>
      <c r="M194" s="44"/>
      <c r="N194" s="45"/>
      <c r="O194" s="49"/>
      <c r="P194" s="203"/>
      <c r="Q194" s="40"/>
      <c r="R194" s="40"/>
      <c r="S194" s="40"/>
      <c r="T194" s="40"/>
      <c r="U194" s="40"/>
      <c r="V194" s="52"/>
      <c r="W194" s="40"/>
      <c r="X194" s="54"/>
      <c r="Y194" s="38"/>
      <c r="Z194" s="4"/>
      <c r="AA194" s="42"/>
    </row>
    <row r="195" spans="1:27" hidden="1" x14ac:dyDescent="0.35">
      <c r="A195" s="26"/>
      <c r="B195" s="26"/>
      <c r="C195" s="5"/>
      <c r="D195" s="5"/>
      <c r="E195" s="40"/>
      <c r="F195" s="4"/>
      <c r="G195" s="42"/>
      <c r="H195" s="26"/>
      <c r="I195" s="4"/>
      <c r="J195" s="40"/>
      <c r="K195" s="40"/>
      <c r="L195" s="4"/>
      <c r="M195" s="44"/>
      <c r="N195" s="45"/>
      <c r="O195" s="49"/>
      <c r="P195" s="203"/>
      <c r="Q195" s="40"/>
      <c r="R195" s="40"/>
      <c r="S195" s="40"/>
      <c r="T195" s="40"/>
      <c r="U195" s="40"/>
      <c r="V195" s="52"/>
      <c r="W195" s="40"/>
      <c r="X195" s="54"/>
      <c r="Y195" s="38"/>
      <c r="Z195" s="4"/>
      <c r="AA195" s="42"/>
    </row>
    <row r="196" spans="1:27" hidden="1" x14ac:dyDescent="0.35">
      <c r="A196" s="26"/>
      <c r="B196" s="26"/>
      <c r="C196" s="5"/>
      <c r="D196" s="5"/>
      <c r="E196" s="40"/>
      <c r="F196" s="4"/>
      <c r="G196" s="42"/>
      <c r="H196" s="26"/>
      <c r="I196" s="4"/>
      <c r="J196" s="40"/>
      <c r="K196" s="40"/>
      <c r="L196" s="4"/>
      <c r="M196" s="44"/>
      <c r="N196" s="45"/>
      <c r="O196" s="49"/>
      <c r="P196" s="203"/>
      <c r="Q196" s="40"/>
      <c r="R196" s="40"/>
      <c r="S196" s="40"/>
      <c r="T196" s="40"/>
      <c r="U196" s="40"/>
      <c r="V196" s="52"/>
      <c r="W196" s="40"/>
      <c r="X196" s="54"/>
      <c r="Y196" s="38"/>
      <c r="Z196" s="4"/>
      <c r="AA196" s="42"/>
    </row>
    <row r="197" spans="1:27" hidden="1" x14ac:dyDescent="0.35">
      <c r="A197" s="26"/>
      <c r="B197" s="26"/>
      <c r="C197" s="5"/>
      <c r="D197" s="5"/>
      <c r="E197" s="40"/>
      <c r="F197" s="4"/>
      <c r="G197" s="42"/>
      <c r="H197" s="26"/>
      <c r="I197" s="4"/>
      <c r="J197" s="40"/>
      <c r="K197" s="40"/>
      <c r="L197" s="4"/>
      <c r="M197" s="44"/>
      <c r="N197" s="45"/>
      <c r="O197" s="49"/>
      <c r="P197" s="203"/>
      <c r="Q197" s="40"/>
      <c r="R197" s="40"/>
      <c r="S197" s="40"/>
      <c r="T197" s="40"/>
      <c r="U197" s="40"/>
      <c r="V197" s="52"/>
      <c r="W197" s="40"/>
      <c r="X197" s="54"/>
      <c r="Y197" s="38"/>
      <c r="Z197" s="4"/>
      <c r="AA197" s="42"/>
    </row>
    <row r="198" spans="1:27" hidden="1" x14ac:dyDescent="0.35">
      <c r="A198" s="26"/>
      <c r="B198" s="26"/>
      <c r="C198" s="5"/>
      <c r="D198" s="5"/>
      <c r="E198" s="40"/>
      <c r="F198" s="4"/>
      <c r="G198" s="42"/>
      <c r="H198" s="26"/>
      <c r="I198" s="4"/>
      <c r="J198" s="40"/>
      <c r="K198" s="40"/>
      <c r="L198" s="4"/>
      <c r="M198" s="44"/>
      <c r="N198" s="45"/>
      <c r="O198" s="49"/>
      <c r="P198" s="203"/>
      <c r="Q198" s="40"/>
      <c r="R198" s="40"/>
      <c r="S198" s="40"/>
      <c r="T198" s="40"/>
      <c r="U198" s="40"/>
      <c r="V198" s="52"/>
      <c r="W198" s="40"/>
      <c r="X198" s="54"/>
      <c r="Y198" s="38"/>
      <c r="Z198" s="4"/>
      <c r="AA198" s="42"/>
    </row>
    <row r="199" spans="1:27" hidden="1" x14ac:dyDescent="0.35">
      <c r="A199" s="26"/>
      <c r="B199" s="26"/>
      <c r="C199" s="5"/>
      <c r="D199" s="5"/>
      <c r="E199" s="40"/>
      <c r="F199" s="4"/>
      <c r="G199" s="42"/>
      <c r="H199" s="26"/>
      <c r="I199" s="4"/>
      <c r="J199" s="40"/>
      <c r="K199" s="40"/>
      <c r="L199" s="4"/>
      <c r="M199" s="44"/>
      <c r="N199" s="45"/>
      <c r="O199" s="49"/>
      <c r="P199" s="203"/>
      <c r="Q199" s="40"/>
      <c r="R199" s="40"/>
      <c r="S199" s="40"/>
      <c r="T199" s="40"/>
      <c r="U199" s="40"/>
      <c r="V199" s="52"/>
      <c r="W199" s="40"/>
      <c r="X199" s="54"/>
      <c r="Y199" s="38"/>
      <c r="Z199" s="4"/>
      <c r="AA199" s="42"/>
    </row>
    <row r="200" spans="1:27" hidden="1" x14ac:dyDescent="0.35">
      <c r="A200" s="27"/>
      <c r="B200" s="27"/>
      <c r="C200" s="5"/>
      <c r="D200" s="5"/>
      <c r="E200" s="40"/>
      <c r="F200" s="4"/>
      <c r="G200" s="42"/>
      <c r="H200" s="26"/>
      <c r="I200" s="4"/>
      <c r="J200" s="40"/>
      <c r="K200" s="40"/>
      <c r="L200" s="4"/>
      <c r="M200" s="44"/>
      <c r="N200" s="45"/>
      <c r="O200" s="49"/>
      <c r="P200" s="203"/>
      <c r="Q200" s="40"/>
      <c r="R200" s="40"/>
      <c r="S200" s="40"/>
      <c r="T200" s="40"/>
      <c r="U200" s="40"/>
      <c r="V200" s="52"/>
      <c r="W200" s="40"/>
      <c r="X200" s="54"/>
      <c r="Y200" s="38"/>
      <c r="Z200" s="4"/>
      <c r="AA200" s="42"/>
    </row>
    <row r="201" spans="1:27" hidden="1" x14ac:dyDescent="0.35">
      <c r="C201" s="5"/>
      <c r="D201" s="5"/>
      <c r="E201" s="40"/>
      <c r="F201" s="4"/>
      <c r="G201" s="42"/>
      <c r="H201" s="26"/>
      <c r="I201" s="4"/>
      <c r="J201" s="40"/>
      <c r="K201" s="40"/>
      <c r="L201" s="4"/>
      <c r="M201" s="44"/>
      <c r="N201" s="45"/>
      <c r="O201" s="49"/>
      <c r="P201" s="203"/>
      <c r="Q201" s="40"/>
      <c r="R201" s="40"/>
      <c r="S201" s="40"/>
      <c r="T201" s="40"/>
      <c r="U201" s="40"/>
      <c r="V201" s="52"/>
      <c r="W201" s="40"/>
      <c r="X201" s="54"/>
      <c r="Y201" s="38"/>
      <c r="Z201" s="4"/>
      <c r="AA201" s="42"/>
    </row>
    <row r="202" spans="1:27" hidden="1" x14ac:dyDescent="0.35">
      <c r="C202" s="23"/>
      <c r="D202" s="23"/>
      <c r="E202" s="41"/>
      <c r="F202" s="22"/>
      <c r="G202" s="43"/>
      <c r="H202" s="27"/>
      <c r="I202" s="22"/>
      <c r="J202" s="41"/>
      <c r="K202" s="41"/>
      <c r="L202" s="22"/>
      <c r="M202" s="46"/>
      <c r="N202" s="47"/>
      <c r="O202" s="50"/>
      <c r="Q202" s="41"/>
      <c r="R202" s="41"/>
      <c r="S202" s="41"/>
      <c r="T202" s="41"/>
      <c r="U202" s="41"/>
      <c r="V202" s="53"/>
      <c r="W202" s="41"/>
      <c r="X202" s="55"/>
      <c r="Y202" s="39"/>
      <c r="Z202" s="22"/>
      <c r="AA202" s="43"/>
    </row>
    <row r="203" spans="1:27" x14ac:dyDescent="0.35">
      <c r="I203" s="2"/>
    </row>
    <row r="204" spans="1:27" x14ac:dyDescent="0.35">
      <c r="I204" s="2"/>
    </row>
    <row r="205" spans="1:27" x14ac:dyDescent="0.35">
      <c r="I205" s="2"/>
    </row>
    <row r="206" spans="1:27" x14ac:dyDescent="0.35">
      <c r="I206" s="2"/>
    </row>
    <row r="207" spans="1:27" x14ac:dyDescent="0.35">
      <c r="I207" s="2"/>
    </row>
    <row r="208" spans="1:27" x14ac:dyDescent="0.35">
      <c r="I208" s="2"/>
    </row>
    <row r="209" spans="9:9" x14ac:dyDescent="0.35">
      <c r="I209" s="2"/>
    </row>
  </sheetData>
  <autoFilter ref="B4:AA202">
    <filterColumn colId="10">
      <filters>
        <filter val="CHW"/>
      </filters>
    </filterColumn>
  </autoFilter>
  <mergeCells count="6">
    <mergeCell ref="B1:G1"/>
    <mergeCell ref="H1:N1"/>
    <mergeCell ref="O1:V1"/>
    <mergeCell ref="Y1:AA1"/>
    <mergeCell ref="C2:D2"/>
    <mergeCell ref="U2:V2"/>
  </mergeCells>
  <conditionalFormatting sqref="R5:R43 R89:R202">
    <cfRule type="expression" dxfId="22" priority="2">
      <formula>$Q5="OPD_Referral"</formula>
    </cfRule>
  </conditionalFormatting>
  <conditionalFormatting sqref="S5:S43 S89:S202">
    <cfRule type="expression" dxfId="21" priority="1">
      <formula>$Q5="Emergency_referral"</formula>
    </cfRule>
  </conditionalFormatting>
  <dataValidations count="14">
    <dataValidation type="date" operator="greaterThan" allowBlank="1" showInputMessage="1" showErrorMessage="1" sqref="M1:N1 M3:N4">
      <formula1>42370</formula1>
    </dataValidation>
    <dataValidation operator="greaterThan" allowBlank="1" showInputMessage="1" showErrorMessage="1" sqref="M2:N2"/>
    <dataValidation type="list" allowBlank="1" showInputMessage="1" showErrorMessage="1" sqref="I105:I202 G12 G15 I12:I18 I20:I21 I42:I43">
      <formula1>clinics</formula1>
    </dataValidation>
    <dataValidation type="list" allowBlank="1" showInputMessage="1" showErrorMessage="1" sqref="W89:W202">
      <formula1>Refused</formula1>
    </dataValidation>
    <dataValidation type="list" allowBlank="1" showInputMessage="1" showErrorMessage="1" sqref="E5:E43 E89:E202">
      <formula1>"male,female"</formula1>
    </dataValidation>
    <dataValidation type="list" allowBlank="1" showInputMessage="1" showErrorMessage="1" sqref="F5:F43 F94:F202">
      <formula1>"Rakhine,Burma,Muslim,Hindu,Other"</formula1>
    </dataValidation>
    <dataValidation type="list" allowBlank="1" showInputMessage="1" showErrorMessage="1" sqref="L92:L202">
      <formula1>"MSF clinic,CHW,MOH"</formula1>
    </dataValidation>
    <dataValidation type="list" allowBlank="1" showInputMessage="1" showErrorMessage="1" sqref="Z5:Z202">
      <formula1>"discharge,self-discharge,death"</formula1>
    </dataValidation>
    <dataValidation type="list" allowBlank="1" showInputMessage="1" showErrorMessage="1" sqref="U89:U202">
      <formula1>"needed &amp; received,needed but not received,not needed"</formula1>
    </dataValidation>
    <dataValidation type="date" operator="greaterThan" allowBlank="1" showInputMessage="1" showErrorMessage="1" sqref="Y5:Y47 M5:N43 Y89:Y202 M99:N202">
      <formula1>42369</formula1>
    </dataValidation>
    <dataValidation type="list" allowBlank="1" showInputMessage="1" showErrorMessage="1" sqref="Q5:Q43 Q99:Q202">
      <formula1>type_of_referral</formula1>
    </dataValidation>
    <dataValidation type="decimal" allowBlank="1" showInputMessage="1" showErrorMessage="1" sqref="C5:C43 C89:C202">
      <formula1>0</formula1>
      <formula2>100</formula2>
    </dataValidation>
    <dataValidation type="list" allowBlank="1" showInputMessage="1" showErrorMessage="1" sqref="D5:D202">
      <formula1>Age_Unit</formula1>
    </dataValidation>
    <dataValidation type="list" allowBlank="1" showInputMessage="1" showErrorMessage="1" sqref="R5:S43 R89:S202">
      <formula1>INDIRECT($Q5)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 P5:P1048576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V203"/>
  <sheetViews>
    <sheetView workbookViewId="0">
      <pane xSplit="2" ySplit="4" topLeftCell="C55" activePane="bottomRight" state="frozen"/>
      <selection pane="topRight" activeCell="M201" sqref="M5:N201"/>
      <selection pane="bottomLeft" activeCell="M201" sqref="M5:N201"/>
      <selection pane="bottomRight" activeCell="L5" sqref="L5:L111"/>
    </sheetView>
  </sheetViews>
  <sheetFormatPr defaultColWidth="9.1796875" defaultRowHeight="14.5" x14ac:dyDescent="0.35"/>
  <cols>
    <col min="2" max="2" width="11.7265625" bestFit="1" customWidth="1"/>
    <col min="3" max="3" width="9.1796875" style="367"/>
    <col min="5" max="5" width="9.453125" style="2" customWidth="1"/>
    <col min="6" max="6" width="17" customWidth="1"/>
    <col min="7" max="7" width="15.7265625" style="2" customWidth="1"/>
    <col min="8" max="8" width="16.81640625" customWidth="1"/>
    <col min="9" max="10" width="12.81640625" style="2" customWidth="1"/>
    <col min="11" max="11" width="20.453125" style="2" customWidth="1"/>
    <col min="12" max="12" width="11.453125" customWidth="1"/>
    <col min="13" max="13" width="12.26953125" style="48" customWidth="1"/>
    <col min="14" max="14" width="13.1796875" style="48" customWidth="1"/>
    <col min="15" max="15" width="54.81640625" style="2" customWidth="1"/>
    <col min="16" max="16" width="29.1796875" style="2" customWidth="1"/>
    <col min="17" max="17" width="19" style="2" bestFit="1" customWidth="1"/>
    <col min="18" max="18" width="19.7265625" style="2" bestFit="1" customWidth="1"/>
    <col min="19" max="19" width="21.1796875" style="2" customWidth="1"/>
    <col min="20" max="20" width="47.54296875" style="2" customWidth="1"/>
    <col min="21" max="21" width="20.81640625" style="2" customWidth="1"/>
    <col min="22" max="22" width="36.1796875" style="2" customWidth="1"/>
    <col min="23" max="23" width="10.1796875" style="2" customWidth="1"/>
    <col min="24" max="24" width="8" style="2" customWidth="1"/>
    <col min="25" max="25" width="10.7265625" style="48" customWidth="1"/>
    <col min="26" max="26" width="13.81640625" customWidth="1"/>
    <col min="27" max="27" width="30.1796875" style="2" customWidth="1"/>
    <col min="28" max="28" width="20.81640625" customWidth="1"/>
  </cols>
  <sheetData>
    <row r="1" spans="1:48" s="4" customFormat="1" x14ac:dyDescent="0.35">
      <c r="A1" s="56"/>
      <c r="B1" s="466" t="s">
        <v>235</v>
      </c>
      <c r="C1" s="466"/>
      <c r="D1" s="466"/>
      <c r="E1" s="466"/>
      <c r="F1" s="466"/>
      <c r="G1" s="466"/>
      <c r="H1" s="466" t="s">
        <v>236</v>
      </c>
      <c r="I1" s="466"/>
      <c r="J1" s="466"/>
      <c r="K1" s="466"/>
      <c r="L1" s="466"/>
      <c r="M1" s="466"/>
      <c r="N1" s="474"/>
      <c r="O1" s="474" t="s">
        <v>237</v>
      </c>
      <c r="P1" s="475"/>
      <c r="Q1" s="475"/>
      <c r="R1" s="475"/>
      <c r="S1" s="475"/>
      <c r="T1" s="475"/>
      <c r="U1" s="475"/>
      <c r="V1" s="476"/>
      <c r="W1" s="57"/>
      <c r="X1" s="57"/>
      <c r="Y1" s="466" t="s">
        <v>238</v>
      </c>
      <c r="Z1" s="466"/>
      <c r="AA1" s="466"/>
      <c r="AB1" s="124"/>
    </row>
    <row r="2" spans="1:48" s="4" customFormat="1" ht="32.25" customHeight="1"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120" t="s">
        <v>105</v>
      </c>
      <c r="O2" s="60" t="s">
        <v>108</v>
      </c>
      <c r="P2" s="430" t="s">
        <v>207</v>
      </c>
      <c r="Q2" s="60" t="s">
        <v>111</v>
      </c>
      <c r="R2" s="62" t="s">
        <v>240</v>
      </c>
      <c r="S2" s="62" t="s">
        <v>241</v>
      </c>
      <c r="T2" s="62" t="s">
        <v>120</v>
      </c>
      <c r="U2" s="477" t="s">
        <v>123</v>
      </c>
      <c r="V2" s="478"/>
      <c r="W2" s="62" t="s">
        <v>130</v>
      </c>
      <c r="X2" s="62" t="s">
        <v>242</v>
      </c>
      <c r="Y2" s="62" t="s">
        <v>136</v>
      </c>
      <c r="Z2" s="62" t="s">
        <v>139</v>
      </c>
      <c r="AA2" s="62" t="s">
        <v>142</v>
      </c>
      <c r="AB2" s="124"/>
    </row>
    <row r="3" spans="1:48" s="4" customFormat="1" ht="27.75" customHeight="1" x14ac:dyDescent="0.35">
      <c r="A3" s="56"/>
      <c r="B3" s="63" t="s">
        <v>243</v>
      </c>
      <c r="C3" s="358" t="s">
        <v>244</v>
      </c>
      <c r="D3" s="64" t="s">
        <v>245</v>
      </c>
      <c r="E3" s="64" t="s">
        <v>246</v>
      </c>
      <c r="F3" s="65" t="s">
        <v>247</v>
      </c>
      <c r="G3" s="67" t="s">
        <v>248</v>
      </c>
      <c r="H3" s="67" t="s">
        <v>2154</v>
      </c>
      <c r="I3" s="68" t="s">
        <v>250</v>
      </c>
      <c r="J3" s="68" t="s">
        <v>251</v>
      </c>
      <c r="K3" s="68" t="s">
        <v>251</v>
      </c>
      <c r="L3" s="68" t="s">
        <v>252</v>
      </c>
      <c r="M3" s="69" t="s">
        <v>253</v>
      </c>
      <c r="N3" s="129" t="s">
        <v>253</v>
      </c>
      <c r="O3" s="69" t="s">
        <v>248</v>
      </c>
      <c r="P3" s="431" t="s">
        <v>254</v>
      </c>
      <c r="Q3" s="68" t="s">
        <v>255</v>
      </c>
      <c r="R3" s="68" t="s">
        <v>256</v>
      </c>
      <c r="S3" s="68" t="s">
        <v>257</v>
      </c>
      <c r="T3" s="69" t="s">
        <v>248</v>
      </c>
      <c r="U3" s="68" t="s">
        <v>258</v>
      </c>
      <c r="V3" s="68" t="s">
        <v>259</v>
      </c>
      <c r="W3" s="68" t="s">
        <v>260</v>
      </c>
      <c r="X3" s="68"/>
      <c r="Y3" s="69" t="s">
        <v>261</v>
      </c>
      <c r="Z3" s="68" t="s">
        <v>262</v>
      </c>
      <c r="AA3" s="56"/>
      <c r="AB3" s="124" t="s">
        <v>263</v>
      </c>
    </row>
    <row r="4" spans="1:48" s="6" customFormat="1" ht="13" x14ac:dyDescent="0.35">
      <c r="A4" s="70" t="s">
        <v>264</v>
      </c>
      <c r="B4" s="70" t="s">
        <v>72</v>
      </c>
      <c r="C4" s="359" t="s">
        <v>75</v>
      </c>
      <c r="D4" s="70" t="s">
        <v>265</v>
      </c>
      <c r="E4" s="70" t="s">
        <v>80</v>
      </c>
      <c r="F4" s="70" t="s">
        <v>83</v>
      </c>
      <c r="G4" s="70" t="s">
        <v>86</v>
      </c>
      <c r="H4" s="70" t="s">
        <v>89</v>
      </c>
      <c r="I4" s="70" t="s">
        <v>92</v>
      </c>
      <c r="J4" s="70" t="s">
        <v>95</v>
      </c>
      <c r="K4" s="70" t="s">
        <v>97</v>
      </c>
      <c r="L4" s="70" t="s">
        <v>100</v>
      </c>
      <c r="M4" s="70" t="s">
        <v>103</v>
      </c>
      <c r="N4" s="122" t="s">
        <v>106</v>
      </c>
      <c r="O4" s="70"/>
      <c r="P4" s="432" t="s">
        <v>266</v>
      </c>
      <c r="Q4" s="70" t="s">
        <v>112</v>
      </c>
      <c r="R4" s="70" t="s">
        <v>267</v>
      </c>
      <c r="S4" s="70" t="s">
        <v>118</v>
      </c>
      <c r="T4" s="70" t="s">
        <v>121</v>
      </c>
      <c r="U4" s="70" t="s">
        <v>124</v>
      </c>
      <c r="V4" s="70" t="s">
        <v>126</v>
      </c>
      <c r="W4" s="70" t="s">
        <v>131</v>
      </c>
      <c r="X4" s="70" t="s">
        <v>134</v>
      </c>
      <c r="Y4" s="70" t="s">
        <v>137</v>
      </c>
      <c r="Z4" s="70" t="s">
        <v>140</v>
      </c>
      <c r="AA4" s="70" t="s">
        <v>143</v>
      </c>
      <c r="AB4" s="125" t="s">
        <v>268</v>
      </c>
    </row>
    <row r="5" spans="1:48" s="4" customFormat="1" ht="14.5" customHeight="1" x14ac:dyDescent="0.35">
      <c r="A5" s="136">
        <v>22</v>
      </c>
      <c r="B5" s="136" t="s">
        <v>2155</v>
      </c>
      <c r="C5" s="360">
        <v>21</v>
      </c>
      <c r="D5" s="144" t="s">
        <v>25</v>
      </c>
      <c r="E5" s="92" t="s">
        <v>279</v>
      </c>
      <c r="F5" s="136" t="s">
        <v>271</v>
      </c>
      <c r="G5" s="92" t="s">
        <v>790</v>
      </c>
      <c r="H5" s="136" t="s">
        <v>280</v>
      </c>
      <c r="I5" s="92" t="s">
        <v>7</v>
      </c>
      <c r="J5" s="92" t="s">
        <v>612</v>
      </c>
      <c r="K5" s="92" t="s">
        <v>289</v>
      </c>
      <c r="L5" s="136" t="s">
        <v>195</v>
      </c>
      <c r="M5" s="145">
        <v>45078</v>
      </c>
      <c r="N5" s="162">
        <v>45078</v>
      </c>
      <c r="O5" s="92" t="s">
        <v>2156</v>
      </c>
      <c r="P5" s="203"/>
      <c r="Q5" s="92" t="s">
        <v>9</v>
      </c>
      <c r="R5" s="92" t="s">
        <v>10</v>
      </c>
      <c r="S5" s="92"/>
      <c r="T5" s="92"/>
      <c r="U5" s="92"/>
      <c r="V5" s="164"/>
      <c r="W5" s="139"/>
      <c r="X5" s="147"/>
      <c r="Y5" s="165">
        <v>45087</v>
      </c>
      <c r="Z5" s="151" t="s">
        <v>276</v>
      </c>
      <c r="AA5" s="164" t="s">
        <v>2157</v>
      </c>
      <c r="AB5" s="164"/>
    </row>
    <row r="6" spans="1:48" ht="14.5" hidden="1" customHeight="1" x14ac:dyDescent="0.35">
      <c r="A6" s="136">
        <v>22</v>
      </c>
      <c r="B6" s="136" t="s">
        <v>2158</v>
      </c>
      <c r="C6" s="360">
        <v>31</v>
      </c>
      <c r="D6" s="144" t="s">
        <v>13</v>
      </c>
      <c r="E6" s="92" t="s">
        <v>279</v>
      </c>
      <c r="F6" s="136" t="s">
        <v>271</v>
      </c>
      <c r="G6" s="92" t="s">
        <v>1484</v>
      </c>
      <c r="H6" s="136" t="s">
        <v>280</v>
      </c>
      <c r="I6" s="92" t="s">
        <v>53</v>
      </c>
      <c r="J6" s="92" t="s">
        <v>333</v>
      </c>
      <c r="K6" s="92" t="s">
        <v>839</v>
      </c>
      <c r="L6" s="136" t="s">
        <v>193</v>
      </c>
      <c r="M6" s="145">
        <v>45078</v>
      </c>
      <c r="N6" s="162">
        <v>45078</v>
      </c>
      <c r="O6" s="92" t="s">
        <v>1472</v>
      </c>
      <c r="P6" s="203"/>
      <c r="Q6" s="92" t="s">
        <v>9</v>
      </c>
      <c r="R6" s="92" t="s">
        <v>17</v>
      </c>
      <c r="S6" s="92"/>
      <c r="T6" s="92" t="s">
        <v>2159</v>
      </c>
      <c r="U6" s="92"/>
      <c r="V6" s="166"/>
      <c r="W6" s="139"/>
      <c r="X6" s="147"/>
      <c r="Y6" s="167">
        <v>45080</v>
      </c>
      <c r="Z6" s="151" t="s">
        <v>276</v>
      </c>
      <c r="AA6" s="166" t="s">
        <v>2160</v>
      </c>
      <c r="AB6" s="168"/>
    </row>
    <row r="7" spans="1:48" ht="14.5" hidden="1" customHeight="1" x14ac:dyDescent="0.35">
      <c r="A7" s="136">
        <v>22</v>
      </c>
      <c r="B7" s="136" t="s">
        <v>2161</v>
      </c>
      <c r="C7" s="360">
        <v>8</v>
      </c>
      <c r="D7" s="144" t="s">
        <v>20</v>
      </c>
      <c r="E7" s="92" t="s">
        <v>286</v>
      </c>
      <c r="F7" s="136" t="s">
        <v>271</v>
      </c>
      <c r="G7" s="92" t="s">
        <v>1484</v>
      </c>
      <c r="H7" s="136" t="s">
        <v>280</v>
      </c>
      <c r="I7" s="92" t="s">
        <v>53</v>
      </c>
      <c r="J7" s="92" t="s">
        <v>338</v>
      </c>
      <c r="K7" s="92" t="s">
        <v>400</v>
      </c>
      <c r="L7" s="136" t="s">
        <v>193</v>
      </c>
      <c r="M7" s="145">
        <v>45078</v>
      </c>
      <c r="N7" s="162">
        <v>45078</v>
      </c>
      <c r="O7" s="92" t="s">
        <v>434</v>
      </c>
      <c r="P7" s="203"/>
      <c r="Q7" s="92" t="s">
        <v>9</v>
      </c>
      <c r="R7" s="92" t="s">
        <v>10</v>
      </c>
      <c r="S7" s="92"/>
      <c r="T7" s="92"/>
      <c r="U7" s="92"/>
      <c r="V7" s="166"/>
      <c r="W7" s="139"/>
      <c r="X7" s="147"/>
      <c r="Y7" s="167">
        <v>45082</v>
      </c>
      <c r="Z7" s="151" t="s">
        <v>276</v>
      </c>
      <c r="AA7" s="166" t="s">
        <v>434</v>
      </c>
      <c r="AB7" s="166"/>
    </row>
    <row r="8" spans="1:48" ht="14.5" hidden="1" customHeight="1" x14ac:dyDescent="0.35">
      <c r="A8" s="136">
        <v>22</v>
      </c>
      <c r="B8" s="136" t="s">
        <v>2162</v>
      </c>
      <c r="C8" s="360">
        <v>30</v>
      </c>
      <c r="D8" s="144" t="s">
        <v>13</v>
      </c>
      <c r="E8" s="92" t="s">
        <v>286</v>
      </c>
      <c r="F8" s="136" t="s">
        <v>271</v>
      </c>
      <c r="G8" s="92" t="s">
        <v>44</v>
      </c>
      <c r="H8" s="136" t="s">
        <v>280</v>
      </c>
      <c r="I8" s="92" t="s">
        <v>44</v>
      </c>
      <c r="J8" s="92" t="s">
        <v>327</v>
      </c>
      <c r="K8" s="92" t="s">
        <v>561</v>
      </c>
      <c r="L8" s="136" t="s">
        <v>193</v>
      </c>
      <c r="M8" s="145">
        <v>45078</v>
      </c>
      <c r="N8" s="162">
        <v>45078</v>
      </c>
      <c r="O8" s="92" t="s">
        <v>2163</v>
      </c>
      <c r="P8" s="203"/>
      <c r="Q8" s="92" t="s">
        <v>9</v>
      </c>
      <c r="R8" s="92" t="s">
        <v>23</v>
      </c>
      <c r="S8" s="92"/>
      <c r="T8" s="92" t="s">
        <v>2164</v>
      </c>
      <c r="U8" s="92"/>
      <c r="V8" s="166"/>
      <c r="W8" s="139"/>
      <c r="X8" s="147"/>
      <c r="Y8" s="167">
        <v>45096</v>
      </c>
      <c r="Z8" s="151" t="s">
        <v>276</v>
      </c>
      <c r="AA8" s="166" t="s">
        <v>2165</v>
      </c>
      <c r="AB8" s="166"/>
    </row>
    <row r="9" spans="1:48" ht="14.5" hidden="1" customHeight="1" x14ac:dyDescent="0.35">
      <c r="A9" s="136">
        <v>22</v>
      </c>
      <c r="B9" s="136" t="s">
        <v>2166</v>
      </c>
      <c r="C9" s="360">
        <v>1.7</v>
      </c>
      <c r="D9" s="144" t="s">
        <v>13</v>
      </c>
      <c r="E9" s="92" t="s">
        <v>286</v>
      </c>
      <c r="F9" s="136" t="s">
        <v>271</v>
      </c>
      <c r="G9" s="92" t="s">
        <v>2167</v>
      </c>
      <c r="H9" s="136" t="s">
        <v>280</v>
      </c>
      <c r="I9" s="92" t="s">
        <v>7</v>
      </c>
      <c r="J9" s="92" t="s">
        <v>301</v>
      </c>
      <c r="K9" s="92" t="s">
        <v>289</v>
      </c>
      <c r="L9" s="136" t="s">
        <v>193</v>
      </c>
      <c r="M9" s="145">
        <v>45079</v>
      </c>
      <c r="N9" s="162">
        <v>45079</v>
      </c>
      <c r="O9" s="92" t="s">
        <v>2168</v>
      </c>
      <c r="P9" s="203"/>
      <c r="Q9" s="92" t="s">
        <v>9</v>
      </c>
      <c r="R9" s="92" t="s">
        <v>10</v>
      </c>
      <c r="S9" s="92"/>
      <c r="T9" s="92"/>
      <c r="U9" s="92"/>
      <c r="V9" s="166"/>
      <c r="W9" s="139"/>
      <c r="X9" s="147"/>
      <c r="Y9" s="167">
        <v>45088</v>
      </c>
      <c r="Z9" s="151" t="s">
        <v>276</v>
      </c>
      <c r="AA9" s="166" t="s">
        <v>2169</v>
      </c>
      <c r="AB9" s="166"/>
    </row>
    <row r="10" spans="1:48" ht="14.5" hidden="1" customHeight="1" x14ac:dyDescent="0.35">
      <c r="A10" s="136">
        <v>22</v>
      </c>
      <c r="B10" s="136" t="s">
        <v>2170</v>
      </c>
      <c r="C10" s="360">
        <v>11</v>
      </c>
      <c r="D10" s="144" t="s">
        <v>20</v>
      </c>
      <c r="E10" s="92" t="s">
        <v>279</v>
      </c>
      <c r="F10" s="136" t="s">
        <v>271</v>
      </c>
      <c r="G10" s="92" t="s">
        <v>790</v>
      </c>
      <c r="H10" s="136" t="s">
        <v>280</v>
      </c>
      <c r="I10" s="92" t="s">
        <v>7</v>
      </c>
      <c r="J10" s="92" t="s">
        <v>288</v>
      </c>
      <c r="K10" s="92" t="s">
        <v>289</v>
      </c>
      <c r="L10" s="136" t="s">
        <v>193</v>
      </c>
      <c r="M10" s="145">
        <v>45079</v>
      </c>
      <c r="N10" s="162">
        <v>45079</v>
      </c>
      <c r="O10" s="92" t="s">
        <v>2171</v>
      </c>
      <c r="P10" s="203"/>
      <c r="Q10" s="92" t="s">
        <v>9</v>
      </c>
      <c r="R10" s="92" t="s">
        <v>10</v>
      </c>
      <c r="S10" s="92"/>
      <c r="T10" s="92"/>
      <c r="U10" s="92"/>
      <c r="V10" s="166"/>
      <c r="W10" s="139"/>
      <c r="X10" s="147"/>
      <c r="Y10" s="167">
        <v>45083</v>
      </c>
      <c r="Z10" s="151" t="s">
        <v>276</v>
      </c>
      <c r="AA10" s="166" t="s">
        <v>2172</v>
      </c>
      <c r="AB10" s="168"/>
    </row>
    <row r="11" spans="1:48" ht="14.5" hidden="1" customHeight="1" x14ac:dyDescent="0.35">
      <c r="A11" s="136">
        <v>22</v>
      </c>
      <c r="B11" s="136" t="s">
        <v>2173</v>
      </c>
      <c r="C11" s="360">
        <v>2</v>
      </c>
      <c r="D11" s="144" t="s">
        <v>13</v>
      </c>
      <c r="E11" s="92" t="s">
        <v>286</v>
      </c>
      <c r="F11" s="136" t="s">
        <v>271</v>
      </c>
      <c r="G11" s="92" t="s">
        <v>44</v>
      </c>
      <c r="H11" s="136" t="s">
        <v>280</v>
      </c>
      <c r="I11" s="92" t="s">
        <v>44</v>
      </c>
      <c r="J11" s="92" t="s">
        <v>295</v>
      </c>
      <c r="K11" s="92" t="s">
        <v>561</v>
      </c>
      <c r="L11" s="136" t="s">
        <v>193</v>
      </c>
      <c r="M11" s="145">
        <v>45079</v>
      </c>
      <c r="N11" s="162">
        <v>45079</v>
      </c>
      <c r="O11" s="92" t="s">
        <v>2174</v>
      </c>
      <c r="P11" s="203"/>
      <c r="Q11" s="92" t="s">
        <v>9</v>
      </c>
      <c r="R11" s="92" t="s">
        <v>17</v>
      </c>
      <c r="S11" s="92"/>
      <c r="T11" s="92" t="s">
        <v>2175</v>
      </c>
      <c r="U11" s="92"/>
      <c r="V11" s="166"/>
      <c r="W11" s="139"/>
      <c r="X11" s="147"/>
      <c r="Y11" s="167">
        <v>45085</v>
      </c>
      <c r="Z11" s="151" t="s">
        <v>276</v>
      </c>
      <c r="AA11" s="166" t="s">
        <v>2176</v>
      </c>
      <c r="AB11" s="166"/>
    </row>
    <row r="12" spans="1:48" ht="14.5" hidden="1" customHeight="1" x14ac:dyDescent="0.35">
      <c r="A12" s="136">
        <v>22</v>
      </c>
      <c r="B12" s="136" t="s">
        <v>2177</v>
      </c>
      <c r="C12" s="360">
        <v>50</v>
      </c>
      <c r="D12" s="144" t="s">
        <v>13</v>
      </c>
      <c r="E12" s="92" t="s">
        <v>279</v>
      </c>
      <c r="F12" s="136" t="s">
        <v>271</v>
      </c>
      <c r="G12" s="92" t="s">
        <v>44</v>
      </c>
      <c r="H12" s="136" t="s">
        <v>280</v>
      </c>
      <c r="I12" s="92" t="s">
        <v>44</v>
      </c>
      <c r="J12" s="92" t="s">
        <v>295</v>
      </c>
      <c r="K12" s="92" t="s">
        <v>455</v>
      </c>
      <c r="L12" s="136" t="s">
        <v>193</v>
      </c>
      <c r="M12" s="145">
        <v>45079</v>
      </c>
      <c r="N12" s="162">
        <v>45079</v>
      </c>
      <c r="O12" s="92" t="s">
        <v>2178</v>
      </c>
      <c r="P12" s="203"/>
      <c r="Q12" s="92" t="s">
        <v>9</v>
      </c>
      <c r="R12" s="92" t="s">
        <v>17</v>
      </c>
      <c r="S12" s="92"/>
      <c r="T12" s="92" t="s">
        <v>689</v>
      </c>
      <c r="U12" s="92"/>
      <c r="V12" s="166"/>
      <c r="W12" s="139"/>
      <c r="X12" s="147"/>
      <c r="Y12" s="167">
        <v>45091</v>
      </c>
      <c r="Z12" s="151" t="s">
        <v>276</v>
      </c>
      <c r="AA12" s="166" t="s">
        <v>2179</v>
      </c>
      <c r="AB12" s="168"/>
    </row>
    <row r="13" spans="1:48" ht="14.5" customHeight="1" x14ac:dyDescent="0.35">
      <c r="A13" s="136">
        <v>22</v>
      </c>
      <c r="B13" s="136" t="s">
        <v>2180</v>
      </c>
      <c r="C13" s="360">
        <v>27</v>
      </c>
      <c r="D13" s="144" t="s">
        <v>13</v>
      </c>
      <c r="E13" s="92" t="s">
        <v>286</v>
      </c>
      <c r="F13" s="136" t="s">
        <v>312</v>
      </c>
      <c r="G13" s="92" t="s">
        <v>272</v>
      </c>
      <c r="H13" s="136" t="s">
        <v>205</v>
      </c>
      <c r="I13" s="92" t="s">
        <v>175</v>
      </c>
      <c r="J13" s="92" t="s">
        <v>385</v>
      </c>
      <c r="K13" s="92" t="s">
        <v>274</v>
      </c>
      <c r="L13" s="136" t="s">
        <v>195</v>
      </c>
      <c r="M13" s="145">
        <v>45079</v>
      </c>
      <c r="N13" s="162">
        <v>45079</v>
      </c>
      <c r="O13" s="92" t="s">
        <v>2181</v>
      </c>
      <c r="P13" s="203"/>
      <c r="Q13" s="92" t="s">
        <v>9</v>
      </c>
      <c r="R13" s="92" t="s">
        <v>10</v>
      </c>
      <c r="S13" s="92"/>
      <c r="T13" s="92"/>
      <c r="U13" s="92"/>
      <c r="V13" s="166"/>
      <c r="W13" s="139"/>
      <c r="X13" s="147"/>
      <c r="Y13" s="167">
        <v>45083</v>
      </c>
      <c r="Z13" s="151" t="s">
        <v>276</v>
      </c>
      <c r="AA13" s="166" t="s">
        <v>1216</v>
      </c>
      <c r="AB13" s="166"/>
    </row>
    <row r="14" spans="1:48" s="126" customFormat="1" ht="14.5" customHeight="1" x14ac:dyDescent="0.35">
      <c r="A14" s="137">
        <v>22</v>
      </c>
      <c r="B14" s="137" t="s">
        <v>2182</v>
      </c>
      <c r="C14" s="385">
        <v>40</v>
      </c>
      <c r="D14" s="386" t="s">
        <v>13</v>
      </c>
      <c r="E14" s="376" t="s">
        <v>279</v>
      </c>
      <c r="F14" s="386" t="s">
        <v>271</v>
      </c>
      <c r="G14" s="376" t="s">
        <v>733</v>
      </c>
      <c r="H14" s="386" t="s">
        <v>280</v>
      </c>
      <c r="I14" s="376" t="s">
        <v>7</v>
      </c>
      <c r="J14" s="376" t="s">
        <v>288</v>
      </c>
      <c r="K14" s="376" t="s">
        <v>289</v>
      </c>
      <c r="L14" s="386" t="s">
        <v>195</v>
      </c>
      <c r="M14" s="377">
        <v>45080</v>
      </c>
      <c r="N14" s="378">
        <v>45080</v>
      </c>
      <c r="O14" s="340" t="s">
        <v>1277</v>
      </c>
      <c r="P14" s="203"/>
      <c r="Q14" s="376" t="s">
        <v>9</v>
      </c>
      <c r="R14" s="376" t="s">
        <v>10</v>
      </c>
      <c r="S14" s="339" t="s">
        <v>1889</v>
      </c>
      <c r="T14" s="376"/>
      <c r="U14" s="92"/>
      <c r="V14" s="337"/>
      <c r="W14" s="139"/>
      <c r="X14" s="376"/>
      <c r="Y14" s="338">
        <v>45080</v>
      </c>
      <c r="Z14" s="137" t="s">
        <v>430</v>
      </c>
      <c r="AA14" s="337" t="s">
        <v>2183</v>
      </c>
      <c r="AB14" s="337" t="s">
        <v>1889</v>
      </c>
      <c r="AC14" s="379"/>
      <c r="AD14" s="379"/>
      <c r="AE14" s="379"/>
      <c r="AF14" s="379"/>
      <c r="AG14" s="379"/>
      <c r="AH14" s="379"/>
      <c r="AI14" s="379"/>
      <c r="AJ14" s="379"/>
      <c r="AK14" s="379"/>
      <c r="AL14" s="379"/>
      <c r="AM14" s="379"/>
      <c r="AN14" s="379"/>
      <c r="AO14" s="379"/>
      <c r="AP14" s="379"/>
      <c r="AQ14" s="379"/>
      <c r="AR14" s="379"/>
      <c r="AS14" s="379"/>
      <c r="AT14" s="379"/>
      <c r="AU14" s="379"/>
      <c r="AV14" s="379"/>
    </row>
    <row r="15" spans="1:48" s="126" customFormat="1" ht="14.5" customHeight="1" x14ac:dyDescent="0.35">
      <c r="A15" s="136">
        <v>22</v>
      </c>
      <c r="B15" s="136" t="s">
        <v>2184</v>
      </c>
      <c r="C15" s="360">
        <v>21</v>
      </c>
      <c r="D15" s="144" t="s">
        <v>13</v>
      </c>
      <c r="E15" s="92" t="s">
        <v>286</v>
      </c>
      <c r="F15" s="136" t="s">
        <v>271</v>
      </c>
      <c r="G15" s="92" t="s">
        <v>298</v>
      </c>
      <c r="H15" s="136" t="s">
        <v>280</v>
      </c>
      <c r="I15" s="92" t="s">
        <v>7</v>
      </c>
      <c r="J15" s="92" t="s">
        <v>333</v>
      </c>
      <c r="K15" s="92" t="s">
        <v>289</v>
      </c>
      <c r="L15" s="136" t="s">
        <v>195</v>
      </c>
      <c r="M15" s="145">
        <v>45080</v>
      </c>
      <c r="N15" s="162">
        <v>45080</v>
      </c>
      <c r="O15" s="92" t="s">
        <v>2185</v>
      </c>
      <c r="P15" s="203"/>
      <c r="Q15" s="92" t="s">
        <v>9</v>
      </c>
      <c r="R15" s="92" t="s">
        <v>10</v>
      </c>
      <c r="S15" s="92"/>
      <c r="T15" s="92"/>
      <c r="U15" s="92"/>
      <c r="V15" s="166"/>
      <c r="W15" s="139"/>
      <c r="X15" s="147"/>
      <c r="Y15" s="167">
        <v>45084</v>
      </c>
      <c r="Z15" s="151" t="s">
        <v>276</v>
      </c>
      <c r="AA15" s="166" t="s">
        <v>749</v>
      </c>
      <c r="AB15" s="375"/>
    </row>
    <row r="16" spans="1:48" ht="14.5" customHeight="1" x14ac:dyDescent="0.35">
      <c r="A16" s="136">
        <v>22</v>
      </c>
      <c r="B16" s="136" t="s">
        <v>2186</v>
      </c>
      <c r="C16" s="360">
        <v>19</v>
      </c>
      <c r="D16" s="144" t="s">
        <v>25</v>
      </c>
      <c r="E16" s="92" t="s">
        <v>279</v>
      </c>
      <c r="F16" s="136" t="s">
        <v>271</v>
      </c>
      <c r="G16" s="92" t="s">
        <v>53</v>
      </c>
      <c r="H16" s="136" t="s">
        <v>280</v>
      </c>
      <c r="I16" s="92" t="s">
        <v>53</v>
      </c>
      <c r="J16" s="92" t="s">
        <v>327</v>
      </c>
      <c r="K16" s="92" t="s">
        <v>400</v>
      </c>
      <c r="L16" s="136" t="s">
        <v>195</v>
      </c>
      <c r="M16" s="145">
        <v>45080</v>
      </c>
      <c r="N16" s="162">
        <v>45080</v>
      </c>
      <c r="O16" s="92" t="s">
        <v>2187</v>
      </c>
      <c r="P16" s="203"/>
      <c r="Q16" s="92" t="s">
        <v>9</v>
      </c>
      <c r="R16" s="92" t="s">
        <v>10</v>
      </c>
      <c r="S16" s="92"/>
      <c r="T16" s="92"/>
      <c r="U16" s="92"/>
      <c r="V16" s="166"/>
      <c r="W16" s="139"/>
      <c r="X16" s="147"/>
      <c r="Y16" s="167">
        <v>45103</v>
      </c>
      <c r="Z16" s="151" t="s">
        <v>276</v>
      </c>
      <c r="AA16" s="166" t="s">
        <v>2188</v>
      </c>
      <c r="AB16" s="168"/>
    </row>
    <row r="17" spans="1:28" ht="14.5" customHeight="1" x14ac:dyDescent="0.35">
      <c r="A17" s="136">
        <v>22</v>
      </c>
      <c r="B17" s="136" t="s">
        <v>2189</v>
      </c>
      <c r="C17" s="360">
        <v>33</v>
      </c>
      <c r="D17" s="144" t="s">
        <v>13</v>
      </c>
      <c r="E17" s="92" t="s">
        <v>279</v>
      </c>
      <c r="F17" s="136" t="s">
        <v>312</v>
      </c>
      <c r="G17" s="92" t="s">
        <v>2190</v>
      </c>
      <c r="H17" s="136" t="s">
        <v>205</v>
      </c>
      <c r="I17" s="92" t="s">
        <v>175</v>
      </c>
      <c r="J17" s="92" t="s">
        <v>333</v>
      </c>
      <c r="K17" s="92" t="s">
        <v>274</v>
      </c>
      <c r="L17" s="136" t="s">
        <v>195</v>
      </c>
      <c r="M17" s="145">
        <v>45080</v>
      </c>
      <c r="N17" s="162">
        <v>45080</v>
      </c>
      <c r="O17" s="92" t="s">
        <v>2191</v>
      </c>
      <c r="P17" s="203"/>
      <c r="Q17" s="92" t="s">
        <v>9</v>
      </c>
      <c r="R17" s="92" t="s">
        <v>10</v>
      </c>
      <c r="S17" s="92"/>
      <c r="T17" s="92"/>
      <c r="U17" s="92"/>
      <c r="V17" s="166"/>
      <c r="W17" s="139"/>
      <c r="X17" s="147"/>
      <c r="Y17" s="167">
        <v>45098</v>
      </c>
      <c r="Z17" s="151" t="s">
        <v>276</v>
      </c>
      <c r="AA17" s="169" t="s">
        <v>2191</v>
      </c>
      <c r="AB17" s="166"/>
    </row>
    <row r="18" spans="1:28" ht="14.5" customHeight="1" x14ac:dyDescent="0.35">
      <c r="A18" s="136">
        <v>23</v>
      </c>
      <c r="B18" s="136" t="s">
        <v>2192</v>
      </c>
      <c r="C18" s="360">
        <v>37</v>
      </c>
      <c r="D18" s="144" t="s">
        <v>13</v>
      </c>
      <c r="E18" s="92" t="s">
        <v>286</v>
      </c>
      <c r="F18" s="136" t="s">
        <v>271</v>
      </c>
      <c r="G18" s="92" t="s">
        <v>50</v>
      </c>
      <c r="H18" s="136" t="s">
        <v>280</v>
      </c>
      <c r="I18" s="92" t="s">
        <v>50</v>
      </c>
      <c r="J18" s="92" t="s">
        <v>333</v>
      </c>
      <c r="K18" s="92" t="s">
        <v>2193</v>
      </c>
      <c r="L18" s="136" t="s">
        <v>195</v>
      </c>
      <c r="M18" s="145">
        <v>45081</v>
      </c>
      <c r="N18" s="162">
        <v>45081</v>
      </c>
      <c r="O18" s="92" t="s">
        <v>2194</v>
      </c>
      <c r="P18" s="203"/>
      <c r="Q18" s="92" t="s">
        <v>16</v>
      </c>
      <c r="R18" s="92"/>
      <c r="S18" s="92" t="s">
        <v>37</v>
      </c>
      <c r="T18" s="92"/>
      <c r="U18" s="92"/>
      <c r="V18" s="166"/>
      <c r="W18" s="139"/>
      <c r="X18" s="147"/>
      <c r="Y18" s="167">
        <v>45083</v>
      </c>
      <c r="Z18" s="151" t="s">
        <v>276</v>
      </c>
      <c r="AA18" s="166" t="s">
        <v>2195</v>
      </c>
      <c r="AB18" s="166"/>
    </row>
    <row r="19" spans="1:28" ht="14.5" customHeight="1" x14ac:dyDescent="0.35">
      <c r="A19" s="136">
        <v>23</v>
      </c>
      <c r="B19" s="136" t="s">
        <v>2196</v>
      </c>
      <c r="C19" s="360">
        <v>37</v>
      </c>
      <c r="D19" s="144" t="s">
        <v>13</v>
      </c>
      <c r="E19" s="92" t="s">
        <v>286</v>
      </c>
      <c r="F19" s="136" t="s">
        <v>312</v>
      </c>
      <c r="G19" s="92" t="s">
        <v>1792</v>
      </c>
      <c r="H19" s="136" t="s">
        <v>280</v>
      </c>
      <c r="I19" s="92" t="s">
        <v>7</v>
      </c>
      <c r="J19" s="92" t="s">
        <v>612</v>
      </c>
      <c r="K19" s="92" t="s">
        <v>2197</v>
      </c>
      <c r="L19" s="136" t="s">
        <v>195</v>
      </c>
      <c r="M19" s="145">
        <v>45082</v>
      </c>
      <c r="N19" s="162">
        <v>45082</v>
      </c>
      <c r="O19" s="92" t="s">
        <v>2198</v>
      </c>
      <c r="P19" s="203"/>
      <c r="Q19" s="92" t="s">
        <v>9</v>
      </c>
      <c r="R19" s="92" t="s">
        <v>23</v>
      </c>
      <c r="S19" s="92"/>
      <c r="T19" s="92" t="s">
        <v>2199</v>
      </c>
      <c r="U19" s="92"/>
      <c r="V19" s="166"/>
      <c r="W19" s="139"/>
      <c r="X19" s="147"/>
      <c r="Y19" s="167">
        <v>45084</v>
      </c>
      <c r="Z19" s="151" t="s">
        <v>276</v>
      </c>
      <c r="AA19" s="166" t="s">
        <v>1669</v>
      </c>
      <c r="AB19" s="166"/>
    </row>
    <row r="20" spans="1:28" ht="14.5" customHeight="1" x14ac:dyDescent="0.35">
      <c r="A20" s="136">
        <v>23</v>
      </c>
      <c r="B20" s="136" t="s">
        <v>2200</v>
      </c>
      <c r="C20" s="360">
        <v>50</v>
      </c>
      <c r="D20" s="144" t="s">
        <v>13</v>
      </c>
      <c r="E20" s="92" t="s">
        <v>286</v>
      </c>
      <c r="F20" s="136" t="s">
        <v>271</v>
      </c>
      <c r="G20" s="92" t="s">
        <v>7</v>
      </c>
      <c r="H20" s="136" t="s">
        <v>280</v>
      </c>
      <c r="I20" s="92" t="s">
        <v>7</v>
      </c>
      <c r="J20" s="92" t="s">
        <v>612</v>
      </c>
      <c r="K20" s="92" t="s">
        <v>289</v>
      </c>
      <c r="L20" s="136" t="s">
        <v>195</v>
      </c>
      <c r="M20" s="145">
        <v>45083</v>
      </c>
      <c r="N20" s="162">
        <v>45083</v>
      </c>
      <c r="O20" s="92" t="s">
        <v>2201</v>
      </c>
      <c r="P20" s="203"/>
      <c r="Q20" s="92" t="s">
        <v>9</v>
      </c>
      <c r="R20" s="92" t="s">
        <v>10</v>
      </c>
      <c r="S20" s="92"/>
      <c r="T20" s="92"/>
      <c r="U20" s="92"/>
      <c r="V20" s="166"/>
      <c r="W20" s="139"/>
      <c r="X20" s="147"/>
      <c r="Y20" s="167">
        <v>45092</v>
      </c>
      <c r="Z20" s="151" t="s">
        <v>276</v>
      </c>
      <c r="AA20" s="166" t="s">
        <v>325</v>
      </c>
      <c r="AB20" s="166"/>
    </row>
    <row r="21" spans="1:28" hidden="1" x14ac:dyDescent="0.35">
      <c r="A21" s="136">
        <v>23</v>
      </c>
      <c r="B21" s="136" t="s">
        <v>2202</v>
      </c>
      <c r="C21" s="360">
        <v>80</v>
      </c>
      <c r="D21" s="144" t="s">
        <v>13</v>
      </c>
      <c r="E21" s="92" t="s">
        <v>286</v>
      </c>
      <c r="F21" s="136" t="s">
        <v>312</v>
      </c>
      <c r="G21" s="92" t="s">
        <v>188</v>
      </c>
      <c r="H21" s="136" t="s">
        <v>201</v>
      </c>
      <c r="I21" s="92" t="s">
        <v>188</v>
      </c>
      <c r="J21" s="92" t="s">
        <v>301</v>
      </c>
      <c r="K21" s="92" t="s">
        <v>313</v>
      </c>
      <c r="L21" s="136" t="s">
        <v>193</v>
      </c>
      <c r="M21" s="145">
        <v>45083</v>
      </c>
      <c r="N21" s="162">
        <v>45083</v>
      </c>
      <c r="O21" s="92" t="s">
        <v>215</v>
      </c>
      <c r="P21" s="203"/>
      <c r="Q21" s="92" t="s">
        <v>9</v>
      </c>
      <c r="R21" s="92" t="s">
        <v>10</v>
      </c>
      <c r="S21" s="92"/>
      <c r="T21" s="92"/>
      <c r="U21" s="92" t="s">
        <v>163</v>
      </c>
      <c r="V21" s="166" t="s">
        <v>2203</v>
      </c>
      <c r="W21" s="139"/>
      <c r="X21" s="147"/>
      <c r="Y21" s="167">
        <v>45084</v>
      </c>
      <c r="Z21" s="151" t="s">
        <v>276</v>
      </c>
      <c r="AA21" s="166" t="s">
        <v>2204</v>
      </c>
      <c r="AB21" s="166">
        <v>3</v>
      </c>
    </row>
    <row r="22" spans="1:28" ht="14.5" hidden="1" customHeight="1" x14ac:dyDescent="0.35">
      <c r="A22" s="136">
        <v>23</v>
      </c>
      <c r="B22" s="136" t="s">
        <v>2205</v>
      </c>
      <c r="C22" s="360">
        <v>2</v>
      </c>
      <c r="D22" s="144" t="s">
        <v>13</v>
      </c>
      <c r="E22" s="92" t="s">
        <v>279</v>
      </c>
      <c r="F22" s="136" t="s">
        <v>312</v>
      </c>
      <c r="G22" s="92" t="s">
        <v>188</v>
      </c>
      <c r="H22" s="136" t="s">
        <v>201</v>
      </c>
      <c r="I22" s="92" t="s">
        <v>188</v>
      </c>
      <c r="J22" s="92" t="s">
        <v>295</v>
      </c>
      <c r="K22" s="92" t="s">
        <v>313</v>
      </c>
      <c r="L22" s="136" t="s">
        <v>193</v>
      </c>
      <c r="M22" s="145">
        <v>45083</v>
      </c>
      <c r="N22" s="162">
        <v>45083</v>
      </c>
      <c r="O22" s="92" t="s">
        <v>2206</v>
      </c>
      <c r="P22" s="203"/>
      <c r="Q22" s="92" t="s">
        <v>16</v>
      </c>
      <c r="R22" s="92"/>
      <c r="S22" s="92" t="s">
        <v>37</v>
      </c>
      <c r="T22" s="92"/>
      <c r="U22" s="92"/>
      <c r="V22" s="166"/>
      <c r="W22" s="139"/>
      <c r="X22" s="147"/>
      <c r="Y22" s="167">
        <v>45083</v>
      </c>
      <c r="Z22" s="151" t="s">
        <v>276</v>
      </c>
      <c r="AA22" s="166" t="s">
        <v>2207</v>
      </c>
      <c r="AB22" s="166"/>
    </row>
    <row r="23" spans="1:28" ht="14.5" customHeight="1" x14ac:dyDescent="0.35">
      <c r="A23" s="136">
        <v>23</v>
      </c>
      <c r="B23" s="136" t="s">
        <v>2208</v>
      </c>
      <c r="C23" s="360">
        <v>5</v>
      </c>
      <c r="D23" s="144" t="s">
        <v>13</v>
      </c>
      <c r="E23" s="92" t="s">
        <v>286</v>
      </c>
      <c r="F23" s="136" t="s">
        <v>271</v>
      </c>
      <c r="G23" s="92" t="s">
        <v>1632</v>
      </c>
      <c r="H23" s="136" t="s">
        <v>280</v>
      </c>
      <c r="I23" s="92" t="s">
        <v>7</v>
      </c>
      <c r="J23" s="92" t="s">
        <v>612</v>
      </c>
      <c r="K23" s="92" t="s">
        <v>289</v>
      </c>
      <c r="L23" s="136" t="s">
        <v>195</v>
      </c>
      <c r="M23" s="145">
        <v>45083</v>
      </c>
      <c r="N23" s="162">
        <v>45083</v>
      </c>
      <c r="O23" s="92" t="s">
        <v>2209</v>
      </c>
      <c r="P23" s="203"/>
      <c r="Q23" s="92" t="s">
        <v>9</v>
      </c>
      <c r="R23" s="92" t="s">
        <v>17</v>
      </c>
      <c r="S23" s="92"/>
      <c r="T23" s="92" t="s">
        <v>689</v>
      </c>
      <c r="U23" s="92"/>
      <c r="V23" s="166"/>
      <c r="W23" s="139"/>
      <c r="X23" s="147"/>
      <c r="Y23" s="167">
        <v>45096</v>
      </c>
      <c r="Z23" s="151" t="s">
        <v>276</v>
      </c>
      <c r="AA23" s="166" t="s">
        <v>2210</v>
      </c>
      <c r="AB23" s="166"/>
    </row>
    <row r="24" spans="1:28" ht="14.5" hidden="1" customHeight="1" x14ac:dyDescent="0.35">
      <c r="A24" s="136">
        <v>23</v>
      </c>
      <c r="B24" s="136" t="s">
        <v>2211</v>
      </c>
      <c r="C24" s="360">
        <v>30</v>
      </c>
      <c r="D24" s="144" t="s">
        <v>13</v>
      </c>
      <c r="E24" s="92" t="s">
        <v>286</v>
      </c>
      <c r="F24" s="136" t="s">
        <v>271</v>
      </c>
      <c r="G24" s="92" t="s">
        <v>2212</v>
      </c>
      <c r="H24" s="136" t="s">
        <v>205</v>
      </c>
      <c r="I24" s="92" t="s">
        <v>175</v>
      </c>
      <c r="J24" s="92" t="s">
        <v>295</v>
      </c>
      <c r="K24" s="92" t="s">
        <v>370</v>
      </c>
      <c r="L24" s="136" t="s">
        <v>193</v>
      </c>
      <c r="M24" s="145">
        <v>45084</v>
      </c>
      <c r="N24" s="162">
        <v>45084</v>
      </c>
      <c r="O24" s="92" t="s">
        <v>2213</v>
      </c>
      <c r="P24" s="203"/>
      <c r="Q24" s="92" t="s">
        <v>9</v>
      </c>
      <c r="R24" s="92" t="s">
        <v>10</v>
      </c>
      <c r="S24" s="92"/>
      <c r="T24" s="92"/>
      <c r="U24" s="92"/>
      <c r="V24" s="166"/>
      <c r="W24" s="139"/>
      <c r="X24" s="147"/>
      <c r="Y24" s="167">
        <v>45116</v>
      </c>
      <c r="Z24" s="151" t="s">
        <v>276</v>
      </c>
      <c r="AA24" s="166" t="s">
        <v>2214</v>
      </c>
      <c r="AB24" s="166"/>
    </row>
    <row r="25" spans="1:28" ht="14.5" customHeight="1" x14ac:dyDescent="0.35">
      <c r="A25" s="136">
        <v>23</v>
      </c>
      <c r="B25" s="136" t="s">
        <v>2215</v>
      </c>
      <c r="C25" s="360">
        <v>48</v>
      </c>
      <c r="D25" s="144" t="s">
        <v>13</v>
      </c>
      <c r="E25" s="92" t="s">
        <v>279</v>
      </c>
      <c r="F25" s="136" t="s">
        <v>271</v>
      </c>
      <c r="G25" s="92" t="s">
        <v>336</v>
      </c>
      <c r="H25" s="136" t="s">
        <v>280</v>
      </c>
      <c r="I25" s="92" t="s">
        <v>7</v>
      </c>
      <c r="J25" s="92" t="s">
        <v>1264</v>
      </c>
      <c r="K25" s="92" t="s">
        <v>1610</v>
      </c>
      <c r="L25" s="136" t="s">
        <v>195</v>
      </c>
      <c r="M25" s="145">
        <v>45085</v>
      </c>
      <c r="N25" s="162">
        <v>45085</v>
      </c>
      <c r="O25" s="92" t="s">
        <v>2216</v>
      </c>
      <c r="P25" s="203"/>
      <c r="Q25" s="92" t="s">
        <v>9</v>
      </c>
      <c r="R25" s="92" t="s">
        <v>10</v>
      </c>
      <c r="S25" s="92"/>
      <c r="T25" s="92"/>
      <c r="U25" s="92"/>
      <c r="V25" s="166"/>
      <c r="W25" s="139"/>
      <c r="X25" s="147"/>
      <c r="Y25" s="167">
        <v>45094</v>
      </c>
      <c r="Z25" s="151" t="s">
        <v>276</v>
      </c>
      <c r="AA25" s="166" t="s">
        <v>2217</v>
      </c>
      <c r="AB25" s="166"/>
    </row>
    <row r="26" spans="1:28" ht="14.5" hidden="1" customHeight="1" x14ac:dyDescent="0.35">
      <c r="A26" s="136">
        <v>23</v>
      </c>
      <c r="B26" s="136" t="s">
        <v>2218</v>
      </c>
      <c r="C26" s="360">
        <v>4</v>
      </c>
      <c r="D26" s="144" t="s">
        <v>13</v>
      </c>
      <c r="E26" s="92" t="s">
        <v>279</v>
      </c>
      <c r="F26" s="136" t="s">
        <v>271</v>
      </c>
      <c r="G26" s="92" t="s">
        <v>818</v>
      </c>
      <c r="H26" s="136" t="s">
        <v>205</v>
      </c>
      <c r="I26" s="92" t="s">
        <v>175</v>
      </c>
      <c r="J26" s="92" t="s">
        <v>295</v>
      </c>
      <c r="K26" s="92" t="s">
        <v>370</v>
      </c>
      <c r="L26" s="136" t="s">
        <v>193</v>
      </c>
      <c r="M26" s="145">
        <v>45085</v>
      </c>
      <c r="N26" s="162">
        <v>45085</v>
      </c>
      <c r="O26" s="92" t="s">
        <v>2219</v>
      </c>
      <c r="P26" s="203"/>
      <c r="Q26" s="92" t="s">
        <v>9</v>
      </c>
      <c r="R26" s="92" t="s">
        <v>10</v>
      </c>
      <c r="S26" s="92"/>
      <c r="T26" s="92"/>
      <c r="U26" s="92"/>
      <c r="V26" s="166"/>
      <c r="W26" s="139"/>
      <c r="X26" s="147"/>
      <c r="Y26" s="167">
        <v>45089</v>
      </c>
      <c r="Z26" s="151" t="s">
        <v>276</v>
      </c>
      <c r="AA26" s="166" t="s">
        <v>2220</v>
      </c>
      <c r="AB26" s="166"/>
    </row>
    <row r="27" spans="1:28" ht="14.5" hidden="1" customHeight="1" x14ac:dyDescent="0.35">
      <c r="A27" s="136">
        <v>23</v>
      </c>
      <c r="B27" s="136" t="s">
        <v>2221</v>
      </c>
      <c r="C27" s="360">
        <v>2</v>
      </c>
      <c r="D27" s="144" t="s">
        <v>13</v>
      </c>
      <c r="E27" s="92" t="s">
        <v>279</v>
      </c>
      <c r="F27" s="136" t="s">
        <v>271</v>
      </c>
      <c r="G27" s="92" t="s">
        <v>1938</v>
      </c>
      <c r="H27" s="136" t="s">
        <v>205</v>
      </c>
      <c r="I27" s="92" t="s">
        <v>175</v>
      </c>
      <c r="J27" s="92" t="s">
        <v>301</v>
      </c>
      <c r="K27" s="92" t="s">
        <v>370</v>
      </c>
      <c r="L27" s="136" t="s">
        <v>193</v>
      </c>
      <c r="M27" s="145">
        <v>45085</v>
      </c>
      <c r="N27" s="162">
        <v>45085</v>
      </c>
      <c r="O27" s="92" t="s">
        <v>2168</v>
      </c>
      <c r="P27" s="203"/>
      <c r="Q27" s="92" t="s">
        <v>9</v>
      </c>
      <c r="R27" s="92" t="s">
        <v>10</v>
      </c>
      <c r="S27" s="92"/>
      <c r="T27" s="92"/>
      <c r="U27" s="92"/>
      <c r="V27" s="166"/>
      <c r="W27" s="139"/>
      <c r="X27" s="147"/>
      <c r="Y27" s="167">
        <v>45090</v>
      </c>
      <c r="Z27" s="151" t="s">
        <v>276</v>
      </c>
      <c r="AA27" s="166" t="s">
        <v>923</v>
      </c>
      <c r="AB27" s="166"/>
    </row>
    <row r="28" spans="1:28" ht="14.5" hidden="1" customHeight="1" x14ac:dyDescent="0.35">
      <c r="A28" s="136">
        <v>23</v>
      </c>
      <c r="B28" s="136" t="s">
        <v>2222</v>
      </c>
      <c r="C28" s="360">
        <v>1.2</v>
      </c>
      <c r="D28" s="144" t="s">
        <v>13</v>
      </c>
      <c r="E28" s="92" t="s">
        <v>279</v>
      </c>
      <c r="F28" s="136" t="s">
        <v>312</v>
      </c>
      <c r="G28" s="92" t="s">
        <v>44</v>
      </c>
      <c r="H28" s="136" t="s">
        <v>280</v>
      </c>
      <c r="I28" s="92" t="s">
        <v>44</v>
      </c>
      <c r="J28" s="92" t="s">
        <v>612</v>
      </c>
      <c r="K28" s="92" t="s">
        <v>1105</v>
      </c>
      <c r="L28" s="136" t="s">
        <v>193</v>
      </c>
      <c r="M28" s="145">
        <v>45085</v>
      </c>
      <c r="N28" s="162">
        <v>45085</v>
      </c>
      <c r="O28" s="92" t="s">
        <v>18</v>
      </c>
      <c r="P28" s="203"/>
      <c r="Q28" s="92" t="s">
        <v>16</v>
      </c>
      <c r="R28" s="92"/>
      <c r="S28" s="92" t="s">
        <v>18</v>
      </c>
      <c r="T28" s="92"/>
      <c r="U28" s="92"/>
      <c r="V28" s="166"/>
      <c r="W28" s="139"/>
      <c r="X28" s="147"/>
      <c r="Y28" s="167">
        <v>45085</v>
      </c>
      <c r="Z28" s="151" t="s">
        <v>276</v>
      </c>
      <c r="AA28" s="166" t="s">
        <v>2223</v>
      </c>
      <c r="AB28" s="166"/>
    </row>
    <row r="29" spans="1:28" ht="14.5" hidden="1" customHeight="1" x14ac:dyDescent="0.35">
      <c r="A29" s="136">
        <v>23</v>
      </c>
      <c r="B29" s="136" t="s">
        <v>2224</v>
      </c>
      <c r="C29" s="360">
        <v>43</v>
      </c>
      <c r="D29" s="144" t="s">
        <v>13</v>
      </c>
      <c r="E29" s="92" t="s">
        <v>286</v>
      </c>
      <c r="F29" s="136" t="s">
        <v>271</v>
      </c>
      <c r="G29" s="92" t="s">
        <v>322</v>
      </c>
      <c r="H29" s="136" t="s">
        <v>205</v>
      </c>
      <c r="I29" s="92" t="s">
        <v>175</v>
      </c>
      <c r="J29" s="92" t="s">
        <v>295</v>
      </c>
      <c r="K29" s="92" t="s">
        <v>370</v>
      </c>
      <c r="L29" s="136" t="s">
        <v>193</v>
      </c>
      <c r="M29" s="145">
        <v>45085</v>
      </c>
      <c r="N29" s="162">
        <v>45085</v>
      </c>
      <c r="O29" s="92" t="s">
        <v>2225</v>
      </c>
      <c r="P29" s="203"/>
      <c r="Q29" s="92" t="s">
        <v>9</v>
      </c>
      <c r="R29" s="92" t="s">
        <v>10</v>
      </c>
      <c r="S29" s="92"/>
      <c r="T29" s="92"/>
      <c r="U29" s="92"/>
      <c r="V29" s="166"/>
      <c r="W29" s="139"/>
      <c r="X29" s="147"/>
      <c r="Y29" s="167">
        <v>45107</v>
      </c>
      <c r="Z29" s="151" t="s">
        <v>276</v>
      </c>
      <c r="AA29" s="166" t="s">
        <v>2226</v>
      </c>
      <c r="AB29" s="168"/>
    </row>
    <row r="30" spans="1:28" ht="14.5" customHeight="1" x14ac:dyDescent="0.35">
      <c r="A30" s="136">
        <v>23</v>
      </c>
      <c r="B30" s="136" t="s">
        <v>2227</v>
      </c>
      <c r="C30" s="360">
        <v>16</v>
      </c>
      <c r="D30" s="144" t="s">
        <v>13</v>
      </c>
      <c r="E30" s="92" t="s">
        <v>279</v>
      </c>
      <c r="F30" s="136" t="s">
        <v>271</v>
      </c>
      <c r="G30" s="92" t="s">
        <v>2167</v>
      </c>
      <c r="H30" s="136" t="s">
        <v>199</v>
      </c>
      <c r="I30" s="92" t="s">
        <v>7</v>
      </c>
      <c r="J30" s="92" t="s">
        <v>1264</v>
      </c>
      <c r="K30" s="92" t="s">
        <v>1610</v>
      </c>
      <c r="L30" s="136" t="s">
        <v>195</v>
      </c>
      <c r="M30" s="145">
        <v>45086</v>
      </c>
      <c r="N30" s="162">
        <v>45086</v>
      </c>
      <c r="O30" s="92" t="s">
        <v>2228</v>
      </c>
      <c r="P30" s="203"/>
      <c r="Q30" s="92" t="s">
        <v>9</v>
      </c>
      <c r="R30" s="92" t="s">
        <v>17</v>
      </c>
      <c r="S30" s="92"/>
      <c r="T30" s="92"/>
      <c r="U30" s="92"/>
      <c r="V30" s="166"/>
      <c r="W30" s="139"/>
      <c r="X30" s="147"/>
      <c r="Y30" s="167">
        <v>45093</v>
      </c>
      <c r="Z30" s="151" t="s">
        <v>276</v>
      </c>
      <c r="AA30" s="166" t="s">
        <v>2229</v>
      </c>
      <c r="AB30" s="168"/>
    </row>
    <row r="31" spans="1:28" s="128" customFormat="1" ht="14.5" customHeight="1" x14ac:dyDescent="0.35">
      <c r="A31" s="136">
        <v>23</v>
      </c>
      <c r="B31" s="136" t="s">
        <v>2230</v>
      </c>
      <c r="C31" s="361">
        <v>29</v>
      </c>
      <c r="D31" s="144" t="s">
        <v>13</v>
      </c>
      <c r="E31" s="236" t="s">
        <v>286</v>
      </c>
      <c r="F31" s="136" t="s">
        <v>312</v>
      </c>
      <c r="G31" s="236" t="s">
        <v>1797</v>
      </c>
      <c r="H31" s="136" t="s">
        <v>199</v>
      </c>
      <c r="I31" s="236" t="s">
        <v>1797</v>
      </c>
      <c r="J31" s="236" t="s">
        <v>273</v>
      </c>
      <c r="K31" s="236" t="s">
        <v>2231</v>
      </c>
      <c r="L31" s="101" t="s">
        <v>195</v>
      </c>
      <c r="M31" s="145">
        <v>45086</v>
      </c>
      <c r="N31" s="162">
        <v>45086</v>
      </c>
      <c r="O31" s="236" t="s">
        <v>2232</v>
      </c>
      <c r="P31" s="203"/>
      <c r="Q31" s="92" t="s">
        <v>9</v>
      </c>
      <c r="R31" s="236" t="s">
        <v>23</v>
      </c>
      <c r="S31" s="236"/>
      <c r="T31" s="236" t="s">
        <v>2233</v>
      </c>
      <c r="U31" s="92"/>
      <c r="V31" s="323"/>
      <c r="W31" s="139"/>
      <c r="X31" s="270"/>
      <c r="Y31" s="370">
        <v>45087</v>
      </c>
      <c r="Z31" s="151" t="s">
        <v>276</v>
      </c>
      <c r="AA31" s="323" t="s">
        <v>2234</v>
      </c>
      <c r="AB31" s="323"/>
    </row>
    <row r="32" spans="1:28" s="291" customFormat="1" ht="14.5" hidden="1" customHeight="1" x14ac:dyDescent="0.35">
      <c r="A32" s="151">
        <v>23</v>
      </c>
      <c r="B32" s="151" t="s">
        <v>2235</v>
      </c>
      <c r="C32" s="362">
        <v>53</v>
      </c>
      <c r="D32" s="144" t="s">
        <v>13</v>
      </c>
      <c r="E32" s="153" t="s">
        <v>286</v>
      </c>
      <c r="F32" s="136" t="s">
        <v>312</v>
      </c>
      <c r="G32" s="153" t="s">
        <v>307</v>
      </c>
      <c r="H32" s="136" t="s">
        <v>199</v>
      </c>
      <c r="I32" s="153" t="s">
        <v>57</v>
      </c>
      <c r="J32" s="153" t="s">
        <v>2236</v>
      </c>
      <c r="K32" s="153" t="s">
        <v>1378</v>
      </c>
      <c r="L32" s="151" t="s">
        <v>193</v>
      </c>
      <c r="M32" s="145">
        <v>45086</v>
      </c>
      <c r="N32" s="162">
        <v>45086</v>
      </c>
      <c r="O32" s="153" t="s">
        <v>2237</v>
      </c>
      <c r="P32" s="203"/>
      <c r="Q32" s="92" t="s">
        <v>9</v>
      </c>
      <c r="R32" s="153" t="s">
        <v>17</v>
      </c>
      <c r="S32" s="153"/>
      <c r="T32" s="153"/>
      <c r="U32" s="92"/>
      <c r="V32" s="166"/>
      <c r="W32" s="139"/>
      <c r="X32" s="157"/>
      <c r="Y32" s="167">
        <v>45094</v>
      </c>
      <c r="Z32" s="151" t="s">
        <v>276</v>
      </c>
      <c r="AA32" s="166" t="s">
        <v>2238</v>
      </c>
      <c r="AB32" s="168"/>
    </row>
    <row r="33" spans="1:47" ht="14.5" customHeight="1" x14ac:dyDescent="0.35">
      <c r="A33" s="136">
        <v>23</v>
      </c>
      <c r="B33" s="136" t="s">
        <v>2239</v>
      </c>
      <c r="C33" s="360">
        <v>25</v>
      </c>
      <c r="D33" s="144" t="s">
        <v>13</v>
      </c>
      <c r="E33" s="92" t="s">
        <v>286</v>
      </c>
      <c r="F33" s="136" t="s">
        <v>271</v>
      </c>
      <c r="G33" s="92" t="s">
        <v>272</v>
      </c>
      <c r="H33" s="136" t="s">
        <v>205</v>
      </c>
      <c r="I33" s="92" t="s">
        <v>175</v>
      </c>
      <c r="J33" s="92" t="s">
        <v>338</v>
      </c>
      <c r="K33" s="92" t="s">
        <v>274</v>
      </c>
      <c r="L33" s="136" t="s">
        <v>195</v>
      </c>
      <c r="M33" s="145">
        <v>45086</v>
      </c>
      <c r="N33" s="162">
        <v>45086</v>
      </c>
      <c r="O33" s="92" t="s">
        <v>2240</v>
      </c>
      <c r="P33" s="203"/>
      <c r="Q33" s="92" t="s">
        <v>9</v>
      </c>
      <c r="R33" s="92" t="s">
        <v>10</v>
      </c>
      <c r="S33" s="92"/>
      <c r="T33" s="92"/>
      <c r="U33" s="92"/>
      <c r="V33" s="166"/>
      <c r="W33" s="139"/>
      <c r="X33" s="147"/>
      <c r="Y33" s="167">
        <v>45091</v>
      </c>
      <c r="Z33" s="151" t="s">
        <v>276</v>
      </c>
      <c r="AA33" s="166" t="s">
        <v>1216</v>
      </c>
      <c r="AB33" s="166"/>
    </row>
    <row r="34" spans="1:47" ht="14.5" hidden="1" customHeight="1" x14ac:dyDescent="0.35">
      <c r="A34" s="136">
        <v>23</v>
      </c>
      <c r="B34" s="136" t="s">
        <v>2241</v>
      </c>
      <c r="C34" s="360">
        <v>29</v>
      </c>
      <c r="D34" s="144" t="s">
        <v>13</v>
      </c>
      <c r="E34" s="92" t="s">
        <v>286</v>
      </c>
      <c r="F34" s="136" t="s">
        <v>312</v>
      </c>
      <c r="G34" s="92" t="s">
        <v>2242</v>
      </c>
      <c r="H34" s="136" t="s">
        <v>201</v>
      </c>
      <c r="I34" s="92" t="s">
        <v>186</v>
      </c>
      <c r="J34" s="92" t="s">
        <v>55</v>
      </c>
      <c r="K34" s="92" t="s">
        <v>55</v>
      </c>
      <c r="L34" s="101" t="s">
        <v>55</v>
      </c>
      <c r="M34" s="145">
        <v>45087</v>
      </c>
      <c r="N34" s="162">
        <v>45087</v>
      </c>
      <c r="O34" s="92" t="s">
        <v>2243</v>
      </c>
      <c r="P34" s="203"/>
      <c r="Q34" s="92" t="s">
        <v>9</v>
      </c>
      <c r="R34" s="92" t="s">
        <v>23</v>
      </c>
      <c r="S34" s="92"/>
      <c r="T34" s="92" t="s">
        <v>2244</v>
      </c>
      <c r="U34" s="92"/>
      <c r="V34" s="166"/>
      <c r="W34" s="139"/>
      <c r="X34" s="147"/>
      <c r="Y34" s="167">
        <v>45092</v>
      </c>
      <c r="Z34" s="151" t="s">
        <v>276</v>
      </c>
      <c r="AA34" s="166" t="s">
        <v>2245</v>
      </c>
      <c r="AB34" s="166"/>
    </row>
    <row r="35" spans="1:47" ht="14.5" customHeight="1" x14ac:dyDescent="0.35">
      <c r="A35" s="136">
        <v>24</v>
      </c>
      <c r="B35" s="136" t="s">
        <v>2246</v>
      </c>
      <c r="C35" s="360">
        <v>9</v>
      </c>
      <c r="D35" s="144" t="s">
        <v>13</v>
      </c>
      <c r="E35" s="92" t="s">
        <v>279</v>
      </c>
      <c r="F35" s="136" t="s">
        <v>312</v>
      </c>
      <c r="G35" s="92" t="s">
        <v>2247</v>
      </c>
      <c r="H35" s="136" t="s">
        <v>205</v>
      </c>
      <c r="I35" s="92" t="s">
        <v>175</v>
      </c>
      <c r="J35" s="92" t="s">
        <v>433</v>
      </c>
      <c r="K35" s="92" t="s">
        <v>1224</v>
      </c>
      <c r="L35" s="136" t="s">
        <v>195</v>
      </c>
      <c r="M35" s="145">
        <v>45089</v>
      </c>
      <c r="N35" s="145">
        <v>45089</v>
      </c>
      <c r="O35" s="92" t="s">
        <v>2044</v>
      </c>
      <c r="P35" s="203"/>
      <c r="Q35" s="92" t="s">
        <v>9</v>
      </c>
      <c r="R35" s="92" t="s">
        <v>10</v>
      </c>
      <c r="S35" s="92"/>
      <c r="T35" s="92"/>
      <c r="U35" s="92"/>
      <c r="V35" s="166"/>
      <c r="W35" s="139"/>
      <c r="X35" s="147"/>
      <c r="Y35" s="167">
        <v>45090</v>
      </c>
      <c r="Z35" s="151" t="s">
        <v>276</v>
      </c>
      <c r="AA35" s="166" t="s">
        <v>1198</v>
      </c>
      <c r="AB35" s="166"/>
    </row>
    <row r="36" spans="1:47" ht="14.5" hidden="1" customHeight="1" x14ac:dyDescent="0.35">
      <c r="A36" s="136">
        <v>24</v>
      </c>
      <c r="B36" s="136" t="s">
        <v>2248</v>
      </c>
      <c r="C36" s="360">
        <v>30</v>
      </c>
      <c r="D36" s="144" t="s">
        <v>13</v>
      </c>
      <c r="E36" s="92" t="s">
        <v>286</v>
      </c>
      <c r="F36" s="136" t="s">
        <v>271</v>
      </c>
      <c r="G36" s="92" t="s">
        <v>44</v>
      </c>
      <c r="H36" s="136" t="s">
        <v>199</v>
      </c>
      <c r="I36" s="92" t="s">
        <v>44</v>
      </c>
      <c r="J36" s="92" t="s">
        <v>433</v>
      </c>
      <c r="K36" s="92" t="s">
        <v>561</v>
      </c>
      <c r="L36" s="136" t="s">
        <v>193</v>
      </c>
      <c r="M36" s="145">
        <v>45089</v>
      </c>
      <c r="N36" s="145">
        <v>45089</v>
      </c>
      <c r="O36" s="92" t="s">
        <v>438</v>
      </c>
      <c r="P36" s="203"/>
      <c r="Q36" s="92" t="s">
        <v>9</v>
      </c>
      <c r="R36" s="92" t="s">
        <v>23</v>
      </c>
      <c r="S36" s="92"/>
      <c r="T36" s="92" t="s">
        <v>319</v>
      </c>
      <c r="U36" s="92"/>
      <c r="V36" s="166"/>
      <c r="W36" s="139"/>
      <c r="X36" s="147"/>
      <c r="Y36" s="167">
        <v>45091</v>
      </c>
      <c r="Z36" s="151" t="s">
        <v>276</v>
      </c>
      <c r="AA36" s="166" t="s">
        <v>438</v>
      </c>
      <c r="AB36" s="166"/>
    </row>
    <row r="37" spans="1:47" ht="14.5" customHeight="1" x14ac:dyDescent="0.35">
      <c r="A37" s="136">
        <v>24</v>
      </c>
      <c r="B37" s="136" t="s">
        <v>2249</v>
      </c>
      <c r="C37" s="360">
        <v>55</v>
      </c>
      <c r="D37" s="144" t="s">
        <v>13</v>
      </c>
      <c r="E37" s="92" t="s">
        <v>286</v>
      </c>
      <c r="F37" s="136" t="s">
        <v>312</v>
      </c>
      <c r="G37" s="92" t="s">
        <v>780</v>
      </c>
      <c r="H37" s="136" t="s">
        <v>205</v>
      </c>
      <c r="I37" s="92" t="s">
        <v>175</v>
      </c>
      <c r="J37" s="92" t="s">
        <v>301</v>
      </c>
      <c r="K37" s="92" t="s">
        <v>274</v>
      </c>
      <c r="L37" s="136" t="s">
        <v>195</v>
      </c>
      <c r="M37" s="145">
        <v>45089</v>
      </c>
      <c r="N37" s="145">
        <v>45089</v>
      </c>
      <c r="O37" s="92" t="s">
        <v>2250</v>
      </c>
      <c r="P37" s="203"/>
      <c r="Q37" s="92" t="s">
        <v>9</v>
      </c>
      <c r="R37" s="92" t="s">
        <v>17</v>
      </c>
      <c r="S37" s="92"/>
      <c r="T37" s="92"/>
      <c r="U37" s="92"/>
      <c r="V37" s="166"/>
      <c r="W37" s="139"/>
      <c r="X37" s="147"/>
      <c r="Y37" s="167">
        <v>45132</v>
      </c>
      <c r="Z37" s="151" t="s">
        <v>276</v>
      </c>
      <c r="AA37" s="166" t="s">
        <v>2251</v>
      </c>
      <c r="AB37" s="166"/>
    </row>
    <row r="38" spans="1:47" ht="14.5" hidden="1" customHeight="1" x14ac:dyDescent="0.35">
      <c r="A38" s="136">
        <v>24</v>
      </c>
      <c r="B38" s="136" t="s">
        <v>2252</v>
      </c>
      <c r="C38" s="360">
        <v>34</v>
      </c>
      <c r="D38" s="144" t="s">
        <v>13</v>
      </c>
      <c r="E38" s="92" t="s">
        <v>286</v>
      </c>
      <c r="F38" s="136" t="s">
        <v>271</v>
      </c>
      <c r="G38" s="92" t="s">
        <v>50</v>
      </c>
      <c r="H38" s="136" t="s">
        <v>199</v>
      </c>
      <c r="I38" s="92" t="s">
        <v>50</v>
      </c>
      <c r="J38" s="92" t="s">
        <v>327</v>
      </c>
      <c r="K38" s="92" t="s">
        <v>504</v>
      </c>
      <c r="L38" s="136" t="s">
        <v>193</v>
      </c>
      <c r="M38" s="145">
        <v>45090</v>
      </c>
      <c r="N38" s="145">
        <v>45090</v>
      </c>
      <c r="O38" s="92" t="s">
        <v>2253</v>
      </c>
      <c r="P38" s="203"/>
      <c r="Q38" s="92" t="s">
        <v>16</v>
      </c>
      <c r="R38" s="92"/>
      <c r="S38" s="92" t="s">
        <v>18</v>
      </c>
      <c r="T38" s="92"/>
      <c r="U38" s="92"/>
      <c r="V38" s="166"/>
      <c r="W38" s="139"/>
      <c r="X38" s="147"/>
      <c r="Y38" s="167">
        <v>45092</v>
      </c>
      <c r="Z38" s="151" t="s">
        <v>276</v>
      </c>
      <c r="AA38" s="166" t="s">
        <v>2254</v>
      </c>
      <c r="AB38" s="166"/>
    </row>
    <row r="39" spans="1:47" s="390" customFormat="1" hidden="1" x14ac:dyDescent="0.35">
      <c r="A39" s="137">
        <v>24</v>
      </c>
      <c r="B39" s="137" t="s">
        <v>2255</v>
      </c>
      <c r="C39" s="388">
        <v>4.7</v>
      </c>
      <c r="D39" s="138" t="s">
        <v>13</v>
      </c>
      <c r="E39" s="139" t="s">
        <v>286</v>
      </c>
      <c r="F39" s="137" t="s">
        <v>271</v>
      </c>
      <c r="G39" s="139" t="s">
        <v>2256</v>
      </c>
      <c r="H39" s="137" t="s">
        <v>199</v>
      </c>
      <c r="I39" s="139" t="s">
        <v>57</v>
      </c>
      <c r="J39" s="139" t="s">
        <v>1378</v>
      </c>
      <c r="K39" s="139" t="s">
        <v>1378</v>
      </c>
      <c r="L39" s="137" t="s">
        <v>193</v>
      </c>
      <c r="M39" s="140">
        <v>45090</v>
      </c>
      <c r="N39" s="140">
        <v>45090</v>
      </c>
      <c r="O39" s="139" t="s">
        <v>2257</v>
      </c>
      <c r="P39" s="203"/>
      <c r="Q39" s="139" t="s">
        <v>9</v>
      </c>
      <c r="R39" s="139" t="s">
        <v>17</v>
      </c>
      <c r="S39" s="139"/>
      <c r="T39" s="139" t="s">
        <v>2258</v>
      </c>
      <c r="U39" s="139" t="s">
        <v>163</v>
      </c>
      <c r="V39" s="389" t="s">
        <v>2259</v>
      </c>
      <c r="W39" s="139"/>
      <c r="X39" s="142"/>
      <c r="Y39" s="391">
        <v>45121</v>
      </c>
      <c r="Z39" s="137" t="s">
        <v>430</v>
      </c>
      <c r="AA39" s="389" t="s">
        <v>2260</v>
      </c>
      <c r="AB39" s="389">
        <v>2</v>
      </c>
      <c r="AC39" s="127"/>
      <c r="AD39" s="127"/>
      <c r="AE39" s="127"/>
      <c r="AF39" s="127"/>
      <c r="AG39" s="127"/>
      <c r="AH39" s="127"/>
      <c r="AI39" s="127"/>
      <c r="AJ39" s="127"/>
      <c r="AK39" s="127"/>
      <c r="AL39" s="127"/>
      <c r="AM39" s="127"/>
      <c r="AN39" s="127"/>
      <c r="AO39" s="127"/>
      <c r="AP39" s="127"/>
      <c r="AQ39" s="127"/>
      <c r="AR39" s="127"/>
      <c r="AS39" s="127"/>
      <c r="AT39" s="127"/>
      <c r="AU39" s="127"/>
    </row>
    <row r="40" spans="1:47" s="119" customFormat="1" hidden="1" x14ac:dyDescent="0.35">
      <c r="A40" s="136">
        <v>24</v>
      </c>
      <c r="B40" s="136" t="s">
        <v>2261</v>
      </c>
      <c r="C40" s="360">
        <v>4</v>
      </c>
      <c r="D40" s="144" t="s">
        <v>13</v>
      </c>
      <c r="E40" s="92" t="s">
        <v>279</v>
      </c>
      <c r="F40" s="136" t="s">
        <v>312</v>
      </c>
      <c r="G40" s="92" t="s">
        <v>2242</v>
      </c>
      <c r="H40" s="136" t="s">
        <v>199</v>
      </c>
      <c r="I40" s="92" t="s">
        <v>55</v>
      </c>
      <c r="J40" s="92" t="s">
        <v>55</v>
      </c>
      <c r="K40" s="92" t="s">
        <v>55</v>
      </c>
      <c r="L40" s="136" t="s">
        <v>55</v>
      </c>
      <c r="M40" s="145">
        <v>45090</v>
      </c>
      <c r="N40" s="145">
        <v>45090</v>
      </c>
      <c r="O40" s="92" t="s">
        <v>2262</v>
      </c>
      <c r="P40" s="203"/>
      <c r="Q40" s="92" t="s">
        <v>9</v>
      </c>
      <c r="R40" s="92" t="s">
        <v>10</v>
      </c>
      <c r="S40" s="92"/>
      <c r="T40" s="92"/>
      <c r="U40" s="92" t="s">
        <v>163</v>
      </c>
      <c r="V40" s="168" t="s">
        <v>2259</v>
      </c>
      <c r="W40" s="139"/>
      <c r="X40" s="147"/>
      <c r="Y40" s="371">
        <v>45096</v>
      </c>
      <c r="Z40" s="151" t="s">
        <v>276</v>
      </c>
      <c r="AA40" s="168" t="s">
        <v>2263</v>
      </c>
      <c r="AB40" s="168">
        <v>2</v>
      </c>
      <c r="AC40" s="128"/>
      <c r="AD40" s="128"/>
      <c r="AE40" s="128"/>
      <c r="AF40" s="128"/>
      <c r="AG40" s="128"/>
      <c r="AH40" s="128"/>
      <c r="AI40" s="128"/>
      <c r="AJ40" s="128"/>
      <c r="AK40" s="128"/>
      <c r="AL40" s="128"/>
      <c r="AM40" s="128"/>
      <c r="AN40" s="128"/>
      <c r="AO40" s="128"/>
      <c r="AP40" s="128"/>
      <c r="AQ40" s="128"/>
      <c r="AR40" s="128"/>
      <c r="AS40" s="128"/>
      <c r="AT40" s="128"/>
      <c r="AU40" s="128"/>
    </row>
    <row r="41" spans="1:47" ht="14.5" customHeight="1" x14ac:dyDescent="0.35">
      <c r="A41" s="136">
        <v>24</v>
      </c>
      <c r="B41" s="136" t="s">
        <v>2264</v>
      </c>
      <c r="C41" s="360">
        <v>20</v>
      </c>
      <c r="D41" s="144" t="s">
        <v>13</v>
      </c>
      <c r="E41" s="92" t="s">
        <v>286</v>
      </c>
      <c r="F41" s="136" t="s">
        <v>271</v>
      </c>
      <c r="G41" s="92" t="s">
        <v>36</v>
      </c>
      <c r="H41" s="136" t="s">
        <v>199</v>
      </c>
      <c r="I41" s="92" t="s">
        <v>7</v>
      </c>
      <c r="J41" s="92" t="s">
        <v>338</v>
      </c>
      <c r="K41" s="92" t="s">
        <v>289</v>
      </c>
      <c r="L41" s="136" t="s">
        <v>195</v>
      </c>
      <c r="M41" s="145">
        <v>45090</v>
      </c>
      <c r="N41" s="145">
        <v>45090</v>
      </c>
      <c r="O41" s="92" t="s">
        <v>2265</v>
      </c>
      <c r="P41" s="203"/>
      <c r="Q41" s="92" t="s">
        <v>9</v>
      </c>
      <c r="R41" s="92" t="s">
        <v>23</v>
      </c>
      <c r="S41" s="92"/>
      <c r="T41" s="92" t="s">
        <v>2266</v>
      </c>
      <c r="U41" s="92"/>
      <c r="V41" s="166"/>
      <c r="W41" s="139"/>
      <c r="X41" s="147"/>
      <c r="Y41" s="167">
        <v>45094</v>
      </c>
      <c r="Z41" s="151" t="s">
        <v>276</v>
      </c>
      <c r="AA41" s="166" t="s">
        <v>2267</v>
      </c>
      <c r="AB41" s="166"/>
    </row>
    <row r="42" spans="1:47" ht="14.5" customHeight="1" x14ac:dyDescent="0.35">
      <c r="A42" s="136">
        <v>24</v>
      </c>
      <c r="B42" s="136" t="s">
        <v>2268</v>
      </c>
      <c r="C42" s="360">
        <v>8</v>
      </c>
      <c r="D42" s="144" t="s">
        <v>13</v>
      </c>
      <c r="E42" s="92" t="s">
        <v>279</v>
      </c>
      <c r="F42" s="136" t="s">
        <v>271</v>
      </c>
      <c r="G42" s="92" t="s">
        <v>1484</v>
      </c>
      <c r="H42" s="136" t="s">
        <v>199</v>
      </c>
      <c r="I42" s="92" t="s">
        <v>53</v>
      </c>
      <c r="J42" s="92" t="s">
        <v>273</v>
      </c>
      <c r="K42" s="92" t="s">
        <v>400</v>
      </c>
      <c r="L42" s="136" t="s">
        <v>195</v>
      </c>
      <c r="M42" s="145">
        <v>45091</v>
      </c>
      <c r="N42" s="145">
        <v>45091</v>
      </c>
      <c r="O42" s="92" t="s">
        <v>2269</v>
      </c>
      <c r="P42" s="203"/>
      <c r="Q42" s="92" t="s">
        <v>16</v>
      </c>
      <c r="R42" s="92"/>
      <c r="S42" s="92" t="s">
        <v>18</v>
      </c>
      <c r="T42" s="92"/>
      <c r="U42" s="92"/>
      <c r="V42" s="166"/>
      <c r="W42" s="139"/>
      <c r="X42" s="147"/>
      <c r="Y42" s="167">
        <v>45093</v>
      </c>
      <c r="Z42" s="151" t="s">
        <v>276</v>
      </c>
      <c r="AA42" s="166" t="s">
        <v>636</v>
      </c>
      <c r="AB42" s="166"/>
    </row>
    <row r="43" spans="1:47" ht="14.5" hidden="1" customHeight="1" x14ac:dyDescent="0.35">
      <c r="A43" s="136">
        <v>24</v>
      </c>
      <c r="B43" s="136" t="s">
        <v>2270</v>
      </c>
      <c r="C43" s="360">
        <v>2.4</v>
      </c>
      <c r="D43" s="144" t="s">
        <v>13</v>
      </c>
      <c r="E43" s="92" t="s">
        <v>279</v>
      </c>
      <c r="F43" s="136" t="s">
        <v>271</v>
      </c>
      <c r="G43" s="92" t="s">
        <v>47</v>
      </c>
      <c r="H43" s="136" t="s">
        <v>199</v>
      </c>
      <c r="I43" s="92" t="s">
        <v>47</v>
      </c>
      <c r="J43" s="92" t="s">
        <v>612</v>
      </c>
      <c r="K43" s="92" t="s">
        <v>1314</v>
      </c>
      <c r="L43" s="136" t="s">
        <v>193</v>
      </c>
      <c r="M43" s="145">
        <v>45091</v>
      </c>
      <c r="N43" s="145">
        <v>45091</v>
      </c>
      <c r="O43" s="92" t="s">
        <v>18</v>
      </c>
      <c r="P43" s="203"/>
      <c r="Q43" s="92" t="s">
        <v>16</v>
      </c>
      <c r="R43" s="92"/>
      <c r="S43" s="92" t="s">
        <v>18</v>
      </c>
      <c r="T43" s="92"/>
      <c r="U43" s="92"/>
      <c r="V43" s="166"/>
      <c r="W43" s="139"/>
      <c r="X43" s="147"/>
      <c r="Y43" s="167">
        <v>45093</v>
      </c>
      <c r="Z43" s="151" t="s">
        <v>276</v>
      </c>
      <c r="AA43" s="166" t="s">
        <v>299</v>
      </c>
      <c r="AB43" s="166"/>
    </row>
    <row r="44" spans="1:47" ht="14.5" hidden="1" customHeight="1" x14ac:dyDescent="0.35">
      <c r="A44" s="136">
        <v>24</v>
      </c>
      <c r="B44" s="136" t="s">
        <v>2271</v>
      </c>
      <c r="C44" s="360">
        <v>7</v>
      </c>
      <c r="D44" s="144" t="s">
        <v>13</v>
      </c>
      <c r="E44" s="92" t="s">
        <v>286</v>
      </c>
      <c r="F44" s="136" t="s">
        <v>271</v>
      </c>
      <c r="G44" s="92" t="s">
        <v>44</v>
      </c>
      <c r="H44" s="136" t="s">
        <v>199</v>
      </c>
      <c r="I44" s="92" t="s">
        <v>44</v>
      </c>
      <c r="J44" s="92" t="s">
        <v>333</v>
      </c>
      <c r="K44" s="92" t="s">
        <v>561</v>
      </c>
      <c r="L44" s="136" t="s">
        <v>193</v>
      </c>
      <c r="M44" s="145">
        <v>45091</v>
      </c>
      <c r="N44" s="145">
        <v>45091</v>
      </c>
      <c r="O44" s="92" t="s">
        <v>334</v>
      </c>
      <c r="P44" s="203"/>
      <c r="Q44" s="92" t="s">
        <v>16</v>
      </c>
      <c r="R44" s="92"/>
      <c r="S44" s="92" t="s">
        <v>11</v>
      </c>
      <c r="T44" s="92"/>
      <c r="U44" s="92"/>
      <c r="V44" s="166"/>
      <c r="W44" s="139"/>
      <c r="X44" s="147"/>
      <c r="Y44" s="167">
        <v>45092</v>
      </c>
      <c r="Z44" s="151" t="s">
        <v>276</v>
      </c>
      <c r="AA44" s="166" t="s">
        <v>2272</v>
      </c>
      <c r="AB44" s="166"/>
    </row>
    <row r="45" spans="1:47" hidden="1" x14ac:dyDescent="0.35">
      <c r="A45" s="136">
        <v>24</v>
      </c>
      <c r="B45" s="136" t="s">
        <v>2273</v>
      </c>
      <c r="C45" s="360">
        <v>14</v>
      </c>
      <c r="D45" s="144" t="s">
        <v>13</v>
      </c>
      <c r="E45" s="92" t="s">
        <v>286</v>
      </c>
      <c r="F45" s="136" t="s">
        <v>271</v>
      </c>
      <c r="G45" s="92" t="s">
        <v>47</v>
      </c>
      <c r="H45" s="136" t="s">
        <v>199</v>
      </c>
      <c r="I45" s="92" t="s">
        <v>47</v>
      </c>
      <c r="J45" s="92" t="s">
        <v>338</v>
      </c>
      <c r="K45" s="92" t="s">
        <v>365</v>
      </c>
      <c r="L45" s="136" t="s">
        <v>193</v>
      </c>
      <c r="M45" s="145">
        <v>45091</v>
      </c>
      <c r="N45" s="145">
        <v>45091</v>
      </c>
      <c r="O45" s="92" t="s">
        <v>520</v>
      </c>
      <c r="P45" s="203"/>
      <c r="Q45" s="92" t="s">
        <v>9</v>
      </c>
      <c r="R45" s="92" t="s">
        <v>10</v>
      </c>
      <c r="S45" s="92"/>
      <c r="T45" s="92"/>
      <c r="U45" s="92" t="s">
        <v>163</v>
      </c>
      <c r="V45" s="168" t="s">
        <v>2274</v>
      </c>
      <c r="W45" s="139"/>
      <c r="X45" s="147"/>
      <c r="Y45" s="167">
        <v>45097</v>
      </c>
      <c r="Z45" s="151" t="s">
        <v>276</v>
      </c>
      <c r="AA45" s="166" t="s">
        <v>520</v>
      </c>
      <c r="AB45" s="166">
        <v>3</v>
      </c>
    </row>
    <row r="46" spans="1:47" ht="14.5" hidden="1" customHeight="1" x14ac:dyDescent="0.35">
      <c r="A46" s="136">
        <v>24</v>
      </c>
      <c r="B46" s="136" t="s">
        <v>2275</v>
      </c>
      <c r="C46" s="360">
        <v>3</v>
      </c>
      <c r="D46" s="144" t="s">
        <v>13</v>
      </c>
      <c r="E46" s="92" t="s">
        <v>286</v>
      </c>
      <c r="F46" s="136" t="s">
        <v>271</v>
      </c>
      <c r="G46" s="92" t="s">
        <v>47</v>
      </c>
      <c r="H46" s="136" t="s">
        <v>199</v>
      </c>
      <c r="I46" s="92" t="s">
        <v>47</v>
      </c>
      <c r="J46" s="92" t="s">
        <v>338</v>
      </c>
      <c r="K46" s="92" t="s">
        <v>856</v>
      </c>
      <c r="L46" s="136" t="s">
        <v>193</v>
      </c>
      <c r="M46" s="145">
        <v>45091</v>
      </c>
      <c r="N46" s="145">
        <v>45091</v>
      </c>
      <c r="O46" s="92" t="s">
        <v>2276</v>
      </c>
      <c r="P46" s="203"/>
      <c r="Q46" s="92" t="s">
        <v>9</v>
      </c>
      <c r="R46" s="92" t="s">
        <v>17</v>
      </c>
      <c r="S46" s="92"/>
      <c r="T46" s="92"/>
      <c r="U46" s="92"/>
      <c r="V46" s="166"/>
      <c r="W46" s="139"/>
      <c r="X46" s="147"/>
      <c r="Y46" s="167">
        <v>45100</v>
      </c>
      <c r="Z46" s="151" t="s">
        <v>276</v>
      </c>
      <c r="AA46" s="166" t="s">
        <v>2277</v>
      </c>
      <c r="AB46" s="166"/>
    </row>
    <row r="47" spans="1:47" x14ac:dyDescent="0.35">
      <c r="A47" s="136">
        <v>24</v>
      </c>
      <c r="B47" s="136" t="s">
        <v>2278</v>
      </c>
      <c r="C47" s="360">
        <v>28</v>
      </c>
      <c r="D47" s="144" t="s">
        <v>13</v>
      </c>
      <c r="E47" s="92" t="s">
        <v>286</v>
      </c>
      <c r="F47" s="136" t="s">
        <v>271</v>
      </c>
      <c r="G47" s="92" t="s">
        <v>1938</v>
      </c>
      <c r="H47" s="136" t="s">
        <v>205</v>
      </c>
      <c r="I47" s="92" t="s">
        <v>175</v>
      </c>
      <c r="J47" s="92" t="s">
        <v>385</v>
      </c>
      <c r="K47" s="92" t="s">
        <v>370</v>
      </c>
      <c r="L47" s="136" t="s">
        <v>195</v>
      </c>
      <c r="M47" s="145">
        <v>45090</v>
      </c>
      <c r="N47" s="145">
        <v>45090</v>
      </c>
      <c r="O47" s="92" t="s">
        <v>2279</v>
      </c>
      <c r="P47" s="203"/>
      <c r="Q47" s="92" t="s">
        <v>9</v>
      </c>
      <c r="R47" s="92" t="s">
        <v>10</v>
      </c>
      <c r="S47" s="92"/>
      <c r="T47" s="92"/>
      <c r="U47" s="92" t="s">
        <v>163</v>
      </c>
      <c r="V47" s="166" t="s">
        <v>759</v>
      </c>
      <c r="W47" s="139"/>
      <c r="X47" s="147"/>
      <c r="Y47" s="167">
        <v>45097</v>
      </c>
      <c r="Z47" s="151" t="s">
        <v>276</v>
      </c>
      <c r="AA47" s="166" t="s">
        <v>2280</v>
      </c>
      <c r="AB47" s="166">
        <v>1</v>
      </c>
    </row>
    <row r="48" spans="1:47" ht="14.5" customHeight="1" x14ac:dyDescent="0.35">
      <c r="A48" s="136">
        <v>24</v>
      </c>
      <c r="B48" s="136" t="s">
        <v>2281</v>
      </c>
      <c r="C48" s="360">
        <v>7</v>
      </c>
      <c r="D48" s="144" t="s">
        <v>20</v>
      </c>
      <c r="E48" s="92" t="s">
        <v>286</v>
      </c>
      <c r="F48" s="136" t="s">
        <v>312</v>
      </c>
      <c r="G48" s="92" t="s">
        <v>1140</v>
      </c>
      <c r="H48" s="136" t="s">
        <v>199</v>
      </c>
      <c r="I48" s="92" t="s">
        <v>7</v>
      </c>
      <c r="J48" s="92" t="s">
        <v>333</v>
      </c>
      <c r="K48" s="92" t="s">
        <v>289</v>
      </c>
      <c r="L48" s="136" t="s">
        <v>195</v>
      </c>
      <c r="M48" s="145">
        <v>45092</v>
      </c>
      <c r="N48" s="145">
        <v>45092</v>
      </c>
      <c r="O48" s="92" t="s">
        <v>2282</v>
      </c>
      <c r="P48" s="203"/>
      <c r="Q48" s="92" t="s">
        <v>9</v>
      </c>
      <c r="R48" s="92" t="s">
        <v>17</v>
      </c>
      <c r="S48" s="92"/>
      <c r="T48" s="92" t="s">
        <v>2283</v>
      </c>
      <c r="U48" s="92"/>
      <c r="V48" s="166"/>
      <c r="W48" s="139"/>
      <c r="X48" s="147"/>
      <c r="Y48" s="167">
        <v>45102</v>
      </c>
      <c r="Z48" s="151" t="s">
        <v>276</v>
      </c>
      <c r="AA48" s="166" t="s">
        <v>2284</v>
      </c>
      <c r="AB48" s="166"/>
    </row>
    <row r="49" spans="1:28" hidden="1" x14ac:dyDescent="0.35">
      <c r="A49" s="136">
        <v>24</v>
      </c>
      <c r="B49" s="136" t="s">
        <v>2285</v>
      </c>
      <c r="C49" s="360">
        <v>45</v>
      </c>
      <c r="D49" s="144" t="s">
        <v>13</v>
      </c>
      <c r="E49" s="92" t="s">
        <v>286</v>
      </c>
      <c r="F49" s="136" t="s">
        <v>271</v>
      </c>
      <c r="G49" s="92" t="s">
        <v>2286</v>
      </c>
      <c r="H49" s="136" t="s">
        <v>205</v>
      </c>
      <c r="I49" s="92" t="s">
        <v>175</v>
      </c>
      <c r="J49" s="92" t="s">
        <v>301</v>
      </c>
      <c r="K49" s="92" t="s">
        <v>370</v>
      </c>
      <c r="L49" s="136" t="s">
        <v>193</v>
      </c>
      <c r="M49" s="145">
        <v>45092</v>
      </c>
      <c r="N49" s="145">
        <v>45092</v>
      </c>
      <c r="O49" s="92" t="s">
        <v>215</v>
      </c>
      <c r="P49" s="203"/>
      <c r="Q49" s="92" t="s">
        <v>9</v>
      </c>
      <c r="R49" s="92" t="s">
        <v>10</v>
      </c>
      <c r="S49" s="92"/>
      <c r="T49" s="92"/>
      <c r="U49" s="92" t="s">
        <v>163</v>
      </c>
      <c r="V49" s="168" t="s">
        <v>2287</v>
      </c>
      <c r="W49" s="139"/>
      <c r="X49" s="147"/>
      <c r="Y49" s="167">
        <v>45103</v>
      </c>
      <c r="Z49" s="151" t="s">
        <v>276</v>
      </c>
      <c r="AA49" s="166" t="s">
        <v>2288</v>
      </c>
      <c r="AB49" s="166">
        <v>2</v>
      </c>
    </row>
    <row r="50" spans="1:28" ht="14.5" hidden="1" customHeight="1" x14ac:dyDescent="0.35">
      <c r="A50" s="136">
        <v>24</v>
      </c>
      <c r="B50" s="136" t="s">
        <v>2289</v>
      </c>
      <c r="C50" s="360">
        <v>5</v>
      </c>
      <c r="D50" s="144" t="s">
        <v>25</v>
      </c>
      <c r="E50" s="92" t="s">
        <v>286</v>
      </c>
      <c r="F50" s="136" t="s">
        <v>271</v>
      </c>
      <c r="G50" s="92" t="s">
        <v>47</v>
      </c>
      <c r="H50" s="136" t="s">
        <v>199</v>
      </c>
      <c r="I50" s="92" t="s">
        <v>53</v>
      </c>
      <c r="J50" s="92" t="s">
        <v>333</v>
      </c>
      <c r="K50" s="92" t="s">
        <v>358</v>
      </c>
      <c r="L50" s="136" t="s">
        <v>193</v>
      </c>
      <c r="M50" s="145">
        <v>45092</v>
      </c>
      <c r="N50" s="145">
        <v>45092</v>
      </c>
      <c r="O50" s="92" t="s">
        <v>1548</v>
      </c>
      <c r="P50" s="203"/>
      <c r="Q50" s="92" t="s">
        <v>9</v>
      </c>
      <c r="R50" s="92" t="s">
        <v>10</v>
      </c>
      <c r="S50" s="92"/>
      <c r="T50" s="92"/>
      <c r="U50" s="92"/>
      <c r="V50" s="166"/>
      <c r="W50" s="139"/>
      <c r="X50" s="147"/>
      <c r="Y50" s="167">
        <v>45097</v>
      </c>
      <c r="Z50" s="151" t="s">
        <v>276</v>
      </c>
      <c r="AA50" s="166" t="s">
        <v>1784</v>
      </c>
      <c r="AB50" s="166"/>
    </row>
    <row r="51" spans="1:28" ht="14.5" customHeight="1" x14ac:dyDescent="0.35">
      <c r="A51" s="136">
        <v>24</v>
      </c>
      <c r="B51" s="136" t="s">
        <v>2290</v>
      </c>
      <c r="C51" s="360">
        <v>44</v>
      </c>
      <c r="D51" s="144" t="s">
        <v>13</v>
      </c>
      <c r="E51" s="92" t="s">
        <v>279</v>
      </c>
      <c r="F51" s="136" t="s">
        <v>271</v>
      </c>
      <c r="G51" s="92" t="s">
        <v>47</v>
      </c>
      <c r="H51" s="136" t="s">
        <v>199</v>
      </c>
      <c r="I51" s="92" t="s">
        <v>47</v>
      </c>
      <c r="J51" s="92" t="s">
        <v>1264</v>
      </c>
      <c r="K51" s="92" t="s">
        <v>365</v>
      </c>
      <c r="L51" s="136" t="s">
        <v>195</v>
      </c>
      <c r="M51" s="145">
        <v>45092</v>
      </c>
      <c r="N51" s="145">
        <v>45092</v>
      </c>
      <c r="O51" s="92" t="s">
        <v>2291</v>
      </c>
      <c r="P51" s="203"/>
      <c r="Q51" s="92" t="s">
        <v>9</v>
      </c>
      <c r="R51" s="92" t="s">
        <v>17</v>
      </c>
      <c r="S51" s="92"/>
      <c r="T51" s="92" t="s">
        <v>2292</v>
      </c>
      <c r="U51" s="92"/>
      <c r="V51" s="166"/>
      <c r="W51" s="139"/>
      <c r="X51" s="147"/>
      <c r="Y51" s="167">
        <v>45095</v>
      </c>
      <c r="Z51" s="151" t="s">
        <v>276</v>
      </c>
      <c r="AA51" s="166" t="s">
        <v>2293</v>
      </c>
      <c r="AB51" s="168"/>
    </row>
    <row r="52" spans="1:28" ht="14.5" hidden="1" customHeight="1" x14ac:dyDescent="0.35">
      <c r="A52" s="136">
        <v>24</v>
      </c>
      <c r="B52" s="136" t="s">
        <v>2294</v>
      </c>
      <c r="C52" s="360">
        <v>7</v>
      </c>
      <c r="D52" s="144" t="s">
        <v>20</v>
      </c>
      <c r="E52" s="92" t="s">
        <v>286</v>
      </c>
      <c r="F52" s="136" t="s">
        <v>271</v>
      </c>
      <c r="G52" s="92" t="s">
        <v>53</v>
      </c>
      <c r="H52" s="136" t="s">
        <v>199</v>
      </c>
      <c r="I52" s="92" t="s">
        <v>53</v>
      </c>
      <c r="J52" s="92" t="s">
        <v>327</v>
      </c>
      <c r="K52" s="92" t="s">
        <v>400</v>
      </c>
      <c r="L52" s="136" t="s">
        <v>193</v>
      </c>
      <c r="M52" s="145">
        <v>45092</v>
      </c>
      <c r="N52" s="145">
        <v>45092</v>
      </c>
      <c r="O52" s="92" t="s">
        <v>2169</v>
      </c>
      <c r="P52" s="203"/>
      <c r="Q52" s="92" t="s">
        <v>9</v>
      </c>
      <c r="R52" s="92" t="s">
        <v>10</v>
      </c>
      <c r="S52" s="92"/>
      <c r="T52" s="92"/>
      <c r="U52" s="92"/>
      <c r="V52" s="166"/>
      <c r="W52" s="139"/>
      <c r="X52" s="147"/>
      <c r="Y52" s="167">
        <v>45099</v>
      </c>
      <c r="Z52" s="151" t="s">
        <v>276</v>
      </c>
      <c r="AA52" s="166" t="s">
        <v>2295</v>
      </c>
      <c r="AB52" s="168"/>
    </row>
    <row r="53" spans="1:28" ht="14.5" customHeight="1" x14ac:dyDescent="0.35">
      <c r="A53" s="136">
        <v>24</v>
      </c>
      <c r="B53" s="136" t="s">
        <v>2296</v>
      </c>
      <c r="C53" s="360">
        <v>9</v>
      </c>
      <c r="D53" s="144" t="s">
        <v>13</v>
      </c>
      <c r="E53" s="92" t="s">
        <v>286</v>
      </c>
      <c r="F53" s="136" t="s">
        <v>271</v>
      </c>
      <c r="G53" s="92" t="s">
        <v>336</v>
      </c>
      <c r="H53" s="136" t="s">
        <v>199</v>
      </c>
      <c r="I53" s="92" t="s">
        <v>7</v>
      </c>
      <c r="J53" s="92" t="s">
        <v>333</v>
      </c>
      <c r="K53" s="92" t="s">
        <v>289</v>
      </c>
      <c r="L53" s="136" t="s">
        <v>195</v>
      </c>
      <c r="M53" s="145">
        <v>45092</v>
      </c>
      <c r="N53" s="145">
        <v>45092</v>
      </c>
      <c r="O53" s="92" t="s">
        <v>1454</v>
      </c>
      <c r="P53" s="203"/>
      <c r="Q53" s="92" t="s">
        <v>9</v>
      </c>
      <c r="R53" s="92" t="s">
        <v>10</v>
      </c>
      <c r="S53" s="92"/>
      <c r="T53" s="92"/>
      <c r="U53" s="92"/>
      <c r="V53" s="166"/>
      <c r="W53" s="139"/>
      <c r="X53" s="147"/>
      <c r="Y53" s="167">
        <v>45096</v>
      </c>
      <c r="Z53" s="151" t="s">
        <v>276</v>
      </c>
      <c r="AA53" s="171" t="s">
        <v>1063</v>
      </c>
      <c r="AB53" s="171"/>
    </row>
    <row r="54" spans="1:28" ht="14.5" customHeight="1" x14ac:dyDescent="0.35">
      <c r="A54" s="136">
        <v>24</v>
      </c>
      <c r="B54" s="136" t="s">
        <v>2297</v>
      </c>
      <c r="C54" s="360">
        <v>11</v>
      </c>
      <c r="D54" s="144" t="s">
        <v>13</v>
      </c>
      <c r="E54" s="92" t="s">
        <v>279</v>
      </c>
      <c r="F54" s="136" t="s">
        <v>271</v>
      </c>
      <c r="G54" s="92" t="s">
        <v>336</v>
      </c>
      <c r="H54" s="136" t="s">
        <v>199</v>
      </c>
      <c r="I54" s="92" t="s">
        <v>7</v>
      </c>
      <c r="J54" s="92" t="s">
        <v>333</v>
      </c>
      <c r="K54" s="92" t="s">
        <v>289</v>
      </c>
      <c r="L54" s="136" t="s">
        <v>195</v>
      </c>
      <c r="M54" s="145">
        <v>45092</v>
      </c>
      <c r="N54" s="145">
        <v>45092</v>
      </c>
      <c r="O54" s="92" t="s">
        <v>1454</v>
      </c>
      <c r="P54" s="203"/>
      <c r="Q54" s="92" t="s">
        <v>9</v>
      </c>
      <c r="R54" s="92" t="s">
        <v>10</v>
      </c>
      <c r="S54" s="92"/>
      <c r="T54" s="166"/>
      <c r="U54" s="92"/>
      <c r="V54" s="147"/>
      <c r="W54" s="139"/>
      <c r="X54" s="166"/>
      <c r="Y54" s="167">
        <v>45096</v>
      </c>
      <c r="Z54" s="369" t="s">
        <v>276</v>
      </c>
      <c r="AA54" s="79" t="s">
        <v>1063</v>
      </c>
      <c r="AB54" s="79"/>
    </row>
    <row r="55" spans="1:28" ht="14.5" customHeight="1" x14ac:dyDescent="0.35">
      <c r="A55" s="136">
        <v>24</v>
      </c>
      <c r="B55" s="136" t="s">
        <v>2298</v>
      </c>
      <c r="C55" s="360">
        <v>30</v>
      </c>
      <c r="D55" s="144" t="s">
        <v>13</v>
      </c>
      <c r="E55" s="92" t="s">
        <v>279</v>
      </c>
      <c r="F55" s="136" t="s">
        <v>271</v>
      </c>
      <c r="G55" s="92" t="s">
        <v>2299</v>
      </c>
      <c r="H55" s="136" t="s">
        <v>199</v>
      </c>
      <c r="I55" s="92" t="s">
        <v>7</v>
      </c>
      <c r="J55" s="92" t="s">
        <v>333</v>
      </c>
      <c r="K55" s="92" t="s">
        <v>289</v>
      </c>
      <c r="L55" s="136" t="s">
        <v>195</v>
      </c>
      <c r="M55" s="145">
        <v>45092</v>
      </c>
      <c r="N55" s="145">
        <v>45092</v>
      </c>
      <c r="O55" s="92" t="s">
        <v>2229</v>
      </c>
      <c r="P55" s="203"/>
      <c r="Q55" s="92" t="s">
        <v>9</v>
      </c>
      <c r="R55" s="92" t="s">
        <v>17</v>
      </c>
      <c r="S55" s="92"/>
      <c r="T55" s="166"/>
      <c r="U55" s="92"/>
      <c r="V55" s="147"/>
      <c r="W55" s="139"/>
      <c r="X55" s="166"/>
      <c r="Y55" s="167">
        <v>45096</v>
      </c>
      <c r="Z55" s="369" t="s">
        <v>773</v>
      </c>
      <c r="AA55" s="79"/>
      <c r="AB55" s="79"/>
    </row>
    <row r="56" spans="1:28" ht="14.5" hidden="1" customHeight="1" x14ac:dyDescent="0.35">
      <c r="A56" s="136">
        <v>24</v>
      </c>
      <c r="B56" s="136" t="s">
        <v>2300</v>
      </c>
      <c r="C56" s="360">
        <v>35</v>
      </c>
      <c r="D56" s="144" t="s">
        <v>25</v>
      </c>
      <c r="E56" s="92" t="s">
        <v>279</v>
      </c>
      <c r="F56" s="136" t="s">
        <v>271</v>
      </c>
      <c r="G56" s="92" t="s">
        <v>44</v>
      </c>
      <c r="H56" s="136" t="s">
        <v>199</v>
      </c>
      <c r="I56" s="92" t="s">
        <v>44</v>
      </c>
      <c r="J56" s="92" t="s">
        <v>1264</v>
      </c>
      <c r="K56" s="92" t="s">
        <v>561</v>
      </c>
      <c r="L56" s="136" t="s">
        <v>193</v>
      </c>
      <c r="M56" s="145">
        <v>45092</v>
      </c>
      <c r="N56" s="145">
        <v>45092</v>
      </c>
      <c r="O56" s="92" t="s">
        <v>2301</v>
      </c>
      <c r="P56" s="203"/>
      <c r="Q56" s="92" t="s">
        <v>9</v>
      </c>
      <c r="R56" s="92" t="s">
        <v>10</v>
      </c>
      <c r="S56" s="92"/>
      <c r="T56" s="166"/>
      <c r="U56" s="92"/>
      <c r="V56" s="147"/>
      <c r="W56" s="139"/>
      <c r="X56" s="166"/>
      <c r="Y56" s="167">
        <v>45096</v>
      </c>
      <c r="Z56" s="369" t="s">
        <v>276</v>
      </c>
      <c r="AA56" s="79" t="s">
        <v>2302</v>
      </c>
      <c r="AB56" s="79"/>
    </row>
    <row r="57" spans="1:28" ht="14.5" hidden="1" customHeight="1" x14ac:dyDescent="0.35">
      <c r="A57" s="136">
        <v>24</v>
      </c>
      <c r="B57" s="136" t="s">
        <v>2303</v>
      </c>
      <c r="C57" s="363">
        <v>24</v>
      </c>
      <c r="D57" s="144" t="s">
        <v>13</v>
      </c>
      <c r="E57" s="92" t="s">
        <v>286</v>
      </c>
      <c r="F57" s="136" t="s">
        <v>312</v>
      </c>
      <c r="G57" s="92" t="s">
        <v>1886</v>
      </c>
      <c r="H57" s="136" t="s">
        <v>199</v>
      </c>
      <c r="I57" s="92" t="s">
        <v>7</v>
      </c>
      <c r="J57" s="92" t="s">
        <v>433</v>
      </c>
      <c r="K57" s="92" t="s">
        <v>289</v>
      </c>
      <c r="L57" s="92" t="s">
        <v>193</v>
      </c>
      <c r="M57" s="145">
        <v>45093</v>
      </c>
      <c r="N57" s="145">
        <v>45093</v>
      </c>
      <c r="O57" s="92" t="s">
        <v>2304</v>
      </c>
      <c r="P57" s="203"/>
      <c r="Q57" s="92" t="s">
        <v>9</v>
      </c>
      <c r="R57" s="92" t="s">
        <v>23</v>
      </c>
      <c r="S57" s="92"/>
      <c r="T57" s="166" t="s">
        <v>2199</v>
      </c>
      <c r="U57" s="92"/>
      <c r="V57" s="167"/>
      <c r="W57" s="139"/>
      <c r="X57" s="166"/>
      <c r="Y57" s="167">
        <v>45095</v>
      </c>
      <c r="Z57" s="369" t="s">
        <v>276</v>
      </c>
      <c r="AA57" s="79" t="s">
        <v>1669</v>
      </c>
      <c r="AB57" s="79"/>
    </row>
    <row r="58" spans="1:28" ht="14.5" hidden="1" customHeight="1" x14ac:dyDescent="0.35">
      <c r="A58" s="136">
        <v>24</v>
      </c>
      <c r="B58" s="136" t="s">
        <v>2305</v>
      </c>
      <c r="C58" s="363">
        <v>1.3</v>
      </c>
      <c r="D58" s="144" t="s">
        <v>13</v>
      </c>
      <c r="E58" s="92" t="s">
        <v>279</v>
      </c>
      <c r="F58" s="136" t="s">
        <v>271</v>
      </c>
      <c r="G58" s="92" t="s">
        <v>53</v>
      </c>
      <c r="H58" s="136" t="s">
        <v>199</v>
      </c>
      <c r="I58" s="92" t="s">
        <v>53</v>
      </c>
      <c r="J58" s="92" t="s">
        <v>327</v>
      </c>
      <c r="K58" s="92" t="s">
        <v>1065</v>
      </c>
      <c r="L58" s="136" t="s">
        <v>193</v>
      </c>
      <c r="M58" s="145">
        <v>45093</v>
      </c>
      <c r="N58" s="145">
        <v>45093</v>
      </c>
      <c r="O58" s="92" t="s">
        <v>2306</v>
      </c>
      <c r="P58" s="203"/>
      <c r="Q58" s="92" t="s">
        <v>9</v>
      </c>
      <c r="R58" s="92" t="s">
        <v>17</v>
      </c>
      <c r="S58" s="92"/>
      <c r="T58" s="166"/>
      <c r="U58" s="92"/>
      <c r="V58" s="167"/>
      <c r="W58" s="139"/>
      <c r="X58" s="166"/>
      <c r="Y58" s="167">
        <v>45098</v>
      </c>
      <c r="Z58" s="369" t="s">
        <v>276</v>
      </c>
      <c r="AA58" s="79" t="s">
        <v>2306</v>
      </c>
      <c r="AB58" s="79"/>
    </row>
    <row r="59" spans="1:28" hidden="1" x14ac:dyDescent="0.35">
      <c r="A59" s="136">
        <v>24</v>
      </c>
      <c r="B59" s="136" t="s">
        <v>2307</v>
      </c>
      <c r="C59" s="92">
        <v>11</v>
      </c>
      <c r="D59" s="144" t="s">
        <v>13</v>
      </c>
      <c r="E59" s="92" t="s">
        <v>286</v>
      </c>
      <c r="F59" s="136" t="s">
        <v>271</v>
      </c>
      <c r="G59" s="92" t="s">
        <v>1022</v>
      </c>
      <c r="H59" s="136" t="s">
        <v>199</v>
      </c>
      <c r="I59" s="92" t="s">
        <v>7</v>
      </c>
      <c r="J59" s="92" t="s">
        <v>433</v>
      </c>
      <c r="K59" s="92" t="s">
        <v>289</v>
      </c>
      <c r="L59" s="92" t="s">
        <v>193</v>
      </c>
      <c r="M59" s="145">
        <v>45093</v>
      </c>
      <c r="N59" s="145">
        <v>45093</v>
      </c>
      <c r="O59" s="92" t="s">
        <v>520</v>
      </c>
      <c r="P59" s="203"/>
      <c r="Q59" s="92" t="s">
        <v>9</v>
      </c>
      <c r="R59" s="92" t="s">
        <v>10</v>
      </c>
      <c r="S59" s="92"/>
      <c r="T59" s="166"/>
      <c r="U59" s="92" t="s">
        <v>163</v>
      </c>
      <c r="V59" s="167" t="s">
        <v>2287</v>
      </c>
      <c r="W59" s="139"/>
      <c r="X59" s="166"/>
      <c r="Y59" s="167">
        <v>45105</v>
      </c>
      <c r="Z59" s="369" t="s">
        <v>276</v>
      </c>
      <c r="AA59" s="79" t="s">
        <v>753</v>
      </c>
      <c r="AB59" s="79">
        <v>2</v>
      </c>
    </row>
    <row r="60" spans="1:28" ht="14.5" hidden="1" customHeight="1" x14ac:dyDescent="0.35">
      <c r="A60" s="136">
        <v>24</v>
      </c>
      <c r="B60" s="136" t="s">
        <v>2308</v>
      </c>
      <c r="C60" s="92">
        <v>30</v>
      </c>
      <c r="D60" s="144" t="s">
        <v>13</v>
      </c>
      <c r="E60" s="92" t="s">
        <v>286</v>
      </c>
      <c r="F60" s="136" t="s">
        <v>271</v>
      </c>
      <c r="G60" s="92" t="s">
        <v>2309</v>
      </c>
      <c r="H60" s="136" t="s">
        <v>199</v>
      </c>
      <c r="I60" s="236" t="s">
        <v>7</v>
      </c>
      <c r="J60" s="92" t="s">
        <v>612</v>
      </c>
      <c r="K60" s="92" t="s">
        <v>289</v>
      </c>
      <c r="L60" s="92" t="s">
        <v>193</v>
      </c>
      <c r="M60" s="145">
        <v>45093</v>
      </c>
      <c r="N60" s="145">
        <v>45093</v>
      </c>
      <c r="O60" s="92" t="s">
        <v>2310</v>
      </c>
      <c r="P60" s="203"/>
      <c r="Q60" s="92" t="s">
        <v>9</v>
      </c>
      <c r="R60" s="92" t="s">
        <v>23</v>
      </c>
      <c r="S60" s="92"/>
      <c r="T60" s="166" t="s">
        <v>319</v>
      </c>
      <c r="U60" s="92"/>
      <c r="V60" s="167"/>
      <c r="W60" s="139"/>
      <c r="X60" s="166"/>
      <c r="Y60" s="167">
        <v>45098</v>
      </c>
      <c r="Z60" s="369" t="s">
        <v>276</v>
      </c>
      <c r="AA60" s="79" t="s">
        <v>2311</v>
      </c>
      <c r="AB60" s="79"/>
    </row>
    <row r="61" spans="1:28" hidden="1" x14ac:dyDescent="0.35">
      <c r="A61" s="136">
        <v>24</v>
      </c>
      <c r="B61" s="136" t="s">
        <v>2312</v>
      </c>
      <c r="C61" s="92">
        <v>30</v>
      </c>
      <c r="D61" s="144" t="s">
        <v>13</v>
      </c>
      <c r="E61" s="92" t="s">
        <v>286</v>
      </c>
      <c r="F61" s="136" t="s">
        <v>271</v>
      </c>
      <c r="G61" s="92" t="s">
        <v>2167</v>
      </c>
      <c r="H61" s="136" t="s">
        <v>199</v>
      </c>
      <c r="I61" s="92" t="s">
        <v>7</v>
      </c>
      <c r="J61" s="92" t="s">
        <v>273</v>
      </c>
      <c r="K61" s="92" t="s">
        <v>289</v>
      </c>
      <c r="L61" s="92" t="s">
        <v>193</v>
      </c>
      <c r="M61" s="145">
        <v>45093</v>
      </c>
      <c r="N61" s="145">
        <v>45093</v>
      </c>
      <c r="O61" s="92" t="s">
        <v>2313</v>
      </c>
      <c r="P61" s="203"/>
      <c r="Q61" s="92" t="s">
        <v>9</v>
      </c>
      <c r="R61" s="92" t="s">
        <v>23</v>
      </c>
      <c r="S61" s="92"/>
      <c r="T61" s="166" t="s">
        <v>2314</v>
      </c>
      <c r="U61" s="92" t="s">
        <v>163</v>
      </c>
      <c r="V61" s="167" t="s">
        <v>2287</v>
      </c>
      <c r="W61" s="139"/>
      <c r="X61" s="166"/>
      <c r="Y61" s="167">
        <v>45102</v>
      </c>
      <c r="Z61" s="369" t="s">
        <v>276</v>
      </c>
      <c r="AA61" s="79" t="s">
        <v>2315</v>
      </c>
      <c r="AB61" s="79">
        <v>2</v>
      </c>
    </row>
    <row r="62" spans="1:28" s="127" customFormat="1" ht="14.5" hidden="1" customHeight="1" x14ac:dyDescent="0.35">
      <c r="A62" s="137">
        <v>24</v>
      </c>
      <c r="B62" s="137" t="s">
        <v>2316</v>
      </c>
      <c r="C62" s="273">
        <v>11</v>
      </c>
      <c r="D62" s="138" t="s">
        <v>13</v>
      </c>
      <c r="E62" s="139" t="s">
        <v>279</v>
      </c>
      <c r="F62" s="137" t="s">
        <v>271</v>
      </c>
      <c r="G62" s="273" t="s">
        <v>755</v>
      </c>
      <c r="H62" s="137" t="s">
        <v>199</v>
      </c>
      <c r="I62" s="139" t="s">
        <v>7</v>
      </c>
      <c r="J62" s="139" t="s">
        <v>433</v>
      </c>
      <c r="K62" s="139" t="s">
        <v>289</v>
      </c>
      <c r="L62" s="139" t="s">
        <v>193</v>
      </c>
      <c r="M62" s="140">
        <v>45093</v>
      </c>
      <c r="N62" s="140">
        <v>45093</v>
      </c>
      <c r="O62" s="139" t="s">
        <v>2317</v>
      </c>
      <c r="P62" s="203"/>
      <c r="Q62" s="139" t="s">
        <v>9</v>
      </c>
      <c r="R62" s="139" t="s">
        <v>10</v>
      </c>
      <c r="S62" s="139"/>
      <c r="T62" s="372"/>
      <c r="U62" s="92"/>
      <c r="V62" s="373"/>
      <c r="W62" s="139"/>
      <c r="X62" s="372"/>
      <c r="Y62" s="374">
        <v>44365</v>
      </c>
      <c r="Z62" s="190" t="s">
        <v>430</v>
      </c>
      <c r="AA62" s="278" t="s">
        <v>2318</v>
      </c>
      <c r="AB62" s="278"/>
    </row>
    <row r="63" spans="1:28" ht="14.5" hidden="1" customHeight="1" x14ac:dyDescent="0.35">
      <c r="A63" s="136">
        <v>24</v>
      </c>
      <c r="B63" s="136" t="s">
        <v>2319</v>
      </c>
      <c r="C63" s="92">
        <v>18</v>
      </c>
      <c r="D63" s="144" t="s">
        <v>13</v>
      </c>
      <c r="E63" s="92" t="s">
        <v>286</v>
      </c>
      <c r="F63" s="136" t="s">
        <v>271</v>
      </c>
      <c r="G63" s="92" t="s">
        <v>1147</v>
      </c>
      <c r="H63" s="136" t="s">
        <v>199</v>
      </c>
      <c r="I63" s="92" t="s">
        <v>7</v>
      </c>
      <c r="J63" s="92" t="s">
        <v>273</v>
      </c>
      <c r="K63" s="92" t="s">
        <v>289</v>
      </c>
      <c r="L63" s="92" t="s">
        <v>193</v>
      </c>
      <c r="M63" s="145">
        <v>45093</v>
      </c>
      <c r="N63" s="145">
        <v>45093</v>
      </c>
      <c r="O63" s="92" t="s">
        <v>2320</v>
      </c>
      <c r="P63" s="203"/>
      <c r="Q63" s="92" t="s">
        <v>9</v>
      </c>
      <c r="R63" s="92" t="s">
        <v>23</v>
      </c>
      <c r="S63" s="92"/>
      <c r="T63" s="166"/>
      <c r="U63" s="92"/>
      <c r="V63" s="167"/>
      <c r="W63" s="139"/>
      <c r="X63" s="166"/>
      <c r="Y63" s="167">
        <v>45098</v>
      </c>
      <c r="Z63" s="369" t="s">
        <v>276</v>
      </c>
      <c r="AA63" s="79" t="s">
        <v>2321</v>
      </c>
      <c r="AB63" s="79"/>
    </row>
    <row r="64" spans="1:28" ht="14.5" customHeight="1" x14ac:dyDescent="0.35">
      <c r="A64" s="136">
        <v>24</v>
      </c>
      <c r="B64" s="136" t="s">
        <v>2322</v>
      </c>
      <c r="C64" s="92">
        <v>30</v>
      </c>
      <c r="D64" s="144" t="s">
        <v>13</v>
      </c>
      <c r="E64" s="92" t="s">
        <v>286</v>
      </c>
      <c r="F64" s="136" t="s">
        <v>271</v>
      </c>
      <c r="G64" s="92" t="s">
        <v>50</v>
      </c>
      <c r="H64" s="136" t="s">
        <v>199</v>
      </c>
      <c r="I64" s="92" t="s">
        <v>50</v>
      </c>
      <c r="J64" s="92" t="s">
        <v>1264</v>
      </c>
      <c r="K64" s="92" t="s">
        <v>499</v>
      </c>
      <c r="L64" s="136" t="s">
        <v>195</v>
      </c>
      <c r="M64" s="145">
        <v>45093</v>
      </c>
      <c r="N64" s="145">
        <v>45093</v>
      </c>
      <c r="O64" s="92" t="s">
        <v>2323</v>
      </c>
      <c r="P64" s="203"/>
      <c r="Q64" s="92" t="s">
        <v>9</v>
      </c>
      <c r="R64" s="92" t="s">
        <v>23</v>
      </c>
      <c r="S64" s="92"/>
      <c r="T64" s="166" t="s">
        <v>2324</v>
      </c>
      <c r="U64" s="92"/>
      <c r="V64" s="167"/>
      <c r="W64" s="139"/>
      <c r="X64" s="166"/>
      <c r="Y64" s="167">
        <v>45113</v>
      </c>
      <c r="Z64" s="369" t="s">
        <v>276</v>
      </c>
      <c r="AA64" s="79" t="s">
        <v>2325</v>
      </c>
      <c r="AB64" s="79"/>
    </row>
    <row r="65" spans="1:28" hidden="1" x14ac:dyDescent="0.35">
      <c r="A65" s="136">
        <v>24</v>
      </c>
      <c r="B65" s="136" t="s">
        <v>2326</v>
      </c>
      <c r="C65" s="92">
        <v>15</v>
      </c>
      <c r="D65" s="144" t="s">
        <v>13</v>
      </c>
      <c r="E65" s="92" t="s">
        <v>286</v>
      </c>
      <c r="F65" s="136" t="s">
        <v>271</v>
      </c>
      <c r="G65" s="92" t="s">
        <v>298</v>
      </c>
      <c r="H65" s="136" t="s">
        <v>199</v>
      </c>
      <c r="I65" s="92" t="s">
        <v>7</v>
      </c>
      <c r="J65" s="92" t="s">
        <v>385</v>
      </c>
      <c r="K65" s="92" t="s">
        <v>289</v>
      </c>
      <c r="L65" s="92" t="s">
        <v>193</v>
      </c>
      <c r="M65" s="145">
        <v>45093</v>
      </c>
      <c r="N65" s="145">
        <v>45093</v>
      </c>
      <c r="O65" s="92" t="s">
        <v>520</v>
      </c>
      <c r="P65" s="203"/>
      <c r="Q65" s="92" t="s">
        <v>9</v>
      </c>
      <c r="R65" s="92" t="s">
        <v>10</v>
      </c>
      <c r="S65" s="92"/>
      <c r="T65" s="166"/>
      <c r="U65" s="92" t="s">
        <v>163</v>
      </c>
      <c r="V65" s="167" t="s">
        <v>2327</v>
      </c>
      <c r="W65" s="139"/>
      <c r="X65" s="166"/>
      <c r="Y65" s="167">
        <v>45103</v>
      </c>
      <c r="Z65" s="369" t="s">
        <v>276</v>
      </c>
      <c r="AA65" s="79" t="s">
        <v>2328</v>
      </c>
      <c r="AB65" s="79">
        <v>2</v>
      </c>
    </row>
    <row r="66" spans="1:28" ht="14.5" hidden="1" customHeight="1" x14ac:dyDescent="0.35">
      <c r="A66" s="136">
        <v>24</v>
      </c>
      <c r="B66" s="136" t="s">
        <v>2329</v>
      </c>
      <c r="C66" s="92">
        <v>21</v>
      </c>
      <c r="D66" s="144" t="s">
        <v>13</v>
      </c>
      <c r="E66" s="92" t="s">
        <v>286</v>
      </c>
      <c r="F66" s="136" t="s">
        <v>271</v>
      </c>
      <c r="G66" s="92" t="s">
        <v>2330</v>
      </c>
      <c r="H66" s="136" t="s">
        <v>199</v>
      </c>
      <c r="I66" s="92" t="s">
        <v>7</v>
      </c>
      <c r="J66" s="92" t="s">
        <v>612</v>
      </c>
      <c r="K66" s="92" t="s">
        <v>289</v>
      </c>
      <c r="L66" s="92" t="s">
        <v>193</v>
      </c>
      <c r="M66" s="145">
        <v>45093</v>
      </c>
      <c r="N66" s="145">
        <v>45093</v>
      </c>
      <c r="O66" s="92" t="s">
        <v>2331</v>
      </c>
      <c r="P66" s="203"/>
      <c r="Q66" s="92" t="s">
        <v>9</v>
      </c>
      <c r="R66" s="92" t="s">
        <v>23</v>
      </c>
      <c r="S66" s="92"/>
      <c r="T66" s="166" t="s">
        <v>2332</v>
      </c>
      <c r="U66" s="92"/>
      <c r="V66" s="167"/>
      <c r="W66" s="139"/>
      <c r="X66" s="166"/>
      <c r="Y66" s="167">
        <v>45098</v>
      </c>
      <c r="Z66" s="369" t="s">
        <v>276</v>
      </c>
      <c r="AA66" s="79" t="s">
        <v>2333</v>
      </c>
      <c r="AB66" s="79"/>
    </row>
    <row r="67" spans="1:28" ht="14.5" customHeight="1" x14ac:dyDescent="0.35">
      <c r="A67" s="136">
        <v>24</v>
      </c>
      <c r="B67" s="136" t="s">
        <v>2334</v>
      </c>
      <c r="C67" s="92">
        <v>20</v>
      </c>
      <c r="D67" s="144" t="s">
        <v>13</v>
      </c>
      <c r="E67" s="92" t="s">
        <v>286</v>
      </c>
      <c r="F67" s="136" t="s">
        <v>271</v>
      </c>
      <c r="G67" s="92" t="s">
        <v>53</v>
      </c>
      <c r="H67" s="136" t="s">
        <v>199</v>
      </c>
      <c r="I67" s="92" t="s">
        <v>53</v>
      </c>
      <c r="J67" s="92" t="s">
        <v>385</v>
      </c>
      <c r="K67" s="92" t="s">
        <v>289</v>
      </c>
      <c r="L67" s="136" t="s">
        <v>195</v>
      </c>
      <c r="M67" s="145">
        <v>45094</v>
      </c>
      <c r="N67" s="145">
        <v>45094</v>
      </c>
      <c r="O67" s="92" t="s">
        <v>2335</v>
      </c>
      <c r="P67" s="203"/>
      <c r="Q67" s="92" t="s">
        <v>9</v>
      </c>
      <c r="R67" s="92" t="s">
        <v>17</v>
      </c>
      <c r="S67" s="92"/>
      <c r="T67" s="166"/>
      <c r="U67" s="92"/>
      <c r="V67" s="167"/>
      <c r="W67" s="139"/>
      <c r="X67" s="166"/>
      <c r="Y67" s="167">
        <v>45098</v>
      </c>
      <c r="Z67" s="369" t="s">
        <v>276</v>
      </c>
      <c r="AA67" s="79" t="s">
        <v>1297</v>
      </c>
      <c r="AB67" s="79"/>
    </row>
    <row r="68" spans="1:28" ht="14.5" customHeight="1" x14ac:dyDescent="0.35">
      <c r="A68" s="136">
        <v>24</v>
      </c>
      <c r="B68" s="136" t="s">
        <v>2336</v>
      </c>
      <c r="C68" s="92">
        <v>35</v>
      </c>
      <c r="D68" s="144" t="s">
        <v>13</v>
      </c>
      <c r="E68" s="92" t="s">
        <v>286</v>
      </c>
      <c r="F68" s="136" t="s">
        <v>271</v>
      </c>
      <c r="G68" s="92" t="s">
        <v>53</v>
      </c>
      <c r="H68" s="136" t="s">
        <v>199</v>
      </c>
      <c r="I68" s="92" t="s">
        <v>53</v>
      </c>
      <c r="J68" s="92" t="s">
        <v>612</v>
      </c>
      <c r="K68" s="92" t="s">
        <v>768</v>
      </c>
      <c r="L68" s="136" t="s">
        <v>195</v>
      </c>
      <c r="M68" s="145">
        <v>45094</v>
      </c>
      <c r="N68" s="145">
        <v>45094</v>
      </c>
      <c r="O68" s="92" t="s">
        <v>2337</v>
      </c>
      <c r="P68" s="203"/>
      <c r="Q68" s="92" t="s">
        <v>9</v>
      </c>
      <c r="R68" s="92" t="s">
        <v>23</v>
      </c>
      <c r="S68" s="92"/>
      <c r="T68" s="166"/>
      <c r="U68" s="92"/>
      <c r="V68" s="167"/>
      <c r="W68" s="139"/>
      <c r="X68" s="166"/>
      <c r="Y68" s="167">
        <v>45100</v>
      </c>
      <c r="Z68" s="369" t="s">
        <v>276</v>
      </c>
      <c r="AA68" s="79" t="s">
        <v>2338</v>
      </c>
      <c r="AB68" s="79"/>
    </row>
    <row r="69" spans="1:28" s="291" customFormat="1" ht="14.5" customHeight="1" x14ac:dyDescent="0.35">
      <c r="A69" s="151">
        <v>24</v>
      </c>
      <c r="B69" s="151" t="s">
        <v>2339</v>
      </c>
      <c r="C69" s="153">
        <v>1.9</v>
      </c>
      <c r="D69" s="144" t="s">
        <v>13</v>
      </c>
      <c r="E69" s="92" t="s">
        <v>279</v>
      </c>
      <c r="F69" s="136" t="s">
        <v>312</v>
      </c>
      <c r="G69" s="153" t="s">
        <v>2340</v>
      </c>
      <c r="H69" s="136" t="s">
        <v>205</v>
      </c>
      <c r="I69" s="153" t="s">
        <v>173</v>
      </c>
      <c r="J69" s="92" t="s">
        <v>612</v>
      </c>
      <c r="K69" s="92" t="s">
        <v>2341</v>
      </c>
      <c r="L69" s="101" t="s">
        <v>195</v>
      </c>
      <c r="M69" s="145">
        <v>45093</v>
      </c>
      <c r="N69" s="145">
        <v>45093</v>
      </c>
      <c r="O69" s="92" t="s">
        <v>2342</v>
      </c>
      <c r="P69" s="203"/>
      <c r="Q69" s="92" t="s">
        <v>9</v>
      </c>
      <c r="R69" s="92" t="s">
        <v>10</v>
      </c>
      <c r="S69" s="92"/>
      <c r="T69" s="166"/>
      <c r="U69" s="92"/>
      <c r="V69" s="167"/>
      <c r="W69" s="139"/>
      <c r="X69" s="166"/>
      <c r="Y69" s="167">
        <v>45096</v>
      </c>
      <c r="Z69" s="369" t="s">
        <v>276</v>
      </c>
      <c r="AA69" s="163" t="s">
        <v>1029</v>
      </c>
      <c r="AB69" s="163"/>
    </row>
    <row r="70" spans="1:28" s="291" customFormat="1" ht="14.5" customHeight="1" x14ac:dyDescent="0.35">
      <c r="A70" s="151">
        <v>24</v>
      </c>
      <c r="B70" s="151" t="s">
        <v>2343</v>
      </c>
      <c r="C70" s="153">
        <v>3.7</v>
      </c>
      <c r="D70" s="144" t="s">
        <v>13</v>
      </c>
      <c r="E70" s="92" t="s">
        <v>286</v>
      </c>
      <c r="F70" s="136" t="s">
        <v>271</v>
      </c>
      <c r="G70" s="153" t="s">
        <v>175</v>
      </c>
      <c r="H70" s="136" t="s">
        <v>205</v>
      </c>
      <c r="I70" s="153" t="s">
        <v>175</v>
      </c>
      <c r="J70" s="92" t="s">
        <v>385</v>
      </c>
      <c r="K70" s="92" t="s">
        <v>274</v>
      </c>
      <c r="L70" s="136" t="s">
        <v>195</v>
      </c>
      <c r="M70" s="145">
        <v>45095</v>
      </c>
      <c r="N70" s="145">
        <v>45095</v>
      </c>
      <c r="O70" s="92" t="s">
        <v>2344</v>
      </c>
      <c r="P70" s="203"/>
      <c r="Q70" s="92" t="s">
        <v>9</v>
      </c>
      <c r="R70" s="92" t="s">
        <v>10</v>
      </c>
      <c r="S70" s="92"/>
      <c r="T70" s="166"/>
      <c r="U70" s="92"/>
      <c r="V70" s="167"/>
      <c r="W70" s="139"/>
      <c r="X70" s="166"/>
      <c r="Y70" s="167">
        <v>45103</v>
      </c>
      <c r="Z70" s="369" t="s">
        <v>276</v>
      </c>
      <c r="AA70" s="163" t="s">
        <v>2345</v>
      </c>
      <c r="AB70" s="163"/>
    </row>
    <row r="71" spans="1:28" ht="14.5" customHeight="1" x14ac:dyDescent="0.35">
      <c r="A71" s="136">
        <v>24</v>
      </c>
      <c r="B71" s="136" t="s">
        <v>2346</v>
      </c>
      <c r="C71" s="92">
        <v>4</v>
      </c>
      <c r="D71" s="144" t="s">
        <v>13</v>
      </c>
      <c r="E71" s="92" t="s">
        <v>286</v>
      </c>
      <c r="F71" s="136" t="s">
        <v>271</v>
      </c>
      <c r="G71" s="92" t="s">
        <v>175</v>
      </c>
      <c r="H71" s="136" t="s">
        <v>205</v>
      </c>
      <c r="I71" s="92" t="s">
        <v>175</v>
      </c>
      <c r="J71" s="92" t="s">
        <v>385</v>
      </c>
      <c r="K71" s="92" t="s">
        <v>274</v>
      </c>
      <c r="L71" s="136" t="s">
        <v>195</v>
      </c>
      <c r="M71" s="145">
        <v>45095</v>
      </c>
      <c r="N71" s="145">
        <v>45095</v>
      </c>
      <c r="O71" s="92" t="s">
        <v>2347</v>
      </c>
      <c r="P71" s="203"/>
      <c r="Q71" s="92" t="s">
        <v>9</v>
      </c>
      <c r="R71" s="92" t="s">
        <v>10</v>
      </c>
      <c r="S71" s="92"/>
      <c r="T71" s="171"/>
      <c r="U71" s="92"/>
      <c r="V71" s="167"/>
      <c r="W71" s="139"/>
      <c r="X71" s="171"/>
      <c r="Y71" s="167">
        <v>45099</v>
      </c>
      <c r="Z71" s="369" t="s">
        <v>276</v>
      </c>
      <c r="AA71" s="163" t="s">
        <v>2348</v>
      </c>
      <c r="AB71" s="163"/>
    </row>
    <row r="72" spans="1:28" ht="14.5" hidden="1" customHeight="1" x14ac:dyDescent="0.35">
      <c r="A72" s="136">
        <v>25</v>
      </c>
      <c r="B72" s="136" t="s">
        <v>2349</v>
      </c>
      <c r="C72" s="170">
        <v>5</v>
      </c>
      <c r="D72" s="144" t="s">
        <v>13</v>
      </c>
      <c r="E72" s="92" t="s">
        <v>286</v>
      </c>
      <c r="F72" s="136" t="s">
        <v>271</v>
      </c>
      <c r="G72" s="170" t="s">
        <v>1632</v>
      </c>
      <c r="H72" s="136" t="s">
        <v>199</v>
      </c>
      <c r="I72" s="170" t="s">
        <v>7</v>
      </c>
      <c r="J72" s="92" t="s">
        <v>612</v>
      </c>
      <c r="K72" s="92" t="s">
        <v>289</v>
      </c>
      <c r="L72" s="136" t="s">
        <v>193</v>
      </c>
      <c r="M72" s="145">
        <v>45096</v>
      </c>
      <c r="N72" s="145">
        <v>45096</v>
      </c>
      <c r="O72" s="92" t="s">
        <v>2350</v>
      </c>
      <c r="P72" s="203"/>
      <c r="Q72" s="92" t="s">
        <v>16</v>
      </c>
      <c r="R72" s="92"/>
      <c r="S72" s="92" t="s">
        <v>34</v>
      </c>
      <c r="T72" s="163"/>
      <c r="U72" s="92"/>
      <c r="V72" s="167"/>
      <c r="W72" s="139"/>
      <c r="X72" s="163"/>
      <c r="Y72" s="167">
        <v>45096</v>
      </c>
      <c r="Z72" s="369" t="s">
        <v>276</v>
      </c>
      <c r="AA72" s="79" t="s">
        <v>2210</v>
      </c>
      <c r="AB72" s="79"/>
    </row>
    <row r="73" spans="1:28" ht="14.5" hidden="1" customHeight="1" x14ac:dyDescent="0.35">
      <c r="A73" s="136">
        <v>25</v>
      </c>
      <c r="B73" s="136" t="s">
        <v>2351</v>
      </c>
      <c r="C73" s="368">
        <v>70</v>
      </c>
      <c r="D73" s="144" t="s">
        <v>13</v>
      </c>
      <c r="E73" s="92" t="s">
        <v>286</v>
      </c>
      <c r="F73" s="136" t="s">
        <v>271</v>
      </c>
      <c r="G73" s="163" t="s">
        <v>790</v>
      </c>
      <c r="H73" s="136" t="s">
        <v>199</v>
      </c>
      <c r="I73" s="163" t="s">
        <v>7</v>
      </c>
      <c r="J73" s="92" t="s">
        <v>612</v>
      </c>
      <c r="K73" s="92" t="s">
        <v>289</v>
      </c>
      <c r="L73" s="136" t="s">
        <v>193</v>
      </c>
      <c r="M73" s="145">
        <v>45096</v>
      </c>
      <c r="N73" s="145"/>
      <c r="O73" s="92" t="s">
        <v>2352</v>
      </c>
      <c r="P73" s="203"/>
      <c r="Q73" s="92" t="s">
        <v>16</v>
      </c>
      <c r="R73" s="92"/>
      <c r="S73" s="92" t="s">
        <v>34</v>
      </c>
      <c r="T73" s="163"/>
      <c r="U73" s="92"/>
      <c r="V73" s="167"/>
      <c r="W73" s="153" t="s">
        <v>12</v>
      </c>
      <c r="X73" s="163"/>
      <c r="Y73" s="167"/>
      <c r="Z73" s="369"/>
      <c r="AA73" s="163" t="s">
        <v>2353</v>
      </c>
      <c r="AB73" s="79"/>
    </row>
    <row r="74" spans="1:28" ht="14.5" hidden="1" customHeight="1" x14ac:dyDescent="0.35">
      <c r="A74" s="136">
        <v>25</v>
      </c>
      <c r="B74" s="136" t="s">
        <v>2354</v>
      </c>
      <c r="C74" s="368">
        <v>65</v>
      </c>
      <c r="D74" s="144" t="s">
        <v>13</v>
      </c>
      <c r="E74" s="92" t="s">
        <v>279</v>
      </c>
      <c r="F74" s="136" t="s">
        <v>271</v>
      </c>
      <c r="G74" s="163" t="s">
        <v>790</v>
      </c>
      <c r="H74" s="136" t="s">
        <v>199</v>
      </c>
      <c r="I74" s="163" t="s">
        <v>7</v>
      </c>
      <c r="J74" s="92" t="s">
        <v>433</v>
      </c>
      <c r="K74" s="92" t="s">
        <v>289</v>
      </c>
      <c r="L74" s="136" t="s">
        <v>193</v>
      </c>
      <c r="M74" s="145">
        <v>45096</v>
      </c>
      <c r="N74" s="145">
        <v>45096</v>
      </c>
      <c r="O74" s="92" t="s">
        <v>2355</v>
      </c>
      <c r="P74" s="203"/>
      <c r="Q74" s="92" t="s">
        <v>9</v>
      </c>
      <c r="R74" s="92" t="s">
        <v>17</v>
      </c>
      <c r="S74" s="92"/>
      <c r="T74" s="163" t="s">
        <v>2356</v>
      </c>
      <c r="U74" s="92"/>
      <c r="V74" s="167"/>
      <c r="W74" s="139"/>
      <c r="X74" s="163"/>
      <c r="Y74" s="167">
        <v>45103</v>
      </c>
      <c r="Z74" s="369" t="s">
        <v>276</v>
      </c>
      <c r="AA74" s="79" t="s">
        <v>2357</v>
      </c>
      <c r="AB74" s="79"/>
    </row>
    <row r="75" spans="1:28" ht="14.5" hidden="1" customHeight="1" x14ac:dyDescent="0.35">
      <c r="A75" s="136">
        <v>25</v>
      </c>
      <c r="B75" s="136" t="s">
        <v>2358</v>
      </c>
      <c r="C75" s="368">
        <v>25</v>
      </c>
      <c r="D75" s="144" t="s">
        <v>13</v>
      </c>
      <c r="E75" s="92" t="s">
        <v>286</v>
      </c>
      <c r="F75" s="136" t="s">
        <v>271</v>
      </c>
      <c r="G75" s="368" t="s">
        <v>53</v>
      </c>
      <c r="H75" s="136" t="s">
        <v>199</v>
      </c>
      <c r="I75" s="368" t="s">
        <v>53</v>
      </c>
      <c r="J75" s="175" t="s">
        <v>273</v>
      </c>
      <c r="K75" s="176" t="s">
        <v>455</v>
      </c>
      <c r="L75" s="136" t="s">
        <v>193</v>
      </c>
      <c r="M75" s="145">
        <v>45096</v>
      </c>
      <c r="N75" s="145">
        <v>45096</v>
      </c>
      <c r="O75" s="92" t="s">
        <v>2359</v>
      </c>
      <c r="P75" s="203"/>
      <c r="Q75" s="92" t="s">
        <v>9</v>
      </c>
      <c r="R75" s="92" t="s">
        <v>23</v>
      </c>
      <c r="S75" s="92"/>
      <c r="T75" s="163"/>
      <c r="U75" s="92"/>
      <c r="V75" s="167"/>
      <c r="W75" s="139"/>
      <c r="X75" s="163"/>
      <c r="Y75" s="167">
        <v>45103</v>
      </c>
      <c r="Z75" s="369" t="s">
        <v>276</v>
      </c>
      <c r="AA75" s="163" t="s">
        <v>2360</v>
      </c>
      <c r="AB75" s="163"/>
    </row>
    <row r="76" spans="1:28" ht="14.5" hidden="1" customHeight="1" x14ac:dyDescent="0.35">
      <c r="A76" s="136">
        <v>25</v>
      </c>
      <c r="B76" s="136" t="s">
        <v>2361</v>
      </c>
      <c r="C76" s="368">
        <v>36</v>
      </c>
      <c r="D76" s="144" t="s">
        <v>13</v>
      </c>
      <c r="E76" s="92" t="s">
        <v>286</v>
      </c>
      <c r="F76" s="136" t="s">
        <v>271</v>
      </c>
      <c r="G76" s="368" t="s">
        <v>44</v>
      </c>
      <c r="H76" s="136" t="s">
        <v>199</v>
      </c>
      <c r="I76" s="368" t="s">
        <v>44</v>
      </c>
      <c r="J76" s="175" t="s">
        <v>1264</v>
      </c>
      <c r="K76" s="176" t="s">
        <v>455</v>
      </c>
      <c r="L76" s="136" t="s">
        <v>193</v>
      </c>
      <c r="M76" s="145">
        <v>45096</v>
      </c>
      <c r="N76" s="145">
        <v>45097</v>
      </c>
      <c r="O76" s="92" t="s">
        <v>2362</v>
      </c>
      <c r="P76" s="203"/>
      <c r="Q76" s="92" t="s">
        <v>9</v>
      </c>
      <c r="R76" s="92" t="s">
        <v>23</v>
      </c>
      <c r="S76" s="92"/>
      <c r="T76" s="163" t="s">
        <v>319</v>
      </c>
      <c r="U76" s="92"/>
      <c r="V76" s="167"/>
      <c r="W76" s="139"/>
      <c r="X76" s="163"/>
      <c r="Y76" s="167">
        <v>45099</v>
      </c>
      <c r="Z76" s="369" t="s">
        <v>276</v>
      </c>
      <c r="AA76" s="163" t="s">
        <v>2363</v>
      </c>
      <c r="AB76" s="163"/>
    </row>
    <row r="77" spans="1:28" ht="14.5" hidden="1" customHeight="1" x14ac:dyDescent="0.35">
      <c r="A77" s="136">
        <v>25</v>
      </c>
      <c r="B77" s="136" t="s">
        <v>2364</v>
      </c>
      <c r="C77" s="368">
        <v>9</v>
      </c>
      <c r="D77" s="144" t="s">
        <v>13</v>
      </c>
      <c r="E77" s="92" t="s">
        <v>286</v>
      </c>
      <c r="F77" s="136" t="s">
        <v>271</v>
      </c>
      <c r="G77" s="368" t="s">
        <v>7</v>
      </c>
      <c r="H77" s="136" t="s">
        <v>199</v>
      </c>
      <c r="I77" s="368" t="s">
        <v>7</v>
      </c>
      <c r="J77" s="175" t="s">
        <v>433</v>
      </c>
      <c r="K77" s="176" t="s">
        <v>289</v>
      </c>
      <c r="L77" s="136" t="s">
        <v>193</v>
      </c>
      <c r="M77" s="145">
        <v>45097</v>
      </c>
      <c r="N77" s="145">
        <v>45097</v>
      </c>
      <c r="O77" s="92" t="s">
        <v>474</v>
      </c>
      <c r="P77" s="203"/>
      <c r="Q77" s="92" t="s">
        <v>16</v>
      </c>
      <c r="R77" s="92"/>
      <c r="S77" s="92" t="s">
        <v>18</v>
      </c>
      <c r="T77" s="163"/>
      <c r="U77" s="92"/>
      <c r="V77" s="167"/>
      <c r="W77" s="139"/>
      <c r="X77" s="163"/>
      <c r="Y77" s="167">
        <v>45097</v>
      </c>
      <c r="Z77" s="369" t="s">
        <v>276</v>
      </c>
      <c r="AA77" s="163" t="s">
        <v>299</v>
      </c>
      <c r="AB77" s="163"/>
    </row>
    <row r="78" spans="1:28" ht="14.5" hidden="1" customHeight="1" x14ac:dyDescent="0.35">
      <c r="A78" s="136">
        <v>25</v>
      </c>
      <c r="B78" s="136" t="s">
        <v>2365</v>
      </c>
      <c r="C78" s="368">
        <v>8</v>
      </c>
      <c r="D78" s="144" t="s">
        <v>13</v>
      </c>
      <c r="E78" s="92" t="s">
        <v>279</v>
      </c>
      <c r="F78" s="136" t="s">
        <v>271</v>
      </c>
      <c r="G78" s="368" t="s">
        <v>44</v>
      </c>
      <c r="H78" s="136" t="s">
        <v>199</v>
      </c>
      <c r="I78" s="368" t="s">
        <v>44</v>
      </c>
      <c r="J78" s="175" t="s">
        <v>333</v>
      </c>
      <c r="K78" s="176" t="s">
        <v>561</v>
      </c>
      <c r="L78" s="136" t="s">
        <v>193</v>
      </c>
      <c r="M78" s="145">
        <v>45097</v>
      </c>
      <c r="N78" s="145">
        <v>45097</v>
      </c>
      <c r="O78" s="92" t="s">
        <v>2366</v>
      </c>
      <c r="P78" s="203"/>
      <c r="Q78" s="92" t="s">
        <v>16</v>
      </c>
      <c r="R78" s="92"/>
      <c r="S78" s="92" t="s">
        <v>18</v>
      </c>
      <c r="T78" s="163"/>
      <c r="U78" s="92"/>
      <c r="V78" s="167"/>
      <c r="W78" s="139"/>
      <c r="X78" s="163"/>
      <c r="Y78" s="167">
        <v>45098</v>
      </c>
      <c r="Z78" s="369" t="s">
        <v>276</v>
      </c>
      <c r="AA78" s="163" t="s">
        <v>636</v>
      </c>
      <c r="AB78" s="163"/>
    </row>
    <row r="79" spans="1:28" hidden="1" x14ac:dyDescent="0.35">
      <c r="A79" s="136">
        <v>25</v>
      </c>
      <c r="B79" s="136" t="s">
        <v>2367</v>
      </c>
      <c r="C79" s="368">
        <v>43</v>
      </c>
      <c r="D79" s="144" t="s">
        <v>13</v>
      </c>
      <c r="E79" s="92" t="s">
        <v>286</v>
      </c>
      <c r="F79" s="136" t="s">
        <v>312</v>
      </c>
      <c r="G79" s="368" t="s">
        <v>188</v>
      </c>
      <c r="H79" s="136" t="s">
        <v>201</v>
      </c>
      <c r="I79" s="368" t="s">
        <v>188</v>
      </c>
      <c r="J79" s="175" t="s">
        <v>295</v>
      </c>
      <c r="K79" s="176" t="s">
        <v>313</v>
      </c>
      <c r="L79" s="136" t="s">
        <v>193</v>
      </c>
      <c r="M79" s="145">
        <v>45097</v>
      </c>
      <c r="N79" s="145">
        <v>45097</v>
      </c>
      <c r="O79" s="92" t="s">
        <v>2368</v>
      </c>
      <c r="P79" s="203"/>
      <c r="Q79" s="92" t="s">
        <v>9</v>
      </c>
      <c r="R79" s="92" t="s">
        <v>17</v>
      </c>
      <c r="S79" s="92"/>
      <c r="T79" s="163" t="s">
        <v>2369</v>
      </c>
      <c r="U79" s="92" t="s">
        <v>163</v>
      </c>
      <c r="V79" s="167" t="s">
        <v>2259</v>
      </c>
      <c r="W79" s="139"/>
      <c r="X79" s="163"/>
      <c r="Y79" s="167">
        <v>45151</v>
      </c>
      <c r="Z79" s="369" t="s">
        <v>276</v>
      </c>
      <c r="AA79" s="163" t="s">
        <v>2370</v>
      </c>
      <c r="AB79" s="163">
        <v>2</v>
      </c>
    </row>
    <row r="80" spans="1:28" ht="14.5" hidden="1" customHeight="1" x14ac:dyDescent="0.35">
      <c r="A80" s="136">
        <v>25</v>
      </c>
      <c r="B80" s="136" t="s">
        <v>2371</v>
      </c>
      <c r="C80" s="92">
        <v>40</v>
      </c>
      <c r="D80" s="144" t="s">
        <v>13</v>
      </c>
      <c r="E80" s="92" t="s">
        <v>286</v>
      </c>
      <c r="F80" s="136" t="s">
        <v>271</v>
      </c>
      <c r="G80" s="92" t="s">
        <v>44</v>
      </c>
      <c r="H80" s="136" t="s">
        <v>199</v>
      </c>
      <c r="I80" s="92" t="s">
        <v>44</v>
      </c>
      <c r="J80" s="312" t="s">
        <v>433</v>
      </c>
      <c r="K80" s="176" t="s">
        <v>561</v>
      </c>
      <c r="L80" s="136" t="s">
        <v>193</v>
      </c>
      <c r="M80" s="145">
        <v>45097</v>
      </c>
      <c r="N80" s="145">
        <v>45097</v>
      </c>
      <c r="O80" s="92" t="s">
        <v>2372</v>
      </c>
      <c r="P80" s="203"/>
      <c r="Q80" s="92" t="s">
        <v>9</v>
      </c>
      <c r="R80" s="92" t="s">
        <v>10</v>
      </c>
      <c r="S80" s="92"/>
      <c r="T80" s="166"/>
      <c r="U80" s="92"/>
      <c r="V80" s="167"/>
      <c r="W80" s="139"/>
      <c r="X80" s="166"/>
      <c r="Y80" s="167">
        <v>45103</v>
      </c>
      <c r="Z80" s="369" t="s">
        <v>276</v>
      </c>
      <c r="AA80" s="163" t="s">
        <v>2373</v>
      </c>
      <c r="AB80" s="163"/>
    </row>
    <row r="81" spans="1:29" ht="14.5" hidden="1" customHeight="1" x14ac:dyDescent="0.35">
      <c r="A81" s="136">
        <v>25</v>
      </c>
      <c r="B81" s="136" t="s">
        <v>2374</v>
      </c>
      <c r="C81" s="92">
        <v>14</v>
      </c>
      <c r="D81" s="144" t="s">
        <v>25</v>
      </c>
      <c r="E81" s="92" t="s">
        <v>279</v>
      </c>
      <c r="F81" s="136" t="s">
        <v>312</v>
      </c>
      <c r="G81" s="92" t="s">
        <v>186</v>
      </c>
      <c r="H81" s="136" t="s">
        <v>199</v>
      </c>
      <c r="I81" s="92" t="s">
        <v>186</v>
      </c>
      <c r="J81" s="312" t="s">
        <v>55</v>
      </c>
      <c r="K81" s="176" t="s">
        <v>55</v>
      </c>
      <c r="L81" s="136" t="s">
        <v>55</v>
      </c>
      <c r="M81" s="145">
        <v>45097</v>
      </c>
      <c r="N81" s="145">
        <v>45097</v>
      </c>
      <c r="O81" s="92" t="s">
        <v>2375</v>
      </c>
      <c r="P81" s="203"/>
      <c r="Q81" s="92" t="s">
        <v>9</v>
      </c>
      <c r="R81" s="92" t="s">
        <v>17</v>
      </c>
      <c r="S81" s="92"/>
      <c r="T81" s="166"/>
      <c r="U81" s="92"/>
      <c r="V81" s="167"/>
      <c r="W81" s="139"/>
      <c r="X81" s="166"/>
      <c r="Y81" s="167">
        <v>45102</v>
      </c>
      <c r="Z81" s="369" t="s">
        <v>276</v>
      </c>
      <c r="AA81" s="163" t="s">
        <v>2375</v>
      </c>
      <c r="AB81" s="163"/>
    </row>
    <row r="82" spans="1:29" ht="14.5" customHeight="1" x14ac:dyDescent="0.35">
      <c r="A82" s="136">
        <v>25</v>
      </c>
      <c r="B82" s="136" t="s">
        <v>2376</v>
      </c>
      <c r="C82" s="92">
        <v>55</v>
      </c>
      <c r="D82" s="144" t="s">
        <v>13</v>
      </c>
      <c r="E82" s="92" t="s">
        <v>279</v>
      </c>
      <c r="F82" s="136" t="s">
        <v>271</v>
      </c>
      <c r="G82" s="92" t="s">
        <v>1938</v>
      </c>
      <c r="H82" s="136" t="s">
        <v>205</v>
      </c>
      <c r="I82" s="92" t="s">
        <v>175</v>
      </c>
      <c r="J82" s="312" t="s">
        <v>301</v>
      </c>
      <c r="K82" s="176" t="s">
        <v>370</v>
      </c>
      <c r="L82" s="136" t="s">
        <v>195</v>
      </c>
      <c r="M82" s="145">
        <v>45097</v>
      </c>
      <c r="N82" s="145">
        <v>45097</v>
      </c>
      <c r="O82" s="92" t="s">
        <v>2377</v>
      </c>
      <c r="P82" s="203"/>
      <c r="Q82" s="92" t="s">
        <v>9</v>
      </c>
      <c r="R82" s="92" t="s">
        <v>17</v>
      </c>
      <c r="S82" s="92"/>
      <c r="T82" s="163" t="s">
        <v>2175</v>
      </c>
      <c r="U82" s="92"/>
      <c r="V82" s="167"/>
      <c r="W82" s="139"/>
      <c r="X82" s="166"/>
      <c r="Y82" s="167">
        <v>45107</v>
      </c>
      <c r="Z82" s="369" t="s">
        <v>773</v>
      </c>
      <c r="AA82" s="163" t="s">
        <v>2378</v>
      </c>
      <c r="AB82" s="163"/>
    </row>
    <row r="83" spans="1:29" ht="14.5" customHeight="1" x14ac:dyDescent="0.35">
      <c r="A83" s="136">
        <v>25</v>
      </c>
      <c r="B83" s="136" t="s">
        <v>2379</v>
      </c>
      <c r="C83" s="92">
        <v>1</v>
      </c>
      <c r="D83" s="144" t="s">
        <v>13</v>
      </c>
      <c r="E83" s="92" t="s">
        <v>279</v>
      </c>
      <c r="F83" s="136" t="s">
        <v>271</v>
      </c>
      <c r="G83" s="92" t="s">
        <v>2286</v>
      </c>
      <c r="H83" s="136" t="s">
        <v>205</v>
      </c>
      <c r="I83" s="92" t="s">
        <v>175</v>
      </c>
      <c r="J83" s="312" t="s">
        <v>295</v>
      </c>
      <c r="K83" s="176" t="s">
        <v>274</v>
      </c>
      <c r="L83" s="136" t="s">
        <v>195</v>
      </c>
      <c r="M83" s="145">
        <v>45098</v>
      </c>
      <c r="N83" s="145">
        <v>45098</v>
      </c>
      <c r="O83" s="92" t="s">
        <v>2380</v>
      </c>
      <c r="P83" s="203"/>
      <c r="Q83" s="92" t="s">
        <v>9</v>
      </c>
      <c r="R83" s="92" t="s">
        <v>10</v>
      </c>
      <c r="S83" s="92"/>
      <c r="T83" s="166"/>
      <c r="U83" s="92"/>
      <c r="V83" s="167"/>
      <c r="W83" s="139"/>
      <c r="X83" s="163"/>
      <c r="Y83" s="167">
        <v>45107</v>
      </c>
      <c r="Z83" s="369" t="s">
        <v>773</v>
      </c>
      <c r="AA83" s="163"/>
      <c r="AB83" s="163"/>
    </row>
    <row r="84" spans="1:29" ht="14.5" hidden="1" customHeight="1" x14ac:dyDescent="0.35">
      <c r="A84" s="136">
        <v>25</v>
      </c>
      <c r="B84" s="136" t="s">
        <v>2381</v>
      </c>
      <c r="C84" s="368">
        <v>8</v>
      </c>
      <c r="D84" s="144" t="s">
        <v>13</v>
      </c>
      <c r="E84" s="92" t="s">
        <v>286</v>
      </c>
      <c r="F84" s="136" t="s">
        <v>271</v>
      </c>
      <c r="G84" s="92" t="s">
        <v>50</v>
      </c>
      <c r="H84" s="136" t="s">
        <v>199</v>
      </c>
      <c r="I84" s="92" t="s">
        <v>50</v>
      </c>
      <c r="J84" s="312" t="s">
        <v>288</v>
      </c>
      <c r="K84" s="176" t="s">
        <v>2382</v>
      </c>
      <c r="L84" s="136" t="s">
        <v>193</v>
      </c>
      <c r="M84" s="145">
        <v>45098</v>
      </c>
      <c r="N84" s="145">
        <v>45099</v>
      </c>
      <c r="O84" s="92" t="s">
        <v>2383</v>
      </c>
      <c r="P84" s="203"/>
      <c r="Q84" s="92" t="s">
        <v>9</v>
      </c>
      <c r="R84" s="92" t="s">
        <v>10</v>
      </c>
      <c r="S84" s="92"/>
      <c r="T84" s="166"/>
      <c r="U84" s="92"/>
      <c r="V84" s="167"/>
      <c r="W84" s="139"/>
      <c r="X84" s="163"/>
      <c r="Y84" s="167">
        <v>45102</v>
      </c>
      <c r="Z84" s="369" t="s">
        <v>276</v>
      </c>
      <c r="AA84" s="163" t="s">
        <v>2383</v>
      </c>
      <c r="AB84" s="163"/>
    </row>
    <row r="85" spans="1:29" s="126" customFormat="1" ht="14.5" hidden="1" customHeight="1" x14ac:dyDescent="0.35">
      <c r="A85" s="137">
        <v>25</v>
      </c>
      <c r="B85" s="137" t="s">
        <v>2384</v>
      </c>
      <c r="C85" s="139">
        <v>2.6</v>
      </c>
      <c r="D85" s="138" t="s">
        <v>13</v>
      </c>
      <c r="E85" s="139" t="s">
        <v>286</v>
      </c>
      <c r="F85" s="137" t="s">
        <v>271</v>
      </c>
      <c r="G85" s="139" t="s">
        <v>2385</v>
      </c>
      <c r="H85" s="137" t="s">
        <v>205</v>
      </c>
      <c r="I85" s="139" t="s">
        <v>175</v>
      </c>
      <c r="J85" s="337" t="s">
        <v>301</v>
      </c>
      <c r="K85" s="382" t="s">
        <v>370</v>
      </c>
      <c r="L85" s="137" t="s">
        <v>193</v>
      </c>
      <c r="M85" s="140">
        <v>45098</v>
      </c>
      <c r="N85" s="140">
        <v>45098</v>
      </c>
      <c r="O85" s="139" t="s">
        <v>2386</v>
      </c>
      <c r="P85" s="203"/>
      <c r="Q85" s="139" t="s">
        <v>9</v>
      </c>
      <c r="R85" s="139" t="s">
        <v>10</v>
      </c>
      <c r="S85" s="139"/>
      <c r="T85" s="375"/>
      <c r="U85" s="139"/>
      <c r="V85" s="383"/>
      <c r="W85" s="139"/>
      <c r="X85" s="384"/>
      <c r="Y85" s="374">
        <v>45098</v>
      </c>
      <c r="Z85" s="190" t="s">
        <v>276</v>
      </c>
      <c r="AA85" s="384" t="s">
        <v>2387</v>
      </c>
      <c r="AB85" s="384"/>
    </row>
    <row r="86" spans="1:29" ht="14.5" hidden="1" customHeight="1" x14ac:dyDescent="0.35">
      <c r="A86" s="136">
        <v>25</v>
      </c>
      <c r="B86" s="136" t="s">
        <v>2388</v>
      </c>
      <c r="C86" s="92">
        <v>23</v>
      </c>
      <c r="D86" s="144" t="s">
        <v>13</v>
      </c>
      <c r="E86" s="92" t="s">
        <v>286</v>
      </c>
      <c r="F86" s="136" t="s">
        <v>271</v>
      </c>
      <c r="G86" s="92" t="s">
        <v>7</v>
      </c>
      <c r="H86" s="136" t="s">
        <v>199</v>
      </c>
      <c r="I86" s="92" t="s">
        <v>7</v>
      </c>
      <c r="J86" s="312" t="s">
        <v>273</v>
      </c>
      <c r="K86" s="176" t="s">
        <v>289</v>
      </c>
      <c r="L86" s="136" t="s">
        <v>193</v>
      </c>
      <c r="M86" s="145">
        <v>45098</v>
      </c>
      <c r="N86" s="145">
        <v>45098</v>
      </c>
      <c r="O86" s="92" t="s">
        <v>2389</v>
      </c>
      <c r="P86" s="203"/>
      <c r="Q86" s="92" t="s">
        <v>9</v>
      </c>
      <c r="R86" s="92" t="s">
        <v>23</v>
      </c>
      <c r="S86" s="92"/>
      <c r="T86" s="166" t="s">
        <v>2314</v>
      </c>
      <c r="U86" s="92"/>
      <c r="V86" s="165"/>
      <c r="W86" s="139"/>
      <c r="X86" s="163"/>
      <c r="Y86" s="167">
        <v>45102</v>
      </c>
      <c r="Z86" s="369" t="s">
        <v>276</v>
      </c>
      <c r="AA86" s="163" t="s">
        <v>2390</v>
      </c>
      <c r="AB86" s="163"/>
    </row>
    <row r="87" spans="1:29" s="291" customFormat="1" hidden="1" x14ac:dyDescent="0.35">
      <c r="A87" s="136">
        <v>25</v>
      </c>
      <c r="B87" s="136" t="s">
        <v>2391</v>
      </c>
      <c r="C87" s="267">
        <v>5</v>
      </c>
      <c r="D87" s="267" t="s">
        <v>13</v>
      </c>
      <c r="E87" s="236" t="s">
        <v>286</v>
      </c>
      <c r="F87" s="136" t="s">
        <v>271</v>
      </c>
      <c r="G87" s="92" t="s">
        <v>896</v>
      </c>
      <c r="H87" s="101" t="s">
        <v>205</v>
      </c>
      <c r="I87" s="92" t="s">
        <v>175</v>
      </c>
      <c r="J87" s="312" t="s">
        <v>301</v>
      </c>
      <c r="K87" s="176" t="s">
        <v>370</v>
      </c>
      <c r="L87" s="136" t="s">
        <v>193</v>
      </c>
      <c r="M87" s="145">
        <v>45099</v>
      </c>
      <c r="N87" s="145">
        <v>45099</v>
      </c>
      <c r="O87" s="236" t="s">
        <v>2392</v>
      </c>
      <c r="P87" s="203"/>
      <c r="Q87" s="92" t="s">
        <v>9</v>
      </c>
      <c r="R87" s="236" t="s">
        <v>10</v>
      </c>
      <c r="S87" s="236"/>
      <c r="T87" s="166"/>
      <c r="U87" s="92" t="s">
        <v>163</v>
      </c>
      <c r="V87" s="269" t="s">
        <v>1312</v>
      </c>
      <c r="W87" s="139"/>
      <c r="X87" s="270"/>
      <c r="Y87" s="268">
        <v>45103</v>
      </c>
      <c r="Z87" s="101" t="s">
        <v>773</v>
      </c>
      <c r="AA87" s="236" t="s">
        <v>2393</v>
      </c>
      <c r="AB87" s="102">
        <v>1</v>
      </c>
      <c r="AC87" s="102"/>
    </row>
    <row r="88" spans="1:29" ht="14.5" hidden="1" customHeight="1" x14ac:dyDescent="0.35">
      <c r="A88" s="136">
        <v>25</v>
      </c>
      <c r="B88" s="136" t="s">
        <v>2394</v>
      </c>
      <c r="C88" s="267">
        <v>3</v>
      </c>
      <c r="D88" s="267" t="s">
        <v>20</v>
      </c>
      <c r="E88" s="236" t="s">
        <v>286</v>
      </c>
      <c r="F88" s="136" t="s">
        <v>271</v>
      </c>
      <c r="G88" s="92" t="s">
        <v>272</v>
      </c>
      <c r="H88" s="101" t="s">
        <v>205</v>
      </c>
      <c r="I88" s="92" t="s">
        <v>175</v>
      </c>
      <c r="J88" s="312" t="s">
        <v>301</v>
      </c>
      <c r="K88" s="176" t="s">
        <v>370</v>
      </c>
      <c r="L88" s="136" t="s">
        <v>193</v>
      </c>
      <c r="M88" s="145">
        <v>45099</v>
      </c>
      <c r="N88" s="145">
        <v>45099</v>
      </c>
      <c r="O88" s="236" t="s">
        <v>2395</v>
      </c>
      <c r="P88" s="203"/>
      <c r="Q88" s="92" t="s">
        <v>9</v>
      </c>
      <c r="R88" s="236" t="s">
        <v>17</v>
      </c>
      <c r="S88" s="236"/>
      <c r="T88" s="166"/>
      <c r="U88" s="92"/>
      <c r="V88" s="269"/>
      <c r="W88" s="139"/>
      <c r="X88" s="270"/>
      <c r="Y88" s="268">
        <v>45101</v>
      </c>
      <c r="Z88" s="101" t="s">
        <v>276</v>
      </c>
      <c r="AA88" s="236" t="s">
        <v>2396</v>
      </c>
      <c r="AB88" s="102"/>
      <c r="AC88" s="102"/>
    </row>
    <row r="89" spans="1:29" ht="14.5" customHeight="1" x14ac:dyDescent="0.35">
      <c r="A89" s="101">
        <v>25</v>
      </c>
      <c r="B89" s="101" t="s">
        <v>2397</v>
      </c>
      <c r="C89" s="267">
        <v>2</v>
      </c>
      <c r="D89" s="267" t="s">
        <v>13</v>
      </c>
      <c r="E89" s="236" t="s">
        <v>279</v>
      </c>
      <c r="F89" s="101" t="s">
        <v>271</v>
      </c>
      <c r="G89" s="117" t="s">
        <v>818</v>
      </c>
      <c r="H89" s="101" t="s">
        <v>205</v>
      </c>
      <c r="I89" s="92" t="s">
        <v>175</v>
      </c>
      <c r="J89" s="312" t="s">
        <v>301</v>
      </c>
      <c r="K89" s="176" t="s">
        <v>370</v>
      </c>
      <c r="L89" s="136" t="s">
        <v>195</v>
      </c>
      <c r="M89" s="145">
        <v>45099</v>
      </c>
      <c r="N89" s="145">
        <v>45099</v>
      </c>
      <c r="O89" s="236" t="s">
        <v>2398</v>
      </c>
      <c r="P89" s="203"/>
      <c r="Q89" s="236" t="s">
        <v>9</v>
      </c>
      <c r="R89" s="236" t="s">
        <v>17</v>
      </c>
      <c r="S89" s="236"/>
      <c r="T89" s="166" t="s">
        <v>448</v>
      </c>
      <c r="U89" s="92"/>
      <c r="V89" s="269"/>
      <c r="W89" s="139"/>
      <c r="X89" s="270"/>
      <c r="Y89" s="268">
        <v>45101</v>
      </c>
      <c r="Z89" s="101" t="s">
        <v>276</v>
      </c>
      <c r="AA89" s="236" t="s">
        <v>2399</v>
      </c>
      <c r="AB89" s="102"/>
      <c r="AC89" s="102"/>
    </row>
    <row r="90" spans="1:29" x14ac:dyDescent="0.35">
      <c r="A90" s="101">
        <v>25</v>
      </c>
      <c r="B90" s="101" t="s">
        <v>2400</v>
      </c>
      <c r="C90" s="267">
        <v>9</v>
      </c>
      <c r="D90" s="267" t="s">
        <v>13</v>
      </c>
      <c r="E90" s="236" t="s">
        <v>279</v>
      </c>
      <c r="F90" s="101" t="s">
        <v>271</v>
      </c>
      <c r="G90" s="117" t="s">
        <v>50</v>
      </c>
      <c r="H90" s="101" t="s">
        <v>280</v>
      </c>
      <c r="I90" s="117" t="s">
        <v>50</v>
      </c>
      <c r="J90" s="236" t="s">
        <v>288</v>
      </c>
      <c r="K90" s="236" t="s">
        <v>1335</v>
      </c>
      <c r="L90" s="101" t="s">
        <v>195</v>
      </c>
      <c r="M90" s="145">
        <v>45100</v>
      </c>
      <c r="N90" s="145">
        <v>45100</v>
      </c>
      <c r="O90" s="236" t="s">
        <v>2401</v>
      </c>
      <c r="P90" s="203"/>
      <c r="Q90" s="236" t="s">
        <v>9</v>
      </c>
      <c r="R90" s="236" t="s">
        <v>17</v>
      </c>
      <c r="S90" s="236"/>
      <c r="T90" s="166" t="s">
        <v>2402</v>
      </c>
      <c r="U90" s="92" t="s">
        <v>163</v>
      </c>
      <c r="V90" s="269" t="s">
        <v>2403</v>
      </c>
      <c r="W90" s="139"/>
      <c r="X90" s="270"/>
      <c r="Y90" s="268">
        <v>45112</v>
      </c>
      <c r="Z90" s="101" t="s">
        <v>276</v>
      </c>
      <c r="AA90" s="236" t="s">
        <v>2404</v>
      </c>
      <c r="AB90" s="102">
        <v>1</v>
      </c>
      <c r="AC90" s="102"/>
    </row>
    <row r="91" spans="1:29" ht="14.5" customHeight="1" x14ac:dyDescent="0.35">
      <c r="A91" s="101">
        <v>25</v>
      </c>
      <c r="B91" s="101" t="s">
        <v>2405</v>
      </c>
      <c r="C91" s="267">
        <v>32</v>
      </c>
      <c r="D91" s="267" t="s">
        <v>13</v>
      </c>
      <c r="E91" s="236" t="s">
        <v>286</v>
      </c>
      <c r="F91" s="101" t="s">
        <v>271</v>
      </c>
      <c r="G91" s="117" t="s">
        <v>50</v>
      </c>
      <c r="H91" s="101" t="s">
        <v>280</v>
      </c>
      <c r="I91" s="117" t="s">
        <v>50</v>
      </c>
      <c r="J91" s="236" t="s">
        <v>288</v>
      </c>
      <c r="K91" s="236" t="s">
        <v>2406</v>
      </c>
      <c r="L91" s="101" t="s">
        <v>195</v>
      </c>
      <c r="M91" s="145">
        <v>45100</v>
      </c>
      <c r="N91" s="145">
        <v>45100</v>
      </c>
      <c r="O91" s="236" t="s">
        <v>2407</v>
      </c>
      <c r="P91" s="203"/>
      <c r="Q91" s="236" t="s">
        <v>9</v>
      </c>
      <c r="R91" s="236" t="s">
        <v>23</v>
      </c>
      <c r="S91" s="236"/>
      <c r="T91" s="166" t="s">
        <v>2408</v>
      </c>
      <c r="U91" s="92"/>
      <c r="V91" s="269"/>
      <c r="W91" s="139"/>
      <c r="X91" s="270"/>
      <c r="Y91" s="268">
        <v>45105</v>
      </c>
      <c r="Z91" s="101" t="s">
        <v>276</v>
      </c>
      <c r="AA91" s="236" t="s">
        <v>2409</v>
      </c>
      <c r="AB91" s="102"/>
      <c r="AC91" s="102"/>
    </row>
    <row r="92" spans="1:29" ht="14.5" hidden="1" customHeight="1" x14ac:dyDescent="0.35">
      <c r="A92" s="101">
        <v>25</v>
      </c>
      <c r="B92" s="101" t="s">
        <v>2410</v>
      </c>
      <c r="C92" s="267">
        <v>42</v>
      </c>
      <c r="D92" s="267" t="s">
        <v>13</v>
      </c>
      <c r="E92" s="236" t="s">
        <v>286</v>
      </c>
      <c r="F92" s="101" t="s">
        <v>271</v>
      </c>
      <c r="G92" s="117" t="s">
        <v>7</v>
      </c>
      <c r="H92" s="101" t="s">
        <v>280</v>
      </c>
      <c r="I92" s="117" t="s">
        <v>7</v>
      </c>
      <c r="J92" s="236" t="s">
        <v>385</v>
      </c>
      <c r="K92" s="236" t="s">
        <v>289</v>
      </c>
      <c r="L92" s="101" t="s">
        <v>193</v>
      </c>
      <c r="M92" s="145">
        <v>45100</v>
      </c>
      <c r="N92" s="145">
        <v>45100</v>
      </c>
      <c r="O92" s="236" t="s">
        <v>2411</v>
      </c>
      <c r="P92" s="203"/>
      <c r="Q92" s="236" t="s">
        <v>9</v>
      </c>
      <c r="R92" s="236" t="s">
        <v>23</v>
      </c>
      <c r="S92" s="236"/>
      <c r="T92" s="166" t="s">
        <v>319</v>
      </c>
      <c r="U92" s="92"/>
      <c r="V92" s="269"/>
      <c r="W92" s="139"/>
      <c r="X92" s="270"/>
      <c r="Y92" s="268">
        <v>45105</v>
      </c>
      <c r="Z92" s="101" t="s">
        <v>276</v>
      </c>
      <c r="AA92" s="236" t="s">
        <v>2412</v>
      </c>
      <c r="AB92" s="102"/>
      <c r="AC92" s="102"/>
    </row>
    <row r="93" spans="1:29" ht="14.5" hidden="1" customHeight="1" x14ac:dyDescent="0.35">
      <c r="A93" s="101">
        <v>25</v>
      </c>
      <c r="B93" s="101" t="s">
        <v>2413</v>
      </c>
      <c r="C93" s="267">
        <v>18</v>
      </c>
      <c r="D93" s="267" t="s">
        <v>13</v>
      </c>
      <c r="E93" s="236" t="s">
        <v>286</v>
      </c>
      <c r="F93" s="101" t="s">
        <v>271</v>
      </c>
      <c r="G93" s="117" t="s">
        <v>7</v>
      </c>
      <c r="H93" s="101" t="s">
        <v>280</v>
      </c>
      <c r="I93" s="117" t="s">
        <v>7</v>
      </c>
      <c r="J93" s="236" t="s">
        <v>385</v>
      </c>
      <c r="K93" s="236" t="s">
        <v>289</v>
      </c>
      <c r="L93" s="101" t="s">
        <v>193</v>
      </c>
      <c r="M93" s="145">
        <v>45100</v>
      </c>
      <c r="N93" s="145">
        <v>45100</v>
      </c>
      <c r="O93" s="236" t="s">
        <v>438</v>
      </c>
      <c r="P93" s="203"/>
      <c r="Q93" s="236" t="s">
        <v>9</v>
      </c>
      <c r="R93" s="236" t="s">
        <v>23</v>
      </c>
      <c r="S93" s="236"/>
      <c r="T93" s="166" t="s">
        <v>319</v>
      </c>
      <c r="U93" s="92"/>
      <c r="V93" s="269"/>
      <c r="W93" s="139"/>
      <c r="X93" s="270"/>
      <c r="Y93" s="268">
        <v>45101</v>
      </c>
      <c r="Z93" s="101" t="s">
        <v>276</v>
      </c>
      <c r="AA93" s="236" t="s">
        <v>1292</v>
      </c>
      <c r="AB93" s="102"/>
      <c r="AC93" s="102"/>
    </row>
    <row r="94" spans="1:29" s="128" customFormat="1" ht="14.5" hidden="1" customHeight="1" x14ac:dyDescent="0.35">
      <c r="A94" s="101">
        <v>25</v>
      </c>
      <c r="B94" s="101" t="s">
        <v>2414</v>
      </c>
      <c r="C94" s="267">
        <v>40</v>
      </c>
      <c r="D94" s="267" t="s">
        <v>13</v>
      </c>
      <c r="E94" s="236" t="s">
        <v>286</v>
      </c>
      <c r="F94" s="101" t="s">
        <v>271</v>
      </c>
      <c r="G94" s="117" t="s">
        <v>7</v>
      </c>
      <c r="H94" s="101" t="s">
        <v>280</v>
      </c>
      <c r="I94" s="117" t="s">
        <v>7</v>
      </c>
      <c r="J94" s="236" t="s">
        <v>327</v>
      </c>
      <c r="K94" s="236" t="s">
        <v>289</v>
      </c>
      <c r="L94" s="101" t="s">
        <v>193</v>
      </c>
      <c r="M94" s="145">
        <v>45100</v>
      </c>
      <c r="N94" s="145">
        <v>45100</v>
      </c>
      <c r="O94" s="236" t="s">
        <v>1677</v>
      </c>
      <c r="P94" s="203"/>
      <c r="Q94" s="236" t="s">
        <v>9</v>
      </c>
      <c r="R94" s="236" t="s">
        <v>10</v>
      </c>
      <c r="S94" s="236"/>
      <c r="T94" s="166"/>
      <c r="U94" s="92"/>
      <c r="V94" s="269"/>
      <c r="W94" s="139"/>
      <c r="X94" s="270"/>
      <c r="Y94" s="268">
        <v>45106</v>
      </c>
      <c r="Z94" s="101" t="s">
        <v>276</v>
      </c>
      <c r="AA94" s="236" t="s">
        <v>2415</v>
      </c>
      <c r="AB94" s="102"/>
      <c r="AC94" s="102"/>
    </row>
    <row r="95" spans="1:29" ht="14.5" customHeight="1" x14ac:dyDescent="0.35">
      <c r="A95" s="101">
        <v>25</v>
      </c>
      <c r="B95" s="101" t="s">
        <v>2416</v>
      </c>
      <c r="C95" s="267">
        <v>26</v>
      </c>
      <c r="D95" s="267" t="s">
        <v>13</v>
      </c>
      <c r="E95" s="236" t="s">
        <v>286</v>
      </c>
      <c r="F95" s="101" t="s">
        <v>271</v>
      </c>
      <c r="G95" s="117" t="s">
        <v>47</v>
      </c>
      <c r="H95" s="101" t="s">
        <v>280</v>
      </c>
      <c r="I95" s="117" t="s">
        <v>47</v>
      </c>
      <c r="J95" s="236" t="s">
        <v>612</v>
      </c>
      <c r="K95" s="236" t="s">
        <v>365</v>
      </c>
      <c r="L95" s="101" t="s">
        <v>195</v>
      </c>
      <c r="M95" s="145">
        <v>45101</v>
      </c>
      <c r="N95" s="145">
        <v>45101</v>
      </c>
      <c r="O95" s="236" t="s">
        <v>2417</v>
      </c>
      <c r="P95" s="203"/>
      <c r="Q95" s="236" t="s">
        <v>9</v>
      </c>
      <c r="R95" s="236" t="s">
        <v>23</v>
      </c>
      <c r="S95" s="236"/>
      <c r="T95" s="166" t="s">
        <v>319</v>
      </c>
      <c r="U95" s="92"/>
      <c r="V95" s="269"/>
      <c r="W95" s="139"/>
      <c r="X95" s="270"/>
      <c r="Y95" s="268">
        <v>45106</v>
      </c>
      <c r="Z95" s="101" t="s">
        <v>276</v>
      </c>
      <c r="AA95" s="236" t="s">
        <v>2418</v>
      </c>
      <c r="AB95" s="102"/>
      <c r="AC95" s="102"/>
    </row>
    <row r="96" spans="1:29" ht="14.5" customHeight="1" x14ac:dyDescent="0.35">
      <c r="A96" s="101">
        <v>25</v>
      </c>
      <c r="B96" s="101" t="s">
        <v>2419</v>
      </c>
      <c r="C96" s="267">
        <v>5</v>
      </c>
      <c r="D96" s="267" t="s">
        <v>13</v>
      </c>
      <c r="E96" s="236" t="s">
        <v>286</v>
      </c>
      <c r="F96" s="101" t="s">
        <v>312</v>
      </c>
      <c r="G96" s="117" t="s">
        <v>175</v>
      </c>
      <c r="H96" s="101" t="s">
        <v>205</v>
      </c>
      <c r="I96" s="117" t="s">
        <v>175</v>
      </c>
      <c r="J96" s="236" t="s">
        <v>2420</v>
      </c>
      <c r="K96" s="236" t="s">
        <v>1224</v>
      </c>
      <c r="L96" s="101" t="s">
        <v>195</v>
      </c>
      <c r="M96" s="145">
        <v>45102</v>
      </c>
      <c r="N96" s="145">
        <v>45102</v>
      </c>
      <c r="O96" s="236" t="s">
        <v>2421</v>
      </c>
      <c r="P96" s="203"/>
      <c r="Q96" s="236" t="s">
        <v>9</v>
      </c>
      <c r="R96" s="236" t="s">
        <v>10</v>
      </c>
      <c r="S96" s="236"/>
      <c r="T96" s="166"/>
      <c r="U96" s="92"/>
      <c r="V96" s="269"/>
      <c r="W96" s="139"/>
      <c r="X96" s="270"/>
      <c r="Y96" s="268">
        <v>45105</v>
      </c>
      <c r="Z96" s="101" t="s">
        <v>276</v>
      </c>
      <c r="AA96" s="236" t="s">
        <v>728</v>
      </c>
      <c r="AB96" s="102"/>
      <c r="AC96" s="102"/>
    </row>
    <row r="97" spans="1:29" ht="14.5" hidden="1" customHeight="1" x14ac:dyDescent="0.35">
      <c r="A97" s="101">
        <v>26</v>
      </c>
      <c r="B97" s="101" t="s">
        <v>2422</v>
      </c>
      <c r="C97" s="267">
        <v>38</v>
      </c>
      <c r="D97" s="267" t="s">
        <v>13</v>
      </c>
      <c r="E97" s="236" t="s">
        <v>286</v>
      </c>
      <c r="F97" s="101" t="s">
        <v>271</v>
      </c>
      <c r="G97" s="117" t="s">
        <v>44</v>
      </c>
      <c r="H97" s="101" t="s">
        <v>2423</v>
      </c>
      <c r="I97" s="117" t="s">
        <v>44</v>
      </c>
      <c r="J97" s="236" t="s">
        <v>433</v>
      </c>
      <c r="K97" s="236" t="s">
        <v>659</v>
      </c>
      <c r="L97" s="101" t="s">
        <v>193</v>
      </c>
      <c r="M97" s="145">
        <v>45103</v>
      </c>
      <c r="N97" s="145">
        <v>45103</v>
      </c>
      <c r="O97" s="236" t="s">
        <v>2424</v>
      </c>
      <c r="P97" s="203"/>
      <c r="Q97" s="236" t="s">
        <v>16</v>
      </c>
      <c r="R97" s="236"/>
      <c r="S97" s="236" t="s">
        <v>34</v>
      </c>
      <c r="T97" s="166"/>
      <c r="U97" s="92"/>
      <c r="V97" s="269"/>
      <c r="W97" s="139"/>
      <c r="X97" s="270"/>
      <c r="Y97" s="268">
        <v>45103</v>
      </c>
      <c r="Z97" s="101" t="s">
        <v>276</v>
      </c>
      <c r="AA97" s="236" t="s">
        <v>2425</v>
      </c>
      <c r="AB97" s="102"/>
      <c r="AC97" s="102"/>
    </row>
    <row r="98" spans="1:29" ht="14.5" hidden="1" customHeight="1" x14ac:dyDescent="0.35">
      <c r="A98" s="101">
        <v>26</v>
      </c>
      <c r="B98" s="101" t="s">
        <v>2426</v>
      </c>
      <c r="C98" s="267">
        <v>5</v>
      </c>
      <c r="D98" s="267" t="s">
        <v>13</v>
      </c>
      <c r="E98" s="236" t="s">
        <v>286</v>
      </c>
      <c r="F98" s="101" t="s">
        <v>271</v>
      </c>
      <c r="G98" s="117" t="s">
        <v>7</v>
      </c>
      <c r="H98" s="101" t="s">
        <v>280</v>
      </c>
      <c r="I98" s="117" t="s">
        <v>7</v>
      </c>
      <c r="J98" s="236" t="s">
        <v>612</v>
      </c>
      <c r="K98" s="236" t="s">
        <v>289</v>
      </c>
      <c r="L98" s="101" t="s">
        <v>193</v>
      </c>
      <c r="M98" s="145">
        <v>45103</v>
      </c>
      <c r="N98" s="145">
        <v>45103</v>
      </c>
      <c r="O98" s="236" t="s">
        <v>2427</v>
      </c>
      <c r="P98" s="203"/>
      <c r="Q98" s="236" t="s">
        <v>16</v>
      </c>
      <c r="R98" s="236"/>
      <c r="S98" s="236" t="s">
        <v>34</v>
      </c>
      <c r="T98" s="166"/>
      <c r="U98" s="92"/>
      <c r="V98" s="269"/>
      <c r="W98" s="139"/>
      <c r="X98" s="270"/>
      <c r="Y98" s="268">
        <v>45103</v>
      </c>
      <c r="Z98" s="101" t="s">
        <v>276</v>
      </c>
      <c r="AA98" s="236" t="s">
        <v>2428</v>
      </c>
      <c r="AB98" s="102"/>
      <c r="AC98" s="102"/>
    </row>
    <row r="99" spans="1:29" ht="14.5" hidden="1" customHeight="1" x14ac:dyDescent="0.35">
      <c r="A99" s="101">
        <v>26</v>
      </c>
      <c r="B99" s="101" t="s">
        <v>2429</v>
      </c>
      <c r="C99" s="267">
        <v>20</v>
      </c>
      <c r="D99" s="267" t="s">
        <v>13</v>
      </c>
      <c r="E99" s="236" t="s">
        <v>286</v>
      </c>
      <c r="F99" s="101" t="s">
        <v>271</v>
      </c>
      <c r="G99" s="117" t="s">
        <v>332</v>
      </c>
      <c r="H99" s="101" t="s">
        <v>280</v>
      </c>
      <c r="I99" s="117" t="s">
        <v>7</v>
      </c>
      <c r="J99" s="236" t="s">
        <v>385</v>
      </c>
      <c r="K99" s="236" t="s">
        <v>289</v>
      </c>
      <c r="L99" s="101" t="s">
        <v>193</v>
      </c>
      <c r="M99" s="145">
        <v>45103</v>
      </c>
      <c r="N99" s="145">
        <v>45103</v>
      </c>
      <c r="O99" s="236" t="s">
        <v>2430</v>
      </c>
      <c r="P99" s="203"/>
      <c r="Q99" s="236" t="s">
        <v>9</v>
      </c>
      <c r="R99" s="236" t="s">
        <v>17</v>
      </c>
      <c r="S99" s="236"/>
      <c r="T99" s="166"/>
      <c r="U99" s="92"/>
      <c r="V99" s="269"/>
      <c r="W99" s="139"/>
      <c r="X99" s="270"/>
      <c r="Y99" s="268">
        <v>45108</v>
      </c>
      <c r="Z99" s="101" t="s">
        <v>276</v>
      </c>
      <c r="AA99" s="236" t="s">
        <v>2430</v>
      </c>
      <c r="AB99" s="102"/>
      <c r="AC99" s="102"/>
    </row>
    <row r="100" spans="1:29" s="128" customFormat="1" ht="14.5" customHeight="1" x14ac:dyDescent="0.35">
      <c r="A100" s="101">
        <v>26</v>
      </c>
      <c r="B100" s="101" t="s">
        <v>2431</v>
      </c>
      <c r="C100" s="267">
        <v>34</v>
      </c>
      <c r="D100" s="267" t="s">
        <v>13</v>
      </c>
      <c r="E100" s="236" t="s">
        <v>286</v>
      </c>
      <c r="F100" s="101" t="s">
        <v>271</v>
      </c>
      <c r="G100" s="117" t="s">
        <v>7</v>
      </c>
      <c r="H100" s="101" t="s">
        <v>280</v>
      </c>
      <c r="I100" s="117" t="s">
        <v>7</v>
      </c>
      <c r="J100" s="236" t="s">
        <v>1264</v>
      </c>
      <c r="K100" s="236" t="s">
        <v>289</v>
      </c>
      <c r="L100" s="101" t="s">
        <v>195</v>
      </c>
      <c r="M100" s="145">
        <v>45103</v>
      </c>
      <c r="N100" s="145">
        <v>45103</v>
      </c>
      <c r="O100" s="236" t="s">
        <v>2432</v>
      </c>
      <c r="P100" s="203"/>
      <c r="Q100" s="236" t="s">
        <v>9</v>
      </c>
      <c r="R100" s="236" t="s">
        <v>10</v>
      </c>
      <c r="S100" s="236"/>
      <c r="T100" s="166"/>
      <c r="U100" s="92"/>
      <c r="V100" s="269"/>
      <c r="W100" s="139"/>
      <c r="X100" s="270"/>
      <c r="Y100" s="268">
        <v>45106</v>
      </c>
      <c r="Z100" s="101" t="s">
        <v>276</v>
      </c>
      <c r="AA100" s="236" t="s">
        <v>2433</v>
      </c>
      <c r="AB100" s="102"/>
      <c r="AC100" s="102"/>
    </row>
    <row r="101" spans="1:29" s="128" customFormat="1" ht="14.5" hidden="1" customHeight="1" x14ac:dyDescent="0.35">
      <c r="A101" s="101">
        <v>26</v>
      </c>
      <c r="B101" s="101" t="s">
        <v>2434</v>
      </c>
      <c r="C101" s="267">
        <v>30</v>
      </c>
      <c r="D101" s="267" t="s">
        <v>13</v>
      </c>
      <c r="E101" s="236" t="s">
        <v>286</v>
      </c>
      <c r="F101" s="101" t="s">
        <v>271</v>
      </c>
      <c r="G101" s="117" t="s">
        <v>53</v>
      </c>
      <c r="H101" s="101" t="s">
        <v>280</v>
      </c>
      <c r="I101" s="236" t="s">
        <v>53</v>
      </c>
      <c r="J101" s="236" t="s">
        <v>612</v>
      </c>
      <c r="K101" s="236" t="s">
        <v>730</v>
      </c>
      <c r="L101" s="101" t="s">
        <v>193</v>
      </c>
      <c r="M101" s="145">
        <v>45103</v>
      </c>
      <c r="N101" s="145">
        <v>45103</v>
      </c>
      <c r="O101" s="236" t="s">
        <v>2435</v>
      </c>
      <c r="P101" s="203"/>
      <c r="Q101" s="236" t="s">
        <v>9</v>
      </c>
      <c r="R101" s="236" t="s">
        <v>17</v>
      </c>
      <c r="S101" s="236"/>
      <c r="T101" s="166"/>
      <c r="U101" s="236"/>
      <c r="V101" s="269"/>
      <c r="W101" s="139"/>
      <c r="X101" s="270"/>
      <c r="Y101" s="268">
        <v>45106</v>
      </c>
      <c r="Z101" s="101" t="s">
        <v>276</v>
      </c>
      <c r="AA101" s="236"/>
      <c r="AB101" s="102"/>
      <c r="AC101" s="102"/>
    </row>
    <row r="102" spans="1:29" hidden="1" x14ac:dyDescent="0.35">
      <c r="A102" s="101">
        <v>26</v>
      </c>
      <c r="B102" s="101" t="s">
        <v>2436</v>
      </c>
      <c r="C102" s="73">
        <v>30</v>
      </c>
      <c r="D102" s="73" t="s">
        <v>13</v>
      </c>
      <c r="E102" s="74" t="s">
        <v>286</v>
      </c>
      <c r="F102" s="101" t="s">
        <v>271</v>
      </c>
      <c r="G102" s="74" t="s">
        <v>2437</v>
      </c>
      <c r="H102" s="101" t="s">
        <v>280</v>
      </c>
      <c r="I102" s="74" t="s">
        <v>57</v>
      </c>
      <c r="J102" s="74" t="s">
        <v>55</v>
      </c>
      <c r="K102" s="74" t="s">
        <v>55</v>
      </c>
      <c r="L102" s="58" t="s">
        <v>55</v>
      </c>
      <c r="M102" s="145">
        <v>45103</v>
      </c>
      <c r="N102" s="145">
        <v>45103</v>
      </c>
      <c r="O102" s="74" t="s">
        <v>2438</v>
      </c>
      <c r="P102" s="203"/>
      <c r="Q102" s="236" t="s">
        <v>9</v>
      </c>
      <c r="R102" s="74" t="s">
        <v>23</v>
      </c>
      <c r="S102" s="74"/>
      <c r="T102" s="166" t="s">
        <v>2439</v>
      </c>
      <c r="U102" s="74" t="s">
        <v>163</v>
      </c>
      <c r="V102" s="77" t="s">
        <v>1045</v>
      </c>
      <c r="W102" s="139"/>
      <c r="X102" s="78"/>
      <c r="Y102" s="76">
        <v>45108</v>
      </c>
      <c r="Z102" s="58" t="s">
        <v>276</v>
      </c>
      <c r="AA102" s="123"/>
      <c r="AB102" s="79">
        <v>1</v>
      </c>
    </row>
    <row r="103" spans="1:29" ht="14.5" hidden="1" customHeight="1" x14ac:dyDescent="0.35">
      <c r="A103" s="101">
        <v>26</v>
      </c>
      <c r="B103" s="101" t="s">
        <v>2440</v>
      </c>
      <c r="C103" s="73">
        <v>4</v>
      </c>
      <c r="D103" s="73" t="s">
        <v>13</v>
      </c>
      <c r="E103" s="74" t="s">
        <v>279</v>
      </c>
      <c r="F103" s="101" t="s">
        <v>271</v>
      </c>
      <c r="G103" s="74" t="s">
        <v>298</v>
      </c>
      <c r="H103" s="101" t="s">
        <v>280</v>
      </c>
      <c r="I103" s="74" t="s">
        <v>7</v>
      </c>
      <c r="J103" s="74" t="s">
        <v>357</v>
      </c>
      <c r="K103" s="74" t="s">
        <v>289</v>
      </c>
      <c r="L103" s="58" t="s">
        <v>193</v>
      </c>
      <c r="M103" s="145">
        <v>45104</v>
      </c>
      <c r="N103" s="145">
        <v>45104</v>
      </c>
      <c r="O103" s="74" t="s">
        <v>474</v>
      </c>
      <c r="P103" s="74"/>
      <c r="Q103" s="74" t="s">
        <v>16</v>
      </c>
      <c r="R103" s="74"/>
      <c r="S103" s="74" t="s">
        <v>18</v>
      </c>
      <c r="T103" s="166"/>
      <c r="U103" s="74"/>
      <c r="V103" s="77"/>
      <c r="W103" s="139"/>
      <c r="X103" s="78"/>
      <c r="Y103" s="76">
        <v>45104</v>
      </c>
      <c r="Z103" s="58" t="s">
        <v>276</v>
      </c>
      <c r="AA103" s="123" t="s">
        <v>302</v>
      </c>
      <c r="AB103" s="79"/>
    </row>
    <row r="104" spans="1:29" ht="14.5" hidden="1" customHeight="1" x14ac:dyDescent="0.35">
      <c r="A104" s="101">
        <v>26</v>
      </c>
      <c r="B104" s="101" t="s">
        <v>2441</v>
      </c>
      <c r="C104" s="73">
        <v>4</v>
      </c>
      <c r="D104" s="73" t="s">
        <v>13</v>
      </c>
      <c r="E104" s="74" t="s">
        <v>279</v>
      </c>
      <c r="F104" s="101" t="s">
        <v>271</v>
      </c>
      <c r="G104" s="74" t="s">
        <v>818</v>
      </c>
      <c r="H104" s="58" t="s">
        <v>205</v>
      </c>
      <c r="I104" s="117" t="s">
        <v>175</v>
      </c>
      <c r="J104" s="74" t="s">
        <v>301</v>
      </c>
      <c r="K104" s="74" t="s">
        <v>274</v>
      </c>
      <c r="L104" s="58" t="s">
        <v>193</v>
      </c>
      <c r="M104" s="145">
        <v>45105</v>
      </c>
      <c r="N104" s="145">
        <v>45105</v>
      </c>
      <c r="O104" s="74" t="s">
        <v>2442</v>
      </c>
      <c r="P104" s="74"/>
      <c r="Q104" s="74" t="s">
        <v>9</v>
      </c>
      <c r="R104" s="74" t="s">
        <v>10</v>
      </c>
      <c r="S104" s="74"/>
      <c r="T104" s="166"/>
      <c r="U104" s="74"/>
      <c r="V104" s="77"/>
      <c r="W104" s="139"/>
      <c r="X104" s="78"/>
      <c r="Y104" s="76">
        <v>45114</v>
      </c>
      <c r="Z104" s="58" t="s">
        <v>276</v>
      </c>
      <c r="AA104" s="123" t="s">
        <v>728</v>
      </c>
      <c r="AB104" s="79"/>
    </row>
    <row r="105" spans="1:29" ht="14.5" hidden="1" customHeight="1" x14ac:dyDescent="0.35">
      <c r="A105" s="101">
        <v>26</v>
      </c>
      <c r="B105" s="101" t="s">
        <v>2443</v>
      </c>
      <c r="C105" s="73">
        <v>12</v>
      </c>
      <c r="D105" s="73" t="s">
        <v>13</v>
      </c>
      <c r="E105" s="74" t="s">
        <v>279</v>
      </c>
      <c r="F105" s="101" t="s">
        <v>271</v>
      </c>
      <c r="G105" s="74" t="s">
        <v>272</v>
      </c>
      <c r="H105" s="58" t="s">
        <v>205</v>
      </c>
      <c r="I105" s="117" t="s">
        <v>175</v>
      </c>
      <c r="J105" s="74" t="s">
        <v>295</v>
      </c>
      <c r="K105" s="74" t="s">
        <v>274</v>
      </c>
      <c r="L105" s="58" t="s">
        <v>193</v>
      </c>
      <c r="M105" s="145">
        <v>45105</v>
      </c>
      <c r="N105" s="145">
        <v>45105</v>
      </c>
      <c r="O105" s="74" t="s">
        <v>2444</v>
      </c>
      <c r="P105" s="74"/>
      <c r="Q105" s="74" t="s">
        <v>9</v>
      </c>
      <c r="R105" s="74" t="s">
        <v>10</v>
      </c>
      <c r="S105" s="74"/>
      <c r="T105" s="166"/>
      <c r="U105" s="74"/>
      <c r="V105" s="77"/>
      <c r="W105" s="139"/>
      <c r="X105" s="78"/>
      <c r="Y105" s="76">
        <v>45107</v>
      </c>
      <c r="Z105" s="58" t="s">
        <v>276</v>
      </c>
      <c r="AA105" s="123" t="s">
        <v>728</v>
      </c>
      <c r="AB105" s="79"/>
    </row>
    <row r="106" spans="1:29" ht="14.5" hidden="1" customHeight="1" x14ac:dyDescent="0.35">
      <c r="A106" s="101">
        <v>26</v>
      </c>
      <c r="B106" s="101" t="s">
        <v>2445</v>
      </c>
      <c r="C106" s="73">
        <v>27</v>
      </c>
      <c r="D106" s="73" t="s">
        <v>13</v>
      </c>
      <c r="E106" s="74" t="s">
        <v>286</v>
      </c>
      <c r="F106" s="101" t="s">
        <v>271</v>
      </c>
      <c r="G106" s="74"/>
      <c r="H106" s="58" t="s">
        <v>205</v>
      </c>
      <c r="I106" s="117" t="s">
        <v>175</v>
      </c>
      <c r="J106" s="74" t="s">
        <v>301</v>
      </c>
      <c r="K106" s="74" t="s">
        <v>370</v>
      </c>
      <c r="L106" s="58" t="s">
        <v>193</v>
      </c>
      <c r="M106" s="145">
        <v>45105</v>
      </c>
      <c r="N106" s="145">
        <v>45105</v>
      </c>
      <c r="O106" s="74" t="s">
        <v>2446</v>
      </c>
      <c r="P106" s="74"/>
      <c r="Q106" s="74" t="s">
        <v>9</v>
      </c>
      <c r="R106" s="74" t="s">
        <v>17</v>
      </c>
      <c r="S106" s="74"/>
      <c r="T106" s="166"/>
      <c r="U106" s="74"/>
      <c r="V106" s="77"/>
      <c r="W106" s="139"/>
      <c r="X106" s="78"/>
      <c r="Y106" s="76">
        <v>45110</v>
      </c>
      <c r="Z106" s="58" t="s">
        <v>276</v>
      </c>
      <c r="AA106" s="123" t="s">
        <v>2447</v>
      </c>
      <c r="AB106" s="79"/>
    </row>
    <row r="107" spans="1:29" ht="14.5" hidden="1" customHeight="1" x14ac:dyDescent="0.35">
      <c r="A107" s="101">
        <v>26</v>
      </c>
      <c r="B107" s="101" t="s">
        <v>2448</v>
      </c>
      <c r="C107" s="74">
        <v>5</v>
      </c>
      <c r="D107" s="73" t="s">
        <v>13</v>
      </c>
      <c r="E107" s="92" t="s">
        <v>286</v>
      </c>
      <c r="F107" s="101" t="s">
        <v>271</v>
      </c>
      <c r="G107" s="74"/>
      <c r="H107" s="58" t="s">
        <v>205</v>
      </c>
      <c r="I107" s="117" t="s">
        <v>175</v>
      </c>
      <c r="J107" s="74" t="s">
        <v>301</v>
      </c>
      <c r="K107" s="74" t="s">
        <v>370</v>
      </c>
      <c r="L107" s="58" t="s">
        <v>193</v>
      </c>
      <c r="M107" s="145">
        <v>45105</v>
      </c>
      <c r="N107" s="145">
        <v>45105</v>
      </c>
      <c r="O107" s="74" t="s">
        <v>2449</v>
      </c>
      <c r="P107" s="74"/>
      <c r="Q107" s="74" t="s">
        <v>9</v>
      </c>
      <c r="R107" s="74" t="s">
        <v>10</v>
      </c>
      <c r="S107" s="77"/>
      <c r="T107" s="166"/>
      <c r="U107" s="78"/>
      <c r="V107" s="76"/>
      <c r="W107" s="139"/>
      <c r="X107" s="74"/>
      <c r="Y107" s="167">
        <v>45110</v>
      </c>
      <c r="Z107" s="381" t="s">
        <v>276</v>
      </c>
      <c r="AA107" s="163" t="s">
        <v>728</v>
      </c>
      <c r="AB107" s="163"/>
    </row>
    <row r="108" spans="1:29" s="291" customFormat="1" ht="14.5" hidden="1" customHeight="1" x14ac:dyDescent="0.35">
      <c r="A108" s="279">
        <v>26</v>
      </c>
      <c r="B108" s="279" t="s">
        <v>2450</v>
      </c>
      <c r="C108" s="239">
        <v>11</v>
      </c>
      <c r="D108" s="152" t="s">
        <v>20</v>
      </c>
      <c r="E108" s="153" t="s">
        <v>286</v>
      </c>
      <c r="F108" s="279" t="s">
        <v>312</v>
      </c>
      <c r="G108" s="239" t="s">
        <v>186</v>
      </c>
      <c r="H108" s="240" t="s">
        <v>280</v>
      </c>
      <c r="I108" s="239" t="s">
        <v>186</v>
      </c>
      <c r="J108" s="239" t="s">
        <v>55</v>
      </c>
      <c r="K108" s="239" t="s">
        <v>55</v>
      </c>
      <c r="L108" s="239" t="s">
        <v>55</v>
      </c>
      <c r="M108" s="155">
        <v>45105</v>
      </c>
      <c r="N108" s="155">
        <v>45105</v>
      </c>
      <c r="O108" s="239" t="s">
        <v>756</v>
      </c>
      <c r="P108" s="239"/>
      <c r="Q108" s="74" t="s">
        <v>9</v>
      </c>
      <c r="R108" s="74" t="s">
        <v>10</v>
      </c>
      <c r="S108" s="74"/>
      <c r="T108" s="166"/>
      <c r="U108" s="243"/>
      <c r="V108" s="289"/>
      <c r="W108" s="153" t="s">
        <v>19</v>
      </c>
      <c r="X108" s="239"/>
      <c r="Y108" s="380"/>
      <c r="Z108" s="151"/>
      <c r="AA108" s="164"/>
      <c r="AB108" s="163"/>
    </row>
    <row r="109" spans="1:29" ht="14.5" customHeight="1" x14ac:dyDescent="0.35">
      <c r="A109" s="279">
        <v>26</v>
      </c>
      <c r="B109" s="279" t="s">
        <v>2451</v>
      </c>
      <c r="C109" s="73">
        <v>30</v>
      </c>
      <c r="D109" s="73" t="s">
        <v>13</v>
      </c>
      <c r="E109" s="74" t="s">
        <v>286</v>
      </c>
      <c r="F109" s="58" t="s">
        <v>271</v>
      </c>
      <c r="G109" s="75" t="s">
        <v>44</v>
      </c>
      <c r="H109" s="58" t="s">
        <v>280</v>
      </c>
      <c r="I109" s="81" t="s">
        <v>44</v>
      </c>
      <c r="J109" s="74" t="s">
        <v>288</v>
      </c>
      <c r="K109" s="74" t="s">
        <v>2452</v>
      </c>
      <c r="L109" s="74" t="s">
        <v>195</v>
      </c>
      <c r="M109" s="76">
        <v>45107</v>
      </c>
      <c r="N109" s="76">
        <v>45107</v>
      </c>
      <c r="O109" s="74" t="s">
        <v>2453</v>
      </c>
      <c r="P109" s="74"/>
      <c r="Q109" s="74" t="s">
        <v>9</v>
      </c>
      <c r="R109" s="74" t="s">
        <v>10</v>
      </c>
      <c r="S109" s="74"/>
      <c r="T109" s="74"/>
      <c r="U109" s="74"/>
      <c r="V109" s="77"/>
      <c r="W109" s="74"/>
      <c r="X109" s="78"/>
      <c r="Y109" s="107">
        <v>45113</v>
      </c>
      <c r="Z109" s="58" t="s">
        <v>276</v>
      </c>
      <c r="AA109" s="74" t="s">
        <v>2454</v>
      </c>
      <c r="AB109" s="79"/>
    </row>
    <row r="110" spans="1:29" x14ac:dyDescent="0.35">
      <c r="A110" s="279">
        <v>26</v>
      </c>
      <c r="B110" s="279" t="s">
        <v>2455</v>
      </c>
      <c r="C110" s="73">
        <v>17</v>
      </c>
      <c r="D110" s="73" t="s">
        <v>13</v>
      </c>
      <c r="E110" s="74" t="s">
        <v>286</v>
      </c>
      <c r="F110" s="58" t="s">
        <v>271</v>
      </c>
      <c r="G110" s="75" t="s">
        <v>7</v>
      </c>
      <c r="H110" s="58" t="s">
        <v>280</v>
      </c>
      <c r="I110" s="81" t="s">
        <v>7</v>
      </c>
      <c r="J110" s="74" t="s">
        <v>288</v>
      </c>
      <c r="K110" s="74" t="s">
        <v>289</v>
      </c>
      <c r="L110" s="74" t="s">
        <v>195</v>
      </c>
      <c r="M110" s="76">
        <v>45107</v>
      </c>
      <c r="N110" s="76">
        <v>45107</v>
      </c>
      <c r="O110" s="74" t="s">
        <v>2456</v>
      </c>
      <c r="P110" s="203"/>
      <c r="Q110" s="74" t="s">
        <v>9</v>
      </c>
      <c r="R110" s="74" t="s">
        <v>23</v>
      </c>
      <c r="S110" s="74"/>
      <c r="T110" s="74" t="s">
        <v>319</v>
      </c>
      <c r="U110" s="74" t="s">
        <v>163</v>
      </c>
      <c r="V110" s="77" t="s">
        <v>2287</v>
      </c>
      <c r="W110" s="74"/>
      <c r="X110" s="78"/>
      <c r="Y110" s="107">
        <v>45112</v>
      </c>
      <c r="Z110" s="58" t="s">
        <v>276</v>
      </c>
      <c r="AA110" s="74" t="s">
        <v>2457</v>
      </c>
      <c r="AB110" s="79">
        <v>2</v>
      </c>
    </row>
    <row r="111" spans="1:29" s="126" customFormat="1" ht="14.5" customHeight="1" x14ac:dyDescent="0.35">
      <c r="A111" s="271">
        <v>26</v>
      </c>
      <c r="B111" s="271" t="s">
        <v>2458</v>
      </c>
      <c r="C111" s="228">
        <v>10</v>
      </c>
      <c r="D111" s="228" t="s">
        <v>20</v>
      </c>
      <c r="E111" s="229" t="s">
        <v>286</v>
      </c>
      <c r="F111" s="230" t="s">
        <v>271</v>
      </c>
      <c r="G111" s="231" t="s">
        <v>272</v>
      </c>
      <c r="H111" s="230" t="s">
        <v>205</v>
      </c>
      <c r="I111" s="274" t="s">
        <v>175</v>
      </c>
      <c r="J111" s="229" t="s">
        <v>288</v>
      </c>
      <c r="K111" s="229" t="s">
        <v>274</v>
      </c>
      <c r="L111" s="229" t="s">
        <v>195</v>
      </c>
      <c r="M111" s="288">
        <v>45107</v>
      </c>
      <c r="N111" s="288">
        <v>45107</v>
      </c>
      <c r="O111" s="229" t="s">
        <v>1434</v>
      </c>
      <c r="P111" s="229"/>
      <c r="Q111" s="229" t="s">
        <v>9</v>
      </c>
      <c r="R111" s="229" t="s">
        <v>10</v>
      </c>
      <c r="S111" s="229"/>
      <c r="T111" s="229"/>
      <c r="U111" s="229"/>
      <c r="V111" s="233"/>
      <c r="W111" s="229"/>
      <c r="X111" s="234"/>
      <c r="Y111" s="235">
        <v>45137</v>
      </c>
      <c r="Z111" s="230" t="s">
        <v>430</v>
      </c>
      <c r="AA111" s="229" t="s">
        <v>2459</v>
      </c>
      <c r="AB111" s="80"/>
    </row>
    <row r="112" spans="1:29" ht="14.5" hidden="1" customHeight="1" x14ac:dyDescent="0.35">
      <c r="A112" s="58"/>
      <c r="B112" s="58"/>
      <c r="C112" s="73"/>
      <c r="D112" s="73"/>
      <c r="E112" s="74"/>
      <c r="F112" s="58"/>
      <c r="G112" s="75"/>
      <c r="H112" s="58"/>
      <c r="I112" s="81"/>
      <c r="J112" s="74"/>
      <c r="K112" s="74"/>
      <c r="L112" s="74"/>
      <c r="M112" s="76"/>
      <c r="N112" s="76"/>
      <c r="O112" s="74"/>
      <c r="P112" s="74"/>
      <c r="Q112" s="74"/>
      <c r="R112" s="74"/>
      <c r="S112" s="74"/>
      <c r="T112" s="74"/>
      <c r="U112" s="74"/>
      <c r="V112" s="77"/>
      <c r="W112" s="74"/>
      <c r="X112" s="78"/>
      <c r="Y112" s="107"/>
      <c r="Z112" s="58"/>
      <c r="AA112" s="74"/>
      <c r="AB112" s="79"/>
    </row>
    <row r="113" spans="1:28" ht="14.5" hidden="1" customHeight="1" x14ac:dyDescent="0.35">
      <c r="A113" s="58"/>
      <c r="B113" s="58"/>
      <c r="C113" s="73"/>
      <c r="D113" s="73"/>
      <c r="E113" s="74"/>
      <c r="F113" s="58"/>
      <c r="G113" s="75"/>
      <c r="H113" s="58"/>
      <c r="I113" s="81"/>
      <c r="J113" s="74"/>
      <c r="K113" s="74"/>
      <c r="L113" s="74"/>
      <c r="M113" s="76"/>
      <c r="N113" s="76"/>
      <c r="O113" s="74"/>
      <c r="P113" s="74"/>
      <c r="Q113" s="74"/>
      <c r="R113" s="74"/>
      <c r="S113" s="74"/>
      <c r="T113" s="74"/>
      <c r="U113" s="74"/>
      <c r="V113" s="77"/>
      <c r="W113" s="74"/>
      <c r="X113" s="78"/>
      <c r="Y113" s="107"/>
      <c r="Z113" s="58"/>
      <c r="AA113" s="74"/>
      <c r="AB113" s="79"/>
    </row>
    <row r="114" spans="1:28" ht="14.5" hidden="1" customHeight="1" x14ac:dyDescent="0.35">
      <c r="A114" s="58"/>
      <c r="B114" s="58"/>
      <c r="C114" s="73"/>
      <c r="D114" s="73"/>
      <c r="E114" s="74"/>
      <c r="F114" s="58"/>
      <c r="G114" s="75"/>
      <c r="H114" s="58"/>
      <c r="I114" s="81"/>
      <c r="J114" s="74"/>
      <c r="K114" s="74"/>
      <c r="L114" s="74"/>
      <c r="M114" s="76"/>
      <c r="N114" s="76"/>
      <c r="O114" s="74"/>
      <c r="P114" s="74"/>
      <c r="Q114" s="74"/>
      <c r="R114" s="74"/>
      <c r="S114" s="74"/>
      <c r="T114" s="74"/>
      <c r="U114" s="74"/>
      <c r="V114" s="77"/>
      <c r="W114" s="74"/>
      <c r="X114" s="78"/>
      <c r="Y114" s="107"/>
      <c r="Z114" s="58"/>
      <c r="AA114" s="74"/>
      <c r="AB114" s="79"/>
    </row>
    <row r="115" spans="1:28" ht="14.5" hidden="1" customHeight="1" x14ac:dyDescent="0.35">
      <c r="A115" s="58"/>
      <c r="B115" s="58"/>
      <c r="C115" s="73"/>
      <c r="D115" s="73"/>
      <c r="E115" s="74"/>
      <c r="F115" s="58"/>
      <c r="G115" s="75"/>
      <c r="H115" s="58"/>
      <c r="I115" s="81"/>
      <c r="J115" s="74"/>
      <c r="K115" s="74"/>
      <c r="L115" s="74"/>
      <c r="M115" s="76"/>
      <c r="N115" s="76"/>
      <c r="O115" s="74"/>
      <c r="P115" s="74"/>
      <c r="Q115" s="74"/>
      <c r="R115" s="74"/>
      <c r="S115" s="74"/>
      <c r="T115" s="74"/>
      <c r="U115" s="74"/>
      <c r="V115" s="77"/>
      <c r="W115" s="74"/>
      <c r="X115" s="78"/>
      <c r="Y115" s="107"/>
      <c r="Z115" s="58"/>
      <c r="AA115" s="74"/>
      <c r="AB115" s="79"/>
    </row>
    <row r="116" spans="1:28" ht="14.5" hidden="1" customHeight="1" x14ac:dyDescent="0.35">
      <c r="A116" s="58"/>
      <c r="B116" s="58"/>
      <c r="C116" s="73"/>
      <c r="D116" s="73"/>
      <c r="E116" s="74"/>
      <c r="F116" s="58"/>
      <c r="G116" s="75"/>
      <c r="H116" s="58"/>
      <c r="I116" s="81"/>
      <c r="J116" s="74"/>
      <c r="K116" s="74"/>
      <c r="L116" s="74"/>
      <c r="M116" s="76"/>
      <c r="N116" s="76"/>
      <c r="O116" s="74"/>
      <c r="P116" s="74"/>
      <c r="Q116" s="74"/>
      <c r="R116" s="74"/>
      <c r="S116" s="74"/>
      <c r="T116" s="74"/>
      <c r="U116" s="74"/>
      <c r="V116" s="77"/>
      <c r="W116" s="74"/>
      <c r="X116" s="78"/>
      <c r="Y116" s="107"/>
      <c r="Z116" s="58"/>
      <c r="AA116" s="74"/>
      <c r="AB116" s="79"/>
    </row>
    <row r="117" spans="1:28" ht="14.5" hidden="1" customHeight="1" x14ac:dyDescent="0.35">
      <c r="A117" s="58"/>
      <c r="B117" s="58"/>
      <c r="C117" s="73"/>
      <c r="D117" s="73"/>
      <c r="E117" s="74"/>
      <c r="F117" s="58"/>
      <c r="G117" s="75"/>
      <c r="H117" s="58"/>
      <c r="I117" s="81"/>
      <c r="J117" s="74"/>
      <c r="K117" s="74"/>
      <c r="L117" s="74"/>
      <c r="M117" s="76"/>
      <c r="N117" s="76"/>
      <c r="O117" s="74"/>
      <c r="P117" s="74"/>
      <c r="Q117" s="74"/>
      <c r="R117" s="74"/>
      <c r="S117" s="74"/>
      <c r="T117" s="74"/>
      <c r="U117" s="74"/>
      <c r="V117" s="77"/>
      <c r="W117" s="74"/>
      <c r="X117" s="78"/>
      <c r="Y117" s="107"/>
      <c r="Z117" s="58"/>
      <c r="AA117" s="74"/>
      <c r="AB117" s="79"/>
    </row>
    <row r="118" spans="1:28" ht="14.5" hidden="1" customHeight="1" x14ac:dyDescent="0.35">
      <c r="A118" s="58"/>
      <c r="B118" s="58"/>
      <c r="C118" s="73"/>
      <c r="D118" s="73"/>
      <c r="E118" s="74"/>
      <c r="F118" s="58"/>
      <c r="G118" s="75"/>
      <c r="H118" s="58"/>
      <c r="I118" s="81"/>
      <c r="J118" s="74"/>
      <c r="K118" s="74"/>
      <c r="L118" s="74"/>
      <c r="M118" s="76"/>
      <c r="N118" s="76"/>
      <c r="O118" s="74"/>
      <c r="P118" s="74"/>
      <c r="Q118" s="74"/>
      <c r="R118" s="74"/>
      <c r="S118" s="74"/>
      <c r="T118" s="74"/>
      <c r="U118" s="74"/>
      <c r="V118" s="77"/>
      <c r="W118" s="74"/>
      <c r="X118" s="78"/>
      <c r="Y118" s="107"/>
      <c r="Z118" s="58"/>
      <c r="AA118" s="74"/>
      <c r="AB118" s="79"/>
    </row>
    <row r="119" spans="1:28" ht="14.5" hidden="1" customHeight="1" x14ac:dyDescent="0.35">
      <c r="A119" s="58"/>
      <c r="B119" s="58"/>
      <c r="C119" s="73"/>
      <c r="D119" s="73"/>
      <c r="E119" s="74"/>
      <c r="F119" s="58"/>
      <c r="G119" s="75"/>
      <c r="H119" s="58"/>
      <c r="I119" s="81"/>
      <c r="J119" s="74"/>
      <c r="K119" s="74"/>
      <c r="L119" s="74"/>
      <c r="M119" s="76"/>
      <c r="N119" s="76"/>
      <c r="O119" s="74"/>
      <c r="P119" s="74"/>
      <c r="Q119" s="74"/>
      <c r="R119" s="74"/>
      <c r="S119" s="74"/>
      <c r="T119" s="74"/>
      <c r="U119" s="74"/>
      <c r="V119" s="77"/>
      <c r="W119" s="74"/>
      <c r="X119" s="78"/>
      <c r="Y119" s="107"/>
      <c r="Z119" s="58"/>
      <c r="AA119" s="74"/>
      <c r="AB119" s="79"/>
    </row>
    <row r="120" spans="1:28" ht="14.5" hidden="1" customHeight="1" x14ac:dyDescent="0.35">
      <c r="A120" s="58"/>
      <c r="B120" s="58"/>
      <c r="C120" s="73"/>
      <c r="D120" s="73"/>
      <c r="E120" s="74"/>
      <c r="F120" s="58"/>
      <c r="G120" s="75"/>
      <c r="H120" s="58"/>
      <c r="I120" s="81"/>
      <c r="J120" s="74"/>
      <c r="K120" s="74"/>
      <c r="L120" s="74"/>
      <c r="M120" s="76"/>
      <c r="N120" s="76"/>
      <c r="O120" s="74"/>
      <c r="P120" s="74"/>
      <c r="Q120" s="74"/>
      <c r="R120" s="74"/>
      <c r="S120" s="74"/>
      <c r="T120" s="74"/>
      <c r="U120" s="74"/>
      <c r="V120" s="77"/>
      <c r="W120" s="74"/>
      <c r="X120" s="78"/>
      <c r="Y120" s="107"/>
      <c r="Z120" s="58"/>
      <c r="AA120" s="74"/>
      <c r="AB120" s="79"/>
    </row>
    <row r="121" spans="1:28" ht="14.5" hidden="1" customHeight="1" x14ac:dyDescent="0.35">
      <c r="A121" s="58"/>
      <c r="B121" s="58"/>
      <c r="C121" s="73"/>
      <c r="D121" s="73"/>
      <c r="E121" s="74"/>
      <c r="F121" s="58"/>
      <c r="G121" s="75"/>
      <c r="H121" s="58"/>
      <c r="I121" s="81"/>
      <c r="J121" s="74"/>
      <c r="K121" s="74"/>
      <c r="L121" s="74"/>
      <c r="M121" s="76"/>
      <c r="N121" s="76"/>
      <c r="O121" s="74"/>
      <c r="P121" s="74"/>
      <c r="Q121" s="74"/>
      <c r="R121" s="74"/>
      <c r="S121" s="74"/>
      <c r="T121" s="74"/>
      <c r="U121" s="74"/>
      <c r="V121" s="77"/>
      <c r="W121" s="74"/>
      <c r="X121" s="78"/>
      <c r="Y121" s="107"/>
      <c r="Z121" s="58"/>
      <c r="AA121" s="74"/>
      <c r="AB121" s="79"/>
    </row>
    <row r="122" spans="1:28" ht="14.5" hidden="1" customHeight="1" x14ac:dyDescent="0.35">
      <c r="A122" s="58"/>
      <c r="B122" s="58"/>
      <c r="C122" s="364"/>
      <c r="D122" s="73"/>
      <c r="E122" s="74"/>
      <c r="F122" s="58"/>
      <c r="G122" s="74"/>
      <c r="H122" s="58"/>
      <c r="I122" s="74"/>
      <c r="J122" s="74"/>
      <c r="K122" s="74"/>
      <c r="L122" s="58"/>
      <c r="M122" s="76"/>
      <c r="N122" s="130"/>
      <c r="O122" s="74"/>
      <c r="P122" s="74"/>
      <c r="Q122" s="74"/>
      <c r="R122" s="74"/>
      <c r="S122" s="74"/>
      <c r="T122" s="74"/>
      <c r="U122" s="74"/>
      <c r="V122" s="77"/>
      <c r="W122" s="74"/>
      <c r="X122" s="78"/>
      <c r="Y122" s="130"/>
      <c r="Z122" s="151"/>
      <c r="AA122" s="166"/>
      <c r="AB122" s="166"/>
    </row>
    <row r="123" spans="1:28" ht="14.5" hidden="1" customHeight="1" x14ac:dyDescent="0.35">
      <c r="A123" s="58"/>
      <c r="B123" s="58"/>
      <c r="C123" s="364"/>
      <c r="D123" s="73"/>
      <c r="E123" s="74"/>
      <c r="F123" s="58"/>
      <c r="G123" s="74"/>
      <c r="H123" s="58"/>
      <c r="I123" s="74"/>
      <c r="J123" s="74"/>
      <c r="K123" s="74"/>
      <c r="L123" s="58"/>
      <c r="M123" s="76"/>
      <c r="N123" s="130"/>
      <c r="O123" s="74"/>
      <c r="P123" s="74"/>
      <c r="Q123" s="74"/>
      <c r="R123" s="74"/>
      <c r="S123" s="74"/>
      <c r="T123" s="74"/>
      <c r="U123" s="74"/>
      <c r="V123" s="77"/>
      <c r="W123" s="74"/>
      <c r="X123" s="78"/>
      <c r="Y123" s="130"/>
      <c r="Z123" s="151"/>
      <c r="AA123" s="166"/>
      <c r="AB123" s="166"/>
    </row>
    <row r="124" spans="1:28" ht="14.5" hidden="1" customHeight="1" x14ac:dyDescent="0.35">
      <c r="A124" s="58"/>
      <c r="B124" s="58"/>
      <c r="C124" s="364"/>
      <c r="D124" s="73"/>
      <c r="E124" s="74"/>
      <c r="F124" s="58"/>
      <c r="G124" s="74"/>
      <c r="H124" s="58"/>
      <c r="I124" s="74"/>
      <c r="J124" s="74"/>
      <c r="K124" s="74"/>
      <c r="L124" s="58"/>
      <c r="M124" s="76"/>
      <c r="N124" s="130"/>
      <c r="O124" s="74"/>
      <c r="P124" s="74"/>
      <c r="Q124" s="74"/>
      <c r="R124" s="74"/>
      <c r="S124" s="74"/>
      <c r="T124" s="74"/>
      <c r="U124" s="74"/>
      <c r="V124" s="77"/>
      <c r="W124" s="74"/>
      <c r="X124" s="78"/>
      <c r="Y124" s="130"/>
      <c r="Z124" s="151"/>
      <c r="AA124" s="166"/>
      <c r="AB124" s="166"/>
    </row>
    <row r="125" spans="1:28" ht="14.5" hidden="1" customHeight="1" x14ac:dyDescent="0.35">
      <c r="A125" s="58"/>
      <c r="B125" s="58"/>
      <c r="C125" s="364"/>
      <c r="D125" s="73"/>
      <c r="E125" s="74"/>
      <c r="F125" s="58"/>
      <c r="G125" s="74"/>
      <c r="H125" s="58"/>
      <c r="I125" s="74"/>
      <c r="J125" s="74"/>
      <c r="K125" s="74"/>
      <c r="L125" s="58"/>
      <c r="M125" s="76"/>
      <c r="N125" s="130"/>
      <c r="O125" s="74"/>
      <c r="P125" s="74"/>
      <c r="Q125" s="74"/>
      <c r="R125" s="74"/>
      <c r="S125" s="74"/>
      <c r="T125" s="74"/>
      <c r="U125" s="74"/>
      <c r="V125" s="77"/>
      <c r="W125" s="74"/>
      <c r="X125" s="78"/>
      <c r="Y125" s="130"/>
      <c r="Z125" s="151"/>
      <c r="AA125" s="166"/>
      <c r="AB125" s="166"/>
    </row>
    <row r="126" spans="1:28" ht="14.5" hidden="1" customHeight="1" x14ac:dyDescent="0.35">
      <c r="A126" s="58"/>
      <c r="B126" s="58"/>
      <c r="C126" s="364"/>
      <c r="D126" s="73"/>
      <c r="E126" s="74"/>
      <c r="F126" s="58"/>
      <c r="G126" s="74"/>
      <c r="H126" s="58"/>
      <c r="I126" s="74"/>
      <c r="J126" s="74"/>
      <c r="K126" s="74"/>
      <c r="L126" s="58"/>
      <c r="M126" s="76"/>
      <c r="N126" s="130"/>
      <c r="O126" s="74"/>
      <c r="P126" s="74"/>
      <c r="Q126" s="74"/>
      <c r="R126" s="74"/>
      <c r="S126" s="74"/>
      <c r="T126" s="74"/>
      <c r="U126" s="74"/>
      <c r="V126" s="77"/>
      <c r="W126" s="74"/>
      <c r="X126" s="78"/>
      <c r="Y126" s="130"/>
      <c r="Z126" s="151"/>
      <c r="AA126" s="166"/>
      <c r="AB126" s="166"/>
    </row>
    <row r="127" spans="1:28" ht="14.5" hidden="1" customHeight="1" x14ac:dyDescent="0.35">
      <c r="A127" s="58"/>
      <c r="B127" s="58"/>
      <c r="C127" s="364"/>
      <c r="D127" s="73"/>
      <c r="E127" s="74"/>
      <c r="F127" s="58"/>
      <c r="G127" s="74"/>
      <c r="H127" s="58"/>
      <c r="I127" s="74"/>
      <c r="J127" s="74"/>
      <c r="K127" s="74"/>
      <c r="L127" s="58"/>
      <c r="M127" s="76"/>
      <c r="N127" s="130"/>
      <c r="O127" s="74"/>
      <c r="P127" s="74"/>
      <c r="Q127" s="74"/>
      <c r="R127" s="74"/>
      <c r="S127" s="74"/>
      <c r="T127" s="74"/>
      <c r="U127" s="74"/>
      <c r="V127" s="77"/>
      <c r="W127" s="74"/>
      <c r="X127" s="78"/>
      <c r="Y127" s="130"/>
      <c r="Z127" s="151"/>
      <c r="AA127" s="166"/>
      <c r="AB127" s="166"/>
    </row>
    <row r="128" spans="1:28" ht="14.5" hidden="1" customHeight="1" x14ac:dyDescent="0.35">
      <c r="A128" s="58"/>
      <c r="B128" s="58"/>
      <c r="C128" s="364"/>
      <c r="D128" s="73"/>
      <c r="E128" s="74"/>
      <c r="F128" s="58"/>
      <c r="G128" s="74"/>
      <c r="H128" s="58"/>
      <c r="I128" s="74"/>
      <c r="J128" s="74"/>
      <c r="K128" s="74"/>
      <c r="L128" s="58"/>
      <c r="M128" s="76"/>
      <c r="N128" s="76"/>
      <c r="O128" s="74"/>
      <c r="P128" s="74"/>
      <c r="Q128" s="74"/>
      <c r="R128" s="74"/>
      <c r="S128" s="74"/>
      <c r="T128" s="74"/>
      <c r="U128" s="74"/>
      <c r="V128" s="77"/>
      <c r="W128" s="74"/>
      <c r="X128" s="78"/>
      <c r="Y128" s="130"/>
      <c r="Z128" s="151"/>
      <c r="AA128" s="166"/>
      <c r="AB128" s="166"/>
    </row>
    <row r="129" spans="1:28" ht="14.5" hidden="1" customHeight="1" x14ac:dyDescent="0.35">
      <c r="A129" s="58"/>
      <c r="B129" s="58"/>
      <c r="C129" s="364"/>
      <c r="D129" s="73"/>
      <c r="E129" s="74"/>
      <c r="F129" s="58"/>
      <c r="G129" s="74"/>
      <c r="H129" s="58"/>
      <c r="I129" s="74"/>
      <c r="J129" s="74"/>
      <c r="K129" s="74"/>
      <c r="L129" s="58"/>
      <c r="M129" s="76"/>
      <c r="N129" s="76"/>
      <c r="O129" s="74"/>
      <c r="P129" s="74"/>
      <c r="Q129" s="74"/>
      <c r="R129" s="74"/>
      <c r="S129" s="74"/>
      <c r="T129" s="74"/>
      <c r="U129" s="74"/>
      <c r="V129" s="77"/>
      <c r="W129" s="74"/>
      <c r="X129" s="78"/>
      <c r="Y129" s="130"/>
      <c r="Z129" s="151"/>
      <c r="AA129" s="166"/>
      <c r="AB129" s="166"/>
    </row>
    <row r="130" spans="1:28" ht="14.5" hidden="1" customHeight="1" x14ac:dyDescent="0.35">
      <c r="A130" s="58"/>
      <c r="B130" s="58"/>
      <c r="C130" s="364"/>
      <c r="D130" s="73"/>
      <c r="E130" s="74"/>
      <c r="F130" s="58"/>
      <c r="G130" s="74"/>
      <c r="H130" s="58"/>
      <c r="I130" s="74"/>
      <c r="J130" s="74"/>
      <c r="K130" s="74"/>
      <c r="L130" s="58"/>
      <c r="M130" s="76"/>
      <c r="N130" s="76"/>
      <c r="O130" s="74"/>
      <c r="P130" s="74"/>
      <c r="Q130" s="74"/>
      <c r="R130" s="74"/>
      <c r="S130" s="74"/>
      <c r="T130" s="74"/>
      <c r="U130" s="74"/>
      <c r="V130" s="77"/>
      <c r="W130" s="74"/>
      <c r="X130" s="78"/>
      <c r="Y130" s="130"/>
      <c r="Z130" s="151"/>
      <c r="AA130" s="166"/>
      <c r="AB130" s="166"/>
    </row>
    <row r="131" spans="1:28" ht="14.5" hidden="1" customHeight="1" x14ac:dyDescent="0.35">
      <c r="A131" s="58"/>
      <c r="B131" s="58"/>
      <c r="C131" s="364"/>
      <c r="D131" s="73"/>
      <c r="E131" s="74"/>
      <c r="F131" s="58"/>
      <c r="G131" s="74"/>
      <c r="H131" s="58"/>
      <c r="I131" s="74"/>
      <c r="J131" s="74"/>
      <c r="K131" s="74"/>
      <c r="L131" s="58"/>
      <c r="M131" s="44"/>
      <c r="N131" s="45"/>
      <c r="O131" s="74"/>
      <c r="P131" s="74"/>
      <c r="Q131" s="74"/>
      <c r="R131" s="74"/>
      <c r="S131" s="74"/>
      <c r="T131" s="74"/>
      <c r="U131" s="74"/>
      <c r="V131" s="77"/>
      <c r="W131" s="74"/>
      <c r="X131" s="78"/>
      <c r="Y131" s="130"/>
      <c r="Z131" s="151"/>
      <c r="AA131" s="166"/>
      <c r="AB131" s="166"/>
    </row>
    <row r="132" spans="1:28" ht="14.5" hidden="1" customHeight="1" x14ac:dyDescent="0.35">
      <c r="A132" s="26"/>
      <c r="B132" s="26"/>
      <c r="C132" s="365"/>
      <c r="D132" s="5"/>
      <c r="E132" s="40"/>
      <c r="F132" s="4"/>
      <c r="G132" s="42"/>
      <c r="H132" s="26"/>
      <c r="I132" s="40"/>
      <c r="J132" s="40"/>
      <c r="K132" s="40"/>
      <c r="L132" s="4"/>
      <c r="M132" s="44"/>
      <c r="N132" s="45"/>
      <c r="O132" s="49"/>
      <c r="P132" s="40"/>
      <c r="Q132" s="40"/>
      <c r="R132" s="40"/>
      <c r="S132" s="40"/>
      <c r="T132" s="40"/>
      <c r="U132" s="40"/>
      <c r="V132" s="52"/>
      <c r="W132" s="40"/>
      <c r="X132" s="54"/>
      <c r="Y132" s="38"/>
      <c r="Z132" s="4"/>
      <c r="AA132" s="42"/>
    </row>
    <row r="133" spans="1:28" ht="14.5" hidden="1" customHeight="1" x14ac:dyDescent="0.35">
      <c r="A133" s="26"/>
      <c r="B133" s="26"/>
      <c r="C133" s="365"/>
      <c r="D133" s="5"/>
      <c r="E133" s="40"/>
      <c r="F133" s="4"/>
      <c r="G133" s="42"/>
      <c r="H133" s="26"/>
      <c r="I133" s="40"/>
      <c r="J133" s="40"/>
      <c r="K133" s="40"/>
      <c r="L133" s="4"/>
      <c r="M133" s="44"/>
      <c r="N133" s="45"/>
      <c r="O133" s="49"/>
      <c r="P133" s="40"/>
      <c r="Q133" s="40"/>
      <c r="R133" s="40"/>
      <c r="S133" s="40"/>
      <c r="T133" s="40"/>
      <c r="U133" s="40"/>
      <c r="V133" s="52"/>
      <c r="W133" s="40"/>
      <c r="X133" s="54"/>
      <c r="Y133" s="38"/>
      <c r="Z133" s="4"/>
      <c r="AA133" s="42"/>
    </row>
    <row r="134" spans="1:28" ht="14.5" hidden="1" customHeight="1" x14ac:dyDescent="0.35">
      <c r="A134" s="26"/>
      <c r="B134" s="26"/>
      <c r="C134" s="365"/>
      <c r="D134" s="5"/>
      <c r="E134" s="40"/>
      <c r="F134" s="4"/>
      <c r="G134" s="42"/>
      <c r="H134" s="26"/>
      <c r="I134" s="40"/>
      <c r="J134" s="40"/>
      <c r="K134" s="40"/>
      <c r="L134" s="4"/>
      <c r="M134" s="44"/>
      <c r="N134" s="45"/>
      <c r="O134" s="49"/>
      <c r="P134" s="40"/>
      <c r="Q134" s="40"/>
      <c r="R134" s="40"/>
      <c r="S134" s="40"/>
      <c r="T134" s="40"/>
      <c r="U134" s="40"/>
      <c r="V134" s="52"/>
      <c r="W134" s="40"/>
      <c r="X134" s="54"/>
      <c r="Y134" s="38"/>
      <c r="Z134" s="4"/>
      <c r="AA134" s="42"/>
    </row>
    <row r="135" spans="1:28" ht="14.5" hidden="1" customHeight="1" x14ac:dyDescent="0.35">
      <c r="A135" s="26"/>
      <c r="B135" s="26"/>
      <c r="C135" s="365"/>
      <c r="D135" s="5"/>
      <c r="E135" s="40"/>
      <c r="F135" s="4"/>
      <c r="G135" s="42"/>
      <c r="H135" s="26"/>
      <c r="I135" s="40"/>
      <c r="J135" s="40"/>
      <c r="K135" s="40"/>
      <c r="L135" s="4"/>
      <c r="M135" s="44"/>
      <c r="N135" s="45"/>
      <c r="O135" s="49"/>
      <c r="P135" s="40"/>
      <c r="Q135" s="40"/>
      <c r="R135" s="40"/>
      <c r="S135" s="40"/>
      <c r="T135" s="40"/>
      <c r="U135" s="40"/>
      <c r="V135" s="52"/>
      <c r="W135" s="40"/>
      <c r="X135" s="54"/>
      <c r="Y135" s="38"/>
      <c r="Z135" s="4"/>
      <c r="AA135" s="42"/>
    </row>
    <row r="136" spans="1:28" ht="14.5" hidden="1" customHeight="1" x14ac:dyDescent="0.35">
      <c r="A136" s="26"/>
      <c r="B136" s="26"/>
      <c r="C136" s="365"/>
      <c r="D136" s="5"/>
      <c r="E136" s="40"/>
      <c r="F136" s="4"/>
      <c r="G136" s="42"/>
      <c r="H136" s="26"/>
      <c r="I136" s="40"/>
      <c r="J136" s="40"/>
      <c r="K136" s="40"/>
      <c r="L136" s="4"/>
      <c r="M136" s="44"/>
      <c r="N136" s="45"/>
      <c r="O136" s="49"/>
      <c r="P136" s="40"/>
      <c r="Q136" s="40"/>
      <c r="R136" s="40"/>
      <c r="S136" s="40"/>
      <c r="T136" s="40"/>
      <c r="U136" s="40"/>
      <c r="V136" s="52"/>
      <c r="W136" s="40"/>
      <c r="X136" s="54"/>
      <c r="Y136" s="38"/>
      <c r="Z136" s="4"/>
      <c r="AA136" s="42"/>
    </row>
    <row r="137" spans="1:28" ht="14.5" hidden="1" customHeight="1" x14ac:dyDescent="0.35">
      <c r="A137" s="26"/>
      <c r="B137" s="26"/>
      <c r="C137" s="365"/>
      <c r="D137" s="5"/>
      <c r="E137" s="40"/>
      <c r="F137" s="4"/>
      <c r="G137" s="42"/>
      <c r="H137" s="26"/>
      <c r="I137" s="40"/>
      <c r="J137" s="40"/>
      <c r="K137" s="40"/>
      <c r="L137" s="4"/>
      <c r="M137" s="44"/>
      <c r="N137" s="45"/>
      <c r="O137" s="49"/>
      <c r="P137" s="40"/>
      <c r="Q137" s="40"/>
      <c r="R137" s="40"/>
      <c r="S137" s="40"/>
      <c r="T137" s="40"/>
      <c r="U137" s="40"/>
      <c r="V137" s="52"/>
      <c r="W137" s="40"/>
      <c r="X137" s="54"/>
      <c r="Y137" s="38"/>
      <c r="Z137" s="4"/>
      <c r="AA137" s="42"/>
    </row>
    <row r="138" spans="1:28" ht="14.5" hidden="1" customHeight="1" x14ac:dyDescent="0.35">
      <c r="A138" s="26"/>
      <c r="B138" s="26"/>
      <c r="C138" s="365"/>
      <c r="D138" s="5"/>
      <c r="E138" s="40"/>
      <c r="F138" s="4"/>
      <c r="G138" s="42"/>
      <c r="H138" s="26"/>
      <c r="I138" s="40"/>
      <c r="J138" s="40"/>
      <c r="K138" s="40"/>
      <c r="L138" s="4"/>
      <c r="M138" s="44"/>
      <c r="N138" s="45"/>
      <c r="O138" s="49"/>
      <c r="P138" s="40"/>
      <c r="Q138" s="40"/>
      <c r="R138" s="40"/>
      <c r="S138" s="40"/>
      <c r="T138" s="40"/>
      <c r="U138" s="40"/>
      <c r="V138" s="52"/>
      <c r="W138" s="40"/>
      <c r="X138" s="54"/>
      <c r="Y138" s="38"/>
      <c r="Z138" s="4"/>
      <c r="AA138" s="42"/>
    </row>
    <row r="139" spans="1:28" ht="14.5" hidden="1" customHeight="1" x14ac:dyDescent="0.35">
      <c r="A139" s="26"/>
      <c r="B139" s="26"/>
      <c r="C139" s="365"/>
      <c r="D139" s="5"/>
      <c r="E139" s="40"/>
      <c r="F139" s="4"/>
      <c r="G139" s="42"/>
      <c r="H139" s="26"/>
      <c r="I139" s="40"/>
      <c r="J139" s="40"/>
      <c r="K139" s="40"/>
      <c r="L139" s="4"/>
      <c r="M139" s="44"/>
      <c r="N139" s="45"/>
      <c r="O139" s="49"/>
      <c r="P139" s="40"/>
      <c r="Q139" s="40"/>
      <c r="R139" s="40"/>
      <c r="S139" s="40"/>
      <c r="T139" s="40"/>
      <c r="U139" s="40"/>
      <c r="V139" s="52"/>
      <c r="W139" s="40"/>
      <c r="X139" s="54"/>
      <c r="Y139" s="38"/>
      <c r="Z139" s="4"/>
      <c r="AA139" s="42"/>
    </row>
    <row r="140" spans="1:28" ht="14.5" hidden="1" customHeight="1" x14ac:dyDescent="0.35">
      <c r="A140" s="26"/>
      <c r="B140" s="26"/>
      <c r="C140" s="365"/>
      <c r="D140" s="5"/>
      <c r="E140" s="40"/>
      <c r="F140" s="4"/>
      <c r="G140" s="42"/>
      <c r="H140" s="26"/>
      <c r="I140" s="40"/>
      <c r="J140" s="40"/>
      <c r="K140" s="40"/>
      <c r="L140" s="4"/>
      <c r="M140" s="44"/>
      <c r="N140" s="45"/>
      <c r="O140" s="49"/>
      <c r="P140" s="40"/>
      <c r="Q140" s="40"/>
      <c r="R140" s="40"/>
      <c r="S140" s="40"/>
      <c r="T140" s="40"/>
      <c r="U140" s="40"/>
      <c r="V140" s="52"/>
      <c r="W140" s="40"/>
      <c r="X140" s="54"/>
      <c r="Y140" s="38"/>
      <c r="Z140" s="4"/>
      <c r="AA140" s="42"/>
    </row>
    <row r="141" spans="1:28" ht="14.5" hidden="1" customHeight="1" x14ac:dyDescent="0.35">
      <c r="A141" s="26"/>
      <c r="B141" s="26"/>
      <c r="C141" s="365"/>
      <c r="D141" s="5"/>
      <c r="E141" s="40"/>
      <c r="F141" s="4"/>
      <c r="G141" s="42"/>
      <c r="H141" s="26"/>
      <c r="I141" s="40"/>
      <c r="J141" s="40"/>
      <c r="K141" s="40"/>
      <c r="L141" s="4"/>
      <c r="M141" s="44"/>
      <c r="N141" s="45"/>
      <c r="O141" s="49"/>
      <c r="P141" s="40"/>
      <c r="Q141" s="40"/>
      <c r="R141" s="40"/>
      <c r="S141" s="40"/>
      <c r="T141" s="40"/>
      <c r="U141" s="40"/>
      <c r="V141" s="52"/>
      <c r="W141" s="40"/>
      <c r="X141" s="54"/>
      <c r="Y141" s="38"/>
      <c r="Z141" s="4"/>
      <c r="AA141" s="42"/>
    </row>
    <row r="142" spans="1:28" ht="14.5" hidden="1" customHeight="1" x14ac:dyDescent="0.35">
      <c r="A142" s="26"/>
      <c r="B142" s="26"/>
      <c r="C142" s="365"/>
      <c r="D142" s="5"/>
      <c r="E142" s="40"/>
      <c r="F142" s="4"/>
      <c r="G142" s="42"/>
      <c r="H142" s="26"/>
      <c r="I142" s="40"/>
      <c r="J142" s="40"/>
      <c r="K142" s="40"/>
      <c r="L142" s="4"/>
      <c r="M142" s="44"/>
      <c r="N142" s="45"/>
      <c r="O142" s="49"/>
      <c r="P142" s="40"/>
      <c r="Q142" s="40"/>
      <c r="R142" s="40"/>
      <c r="S142" s="40"/>
      <c r="T142" s="40"/>
      <c r="U142" s="40"/>
      <c r="V142" s="52"/>
      <c r="W142" s="40"/>
      <c r="X142" s="54"/>
      <c r="Y142" s="38"/>
      <c r="Z142" s="4"/>
      <c r="AA142" s="42"/>
    </row>
    <row r="143" spans="1:28" ht="14.5" hidden="1" customHeight="1" x14ac:dyDescent="0.35">
      <c r="A143" s="26"/>
      <c r="B143" s="26"/>
      <c r="C143" s="365"/>
      <c r="D143" s="5"/>
      <c r="E143" s="40"/>
      <c r="F143" s="4"/>
      <c r="G143" s="42"/>
      <c r="H143" s="26"/>
      <c r="I143" s="40"/>
      <c r="J143" s="40"/>
      <c r="K143" s="40"/>
      <c r="L143" s="4"/>
      <c r="M143" s="44"/>
      <c r="N143" s="45"/>
      <c r="O143" s="49"/>
      <c r="P143" s="40"/>
      <c r="Q143" s="40"/>
      <c r="R143" s="40"/>
      <c r="S143" s="40"/>
      <c r="T143" s="40"/>
      <c r="U143" s="40"/>
      <c r="V143" s="52"/>
      <c r="W143" s="40"/>
      <c r="X143" s="54"/>
      <c r="Y143" s="38"/>
      <c r="Z143" s="4"/>
      <c r="AA143" s="42"/>
    </row>
    <row r="144" spans="1:28" ht="14.5" hidden="1" customHeight="1" x14ac:dyDescent="0.35">
      <c r="A144" s="26"/>
      <c r="B144" s="26"/>
      <c r="C144" s="365"/>
      <c r="D144" s="5"/>
      <c r="E144" s="40"/>
      <c r="F144" s="4"/>
      <c r="G144" s="42"/>
      <c r="H144" s="26"/>
      <c r="I144" s="40"/>
      <c r="J144" s="40"/>
      <c r="K144" s="40"/>
      <c r="L144" s="4"/>
      <c r="M144" s="44"/>
      <c r="N144" s="45"/>
      <c r="O144" s="49"/>
      <c r="P144" s="40"/>
      <c r="Q144" s="40"/>
      <c r="R144" s="40"/>
      <c r="S144" s="40"/>
      <c r="T144" s="40"/>
      <c r="U144" s="40"/>
      <c r="V144" s="52"/>
      <c r="W144" s="40"/>
      <c r="X144" s="54"/>
      <c r="Y144" s="38"/>
      <c r="Z144" s="4"/>
      <c r="AA144" s="42"/>
    </row>
    <row r="145" spans="1:27" ht="14.5" hidden="1" customHeight="1" x14ac:dyDescent="0.35">
      <c r="A145" s="26"/>
      <c r="B145" s="26"/>
      <c r="C145" s="365"/>
      <c r="D145" s="5"/>
      <c r="E145" s="40"/>
      <c r="F145" s="4"/>
      <c r="G145" s="42"/>
      <c r="H145" s="26"/>
      <c r="I145" s="40"/>
      <c r="J145" s="40"/>
      <c r="K145" s="40"/>
      <c r="L145" s="4"/>
      <c r="M145" s="44"/>
      <c r="N145" s="45"/>
      <c r="O145" s="49"/>
      <c r="P145" s="40"/>
      <c r="Q145" s="40"/>
      <c r="R145" s="40"/>
      <c r="S145" s="40"/>
      <c r="T145" s="40"/>
      <c r="U145" s="40"/>
      <c r="V145" s="52"/>
      <c r="W145" s="40"/>
      <c r="X145" s="54"/>
      <c r="Y145" s="38"/>
      <c r="Z145" s="4"/>
      <c r="AA145" s="42"/>
    </row>
    <row r="146" spans="1:27" ht="14.5" hidden="1" customHeight="1" x14ac:dyDescent="0.35">
      <c r="A146" s="26"/>
      <c r="B146" s="26"/>
      <c r="C146" s="365"/>
      <c r="D146" s="5"/>
      <c r="E146" s="40"/>
      <c r="F146" s="4"/>
      <c r="G146" s="42"/>
      <c r="H146" s="26"/>
      <c r="I146" s="40"/>
      <c r="J146" s="40"/>
      <c r="K146" s="40"/>
      <c r="L146" s="4"/>
      <c r="M146" s="44"/>
      <c r="N146" s="45"/>
      <c r="O146" s="49"/>
      <c r="P146" s="40"/>
      <c r="Q146" s="40"/>
      <c r="R146" s="40"/>
      <c r="S146" s="40"/>
      <c r="T146" s="40"/>
      <c r="U146" s="40"/>
      <c r="V146" s="52"/>
      <c r="W146" s="40"/>
      <c r="X146" s="54"/>
      <c r="Y146" s="38"/>
      <c r="Z146" s="4"/>
      <c r="AA146" s="42"/>
    </row>
    <row r="147" spans="1:27" ht="14.5" hidden="1" customHeight="1" x14ac:dyDescent="0.35">
      <c r="A147" s="26"/>
      <c r="B147" s="26"/>
      <c r="C147" s="365"/>
      <c r="D147" s="5"/>
      <c r="E147" s="40"/>
      <c r="F147" s="4"/>
      <c r="G147" s="42"/>
      <c r="H147" s="26"/>
      <c r="I147" s="40"/>
      <c r="J147" s="40"/>
      <c r="K147" s="40"/>
      <c r="L147" s="4"/>
      <c r="M147" s="44"/>
      <c r="N147" s="45"/>
      <c r="O147" s="49"/>
      <c r="P147" s="40"/>
      <c r="Q147" s="40"/>
      <c r="R147" s="40"/>
      <c r="S147" s="40"/>
      <c r="T147" s="40"/>
      <c r="U147" s="40"/>
      <c r="V147" s="52"/>
      <c r="W147" s="40"/>
      <c r="X147" s="54"/>
      <c r="Y147" s="38"/>
      <c r="Z147" s="4"/>
      <c r="AA147" s="42"/>
    </row>
    <row r="148" spans="1:27" ht="14.5" hidden="1" customHeight="1" x14ac:dyDescent="0.35">
      <c r="A148" s="26"/>
      <c r="B148" s="26"/>
      <c r="C148" s="365"/>
      <c r="D148" s="5"/>
      <c r="E148" s="40"/>
      <c r="F148" s="4"/>
      <c r="G148" s="42"/>
      <c r="H148" s="26"/>
      <c r="I148" s="40"/>
      <c r="J148" s="40"/>
      <c r="K148" s="40"/>
      <c r="L148" s="4"/>
      <c r="M148" s="44"/>
      <c r="N148" s="45"/>
      <c r="O148" s="49"/>
      <c r="P148" s="40"/>
      <c r="Q148" s="40"/>
      <c r="R148" s="40"/>
      <c r="S148" s="40"/>
      <c r="T148" s="40"/>
      <c r="U148" s="40"/>
      <c r="V148" s="52"/>
      <c r="W148" s="40"/>
      <c r="X148" s="54"/>
      <c r="Y148" s="38"/>
      <c r="Z148" s="4"/>
      <c r="AA148" s="42"/>
    </row>
    <row r="149" spans="1:27" ht="14.5" hidden="1" customHeight="1" x14ac:dyDescent="0.35">
      <c r="A149" s="26"/>
      <c r="B149" s="26"/>
      <c r="C149" s="365"/>
      <c r="D149" s="5"/>
      <c r="E149" s="40"/>
      <c r="F149" s="4"/>
      <c r="G149" s="42"/>
      <c r="H149" s="26"/>
      <c r="I149" s="40"/>
      <c r="J149" s="40"/>
      <c r="K149" s="40"/>
      <c r="L149" s="4"/>
      <c r="M149" s="44"/>
      <c r="N149" s="45"/>
      <c r="O149" s="49"/>
      <c r="P149" s="40"/>
      <c r="Q149" s="40"/>
      <c r="R149" s="40"/>
      <c r="S149" s="40"/>
      <c r="T149" s="40"/>
      <c r="U149" s="40"/>
      <c r="V149" s="52"/>
      <c r="W149" s="40"/>
      <c r="X149" s="54"/>
      <c r="Y149" s="38"/>
      <c r="Z149" s="4"/>
      <c r="AA149" s="42"/>
    </row>
    <row r="150" spans="1:27" ht="14.5" hidden="1" customHeight="1" x14ac:dyDescent="0.35">
      <c r="A150" s="26"/>
      <c r="B150" s="26"/>
      <c r="C150" s="365"/>
      <c r="D150" s="5"/>
      <c r="E150" s="40"/>
      <c r="F150" s="4"/>
      <c r="G150" s="42"/>
      <c r="H150" s="26"/>
      <c r="I150" s="40"/>
      <c r="J150" s="40"/>
      <c r="K150" s="40"/>
      <c r="L150" s="4"/>
      <c r="M150" s="44"/>
      <c r="N150" s="45"/>
      <c r="O150" s="49"/>
      <c r="P150" s="40"/>
      <c r="Q150" s="40"/>
      <c r="R150" s="40"/>
      <c r="S150" s="40"/>
      <c r="T150" s="40"/>
      <c r="U150" s="40"/>
      <c r="V150" s="52"/>
      <c r="W150" s="40"/>
      <c r="X150" s="54"/>
      <c r="Y150" s="38"/>
      <c r="Z150" s="4"/>
      <c r="AA150" s="42"/>
    </row>
    <row r="151" spans="1:27" ht="14.5" hidden="1" customHeight="1" x14ac:dyDescent="0.35">
      <c r="A151" s="26"/>
      <c r="B151" s="26"/>
      <c r="C151" s="365"/>
      <c r="D151" s="5"/>
      <c r="E151" s="40"/>
      <c r="F151" s="4"/>
      <c r="G151" s="42"/>
      <c r="H151" s="26"/>
      <c r="I151" s="40"/>
      <c r="J151" s="40"/>
      <c r="K151" s="40"/>
      <c r="L151" s="4"/>
      <c r="M151" s="44"/>
      <c r="N151" s="45"/>
      <c r="O151" s="49"/>
      <c r="P151" s="40"/>
      <c r="Q151" s="40"/>
      <c r="R151" s="40"/>
      <c r="S151" s="40"/>
      <c r="T151" s="40"/>
      <c r="U151" s="40"/>
      <c r="V151" s="52"/>
      <c r="W151" s="40"/>
      <c r="X151" s="54"/>
      <c r="Y151" s="38"/>
      <c r="Z151" s="4"/>
      <c r="AA151" s="42"/>
    </row>
    <row r="152" spans="1:27" ht="14.5" hidden="1" customHeight="1" x14ac:dyDescent="0.35">
      <c r="A152" s="26"/>
      <c r="B152" s="26"/>
      <c r="C152" s="365"/>
      <c r="D152" s="5"/>
      <c r="E152" s="40"/>
      <c r="F152" s="4"/>
      <c r="G152" s="42"/>
      <c r="H152" s="26"/>
      <c r="I152" s="40"/>
      <c r="J152" s="40"/>
      <c r="K152" s="40"/>
      <c r="L152" s="4"/>
      <c r="M152" s="44"/>
      <c r="N152" s="45"/>
      <c r="O152" s="49"/>
      <c r="P152" s="40"/>
      <c r="Q152" s="40"/>
      <c r="R152" s="40"/>
      <c r="S152" s="40"/>
      <c r="T152" s="40"/>
      <c r="U152" s="40"/>
      <c r="V152" s="52"/>
      <c r="W152" s="40"/>
      <c r="X152" s="54"/>
      <c r="Y152" s="38"/>
      <c r="Z152" s="4"/>
      <c r="AA152" s="42"/>
    </row>
    <row r="153" spans="1:27" ht="14.5" hidden="1" customHeight="1" x14ac:dyDescent="0.35">
      <c r="A153" s="26"/>
      <c r="B153" s="26"/>
      <c r="C153" s="365"/>
      <c r="D153" s="5"/>
      <c r="E153" s="40"/>
      <c r="F153" s="4"/>
      <c r="G153" s="42"/>
      <c r="H153" s="26"/>
      <c r="I153" s="40"/>
      <c r="J153" s="40"/>
      <c r="K153" s="40"/>
      <c r="L153" s="4"/>
      <c r="M153" s="44"/>
      <c r="N153" s="45"/>
      <c r="O153" s="49"/>
      <c r="P153" s="40"/>
      <c r="Q153" s="40"/>
      <c r="R153" s="40"/>
      <c r="S153" s="40"/>
      <c r="T153" s="40"/>
      <c r="U153" s="40"/>
      <c r="V153" s="52"/>
      <c r="W153" s="40"/>
      <c r="X153" s="54"/>
      <c r="Y153" s="38"/>
      <c r="Z153" s="4"/>
      <c r="AA153" s="42"/>
    </row>
    <row r="154" spans="1:27" ht="14.5" hidden="1" customHeight="1" x14ac:dyDescent="0.35">
      <c r="A154" s="26"/>
      <c r="B154" s="26"/>
      <c r="C154" s="365"/>
      <c r="D154" s="5"/>
      <c r="E154" s="40"/>
      <c r="F154" s="4"/>
      <c r="G154" s="42"/>
      <c r="H154" s="26"/>
      <c r="I154" s="40"/>
      <c r="J154" s="40"/>
      <c r="K154" s="40"/>
      <c r="L154" s="4"/>
      <c r="M154" s="44"/>
      <c r="N154" s="45"/>
      <c r="O154" s="49"/>
      <c r="P154" s="40"/>
      <c r="Q154" s="40"/>
      <c r="R154" s="40"/>
      <c r="S154" s="40"/>
      <c r="T154" s="40"/>
      <c r="U154" s="40"/>
      <c r="V154" s="52"/>
      <c r="W154" s="40"/>
      <c r="X154" s="54"/>
      <c r="Y154" s="38"/>
      <c r="Z154" s="4"/>
      <c r="AA154" s="42"/>
    </row>
    <row r="155" spans="1:27" ht="14.5" hidden="1" customHeight="1" x14ac:dyDescent="0.35">
      <c r="A155" s="26"/>
      <c r="B155" s="26"/>
      <c r="C155" s="365"/>
      <c r="D155" s="5"/>
      <c r="E155" s="40"/>
      <c r="F155" s="4"/>
      <c r="G155" s="42"/>
      <c r="H155" s="26"/>
      <c r="I155" s="40"/>
      <c r="J155" s="40"/>
      <c r="K155" s="40"/>
      <c r="L155" s="4"/>
      <c r="M155" s="44"/>
      <c r="N155" s="45"/>
      <c r="O155" s="49"/>
      <c r="P155" s="40"/>
      <c r="Q155" s="40"/>
      <c r="R155" s="40"/>
      <c r="S155" s="40"/>
      <c r="T155" s="40"/>
      <c r="U155" s="40"/>
      <c r="V155" s="52"/>
      <c r="W155" s="40"/>
      <c r="X155" s="54"/>
      <c r="Y155" s="38"/>
      <c r="Z155" s="4"/>
      <c r="AA155" s="42"/>
    </row>
    <row r="156" spans="1:27" ht="14.5" hidden="1" customHeight="1" x14ac:dyDescent="0.35">
      <c r="A156" s="26"/>
      <c r="B156" s="26"/>
      <c r="C156" s="365"/>
      <c r="D156" s="5"/>
      <c r="E156" s="40"/>
      <c r="F156" s="4"/>
      <c r="G156" s="42"/>
      <c r="H156" s="26"/>
      <c r="I156" s="40"/>
      <c r="J156" s="40"/>
      <c r="K156" s="40"/>
      <c r="L156" s="4"/>
      <c r="M156" s="44"/>
      <c r="N156" s="45"/>
      <c r="O156" s="49"/>
      <c r="P156" s="40"/>
      <c r="Q156" s="40"/>
      <c r="R156" s="40"/>
      <c r="S156" s="40"/>
      <c r="T156" s="40"/>
      <c r="U156" s="40"/>
      <c r="V156" s="52"/>
      <c r="W156" s="40"/>
      <c r="X156" s="54"/>
      <c r="Y156" s="38"/>
      <c r="Z156" s="4"/>
      <c r="AA156" s="42"/>
    </row>
    <row r="157" spans="1:27" ht="14.5" hidden="1" customHeight="1" x14ac:dyDescent="0.35">
      <c r="A157" s="26"/>
      <c r="B157" s="26"/>
      <c r="C157" s="365"/>
      <c r="D157" s="5"/>
      <c r="E157" s="40"/>
      <c r="F157" s="4"/>
      <c r="G157" s="42"/>
      <c r="H157" s="26"/>
      <c r="I157" s="40"/>
      <c r="J157" s="40"/>
      <c r="K157" s="40"/>
      <c r="L157" s="4"/>
      <c r="M157" s="44"/>
      <c r="N157" s="45"/>
      <c r="O157" s="49"/>
      <c r="P157" s="40"/>
      <c r="Q157" s="40"/>
      <c r="R157" s="40"/>
      <c r="S157" s="40"/>
      <c r="T157" s="40"/>
      <c r="U157" s="40"/>
      <c r="V157" s="52"/>
      <c r="W157" s="40"/>
      <c r="X157" s="54"/>
      <c r="Y157" s="38"/>
      <c r="Z157" s="4"/>
      <c r="AA157" s="42"/>
    </row>
    <row r="158" spans="1:27" ht="14.5" hidden="1" customHeight="1" x14ac:dyDescent="0.35">
      <c r="A158" s="26"/>
      <c r="B158" s="26"/>
      <c r="C158" s="365"/>
      <c r="D158" s="5"/>
      <c r="E158" s="40"/>
      <c r="F158" s="4"/>
      <c r="G158" s="42"/>
      <c r="H158" s="26"/>
      <c r="I158" s="40"/>
      <c r="J158" s="40"/>
      <c r="K158" s="40"/>
      <c r="L158" s="4"/>
      <c r="M158" s="44"/>
      <c r="N158" s="45"/>
      <c r="O158" s="49"/>
      <c r="P158" s="40"/>
      <c r="Q158" s="40"/>
      <c r="R158" s="40"/>
      <c r="S158" s="40"/>
      <c r="T158" s="40"/>
      <c r="U158" s="40"/>
      <c r="V158" s="52"/>
      <c r="W158" s="40"/>
      <c r="X158" s="54"/>
      <c r="Y158" s="38"/>
      <c r="Z158" s="4"/>
      <c r="AA158" s="42"/>
    </row>
    <row r="159" spans="1:27" ht="14.5" hidden="1" customHeight="1" x14ac:dyDescent="0.35">
      <c r="A159" s="26"/>
      <c r="B159" s="26"/>
      <c r="C159" s="365"/>
      <c r="D159" s="5"/>
      <c r="E159" s="40"/>
      <c r="F159" s="4"/>
      <c r="G159" s="42"/>
      <c r="H159" s="26"/>
      <c r="I159" s="40"/>
      <c r="J159" s="40"/>
      <c r="K159" s="40"/>
      <c r="L159" s="4"/>
      <c r="M159" s="44"/>
      <c r="N159" s="45"/>
      <c r="O159" s="49"/>
      <c r="P159" s="40"/>
      <c r="Q159" s="40"/>
      <c r="R159" s="40"/>
      <c r="S159" s="40"/>
      <c r="T159" s="40"/>
      <c r="U159" s="40"/>
      <c r="V159" s="52"/>
      <c r="W159" s="40"/>
      <c r="X159" s="54"/>
      <c r="Y159" s="38"/>
      <c r="Z159" s="4"/>
      <c r="AA159" s="42"/>
    </row>
    <row r="160" spans="1:27" ht="14.5" hidden="1" customHeight="1" x14ac:dyDescent="0.35">
      <c r="A160" s="26"/>
      <c r="B160" s="26"/>
      <c r="C160" s="365"/>
      <c r="D160" s="5"/>
      <c r="E160" s="40"/>
      <c r="F160" s="4"/>
      <c r="G160" s="42"/>
      <c r="H160" s="26"/>
      <c r="I160" s="40"/>
      <c r="J160" s="40"/>
      <c r="K160" s="40"/>
      <c r="L160" s="4"/>
      <c r="M160" s="44"/>
      <c r="N160" s="45"/>
      <c r="O160" s="49"/>
      <c r="P160" s="40"/>
      <c r="Q160" s="40"/>
      <c r="R160" s="40"/>
      <c r="S160" s="40"/>
      <c r="T160" s="40"/>
      <c r="U160" s="40"/>
      <c r="V160" s="52"/>
      <c r="W160" s="40"/>
      <c r="X160" s="54"/>
      <c r="Y160" s="38"/>
      <c r="Z160" s="4"/>
      <c r="AA160" s="42"/>
    </row>
    <row r="161" spans="1:27" ht="14.5" hidden="1" customHeight="1" x14ac:dyDescent="0.35">
      <c r="A161" s="26"/>
      <c r="B161" s="26"/>
      <c r="C161" s="365"/>
      <c r="D161" s="5"/>
      <c r="E161" s="40"/>
      <c r="F161" s="4"/>
      <c r="G161" s="42"/>
      <c r="H161" s="26"/>
      <c r="I161" s="40"/>
      <c r="J161" s="40"/>
      <c r="K161" s="40"/>
      <c r="L161" s="4"/>
      <c r="M161" s="44"/>
      <c r="N161" s="45"/>
      <c r="O161" s="49"/>
      <c r="P161" s="40"/>
      <c r="Q161" s="40"/>
      <c r="R161" s="40"/>
      <c r="S161" s="40"/>
      <c r="T161" s="40"/>
      <c r="U161" s="40"/>
      <c r="V161" s="52"/>
      <c r="W161" s="40"/>
      <c r="X161" s="54"/>
      <c r="Y161" s="38"/>
      <c r="Z161" s="4"/>
      <c r="AA161" s="42"/>
    </row>
    <row r="162" spans="1:27" ht="14.5" hidden="1" customHeight="1" x14ac:dyDescent="0.35">
      <c r="A162" s="26"/>
      <c r="B162" s="26"/>
      <c r="C162" s="365"/>
      <c r="D162" s="5"/>
      <c r="E162" s="40"/>
      <c r="F162" s="4"/>
      <c r="G162" s="42"/>
      <c r="H162" s="26"/>
      <c r="I162" s="40"/>
      <c r="J162" s="40"/>
      <c r="K162" s="40"/>
      <c r="L162" s="4"/>
      <c r="M162" s="44"/>
      <c r="N162" s="45"/>
      <c r="O162" s="49"/>
      <c r="P162" s="40"/>
      <c r="Q162" s="40"/>
      <c r="R162" s="40"/>
      <c r="S162" s="40"/>
      <c r="T162" s="40"/>
      <c r="U162" s="40"/>
      <c r="V162" s="52"/>
      <c r="W162" s="40"/>
      <c r="X162" s="54"/>
      <c r="Y162" s="38"/>
      <c r="Z162" s="4"/>
      <c r="AA162" s="42"/>
    </row>
    <row r="163" spans="1:27" ht="14.5" hidden="1" customHeight="1" x14ac:dyDescent="0.35">
      <c r="A163" s="26"/>
      <c r="B163" s="26"/>
      <c r="C163" s="365"/>
      <c r="D163" s="5"/>
      <c r="E163" s="40"/>
      <c r="F163" s="4"/>
      <c r="G163" s="42"/>
      <c r="H163" s="26"/>
      <c r="I163" s="40"/>
      <c r="J163" s="40"/>
      <c r="K163" s="40"/>
      <c r="L163" s="4"/>
      <c r="M163" s="44"/>
      <c r="N163" s="45"/>
      <c r="O163" s="49"/>
      <c r="P163" s="40"/>
      <c r="Q163" s="40"/>
      <c r="R163" s="40"/>
      <c r="S163" s="40"/>
      <c r="T163" s="40"/>
      <c r="U163" s="40"/>
      <c r="V163" s="52"/>
      <c r="W163" s="40"/>
      <c r="X163" s="54"/>
      <c r="Y163" s="38"/>
      <c r="Z163" s="4"/>
      <c r="AA163" s="42"/>
    </row>
    <row r="164" spans="1:27" ht="14.5" hidden="1" customHeight="1" x14ac:dyDescent="0.35">
      <c r="A164" s="26"/>
      <c r="B164" s="26"/>
      <c r="C164" s="365"/>
      <c r="D164" s="5"/>
      <c r="E164" s="40"/>
      <c r="F164" s="4"/>
      <c r="G164" s="42"/>
      <c r="H164" s="26"/>
      <c r="I164" s="40"/>
      <c r="J164" s="40"/>
      <c r="K164" s="40"/>
      <c r="L164" s="4"/>
      <c r="M164" s="44"/>
      <c r="N164" s="45"/>
      <c r="O164" s="49"/>
      <c r="P164" s="40"/>
      <c r="Q164" s="40"/>
      <c r="R164" s="40"/>
      <c r="S164" s="40"/>
      <c r="T164" s="40"/>
      <c r="U164" s="40"/>
      <c r="V164" s="52"/>
      <c r="W164" s="40"/>
      <c r="X164" s="54"/>
      <c r="Y164" s="38"/>
      <c r="Z164" s="4"/>
      <c r="AA164" s="42"/>
    </row>
    <row r="165" spans="1:27" ht="14.5" hidden="1" customHeight="1" x14ac:dyDescent="0.35">
      <c r="A165" s="26"/>
      <c r="B165" s="26"/>
      <c r="C165" s="365"/>
      <c r="D165" s="5"/>
      <c r="E165" s="40"/>
      <c r="F165" s="4"/>
      <c r="G165" s="42"/>
      <c r="H165" s="26"/>
      <c r="I165" s="40"/>
      <c r="J165" s="40"/>
      <c r="K165" s="40"/>
      <c r="L165" s="4"/>
      <c r="M165" s="44"/>
      <c r="N165" s="45"/>
      <c r="O165" s="49"/>
      <c r="P165" s="40"/>
      <c r="Q165" s="40"/>
      <c r="R165" s="40"/>
      <c r="S165" s="40"/>
      <c r="T165" s="40"/>
      <c r="U165" s="40"/>
      <c r="V165" s="52"/>
      <c r="W165" s="40"/>
      <c r="X165" s="54"/>
      <c r="Y165" s="38"/>
      <c r="Z165" s="4"/>
      <c r="AA165" s="42"/>
    </row>
    <row r="166" spans="1:27" ht="14.5" hidden="1" customHeight="1" x14ac:dyDescent="0.35">
      <c r="A166" s="26"/>
      <c r="B166" s="26"/>
      <c r="C166" s="365"/>
      <c r="D166" s="5"/>
      <c r="E166" s="40"/>
      <c r="F166" s="4"/>
      <c r="G166" s="42"/>
      <c r="H166" s="26"/>
      <c r="I166" s="40"/>
      <c r="J166" s="40"/>
      <c r="K166" s="40"/>
      <c r="L166" s="4"/>
      <c r="M166" s="44"/>
      <c r="N166" s="45"/>
      <c r="O166" s="49"/>
      <c r="P166" s="40"/>
      <c r="Q166" s="40"/>
      <c r="R166" s="40"/>
      <c r="S166" s="40"/>
      <c r="T166" s="40"/>
      <c r="U166" s="40"/>
      <c r="V166" s="52"/>
      <c r="W166" s="40"/>
      <c r="X166" s="54"/>
      <c r="Y166" s="38"/>
      <c r="Z166" s="4"/>
      <c r="AA166" s="42"/>
    </row>
    <row r="167" spans="1:27" ht="14.5" hidden="1" customHeight="1" x14ac:dyDescent="0.35">
      <c r="A167" s="26"/>
      <c r="B167" s="26"/>
      <c r="C167" s="365"/>
      <c r="D167" s="5"/>
      <c r="E167" s="40"/>
      <c r="F167" s="4"/>
      <c r="G167" s="42"/>
      <c r="H167" s="26"/>
      <c r="I167" s="40"/>
      <c r="J167" s="40"/>
      <c r="K167" s="40"/>
      <c r="L167" s="4"/>
      <c r="M167" s="44"/>
      <c r="N167" s="45"/>
      <c r="O167" s="49"/>
      <c r="P167" s="40"/>
      <c r="Q167" s="40"/>
      <c r="R167" s="40"/>
      <c r="S167" s="40"/>
      <c r="T167" s="40"/>
      <c r="U167" s="40"/>
      <c r="V167" s="52"/>
      <c r="W167" s="40"/>
      <c r="X167" s="54"/>
      <c r="Y167" s="38"/>
      <c r="Z167" s="4"/>
      <c r="AA167" s="42"/>
    </row>
    <row r="168" spans="1:27" ht="14.5" hidden="1" customHeight="1" x14ac:dyDescent="0.35">
      <c r="A168" s="26"/>
      <c r="B168" s="26"/>
      <c r="C168" s="365"/>
      <c r="D168" s="5"/>
      <c r="E168" s="40"/>
      <c r="F168" s="4"/>
      <c r="G168" s="42"/>
      <c r="H168" s="26"/>
      <c r="I168" s="40"/>
      <c r="J168" s="40"/>
      <c r="K168" s="40"/>
      <c r="L168" s="4"/>
      <c r="M168" s="44"/>
      <c r="N168" s="45"/>
      <c r="O168" s="49"/>
      <c r="P168" s="40"/>
      <c r="Q168" s="40"/>
      <c r="R168" s="40"/>
      <c r="S168" s="40"/>
      <c r="T168" s="40"/>
      <c r="U168" s="40"/>
      <c r="V168" s="52"/>
      <c r="W168" s="40"/>
      <c r="X168" s="54"/>
      <c r="Y168" s="38"/>
      <c r="Z168" s="4"/>
      <c r="AA168" s="42"/>
    </row>
    <row r="169" spans="1:27" ht="14.5" hidden="1" customHeight="1" x14ac:dyDescent="0.35">
      <c r="A169" s="26"/>
      <c r="B169" s="26"/>
      <c r="C169" s="365"/>
      <c r="D169" s="5"/>
      <c r="E169" s="40"/>
      <c r="F169" s="4"/>
      <c r="G169" s="42"/>
      <c r="H169" s="26"/>
      <c r="I169" s="40"/>
      <c r="J169" s="40"/>
      <c r="K169" s="40"/>
      <c r="L169" s="4"/>
      <c r="M169" s="44"/>
      <c r="N169" s="45"/>
      <c r="O169" s="49"/>
      <c r="P169" s="40"/>
      <c r="Q169" s="40"/>
      <c r="R169" s="40"/>
      <c r="S169" s="40"/>
      <c r="T169" s="40"/>
      <c r="U169" s="40"/>
      <c r="V169" s="52"/>
      <c r="W169" s="40"/>
      <c r="X169" s="54"/>
      <c r="Y169" s="38"/>
      <c r="Z169" s="4"/>
      <c r="AA169" s="42"/>
    </row>
    <row r="170" spans="1:27" ht="14.5" hidden="1" customHeight="1" x14ac:dyDescent="0.35">
      <c r="A170" s="26"/>
      <c r="B170" s="26"/>
      <c r="C170" s="365"/>
      <c r="D170" s="5"/>
      <c r="E170" s="40"/>
      <c r="F170" s="4"/>
      <c r="G170" s="42"/>
      <c r="H170" s="26"/>
      <c r="I170" s="40"/>
      <c r="J170" s="40"/>
      <c r="K170" s="40"/>
      <c r="L170" s="4"/>
      <c r="M170" s="44"/>
      <c r="N170" s="45"/>
      <c r="O170" s="49"/>
      <c r="P170" s="40"/>
      <c r="Q170" s="40"/>
      <c r="R170" s="40"/>
      <c r="S170" s="40"/>
      <c r="T170" s="40"/>
      <c r="U170" s="40"/>
      <c r="V170" s="52"/>
      <c r="W170" s="40"/>
      <c r="X170" s="54"/>
      <c r="Y170" s="38"/>
      <c r="Z170" s="4"/>
      <c r="AA170" s="42"/>
    </row>
    <row r="171" spans="1:27" ht="14.5" hidden="1" customHeight="1" x14ac:dyDescent="0.35">
      <c r="A171" s="26"/>
      <c r="B171" s="26"/>
      <c r="C171" s="365"/>
      <c r="D171" s="5"/>
      <c r="E171" s="40"/>
      <c r="F171" s="4"/>
      <c r="G171" s="42"/>
      <c r="H171" s="26"/>
      <c r="I171" s="40"/>
      <c r="J171" s="40"/>
      <c r="K171" s="40"/>
      <c r="L171" s="4"/>
      <c r="M171" s="44"/>
      <c r="N171" s="45"/>
      <c r="O171" s="49"/>
      <c r="P171" s="40"/>
      <c r="Q171" s="40"/>
      <c r="R171" s="40"/>
      <c r="S171" s="40"/>
      <c r="T171" s="40"/>
      <c r="U171" s="40"/>
      <c r="V171" s="52"/>
      <c r="W171" s="40"/>
      <c r="X171" s="54"/>
      <c r="Y171" s="38"/>
      <c r="Z171" s="4"/>
      <c r="AA171" s="42"/>
    </row>
    <row r="172" spans="1:27" ht="14.5" hidden="1" customHeight="1" x14ac:dyDescent="0.35">
      <c r="A172" s="26"/>
      <c r="B172" s="26"/>
      <c r="C172" s="365"/>
      <c r="D172" s="5"/>
      <c r="E172" s="40"/>
      <c r="F172" s="4"/>
      <c r="G172" s="42"/>
      <c r="H172" s="26"/>
      <c r="I172" s="40"/>
      <c r="J172" s="40"/>
      <c r="K172" s="40"/>
      <c r="L172" s="4"/>
      <c r="M172" s="44"/>
      <c r="N172" s="45"/>
      <c r="O172" s="49"/>
      <c r="P172" s="40"/>
      <c r="Q172" s="40"/>
      <c r="R172" s="40"/>
      <c r="S172" s="40"/>
      <c r="T172" s="40"/>
      <c r="U172" s="40"/>
      <c r="V172" s="52"/>
      <c r="W172" s="40"/>
      <c r="X172" s="54"/>
      <c r="Y172" s="38"/>
      <c r="Z172" s="4"/>
      <c r="AA172" s="42"/>
    </row>
    <row r="173" spans="1:27" ht="14.5" hidden="1" customHeight="1" x14ac:dyDescent="0.35">
      <c r="A173" s="26"/>
      <c r="B173" s="26"/>
      <c r="C173" s="365"/>
      <c r="D173" s="5"/>
      <c r="E173" s="40"/>
      <c r="F173" s="4"/>
      <c r="G173" s="42"/>
      <c r="H173" s="26"/>
      <c r="I173" s="40"/>
      <c r="J173" s="40"/>
      <c r="K173" s="40"/>
      <c r="L173" s="4"/>
      <c r="M173" s="44"/>
      <c r="N173" s="45"/>
      <c r="O173" s="49"/>
      <c r="P173" s="40"/>
      <c r="Q173" s="40"/>
      <c r="R173" s="40"/>
      <c r="S173" s="40"/>
      <c r="T173" s="40"/>
      <c r="U173" s="40"/>
      <c r="V173" s="52"/>
      <c r="W173" s="40"/>
      <c r="X173" s="54"/>
      <c r="Y173" s="38"/>
      <c r="Z173" s="4"/>
      <c r="AA173" s="42"/>
    </row>
    <row r="174" spans="1:27" ht="14.5" hidden="1" customHeight="1" x14ac:dyDescent="0.35">
      <c r="A174" s="26"/>
      <c r="B174" s="26"/>
      <c r="C174" s="365"/>
      <c r="D174" s="5"/>
      <c r="E174" s="40"/>
      <c r="F174" s="4"/>
      <c r="G174" s="42"/>
      <c r="H174" s="26"/>
      <c r="I174" s="40"/>
      <c r="J174" s="40"/>
      <c r="K174" s="40"/>
      <c r="L174" s="4"/>
      <c r="M174" s="44"/>
      <c r="N174" s="45"/>
      <c r="O174" s="49"/>
      <c r="P174" s="40"/>
      <c r="Q174" s="40"/>
      <c r="R174" s="40"/>
      <c r="S174" s="40"/>
      <c r="T174" s="40"/>
      <c r="U174" s="40"/>
      <c r="V174" s="52"/>
      <c r="W174" s="40"/>
      <c r="X174" s="54"/>
      <c r="Y174" s="38"/>
      <c r="Z174" s="4"/>
      <c r="AA174" s="42"/>
    </row>
    <row r="175" spans="1:27" ht="14.5" hidden="1" customHeight="1" x14ac:dyDescent="0.35">
      <c r="A175" s="26"/>
      <c r="B175" s="26"/>
      <c r="C175" s="365"/>
      <c r="D175" s="5"/>
      <c r="E175" s="40"/>
      <c r="F175" s="4"/>
      <c r="G175" s="42"/>
      <c r="H175" s="26"/>
      <c r="I175" s="40"/>
      <c r="J175" s="40"/>
      <c r="K175" s="40"/>
      <c r="L175" s="4"/>
      <c r="M175" s="44"/>
      <c r="N175" s="45"/>
      <c r="O175" s="49"/>
      <c r="P175" s="40"/>
      <c r="Q175" s="40"/>
      <c r="R175" s="40"/>
      <c r="S175" s="40"/>
      <c r="T175" s="40"/>
      <c r="U175" s="40"/>
      <c r="V175" s="52"/>
      <c r="W175" s="40"/>
      <c r="X175" s="54"/>
      <c r="Y175" s="38"/>
      <c r="Z175" s="4"/>
      <c r="AA175" s="42"/>
    </row>
    <row r="176" spans="1:27" ht="14.5" hidden="1" customHeight="1" x14ac:dyDescent="0.35">
      <c r="A176" s="26"/>
      <c r="B176" s="26"/>
      <c r="C176" s="365"/>
      <c r="D176" s="5"/>
      <c r="E176" s="40"/>
      <c r="F176" s="4"/>
      <c r="G176" s="42"/>
      <c r="H176" s="26"/>
      <c r="I176" s="40"/>
      <c r="J176" s="40"/>
      <c r="K176" s="40"/>
      <c r="L176" s="4"/>
      <c r="M176" s="44"/>
      <c r="N176" s="45"/>
      <c r="O176" s="49"/>
      <c r="P176" s="40"/>
      <c r="Q176" s="40"/>
      <c r="R176" s="40"/>
      <c r="S176" s="40"/>
      <c r="T176" s="40"/>
      <c r="U176" s="40"/>
      <c r="V176" s="52"/>
      <c r="W176" s="40"/>
      <c r="X176" s="54"/>
      <c r="Y176" s="38"/>
      <c r="Z176" s="4"/>
      <c r="AA176" s="42"/>
    </row>
    <row r="177" spans="1:27" ht="14.5" hidden="1" customHeight="1" x14ac:dyDescent="0.35">
      <c r="A177" s="26"/>
      <c r="B177" s="26"/>
      <c r="C177" s="365"/>
      <c r="D177" s="5"/>
      <c r="E177" s="40"/>
      <c r="F177" s="4"/>
      <c r="G177" s="42"/>
      <c r="H177" s="26"/>
      <c r="I177" s="40"/>
      <c r="J177" s="40"/>
      <c r="K177" s="40"/>
      <c r="L177" s="4"/>
      <c r="M177" s="44"/>
      <c r="N177" s="45"/>
      <c r="O177" s="49"/>
      <c r="P177" s="40"/>
      <c r="Q177" s="40"/>
      <c r="R177" s="40"/>
      <c r="S177" s="40"/>
      <c r="T177" s="40"/>
      <c r="U177" s="40"/>
      <c r="V177" s="52"/>
      <c r="W177" s="40"/>
      <c r="X177" s="54"/>
      <c r="Y177" s="38"/>
      <c r="Z177" s="4"/>
      <c r="AA177" s="42"/>
    </row>
    <row r="178" spans="1:27" ht="14.5" hidden="1" customHeight="1" x14ac:dyDescent="0.35">
      <c r="A178" s="26"/>
      <c r="B178" s="26"/>
      <c r="C178" s="365"/>
      <c r="D178" s="5"/>
      <c r="E178" s="40"/>
      <c r="F178" s="4"/>
      <c r="G178" s="42"/>
      <c r="H178" s="26"/>
      <c r="I178" s="40"/>
      <c r="J178" s="40"/>
      <c r="K178" s="40"/>
      <c r="L178" s="4"/>
      <c r="M178" s="44"/>
      <c r="N178" s="45"/>
      <c r="O178" s="49"/>
      <c r="P178" s="40"/>
      <c r="Q178" s="40"/>
      <c r="R178" s="40"/>
      <c r="S178" s="40"/>
      <c r="T178" s="40"/>
      <c r="U178" s="40"/>
      <c r="V178" s="52"/>
      <c r="W178" s="40"/>
      <c r="X178" s="54"/>
      <c r="Y178" s="38"/>
      <c r="Z178" s="4"/>
      <c r="AA178" s="42"/>
    </row>
    <row r="179" spans="1:27" ht="14.5" hidden="1" customHeight="1" x14ac:dyDescent="0.35">
      <c r="A179" s="26"/>
      <c r="B179" s="26"/>
      <c r="C179" s="365"/>
      <c r="D179" s="5"/>
      <c r="E179" s="40"/>
      <c r="F179" s="4"/>
      <c r="G179" s="42"/>
      <c r="H179" s="26"/>
      <c r="I179" s="40"/>
      <c r="J179" s="40"/>
      <c r="K179" s="40"/>
      <c r="L179" s="4"/>
      <c r="M179" s="44"/>
      <c r="N179" s="45"/>
      <c r="O179" s="49"/>
      <c r="P179" s="40"/>
      <c r="Q179" s="40"/>
      <c r="R179" s="40"/>
      <c r="S179" s="40"/>
      <c r="T179" s="40"/>
      <c r="U179" s="40"/>
      <c r="V179" s="52"/>
      <c r="W179" s="40"/>
      <c r="X179" s="54"/>
      <c r="Y179" s="38"/>
      <c r="Z179" s="4"/>
      <c r="AA179" s="42"/>
    </row>
    <row r="180" spans="1:27" ht="14.5" hidden="1" customHeight="1" x14ac:dyDescent="0.35">
      <c r="A180" s="26"/>
      <c r="B180" s="26"/>
      <c r="C180" s="365"/>
      <c r="D180" s="5"/>
      <c r="E180" s="40"/>
      <c r="F180" s="4"/>
      <c r="G180" s="42"/>
      <c r="H180" s="26"/>
      <c r="I180" s="40"/>
      <c r="J180" s="40"/>
      <c r="K180" s="40"/>
      <c r="L180" s="4"/>
      <c r="M180" s="44"/>
      <c r="N180" s="45"/>
      <c r="O180" s="49"/>
      <c r="P180" s="40"/>
      <c r="Q180" s="40"/>
      <c r="R180" s="40"/>
      <c r="S180" s="40"/>
      <c r="T180" s="40"/>
      <c r="U180" s="40"/>
      <c r="V180" s="52"/>
      <c r="W180" s="40"/>
      <c r="X180" s="54"/>
      <c r="Y180" s="38"/>
      <c r="Z180" s="4"/>
      <c r="AA180" s="42"/>
    </row>
    <row r="181" spans="1:27" ht="14.5" hidden="1" customHeight="1" x14ac:dyDescent="0.35">
      <c r="A181" s="26"/>
      <c r="B181" s="26"/>
      <c r="C181" s="365"/>
      <c r="D181" s="5"/>
      <c r="E181" s="40"/>
      <c r="F181" s="4"/>
      <c r="G181" s="42"/>
      <c r="H181" s="26"/>
      <c r="I181" s="40"/>
      <c r="J181" s="40"/>
      <c r="K181" s="40"/>
      <c r="L181" s="4"/>
      <c r="M181" s="44"/>
      <c r="N181" s="45"/>
      <c r="O181" s="49"/>
      <c r="P181" s="40"/>
      <c r="Q181" s="40"/>
      <c r="R181" s="40"/>
      <c r="S181" s="40"/>
      <c r="T181" s="40"/>
      <c r="U181" s="40"/>
      <c r="V181" s="52"/>
      <c r="W181" s="40"/>
      <c r="X181" s="54"/>
      <c r="Y181" s="38"/>
      <c r="Z181" s="4"/>
      <c r="AA181" s="42"/>
    </row>
    <row r="182" spans="1:27" ht="14.5" hidden="1" customHeight="1" x14ac:dyDescent="0.35">
      <c r="A182" s="26"/>
      <c r="B182" s="26"/>
      <c r="C182" s="365"/>
      <c r="D182" s="5"/>
      <c r="E182" s="40"/>
      <c r="F182" s="4"/>
      <c r="G182" s="42"/>
      <c r="H182" s="26"/>
      <c r="I182" s="40"/>
      <c r="J182" s="40"/>
      <c r="K182" s="40"/>
      <c r="L182" s="4"/>
      <c r="M182" s="44"/>
      <c r="N182" s="45"/>
      <c r="O182" s="49"/>
      <c r="P182" s="40"/>
      <c r="Q182" s="40"/>
      <c r="R182" s="40"/>
      <c r="S182" s="40"/>
      <c r="T182" s="40"/>
      <c r="U182" s="40"/>
      <c r="V182" s="52"/>
      <c r="W182" s="40"/>
      <c r="X182" s="54"/>
      <c r="Y182" s="38"/>
      <c r="Z182" s="4"/>
      <c r="AA182" s="42"/>
    </row>
    <row r="183" spans="1:27" ht="14.5" hidden="1" customHeight="1" x14ac:dyDescent="0.35">
      <c r="A183" s="26"/>
      <c r="B183" s="26"/>
      <c r="C183" s="365"/>
      <c r="D183" s="5"/>
      <c r="E183" s="40"/>
      <c r="F183" s="4"/>
      <c r="G183" s="42"/>
      <c r="H183" s="26"/>
      <c r="I183" s="40"/>
      <c r="J183" s="40"/>
      <c r="K183" s="40"/>
      <c r="L183" s="4"/>
      <c r="M183" s="44"/>
      <c r="N183" s="45"/>
      <c r="O183" s="49"/>
      <c r="P183" s="40"/>
      <c r="Q183" s="40"/>
      <c r="R183" s="40"/>
      <c r="S183" s="40"/>
      <c r="T183" s="40"/>
      <c r="U183" s="40"/>
      <c r="V183" s="52"/>
      <c r="W183" s="40"/>
      <c r="X183" s="54"/>
      <c r="Y183" s="38"/>
      <c r="Z183" s="4"/>
      <c r="AA183" s="42"/>
    </row>
    <row r="184" spans="1:27" ht="14.5" hidden="1" customHeight="1" x14ac:dyDescent="0.35">
      <c r="A184" s="26"/>
      <c r="B184" s="26"/>
      <c r="C184" s="365"/>
      <c r="D184" s="5"/>
      <c r="E184" s="40"/>
      <c r="F184" s="4"/>
      <c r="G184" s="42"/>
      <c r="H184" s="26"/>
      <c r="I184" s="40"/>
      <c r="J184" s="40"/>
      <c r="K184" s="40"/>
      <c r="L184" s="4"/>
      <c r="M184" s="44"/>
      <c r="N184" s="45"/>
      <c r="O184" s="49"/>
      <c r="P184" s="40"/>
      <c r="Q184" s="40"/>
      <c r="R184" s="40"/>
      <c r="S184" s="40"/>
      <c r="T184" s="40"/>
      <c r="U184" s="40"/>
      <c r="V184" s="52"/>
      <c r="W184" s="40"/>
      <c r="X184" s="54"/>
      <c r="Y184" s="38"/>
      <c r="Z184" s="4"/>
      <c r="AA184" s="42"/>
    </row>
    <row r="185" spans="1:27" ht="14.5" hidden="1" customHeight="1" x14ac:dyDescent="0.35">
      <c r="A185" s="26"/>
      <c r="B185" s="26"/>
      <c r="C185" s="365"/>
      <c r="D185" s="5"/>
      <c r="E185" s="40"/>
      <c r="F185" s="4"/>
      <c r="G185" s="42"/>
      <c r="H185" s="26"/>
      <c r="I185" s="40"/>
      <c r="J185" s="40"/>
      <c r="K185" s="40"/>
      <c r="L185" s="4"/>
      <c r="M185" s="44"/>
      <c r="N185" s="45"/>
      <c r="O185" s="49"/>
      <c r="P185" s="40"/>
      <c r="Q185" s="40"/>
      <c r="R185" s="40"/>
      <c r="S185" s="40"/>
      <c r="T185" s="40"/>
      <c r="U185" s="40"/>
      <c r="V185" s="52"/>
      <c r="W185" s="40"/>
      <c r="X185" s="54"/>
      <c r="Y185" s="38"/>
      <c r="Z185" s="4"/>
      <c r="AA185" s="42"/>
    </row>
    <row r="186" spans="1:27" ht="14.5" hidden="1" customHeight="1" x14ac:dyDescent="0.35">
      <c r="A186" s="26"/>
      <c r="B186" s="26"/>
      <c r="C186" s="365"/>
      <c r="D186" s="5"/>
      <c r="E186" s="40"/>
      <c r="F186" s="4"/>
      <c r="G186" s="42"/>
      <c r="H186" s="26"/>
      <c r="I186" s="40"/>
      <c r="J186" s="40"/>
      <c r="K186" s="40"/>
      <c r="L186" s="4"/>
      <c r="M186" s="44"/>
      <c r="N186" s="45"/>
      <c r="O186" s="49"/>
      <c r="P186" s="40"/>
      <c r="Q186" s="40"/>
      <c r="R186" s="40"/>
      <c r="S186" s="40"/>
      <c r="T186" s="40"/>
      <c r="U186" s="40"/>
      <c r="V186" s="52"/>
      <c r="W186" s="40"/>
      <c r="X186" s="54"/>
      <c r="Y186" s="38"/>
      <c r="Z186" s="4"/>
      <c r="AA186" s="42"/>
    </row>
    <row r="187" spans="1:27" ht="14.5" hidden="1" customHeight="1" x14ac:dyDescent="0.35">
      <c r="A187" s="26"/>
      <c r="B187" s="26"/>
      <c r="C187" s="365"/>
      <c r="D187" s="5"/>
      <c r="E187" s="40"/>
      <c r="F187" s="4"/>
      <c r="G187" s="42"/>
      <c r="H187" s="26"/>
      <c r="I187" s="40"/>
      <c r="J187" s="40"/>
      <c r="K187" s="40"/>
      <c r="L187" s="4"/>
      <c r="M187" s="44"/>
      <c r="N187" s="45"/>
      <c r="O187" s="49"/>
      <c r="P187" s="40"/>
      <c r="Q187" s="40"/>
      <c r="R187" s="40"/>
      <c r="S187" s="40"/>
      <c r="T187" s="40"/>
      <c r="U187" s="40"/>
      <c r="V187" s="52"/>
      <c r="W187" s="40"/>
      <c r="X187" s="54"/>
      <c r="Y187" s="38"/>
      <c r="Z187" s="4"/>
      <c r="AA187" s="42"/>
    </row>
    <row r="188" spans="1:27" ht="14.5" hidden="1" customHeight="1" x14ac:dyDescent="0.35">
      <c r="A188" s="26"/>
      <c r="B188" s="26"/>
      <c r="C188" s="365"/>
      <c r="D188" s="5"/>
      <c r="E188" s="40"/>
      <c r="F188" s="4"/>
      <c r="G188" s="42"/>
      <c r="H188" s="26"/>
      <c r="I188" s="40"/>
      <c r="J188" s="40"/>
      <c r="K188" s="40"/>
      <c r="L188" s="4"/>
      <c r="M188" s="44"/>
      <c r="N188" s="45"/>
      <c r="O188" s="49"/>
      <c r="P188" s="40"/>
      <c r="Q188" s="40"/>
      <c r="R188" s="40"/>
      <c r="S188" s="40"/>
      <c r="T188" s="40"/>
      <c r="U188" s="40"/>
      <c r="V188" s="52"/>
      <c r="W188" s="40"/>
      <c r="X188" s="54"/>
      <c r="Y188" s="38"/>
      <c r="Z188" s="4"/>
      <c r="AA188" s="42"/>
    </row>
    <row r="189" spans="1:27" ht="14.5" hidden="1" customHeight="1" x14ac:dyDescent="0.35">
      <c r="A189" s="26"/>
      <c r="B189" s="26"/>
      <c r="C189" s="365"/>
      <c r="D189" s="5"/>
      <c r="E189" s="40"/>
      <c r="F189" s="4"/>
      <c r="G189" s="42"/>
      <c r="H189" s="26"/>
      <c r="I189" s="40"/>
      <c r="J189" s="40"/>
      <c r="K189" s="40"/>
      <c r="L189" s="4"/>
      <c r="M189" s="44"/>
      <c r="N189" s="45"/>
      <c r="O189" s="49"/>
      <c r="P189" s="40"/>
      <c r="Q189" s="40"/>
      <c r="R189" s="40"/>
      <c r="S189" s="40"/>
      <c r="T189" s="40"/>
      <c r="U189" s="40"/>
      <c r="V189" s="52"/>
      <c r="W189" s="40"/>
      <c r="X189" s="54"/>
      <c r="Y189" s="38"/>
      <c r="Z189" s="4"/>
      <c r="AA189" s="42"/>
    </row>
    <row r="190" spans="1:27" ht="14.5" hidden="1" customHeight="1" x14ac:dyDescent="0.35">
      <c r="A190" s="26"/>
      <c r="B190" s="26"/>
      <c r="C190" s="365"/>
      <c r="D190" s="5"/>
      <c r="E190" s="40"/>
      <c r="F190" s="4"/>
      <c r="G190" s="42"/>
      <c r="H190" s="26"/>
      <c r="I190" s="40"/>
      <c r="J190" s="40"/>
      <c r="K190" s="40"/>
      <c r="L190" s="4"/>
      <c r="M190" s="44"/>
      <c r="N190" s="45"/>
      <c r="O190" s="49"/>
      <c r="P190" s="40"/>
      <c r="Q190" s="40"/>
      <c r="R190" s="40"/>
      <c r="S190" s="40"/>
      <c r="T190" s="40"/>
      <c r="U190" s="40"/>
      <c r="V190" s="52"/>
      <c r="W190" s="40"/>
      <c r="X190" s="54"/>
      <c r="Y190" s="38"/>
      <c r="Z190" s="4"/>
      <c r="AA190" s="42"/>
    </row>
    <row r="191" spans="1:27" ht="14.5" hidden="1" customHeight="1" x14ac:dyDescent="0.35">
      <c r="A191" s="26"/>
      <c r="B191" s="26"/>
      <c r="C191" s="365"/>
      <c r="D191" s="5"/>
      <c r="E191" s="40"/>
      <c r="F191" s="4"/>
      <c r="G191" s="42"/>
      <c r="H191" s="26"/>
      <c r="I191" s="40"/>
      <c r="J191" s="40"/>
      <c r="K191" s="40"/>
      <c r="L191" s="4"/>
      <c r="M191" s="44"/>
      <c r="N191" s="45"/>
      <c r="O191" s="49"/>
      <c r="P191" s="40"/>
      <c r="Q191" s="40"/>
      <c r="R191" s="40"/>
      <c r="S191" s="40"/>
      <c r="T191" s="40"/>
      <c r="U191" s="40"/>
      <c r="V191" s="52"/>
      <c r="W191" s="40"/>
      <c r="X191" s="54"/>
      <c r="Y191" s="38"/>
      <c r="Z191" s="4"/>
      <c r="AA191" s="42"/>
    </row>
    <row r="192" spans="1:27" ht="14.5" hidden="1" customHeight="1" x14ac:dyDescent="0.35">
      <c r="A192" s="26"/>
      <c r="B192" s="26"/>
      <c r="C192" s="365"/>
      <c r="D192" s="5"/>
      <c r="E192" s="40"/>
      <c r="F192" s="4"/>
      <c r="G192" s="42"/>
      <c r="H192" s="26"/>
      <c r="I192" s="40"/>
      <c r="J192" s="40"/>
      <c r="K192" s="40"/>
      <c r="L192" s="4"/>
      <c r="M192" s="44"/>
      <c r="N192" s="45"/>
      <c r="O192" s="49"/>
      <c r="P192" s="40"/>
      <c r="Q192" s="40"/>
      <c r="R192" s="40"/>
      <c r="S192" s="40"/>
      <c r="T192" s="40"/>
      <c r="U192" s="40"/>
      <c r="V192" s="52"/>
      <c r="W192" s="40"/>
      <c r="X192" s="54"/>
      <c r="Y192" s="38"/>
      <c r="Z192" s="4"/>
      <c r="AA192" s="42"/>
    </row>
    <row r="193" spans="1:27" ht="14.5" hidden="1" customHeight="1" x14ac:dyDescent="0.35">
      <c r="A193" s="26"/>
      <c r="B193" s="26"/>
      <c r="C193" s="365"/>
      <c r="D193" s="5"/>
      <c r="E193" s="40"/>
      <c r="F193" s="4"/>
      <c r="G193" s="42"/>
      <c r="H193" s="26"/>
      <c r="I193" s="40"/>
      <c r="J193" s="40"/>
      <c r="K193" s="40"/>
      <c r="L193" s="4"/>
      <c r="M193" s="44"/>
      <c r="N193" s="45"/>
      <c r="O193" s="49"/>
      <c r="P193" s="40"/>
      <c r="Q193" s="40"/>
      <c r="R193" s="40"/>
      <c r="S193" s="40"/>
      <c r="T193" s="40"/>
      <c r="U193" s="40"/>
      <c r="V193" s="52"/>
      <c r="W193" s="40"/>
      <c r="X193" s="54"/>
      <c r="Y193" s="38"/>
      <c r="Z193" s="4"/>
      <c r="AA193" s="42"/>
    </row>
    <row r="194" spans="1:27" ht="14.5" hidden="1" customHeight="1" x14ac:dyDescent="0.35">
      <c r="A194" s="26"/>
      <c r="B194" s="26"/>
      <c r="C194" s="365"/>
      <c r="D194" s="5"/>
      <c r="E194" s="40"/>
      <c r="F194" s="4"/>
      <c r="G194" s="42"/>
      <c r="H194" s="26"/>
      <c r="I194" s="40"/>
      <c r="J194" s="40"/>
      <c r="K194" s="40"/>
      <c r="L194" s="4"/>
      <c r="M194" s="44"/>
      <c r="N194" s="45"/>
      <c r="O194" s="49"/>
      <c r="P194" s="40"/>
      <c r="Q194" s="40"/>
      <c r="R194" s="40"/>
      <c r="S194" s="40"/>
      <c r="T194" s="40"/>
      <c r="U194" s="40"/>
      <c r="V194" s="52"/>
      <c r="W194" s="40"/>
      <c r="X194" s="54"/>
      <c r="Y194" s="38"/>
      <c r="Z194" s="4"/>
      <c r="AA194" s="42"/>
    </row>
    <row r="195" spans="1:27" ht="14.5" hidden="1" customHeight="1" x14ac:dyDescent="0.35">
      <c r="A195" s="26"/>
      <c r="B195" s="26"/>
      <c r="C195" s="365"/>
      <c r="D195" s="5"/>
      <c r="E195" s="40"/>
      <c r="F195" s="4"/>
      <c r="G195" s="42"/>
      <c r="H195" s="26"/>
      <c r="I195" s="40"/>
      <c r="J195" s="40"/>
      <c r="K195" s="40"/>
      <c r="L195" s="4"/>
      <c r="M195" s="44"/>
      <c r="N195" s="45"/>
      <c r="O195" s="49"/>
      <c r="P195" s="40"/>
      <c r="Q195" s="40"/>
      <c r="R195" s="40"/>
      <c r="S195" s="40"/>
      <c r="T195" s="40"/>
      <c r="U195" s="40"/>
      <c r="V195" s="52"/>
      <c r="W195" s="40"/>
      <c r="X195" s="54"/>
      <c r="Y195" s="38"/>
      <c r="Z195" s="4"/>
      <c r="AA195" s="42"/>
    </row>
    <row r="196" spans="1:27" ht="14.5" hidden="1" customHeight="1" x14ac:dyDescent="0.35">
      <c r="A196" s="26"/>
      <c r="B196" s="26"/>
      <c r="C196" s="365"/>
      <c r="D196" s="5"/>
      <c r="E196" s="40"/>
      <c r="F196" s="4"/>
      <c r="G196" s="42"/>
      <c r="H196" s="26"/>
      <c r="I196" s="40"/>
      <c r="J196" s="40"/>
      <c r="K196" s="40"/>
      <c r="L196" s="4"/>
      <c r="M196" s="44"/>
      <c r="N196" s="45"/>
      <c r="O196" s="49"/>
      <c r="P196" s="40"/>
      <c r="Q196" s="40"/>
      <c r="R196" s="40"/>
      <c r="S196" s="40"/>
      <c r="T196" s="40"/>
      <c r="U196" s="40"/>
      <c r="V196" s="52"/>
      <c r="W196" s="40"/>
      <c r="X196" s="54"/>
      <c r="Y196" s="38"/>
      <c r="Z196" s="4"/>
      <c r="AA196" s="42"/>
    </row>
    <row r="197" spans="1:27" ht="14.5" hidden="1" customHeight="1" x14ac:dyDescent="0.35">
      <c r="A197" s="26"/>
      <c r="B197" s="26"/>
      <c r="C197" s="365"/>
      <c r="D197" s="5"/>
      <c r="E197" s="40"/>
      <c r="F197" s="4"/>
      <c r="G197" s="42"/>
      <c r="H197" s="26"/>
      <c r="I197" s="40"/>
      <c r="J197" s="40"/>
      <c r="K197" s="40"/>
      <c r="L197" s="4"/>
      <c r="M197" s="44"/>
      <c r="N197" s="45"/>
      <c r="O197" s="49"/>
      <c r="P197" s="40"/>
      <c r="Q197" s="40"/>
      <c r="R197" s="40"/>
      <c r="S197" s="40"/>
      <c r="T197" s="40"/>
      <c r="U197" s="40"/>
      <c r="V197" s="52"/>
      <c r="W197" s="40"/>
      <c r="X197" s="54"/>
      <c r="Y197" s="38"/>
      <c r="Z197" s="4"/>
      <c r="AA197" s="42"/>
    </row>
    <row r="198" spans="1:27" ht="14.5" hidden="1" customHeight="1" x14ac:dyDescent="0.35">
      <c r="A198" s="26"/>
      <c r="B198" s="26"/>
      <c r="C198" s="365"/>
      <c r="D198" s="5"/>
      <c r="E198" s="40"/>
      <c r="F198" s="4"/>
      <c r="G198" s="42"/>
      <c r="H198" s="26"/>
      <c r="I198" s="40"/>
      <c r="J198" s="40"/>
      <c r="K198" s="40"/>
      <c r="L198" s="4"/>
      <c r="M198" s="44"/>
      <c r="N198" s="45"/>
      <c r="O198" s="49"/>
      <c r="P198" s="40"/>
      <c r="Q198" s="40"/>
      <c r="R198" s="40"/>
      <c r="S198" s="40"/>
      <c r="T198" s="40"/>
      <c r="U198" s="40"/>
      <c r="V198" s="52"/>
      <c r="W198" s="40"/>
      <c r="X198" s="54"/>
      <c r="Y198" s="38"/>
      <c r="Z198" s="4"/>
      <c r="AA198" s="42"/>
    </row>
    <row r="199" spans="1:27" ht="14.5" hidden="1" customHeight="1" x14ac:dyDescent="0.35">
      <c r="A199" s="26"/>
      <c r="B199" s="26"/>
      <c r="C199" s="365"/>
      <c r="D199" s="5"/>
      <c r="E199" s="40"/>
      <c r="F199" s="4"/>
      <c r="G199" s="42"/>
      <c r="H199" s="26"/>
      <c r="I199" s="40"/>
      <c r="J199" s="40"/>
      <c r="K199" s="40"/>
      <c r="L199" s="4"/>
      <c r="M199" s="44"/>
      <c r="N199" s="45"/>
      <c r="O199" s="49"/>
      <c r="P199" s="40"/>
      <c r="Q199" s="40"/>
      <c r="R199" s="40"/>
      <c r="S199" s="40"/>
      <c r="T199" s="40"/>
      <c r="U199" s="40"/>
      <c r="V199" s="52"/>
      <c r="W199" s="40"/>
      <c r="X199" s="54"/>
      <c r="Y199" s="38"/>
      <c r="Z199" s="4"/>
      <c r="AA199" s="42"/>
    </row>
    <row r="200" spans="1:27" ht="14.5" hidden="1" customHeight="1" x14ac:dyDescent="0.35">
      <c r="A200" s="26"/>
      <c r="B200" s="26"/>
      <c r="C200" s="365"/>
      <c r="D200" s="5"/>
      <c r="E200" s="40"/>
      <c r="F200" s="4"/>
      <c r="G200" s="42"/>
      <c r="H200" s="26"/>
      <c r="I200" s="40"/>
      <c r="J200" s="40"/>
      <c r="K200" s="40"/>
      <c r="L200" s="4"/>
      <c r="M200" s="44"/>
      <c r="N200" s="45"/>
      <c r="O200" s="49"/>
      <c r="P200" s="40"/>
      <c r="Q200" s="40"/>
      <c r="R200" s="40"/>
      <c r="S200" s="40"/>
      <c r="T200" s="40"/>
      <c r="U200" s="40"/>
      <c r="V200" s="52"/>
      <c r="W200" s="40"/>
      <c r="X200" s="54"/>
      <c r="Y200" s="38"/>
      <c r="Z200" s="4"/>
      <c r="AA200" s="42"/>
    </row>
    <row r="201" spans="1:27" ht="14.5" hidden="1" customHeight="1" x14ac:dyDescent="0.35">
      <c r="A201" s="26"/>
      <c r="B201" s="26"/>
      <c r="C201" s="365"/>
      <c r="D201" s="5"/>
      <c r="E201" s="40"/>
      <c r="F201" s="4"/>
      <c r="G201" s="42"/>
      <c r="H201" s="26"/>
      <c r="I201" s="40"/>
      <c r="J201" s="40"/>
      <c r="K201" s="40"/>
      <c r="L201" s="4"/>
      <c r="M201" s="46"/>
      <c r="N201" s="47"/>
      <c r="O201" s="49"/>
      <c r="P201" s="40"/>
      <c r="Q201" s="40"/>
      <c r="R201" s="40"/>
      <c r="S201" s="40"/>
      <c r="T201" s="40"/>
      <c r="U201" s="40"/>
      <c r="V201" s="52"/>
      <c r="W201" s="40"/>
      <c r="X201" s="54"/>
      <c r="Y201" s="38"/>
      <c r="Z201" s="4"/>
      <c r="AA201" s="42"/>
    </row>
    <row r="202" spans="1:27" ht="14.5" hidden="1" customHeight="1" x14ac:dyDescent="0.35">
      <c r="A202" s="27"/>
      <c r="B202" s="27"/>
      <c r="C202" s="366"/>
      <c r="D202" s="23"/>
      <c r="E202" s="41"/>
      <c r="F202" s="22"/>
      <c r="G202" s="43"/>
      <c r="H202" s="27"/>
      <c r="I202" s="41"/>
      <c r="J202" s="41"/>
      <c r="K202" s="41"/>
      <c r="L202" s="22"/>
      <c r="O202" s="50"/>
      <c r="P202" s="41"/>
      <c r="Q202" s="41"/>
      <c r="R202" s="41"/>
      <c r="S202" s="41"/>
      <c r="T202" s="41"/>
      <c r="U202" s="41"/>
      <c r="V202" s="53"/>
      <c r="W202" s="41"/>
      <c r="X202" s="55"/>
      <c r="Y202" s="39"/>
      <c r="Z202" s="22"/>
      <c r="AA202" s="43"/>
    </row>
    <row r="203" spans="1:27" x14ac:dyDescent="0.35">
      <c r="P203" s="203"/>
    </row>
  </sheetData>
  <autoFilter ref="B4:AA202">
    <filterColumn colId="10">
      <filters>
        <filter val="CHW"/>
      </filters>
    </filterColumn>
  </autoFilter>
  <mergeCells count="6">
    <mergeCell ref="B1:G1"/>
    <mergeCell ref="H1:N1"/>
    <mergeCell ref="O1:V1"/>
    <mergeCell ref="Y1:AA1"/>
    <mergeCell ref="C2:D2"/>
    <mergeCell ref="U2:V2"/>
  </mergeCells>
  <conditionalFormatting sqref="R5:R13 R15:R86 R109:R202">
    <cfRule type="expression" dxfId="20" priority="8">
      <formula>$Q5="OPD_Referral"</formula>
    </cfRule>
  </conditionalFormatting>
  <conditionalFormatting sqref="O54:O56">
    <cfRule type="expression" dxfId="19" priority="12">
      <formula>$N54="OPD_Referral"</formula>
    </cfRule>
  </conditionalFormatting>
  <conditionalFormatting sqref="S5:S13 S15:S86 S108:S202">
    <cfRule type="expression" dxfId="18" priority="7">
      <formula>$Q5="Emergency_referral"</formula>
    </cfRule>
  </conditionalFormatting>
  <conditionalFormatting sqref="O107:P108">
    <cfRule type="expression" dxfId="17" priority="36">
      <formula>$M106="Emergency_referral"</formula>
    </cfRule>
  </conditionalFormatting>
  <conditionalFormatting sqref="O57:O74">
    <cfRule type="expression" dxfId="16" priority="39">
      <formula>$M57="Emergency_referral"</formula>
    </cfRule>
  </conditionalFormatting>
  <conditionalFormatting sqref="R102:R108">
    <cfRule type="expression" dxfId="15" priority="6">
      <formula>$Q102="OPD_Referral"</formula>
    </cfRule>
  </conditionalFormatting>
  <conditionalFormatting sqref="S102:S106">
    <cfRule type="expression" dxfId="14" priority="5">
      <formula>$Q102="Emergency_referral"</formula>
    </cfRule>
  </conditionalFormatting>
  <conditionalFormatting sqref="R87:R101">
    <cfRule type="expression" dxfId="13" priority="4">
      <formula>$Q87="OPD_Referral"</formula>
    </cfRule>
  </conditionalFormatting>
  <conditionalFormatting sqref="S87:S101">
    <cfRule type="expression" dxfId="12" priority="3">
      <formula>$Q87="Emergency_referral"</formula>
    </cfRule>
  </conditionalFormatting>
  <dataValidations count="17">
    <dataValidation operator="greaterThan" allowBlank="1" showInputMessage="1" showErrorMessage="1" sqref="M2:N2"/>
    <dataValidation type="date" operator="greaterThan" allowBlank="1" showInputMessage="1" showErrorMessage="1" sqref="M1:N1 M3:N4">
      <formula1>42370</formula1>
    </dataValidation>
    <dataValidation type="list" allowBlank="1" showInputMessage="1" showErrorMessage="1" sqref="I23 I25 I30 I101:I103 I109:I110 I112:I202">
      <formula1>clinics</formula1>
    </dataValidation>
    <dataValidation type="list" allowBlank="1" showInputMessage="1" showErrorMessage="1" sqref="R15:S106 S108 R109:S202 R107:R108 R5:S13">
      <formula1>INDIRECT($Q5)</formula1>
    </dataValidation>
    <dataValidation type="list" allowBlank="1" showInputMessage="1" showErrorMessage="1" sqref="D5:D13 D15:D202">
      <formula1>Age_Unit</formula1>
    </dataValidation>
    <dataValidation type="decimal" allowBlank="1" showInputMessage="1" showErrorMessage="1" sqref="C5:C13 C15:C202">
      <formula1>0</formula1>
      <formula2>100</formula2>
    </dataValidation>
    <dataValidation type="list" allowBlank="1" showInputMessage="1" showErrorMessage="1" sqref="Q5:Q13 Q15:Q202">
      <formula1>type_of_referral</formula1>
    </dataValidation>
    <dataValidation type="date" operator="greaterThan" allowBlank="1" showInputMessage="1" showErrorMessage="1" sqref="Y87:Y106 M5:N13 V107:V108 Y109:Y202 M15:N201">
      <formula1>42369</formula1>
    </dataValidation>
    <dataValidation type="list" allowBlank="1" showInputMessage="1" showErrorMessage="1" sqref="U5:U106 U109:U202">
      <formula1>"needed &amp; received,needed but not received,not needed"</formula1>
    </dataValidation>
    <dataValidation type="list" allowBlank="1" showInputMessage="1" showErrorMessage="1" sqref="L15:L31 L67:L107 L64 L33:L38 L40:L56 L58 L5:L13 L109:L202">
      <formula1>"MSF clinic,CHW,MOH"</formula1>
    </dataValidation>
    <dataValidation type="list" allowBlank="1" showInputMessage="1" showErrorMessage="1" sqref="F5:F13 F15:F202">
      <formula1>"Rakhine,Burma,Muslim,Hindu,Other"</formula1>
    </dataValidation>
    <dataValidation type="list" allowBlank="1" showInputMessage="1" showErrorMessage="1" sqref="C80:C83 C57:C72 E5:E13 C85:C86 C107:C108 E15:E202">
      <formula1>"male,female"</formula1>
    </dataValidation>
    <dataValidation type="list" allowBlank="1" showInputMessage="1" showErrorMessage="1" sqref="O54:O56">
      <formula1>INDIRECT($N54)</formula1>
    </dataValidation>
    <dataValidation type="list" allowBlank="1" showInputMessage="1" showErrorMessage="1" sqref="O57:O74">
      <formula1>INDIRECT($M57)</formula1>
    </dataValidation>
    <dataValidation type="list" allowBlank="1" showInputMessage="1" showErrorMessage="1" sqref="O107:P108">
      <formula1>INDIRECT($M106)</formula1>
    </dataValidation>
    <dataValidation type="list" allowBlank="1" showInputMessage="1" showErrorMessage="1" sqref="W5:W202">
      <formula1>Refused</formula1>
    </dataValidation>
    <dataValidation type="list" allowBlank="1" showInputMessage="1" showErrorMessage="1" sqref="Z5:Z202">
      <formula1>"discharge,self-discharge,death"</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P5:P102 P110 P203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B291"/>
  <sheetViews>
    <sheetView workbookViewId="0">
      <pane xSplit="2" ySplit="4" topLeftCell="C18" activePane="bottomRight" state="frozen"/>
      <selection pane="topRight" activeCell="M201" sqref="M5:N201"/>
      <selection pane="bottomLeft" activeCell="M201" sqref="M5:N201"/>
      <selection pane="bottomRight" activeCell="L5" sqref="L5:L77"/>
    </sheetView>
  </sheetViews>
  <sheetFormatPr defaultColWidth="9.1796875" defaultRowHeight="14.5" x14ac:dyDescent="0.35"/>
  <cols>
    <col min="2" max="2" width="11.7265625" bestFit="1" customWidth="1"/>
    <col min="5" max="5" width="9.453125" style="2" customWidth="1"/>
    <col min="6" max="6" width="17" customWidth="1"/>
    <col min="7" max="7" width="14.7265625" style="2" customWidth="1"/>
    <col min="8" max="8" width="18.453125" customWidth="1"/>
    <col min="9" max="9" width="12.81640625" customWidth="1"/>
    <col min="10" max="10" width="12.81640625" style="2" customWidth="1"/>
    <col min="11" max="11" width="20.453125" style="2" customWidth="1"/>
    <col min="12" max="12" width="11.453125" customWidth="1"/>
    <col min="13" max="13" width="12.26953125" style="48" customWidth="1"/>
    <col min="14" max="14" width="13.1796875" style="48" customWidth="1"/>
    <col min="15" max="15" width="45.81640625" style="2" customWidth="1"/>
    <col min="16" max="16" width="26.453125" style="2" customWidth="1"/>
    <col min="17" max="17" width="19" style="2" bestFit="1" customWidth="1"/>
    <col min="18" max="18" width="19.7265625" style="2" bestFit="1" customWidth="1"/>
    <col min="19" max="19" width="21.1796875" style="2" customWidth="1"/>
    <col min="20" max="20" width="38.7265625" style="2" customWidth="1"/>
    <col min="21" max="21" width="26.26953125" style="2" customWidth="1"/>
    <col min="22" max="22" width="33.26953125" style="2" customWidth="1"/>
    <col min="23" max="23" width="20.81640625" style="2" customWidth="1"/>
    <col min="24" max="24" width="13.1796875" style="2" customWidth="1"/>
    <col min="25" max="25" width="10.7265625" style="48" customWidth="1"/>
    <col min="26" max="26" width="13.81640625" customWidth="1"/>
    <col min="27" max="27" width="41.81640625" style="2" customWidth="1"/>
    <col min="28" max="28" width="19.1796875" style="79" customWidth="1"/>
  </cols>
  <sheetData>
    <row r="1" spans="1:28" s="4" customFormat="1" x14ac:dyDescent="0.35">
      <c r="A1" s="56"/>
      <c r="B1" s="466" t="s">
        <v>235</v>
      </c>
      <c r="C1" s="466"/>
      <c r="D1" s="466"/>
      <c r="E1" s="466"/>
      <c r="F1" s="466"/>
      <c r="G1" s="466"/>
      <c r="H1" s="466" t="s">
        <v>236</v>
      </c>
      <c r="I1" s="466"/>
      <c r="J1" s="466"/>
      <c r="K1" s="466"/>
      <c r="L1" s="466"/>
      <c r="M1" s="466"/>
      <c r="N1" s="466"/>
      <c r="O1" s="466" t="s">
        <v>237</v>
      </c>
      <c r="P1" s="466"/>
      <c r="Q1" s="466"/>
      <c r="R1" s="466"/>
      <c r="S1" s="466"/>
      <c r="T1" s="466"/>
      <c r="U1" s="466"/>
      <c r="V1" s="466"/>
      <c r="W1" s="57"/>
      <c r="X1" s="57"/>
      <c r="Y1" s="466" t="s">
        <v>238</v>
      </c>
      <c r="Z1" s="466"/>
      <c r="AA1" s="466"/>
      <c r="AB1" s="132"/>
    </row>
    <row r="2" spans="1:28" s="4" customFormat="1" ht="32.25" customHeight="1" x14ac:dyDescent="0.35">
      <c r="A2" s="59" t="s">
        <v>239</v>
      </c>
      <c r="B2" s="60" t="s">
        <v>71</v>
      </c>
      <c r="C2" s="468" t="s">
        <v>74</v>
      </c>
      <c r="D2" s="468"/>
      <c r="E2" s="60" t="s">
        <v>79</v>
      </c>
      <c r="F2" s="60" t="s">
        <v>82</v>
      </c>
      <c r="G2" s="62" t="s">
        <v>85</v>
      </c>
      <c r="H2" s="62" t="s">
        <v>88</v>
      </c>
      <c r="I2" s="62" t="s">
        <v>91</v>
      </c>
      <c r="J2" s="60" t="s">
        <v>95</v>
      </c>
      <c r="K2" s="60" t="s">
        <v>97</v>
      </c>
      <c r="L2" s="60" t="s">
        <v>99</v>
      </c>
      <c r="M2" s="62" t="s">
        <v>102</v>
      </c>
      <c r="N2" s="62" t="s">
        <v>105</v>
      </c>
      <c r="O2" s="60" t="s">
        <v>108</v>
      </c>
      <c r="P2" s="430" t="s">
        <v>207</v>
      </c>
      <c r="Q2" s="60" t="s">
        <v>111</v>
      </c>
      <c r="R2" s="62" t="s">
        <v>240</v>
      </c>
      <c r="S2" s="62" t="s">
        <v>241</v>
      </c>
      <c r="T2" s="62" t="s">
        <v>120</v>
      </c>
      <c r="U2" s="469" t="s">
        <v>123</v>
      </c>
      <c r="V2" s="469"/>
      <c r="W2" s="62" t="s">
        <v>130</v>
      </c>
      <c r="X2" s="62" t="s">
        <v>242</v>
      </c>
      <c r="Y2" s="62" t="s">
        <v>136</v>
      </c>
      <c r="Z2" s="62" t="s">
        <v>139</v>
      </c>
      <c r="AA2" s="120" t="s">
        <v>142</v>
      </c>
      <c r="AB2" s="124"/>
    </row>
    <row r="3" spans="1:28" s="4" customFormat="1" ht="27.75" customHeight="1" x14ac:dyDescent="0.35">
      <c r="A3" s="56"/>
      <c r="B3" s="63" t="s">
        <v>243</v>
      </c>
      <c r="C3" s="64" t="s">
        <v>244</v>
      </c>
      <c r="D3" s="64" t="s">
        <v>245</v>
      </c>
      <c r="E3" s="64" t="s">
        <v>246</v>
      </c>
      <c r="F3" s="65" t="s">
        <v>247</v>
      </c>
      <c r="G3" s="67" t="s">
        <v>248</v>
      </c>
      <c r="H3" s="67" t="s">
        <v>2154</v>
      </c>
      <c r="I3" s="68" t="s">
        <v>250</v>
      </c>
      <c r="J3" s="68" t="s">
        <v>251</v>
      </c>
      <c r="K3" s="68" t="s">
        <v>251</v>
      </c>
      <c r="L3" s="68" t="s">
        <v>252</v>
      </c>
      <c r="M3" s="69" t="s">
        <v>253</v>
      </c>
      <c r="N3" s="69" t="s">
        <v>253</v>
      </c>
      <c r="O3" s="69" t="s">
        <v>248</v>
      </c>
      <c r="P3" s="431" t="s">
        <v>254</v>
      </c>
      <c r="Q3" s="68" t="s">
        <v>255</v>
      </c>
      <c r="R3" s="68" t="s">
        <v>256</v>
      </c>
      <c r="S3" s="68" t="s">
        <v>257</v>
      </c>
      <c r="T3" s="69" t="s">
        <v>248</v>
      </c>
      <c r="U3" s="68" t="s">
        <v>258</v>
      </c>
      <c r="V3" s="68" t="s">
        <v>259</v>
      </c>
      <c r="W3" s="68" t="s">
        <v>260</v>
      </c>
      <c r="X3" s="68"/>
      <c r="Y3" s="69" t="s">
        <v>261</v>
      </c>
      <c r="Z3" s="68" t="s">
        <v>262</v>
      </c>
      <c r="AA3" s="121"/>
      <c r="AB3" s="132" t="s">
        <v>263</v>
      </c>
    </row>
    <row r="4" spans="1:28" s="6" customFormat="1" ht="13.5" customHeight="1" x14ac:dyDescent="0.35">
      <c r="A4" s="70" t="s">
        <v>264</v>
      </c>
      <c r="B4" s="70" t="s">
        <v>72</v>
      </c>
      <c r="C4" s="70" t="s">
        <v>75</v>
      </c>
      <c r="D4" s="70"/>
      <c r="E4" s="70" t="s">
        <v>80</v>
      </c>
      <c r="F4" s="70" t="s">
        <v>83</v>
      </c>
      <c r="G4" s="70" t="s">
        <v>86</v>
      </c>
      <c r="H4" s="70" t="s">
        <v>89</v>
      </c>
      <c r="I4" s="70" t="s">
        <v>92</v>
      </c>
      <c r="J4" s="70" t="s">
        <v>95</v>
      </c>
      <c r="K4" s="70" t="s">
        <v>97</v>
      </c>
      <c r="L4" s="70" t="s">
        <v>100</v>
      </c>
      <c r="M4" s="70" t="s">
        <v>103</v>
      </c>
      <c r="N4" s="70" t="s">
        <v>106</v>
      </c>
      <c r="O4" s="70"/>
      <c r="P4" s="432" t="s">
        <v>266</v>
      </c>
      <c r="Q4" s="70" t="s">
        <v>112</v>
      </c>
      <c r="R4" s="70" t="s">
        <v>267</v>
      </c>
      <c r="S4" s="70" t="s">
        <v>118</v>
      </c>
      <c r="T4" s="70" t="s">
        <v>121</v>
      </c>
      <c r="U4" s="70" t="s">
        <v>124</v>
      </c>
      <c r="V4" s="70" t="s">
        <v>126</v>
      </c>
      <c r="W4" s="70" t="s">
        <v>131</v>
      </c>
      <c r="X4" s="70" t="s">
        <v>134</v>
      </c>
      <c r="Y4" s="70" t="s">
        <v>137</v>
      </c>
      <c r="Z4" s="70" t="s">
        <v>140</v>
      </c>
      <c r="AA4" s="122" t="s">
        <v>143</v>
      </c>
      <c r="AB4" s="125" t="s">
        <v>268</v>
      </c>
    </row>
    <row r="5" spans="1:28" s="4" customFormat="1" x14ac:dyDescent="0.35">
      <c r="A5" s="58">
        <v>27</v>
      </c>
      <c r="B5" s="58" t="s">
        <v>2460</v>
      </c>
      <c r="C5" s="73">
        <v>16</v>
      </c>
      <c r="D5" s="73" t="s">
        <v>13</v>
      </c>
      <c r="E5" s="74" t="s">
        <v>286</v>
      </c>
      <c r="F5" s="58" t="s">
        <v>271</v>
      </c>
      <c r="G5" s="75" t="s">
        <v>53</v>
      </c>
      <c r="H5" s="58" t="s">
        <v>280</v>
      </c>
      <c r="I5" s="81" t="s">
        <v>53</v>
      </c>
      <c r="J5" s="74" t="s">
        <v>385</v>
      </c>
      <c r="K5" s="74" t="s">
        <v>768</v>
      </c>
      <c r="L5" s="74" t="s">
        <v>195</v>
      </c>
      <c r="M5" s="76">
        <v>45108</v>
      </c>
      <c r="N5" s="76">
        <v>45108</v>
      </c>
      <c r="O5" s="74" t="s">
        <v>587</v>
      </c>
      <c r="P5" s="203"/>
      <c r="Q5" s="74" t="s">
        <v>9</v>
      </c>
      <c r="R5" s="74" t="s">
        <v>17</v>
      </c>
      <c r="S5" s="74"/>
      <c r="T5" s="74"/>
      <c r="U5" s="74"/>
      <c r="V5" s="77"/>
      <c r="W5" s="74"/>
      <c r="X5" s="78"/>
      <c r="Y5" s="107">
        <v>45111</v>
      </c>
      <c r="Z5" s="58" t="s">
        <v>276</v>
      </c>
      <c r="AA5" s="74" t="s">
        <v>277</v>
      </c>
      <c r="AB5" s="79"/>
    </row>
    <row r="6" spans="1:28" s="126" customFormat="1" x14ac:dyDescent="0.35">
      <c r="A6" s="230">
        <v>27</v>
      </c>
      <c r="B6" s="230" t="s">
        <v>2461</v>
      </c>
      <c r="C6" s="228">
        <v>45</v>
      </c>
      <c r="D6" s="228" t="s">
        <v>13</v>
      </c>
      <c r="E6" s="229" t="s">
        <v>279</v>
      </c>
      <c r="F6" s="230" t="s">
        <v>271</v>
      </c>
      <c r="G6" s="231" t="s">
        <v>1366</v>
      </c>
      <c r="H6" s="230" t="s">
        <v>280</v>
      </c>
      <c r="I6" s="232" t="s">
        <v>7</v>
      </c>
      <c r="J6" s="229" t="s">
        <v>357</v>
      </c>
      <c r="K6" s="229" t="s">
        <v>339</v>
      </c>
      <c r="L6" s="229" t="s">
        <v>195</v>
      </c>
      <c r="M6" s="288">
        <v>45110</v>
      </c>
      <c r="N6" s="288">
        <v>45110</v>
      </c>
      <c r="O6" s="229" t="s">
        <v>2462</v>
      </c>
      <c r="P6" s="203"/>
      <c r="Q6" s="229" t="s">
        <v>9</v>
      </c>
      <c r="R6" s="229" t="s">
        <v>17</v>
      </c>
      <c r="S6" s="229"/>
      <c r="T6" s="229"/>
      <c r="U6" s="229" t="s">
        <v>163</v>
      </c>
      <c r="V6" s="233" t="s">
        <v>1489</v>
      </c>
      <c r="W6" s="229"/>
      <c r="X6" s="234"/>
      <c r="Y6" s="235">
        <v>45114</v>
      </c>
      <c r="Z6" s="230" t="s">
        <v>430</v>
      </c>
      <c r="AA6" s="229" t="s">
        <v>2463</v>
      </c>
      <c r="AB6" s="80">
        <v>2</v>
      </c>
    </row>
    <row r="7" spans="1:28" s="126" customFormat="1" hidden="1" x14ac:dyDescent="0.35">
      <c r="A7" s="230">
        <v>27</v>
      </c>
      <c r="B7" s="230" t="s">
        <v>2464</v>
      </c>
      <c r="C7" s="228">
        <v>81</v>
      </c>
      <c r="D7" s="228" t="s">
        <v>13</v>
      </c>
      <c r="E7" s="229" t="s">
        <v>286</v>
      </c>
      <c r="F7" s="230" t="s">
        <v>312</v>
      </c>
      <c r="G7" s="231" t="s">
        <v>188</v>
      </c>
      <c r="H7" s="230" t="s">
        <v>201</v>
      </c>
      <c r="I7" s="231" t="s">
        <v>188</v>
      </c>
      <c r="J7" s="229" t="s">
        <v>327</v>
      </c>
      <c r="K7" s="229" t="s">
        <v>870</v>
      </c>
      <c r="L7" s="229" t="s">
        <v>193</v>
      </c>
      <c r="M7" s="288">
        <v>45111</v>
      </c>
      <c r="N7" s="288">
        <v>45111</v>
      </c>
      <c r="O7" s="229" t="s">
        <v>2465</v>
      </c>
      <c r="P7" s="203"/>
      <c r="Q7" s="229" t="s">
        <v>9</v>
      </c>
      <c r="R7" s="229" t="s">
        <v>10</v>
      </c>
      <c r="S7" s="229"/>
      <c r="T7" s="229"/>
      <c r="U7" s="229"/>
      <c r="V7" s="233"/>
      <c r="W7" s="229"/>
      <c r="X7" s="234"/>
      <c r="Y7" s="235">
        <v>45112</v>
      </c>
      <c r="Z7" s="230" t="s">
        <v>430</v>
      </c>
      <c r="AA7" s="229" t="s">
        <v>2466</v>
      </c>
      <c r="AB7" s="80"/>
    </row>
    <row r="8" spans="1:28" x14ac:dyDescent="0.35">
      <c r="A8" s="58">
        <v>27</v>
      </c>
      <c r="B8" s="58" t="s">
        <v>2467</v>
      </c>
      <c r="C8" s="73">
        <v>72</v>
      </c>
      <c r="D8" s="73" t="s">
        <v>13</v>
      </c>
      <c r="E8" s="74" t="s">
        <v>279</v>
      </c>
      <c r="F8" s="58" t="s">
        <v>271</v>
      </c>
      <c r="G8" s="75" t="s">
        <v>50</v>
      </c>
      <c r="H8" s="58" t="s">
        <v>280</v>
      </c>
      <c r="I8" s="81" t="s">
        <v>50</v>
      </c>
      <c r="J8" s="74" t="s">
        <v>327</v>
      </c>
      <c r="K8" s="74" t="s">
        <v>1335</v>
      </c>
      <c r="L8" s="74" t="s">
        <v>195</v>
      </c>
      <c r="M8" s="76">
        <v>45111</v>
      </c>
      <c r="N8" s="76">
        <v>45111</v>
      </c>
      <c r="O8" s="74" t="s">
        <v>18</v>
      </c>
      <c r="P8" s="203"/>
      <c r="Q8" s="74" t="s">
        <v>16</v>
      </c>
      <c r="R8" s="74"/>
      <c r="S8" s="74" t="s">
        <v>18</v>
      </c>
      <c r="T8" s="74"/>
      <c r="U8" s="74"/>
      <c r="V8" s="77"/>
      <c r="W8" s="74"/>
      <c r="X8" s="78"/>
      <c r="Y8" s="107">
        <v>45111</v>
      </c>
      <c r="Z8" s="58" t="s">
        <v>276</v>
      </c>
      <c r="AA8" s="74" t="s">
        <v>2468</v>
      </c>
    </row>
    <row r="9" spans="1:28" x14ac:dyDescent="0.35">
      <c r="A9" s="58">
        <v>27</v>
      </c>
      <c r="B9" s="58" t="s">
        <v>2469</v>
      </c>
      <c r="C9" s="73">
        <v>27</v>
      </c>
      <c r="D9" s="73" t="s">
        <v>13</v>
      </c>
      <c r="E9" s="74" t="s">
        <v>286</v>
      </c>
      <c r="F9" s="58" t="s">
        <v>271</v>
      </c>
      <c r="G9" s="75" t="s">
        <v>1792</v>
      </c>
      <c r="H9" s="58" t="s">
        <v>280</v>
      </c>
      <c r="I9" s="81" t="s">
        <v>7</v>
      </c>
      <c r="J9" s="74" t="s">
        <v>301</v>
      </c>
      <c r="K9" s="74" t="s">
        <v>339</v>
      </c>
      <c r="L9" s="74" t="s">
        <v>195</v>
      </c>
      <c r="M9" s="76">
        <v>45111</v>
      </c>
      <c r="N9" s="76">
        <v>45111</v>
      </c>
      <c r="O9" s="74" t="s">
        <v>2470</v>
      </c>
      <c r="P9" s="203"/>
      <c r="Q9" s="74" t="s">
        <v>9</v>
      </c>
      <c r="R9" s="74" t="s">
        <v>23</v>
      </c>
      <c r="S9" s="74"/>
      <c r="T9" s="74" t="s">
        <v>2471</v>
      </c>
      <c r="U9" s="74"/>
      <c r="V9" s="77"/>
      <c r="W9" s="74"/>
      <c r="X9" s="78"/>
      <c r="Y9" s="107">
        <v>45115</v>
      </c>
      <c r="Z9" s="58" t="s">
        <v>276</v>
      </c>
      <c r="AA9" s="74" t="s">
        <v>2472</v>
      </c>
    </row>
    <row r="10" spans="1:28" s="126" customFormat="1" x14ac:dyDescent="0.35">
      <c r="A10" s="58">
        <v>27</v>
      </c>
      <c r="B10" s="58" t="s">
        <v>2473</v>
      </c>
      <c r="C10" s="73">
        <v>8</v>
      </c>
      <c r="D10" s="73" t="s">
        <v>13</v>
      </c>
      <c r="E10" s="74" t="s">
        <v>279</v>
      </c>
      <c r="F10" s="58" t="s">
        <v>271</v>
      </c>
      <c r="G10" s="75" t="s">
        <v>7</v>
      </c>
      <c r="H10" s="58" t="s">
        <v>280</v>
      </c>
      <c r="I10" s="81" t="s">
        <v>7</v>
      </c>
      <c r="J10" s="74" t="s">
        <v>288</v>
      </c>
      <c r="K10" s="74" t="s">
        <v>339</v>
      </c>
      <c r="L10" s="74" t="s">
        <v>195</v>
      </c>
      <c r="M10" s="76">
        <v>45112</v>
      </c>
      <c r="N10" s="76">
        <v>45112</v>
      </c>
      <c r="O10" s="74" t="s">
        <v>2474</v>
      </c>
      <c r="P10" s="203"/>
      <c r="Q10" s="74" t="s">
        <v>9</v>
      </c>
      <c r="R10" s="74" t="s">
        <v>17</v>
      </c>
      <c r="S10" s="74"/>
      <c r="T10" s="74"/>
      <c r="U10" s="74"/>
      <c r="V10" s="77"/>
      <c r="W10" s="74"/>
      <c r="X10" s="78"/>
      <c r="Y10" s="107">
        <v>45120</v>
      </c>
      <c r="Z10" s="58" t="s">
        <v>276</v>
      </c>
      <c r="AA10" s="74" t="s">
        <v>2475</v>
      </c>
      <c r="AB10" s="79"/>
    </row>
    <row r="11" spans="1:28" x14ac:dyDescent="0.35">
      <c r="A11" s="58">
        <v>27</v>
      </c>
      <c r="B11" s="58" t="s">
        <v>2476</v>
      </c>
      <c r="C11" s="73">
        <v>3</v>
      </c>
      <c r="D11" s="73" t="s">
        <v>13</v>
      </c>
      <c r="E11" s="74" t="s">
        <v>279</v>
      </c>
      <c r="F11" s="58" t="s">
        <v>271</v>
      </c>
      <c r="G11" s="75" t="s">
        <v>2477</v>
      </c>
      <c r="H11" s="58" t="s">
        <v>280</v>
      </c>
      <c r="I11" s="81" t="s">
        <v>44</v>
      </c>
      <c r="J11" s="74" t="s">
        <v>333</v>
      </c>
      <c r="K11" s="74" t="s">
        <v>659</v>
      </c>
      <c r="L11" s="74" t="s">
        <v>195</v>
      </c>
      <c r="M11" s="76">
        <v>45112</v>
      </c>
      <c r="N11" s="76">
        <v>45112</v>
      </c>
      <c r="O11" s="74" t="s">
        <v>18</v>
      </c>
      <c r="P11" s="203"/>
      <c r="Q11" s="74" t="s">
        <v>16</v>
      </c>
      <c r="R11" s="74"/>
      <c r="S11" s="74" t="s">
        <v>18</v>
      </c>
      <c r="T11" s="74"/>
      <c r="U11" s="74"/>
      <c r="V11" s="77"/>
      <c r="W11" s="74"/>
      <c r="X11" s="78"/>
      <c r="Y11" s="107">
        <v>45113</v>
      </c>
      <c r="Z11" s="58" t="s">
        <v>276</v>
      </c>
      <c r="AA11" s="74" t="s">
        <v>299</v>
      </c>
    </row>
    <row r="12" spans="1:28" x14ac:dyDescent="0.35">
      <c r="A12" s="58">
        <v>27</v>
      </c>
      <c r="B12" s="58" t="s">
        <v>2478</v>
      </c>
      <c r="C12" s="73">
        <v>22</v>
      </c>
      <c r="D12" s="73" t="s">
        <v>13</v>
      </c>
      <c r="E12" s="74" t="s">
        <v>286</v>
      </c>
      <c r="F12" s="58" t="s">
        <v>271</v>
      </c>
      <c r="G12" s="75" t="s">
        <v>44</v>
      </c>
      <c r="H12" s="58" t="s">
        <v>280</v>
      </c>
      <c r="I12" s="81" t="s">
        <v>44</v>
      </c>
      <c r="J12" s="74" t="s">
        <v>288</v>
      </c>
      <c r="K12" s="74" t="s">
        <v>2479</v>
      </c>
      <c r="L12" s="74" t="s">
        <v>195</v>
      </c>
      <c r="M12" s="76">
        <v>45112</v>
      </c>
      <c r="N12" s="76">
        <v>45112</v>
      </c>
      <c r="O12" s="74" t="s">
        <v>2480</v>
      </c>
      <c r="P12" s="203"/>
      <c r="Q12" s="74" t="s">
        <v>9</v>
      </c>
      <c r="R12" s="74" t="s">
        <v>23</v>
      </c>
      <c r="S12" s="74"/>
      <c r="T12" s="74" t="s">
        <v>2471</v>
      </c>
      <c r="U12" s="74" t="s">
        <v>163</v>
      </c>
      <c r="V12" s="77" t="s">
        <v>1489</v>
      </c>
      <c r="W12" s="74"/>
      <c r="X12" s="78"/>
      <c r="Y12" s="107">
        <v>45113</v>
      </c>
      <c r="Z12" s="58" t="s">
        <v>276</v>
      </c>
      <c r="AA12" s="74" t="s">
        <v>2481</v>
      </c>
      <c r="AB12" s="79">
        <v>2</v>
      </c>
    </row>
    <row r="13" spans="1:28" x14ac:dyDescent="0.35">
      <c r="A13" s="58">
        <v>27</v>
      </c>
      <c r="B13" s="58" t="s">
        <v>2482</v>
      </c>
      <c r="C13" s="73">
        <v>27</v>
      </c>
      <c r="D13" s="73" t="s">
        <v>13</v>
      </c>
      <c r="E13" s="74" t="s">
        <v>286</v>
      </c>
      <c r="F13" s="58" t="s">
        <v>271</v>
      </c>
      <c r="G13" s="75" t="s">
        <v>53</v>
      </c>
      <c r="H13" s="58" t="s">
        <v>280</v>
      </c>
      <c r="I13" s="81" t="s">
        <v>53</v>
      </c>
      <c r="J13" s="74" t="s">
        <v>288</v>
      </c>
      <c r="K13" s="74" t="s">
        <v>730</v>
      </c>
      <c r="L13" s="74" t="s">
        <v>195</v>
      </c>
      <c r="M13" s="76">
        <v>45112</v>
      </c>
      <c r="N13" s="76">
        <v>45112</v>
      </c>
      <c r="O13" s="74" t="s">
        <v>2483</v>
      </c>
      <c r="P13" s="203"/>
      <c r="Q13" s="74" t="s">
        <v>9</v>
      </c>
      <c r="R13" s="74" t="s">
        <v>23</v>
      </c>
      <c r="S13" s="74"/>
      <c r="T13" s="74" t="s">
        <v>1340</v>
      </c>
      <c r="U13" s="74"/>
      <c r="V13" s="77"/>
      <c r="W13" s="74"/>
      <c r="X13" s="78"/>
      <c r="Y13" s="107">
        <v>45113</v>
      </c>
      <c r="Z13" s="58" t="s">
        <v>276</v>
      </c>
      <c r="AA13" s="74" t="s">
        <v>2484</v>
      </c>
    </row>
    <row r="14" spans="1:28" x14ac:dyDescent="0.35">
      <c r="A14" s="58">
        <v>27</v>
      </c>
      <c r="B14" s="58" t="s">
        <v>2485</v>
      </c>
      <c r="C14" s="73">
        <v>34</v>
      </c>
      <c r="D14" s="73" t="s">
        <v>13</v>
      </c>
      <c r="E14" s="74" t="s">
        <v>286</v>
      </c>
      <c r="F14" s="58" t="s">
        <v>312</v>
      </c>
      <c r="G14" s="75" t="s">
        <v>50</v>
      </c>
      <c r="H14" s="58" t="s">
        <v>280</v>
      </c>
      <c r="I14" s="81" t="s">
        <v>50</v>
      </c>
      <c r="J14" s="74" t="s">
        <v>327</v>
      </c>
      <c r="K14" s="74" t="s">
        <v>504</v>
      </c>
      <c r="L14" s="74" t="s">
        <v>195</v>
      </c>
      <c r="M14" s="76">
        <v>45112</v>
      </c>
      <c r="N14" s="76">
        <v>45112</v>
      </c>
      <c r="O14" s="74" t="s">
        <v>1779</v>
      </c>
      <c r="P14" s="203"/>
      <c r="Q14" s="74" t="s">
        <v>16</v>
      </c>
      <c r="R14" s="74"/>
      <c r="S14" s="74" t="s">
        <v>24</v>
      </c>
      <c r="T14" s="74"/>
      <c r="U14" s="74"/>
      <c r="V14" s="77"/>
      <c r="W14" s="74"/>
      <c r="X14" s="78"/>
      <c r="Y14" s="107">
        <v>45113</v>
      </c>
      <c r="Z14" s="58" t="s">
        <v>276</v>
      </c>
      <c r="AA14" s="74" t="s">
        <v>2486</v>
      </c>
    </row>
    <row r="15" spans="1:28" s="150" customFormat="1" hidden="1" x14ac:dyDescent="0.35">
      <c r="A15" s="136">
        <v>27</v>
      </c>
      <c r="B15" s="136" t="s">
        <v>2487</v>
      </c>
      <c r="C15" s="144">
        <v>4</v>
      </c>
      <c r="D15" s="144" t="s">
        <v>13</v>
      </c>
      <c r="E15" s="92" t="s">
        <v>286</v>
      </c>
      <c r="F15" s="136" t="s">
        <v>312</v>
      </c>
      <c r="G15" s="387" t="s">
        <v>188</v>
      </c>
      <c r="H15" s="136" t="s">
        <v>201</v>
      </c>
      <c r="I15" s="387" t="s">
        <v>188</v>
      </c>
      <c r="J15" s="92" t="s">
        <v>612</v>
      </c>
      <c r="K15" s="92" t="s">
        <v>870</v>
      </c>
      <c r="L15" s="92" t="s">
        <v>193</v>
      </c>
      <c r="M15" s="145">
        <v>45114</v>
      </c>
      <c r="N15" s="145">
        <v>45114</v>
      </c>
      <c r="O15" s="92" t="s">
        <v>2488</v>
      </c>
      <c r="P15" s="203"/>
      <c r="Q15" s="92" t="s">
        <v>9</v>
      </c>
      <c r="R15" s="92" t="s">
        <v>17</v>
      </c>
      <c r="S15" s="92"/>
      <c r="T15" s="92"/>
      <c r="U15" s="92"/>
      <c r="V15" s="146"/>
      <c r="W15" s="92"/>
      <c r="X15" s="147"/>
      <c r="Y15" s="148">
        <v>45120</v>
      </c>
      <c r="Z15" s="136" t="s">
        <v>276</v>
      </c>
      <c r="AA15" s="92" t="s">
        <v>2262</v>
      </c>
      <c r="AB15" s="100"/>
    </row>
    <row r="16" spans="1:28" s="150" customFormat="1" x14ac:dyDescent="0.35">
      <c r="A16" s="136">
        <v>27</v>
      </c>
      <c r="B16" s="136" t="s">
        <v>2489</v>
      </c>
      <c r="C16" s="144">
        <v>20</v>
      </c>
      <c r="D16" s="144" t="s">
        <v>13</v>
      </c>
      <c r="E16" s="92" t="s">
        <v>279</v>
      </c>
      <c r="F16" s="136" t="s">
        <v>271</v>
      </c>
      <c r="G16" s="387" t="s">
        <v>53</v>
      </c>
      <c r="H16" s="136" t="s">
        <v>280</v>
      </c>
      <c r="I16" s="85" t="s">
        <v>53</v>
      </c>
      <c r="J16" s="92" t="s">
        <v>1264</v>
      </c>
      <c r="K16" s="92" t="s">
        <v>768</v>
      </c>
      <c r="L16" s="92" t="s">
        <v>195</v>
      </c>
      <c r="M16" s="145">
        <v>45114</v>
      </c>
      <c r="N16" s="145">
        <v>45114</v>
      </c>
      <c r="O16" s="92" t="s">
        <v>2490</v>
      </c>
      <c r="P16" s="203"/>
      <c r="Q16" s="92" t="s">
        <v>9</v>
      </c>
      <c r="R16" s="92" t="s">
        <v>17</v>
      </c>
      <c r="S16" s="92"/>
      <c r="T16" s="92"/>
      <c r="U16" s="92"/>
      <c r="V16" s="146"/>
      <c r="W16" s="92"/>
      <c r="X16" s="147"/>
      <c r="Y16" s="148">
        <v>45116</v>
      </c>
      <c r="Z16" s="136" t="s">
        <v>276</v>
      </c>
      <c r="AA16" s="92" t="s">
        <v>2491</v>
      </c>
      <c r="AB16" s="100"/>
    </row>
    <row r="17" spans="1:28" x14ac:dyDescent="0.35">
      <c r="A17" s="58">
        <v>27</v>
      </c>
      <c r="B17" s="58" t="s">
        <v>2492</v>
      </c>
      <c r="C17" s="73">
        <v>35</v>
      </c>
      <c r="D17" s="73" t="s">
        <v>13</v>
      </c>
      <c r="E17" s="74" t="s">
        <v>279</v>
      </c>
      <c r="F17" s="58" t="s">
        <v>271</v>
      </c>
      <c r="G17" s="75" t="s">
        <v>50</v>
      </c>
      <c r="H17" s="58" t="s">
        <v>280</v>
      </c>
      <c r="I17" s="81" t="s">
        <v>50</v>
      </c>
      <c r="J17" s="74" t="s">
        <v>1264</v>
      </c>
      <c r="K17" s="74" t="s">
        <v>742</v>
      </c>
      <c r="L17" s="74" t="s">
        <v>195</v>
      </c>
      <c r="M17" s="76">
        <v>45116</v>
      </c>
      <c r="N17" s="76">
        <v>45116</v>
      </c>
      <c r="O17" s="74" t="s">
        <v>2493</v>
      </c>
      <c r="P17" s="203"/>
      <c r="Q17" s="74" t="s">
        <v>9</v>
      </c>
      <c r="R17" s="74" t="s">
        <v>17</v>
      </c>
      <c r="S17" s="74"/>
      <c r="T17" s="74"/>
      <c r="U17" s="74"/>
      <c r="V17" s="77"/>
      <c r="W17" s="74"/>
      <c r="X17" s="78"/>
      <c r="Y17" s="107">
        <v>45123</v>
      </c>
      <c r="Z17" s="58" t="s">
        <v>276</v>
      </c>
      <c r="AA17" s="74" t="s">
        <v>2494</v>
      </c>
    </row>
    <row r="18" spans="1:28" s="126" customFormat="1" x14ac:dyDescent="0.35">
      <c r="A18" s="230">
        <v>27</v>
      </c>
      <c r="B18" s="230" t="s">
        <v>2495</v>
      </c>
      <c r="C18" s="228">
        <v>19</v>
      </c>
      <c r="D18" s="228" t="s">
        <v>13</v>
      </c>
      <c r="E18" s="229" t="s">
        <v>279</v>
      </c>
      <c r="F18" s="230" t="s">
        <v>271</v>
      </c>
      <c r="G18" s="231" t="s">
        <v>1938</v>
      </c>
      <c r="H18" s="230" t="s">
        <v>201</v>
      </c>
      <c r="I18" s="231" t="s">
        <v>175</v>
      </c>
      <c r="J18" s="229" t="s">
        <v>333</v>
      </c>
      <c r="K18" s="229" t="s">
        <v>274</v>
      </c>
      <c r="L18" s="229" t="s">
        <v>195</v>
      </c>
      <c r="M18" s="288">
        <v>45116</v>
      </c>
      <c r="N18" s="288">
        <v>45116</v>
      </c>
      <c r="O18" s="229" t="s">
        <v>2496</v>
      </c>
      <c r="P18" s="203"/>
      <c r="Q18" s="229" t="s">
        <v>9</v>
      </c>
      <c r="R18" s="229" t="s">
        <v>17</v>
      </c>
      <c r="S18" s="229"/>
      <c r="T18" s="229"/>
      <c r="U18" s="229"/>
      <c r="V18" s="233"/>
      <c r="W18" s="229"/>
      <c r="X18" s="234"/>
      <c r="Y18" s="235">
        <v>45116</v>
      </c>
      <c r="Z18" s="230" t="s">
        <v>430</v>
      </c>
      <c r="AA18" s="229" t="s">
        <v>2497</v>
      </c>
      <c r="AB18" s="80"/>
    </row>
    <row r="19" spans="1:28" x14ac:dyDescent="0.35">
      <c r="A19" s="58">
        <v>28</v>
      </c>
      <c r="B19" s="58" t="s">
        <v>2498</v>
      </c>
      <c r="C19" s="73">
        <v>3</v>
      </c>
      <c r="D19" s="73" t="s">
        <v>13</v>
      </c>
      <c r="E19" s="74" t="s">
        <v>286</v>
      </c>
      <c r="F19" s="58" t="s">
        <v>271</v>
      </c>
      <c r="G19" s="75" t="s">
        <v>47</v>
      </c>
      <c r="H19" s="58" t="s">
        <v>280</v>
      </c>
      <c r="I19" s="81" t="s">
        <v>47</v>
      </c>
      <c r="J19" s="74" t="s">
        <v>333</v>
      </c>
      <c r="K19" s="74" t="s">
        <v>856</v>
      </c>
      <c r="L19" s="74" t="s">
        <v>195</v>
      </c>
      <c r="M19" s="76">
        <v>45117</v>
      </c>
      <c r="N19" s="76">
        <v>45117</v>
      </c>
      <c r="O19" s="74" t="s">
        <v>2277</v>
      </c>
      <c r="P19" s="203"/>
      <c r="Q19" s="74" t="s">
        <v>9</v>
      </c>
      <c r="R19" s="74" t="s">
        <v>17</v>
      </c>
      <c r="S19" s="74"/>
      <c r="T19" s="74"/>
      <c r="U19" s="74"/>
      <c r="V19" s="77"/>
      <c r="W19" s="74"/>
      <c r="X19" s="78"/>
      <c r="Y19" s="107">
        <v>45135</v>
      </c>
      <c r="Z19" s="58" t="s">
        <v>276</v>
      </c>
      <c r="AA19" s="74" t="s">
        <v>2499</v>
      </c>
    </row>
    <row r="20" spans="1:28" s="126" customFormat="1" hidden="1" x14ac:dyDescent="0.35">
      <c r="A20" s="230">
        <v>28</v>
      </c>
      <c r="B20" s="230" t="s">
        <v>2500</v>
      </c>
      <c r="C20" s="228">
        <v>42</v>
      </c>
      <c r="D20" s="228" t="s">
        <v>13</v>
      </c>
      <c r="E20" s="229" t="s">
        <v>286</v>
      </c>
      <c r="F20" s="230" t="s">
        <v>312</v>
      </c>
      <c r="G20" s="231" t="s">
        <v>1140</v>
      </c>
      <c r="H20" s="230" t="s">
        <v>199</v>
      </c>
      <c r="I20" s="232" t="s">
        <v>55</v>
      </c>
      <c r="J20" s="229" t="s">
        <v>385</v>
      </c>
      <c r="K20" s="229" t="s">
        <v>55</v>
      </c>
      <c r="L20" s="229" t="s">
        <v>55</v>
      </c>
      <c r="M20" s="288">
        <v>45117</v>
      </c>
      <c r="N20" s="288">
        <v>45117</v>
      </c>
      <c r="O20" s="229" t="s">
        <v>2501</v>
      </c>
      <c r="P20" s="229"/>
      <c r="Q20" s="229" t="s">
        <v>9</v>
      </c>
      <c r="R20" s="229" t="s">
        <v>17</v>
      </c>
      <c r="S20" s="229"/>
      <c r="T20" s="229"/>
      <c r="U20" s="229"/>
      <c r="V20" s="233"/>
      <c r="W20" s="229"/>
      <c r="X20" s="234"/>
      <c r="Y20" s="235">
        <v>45117</v>
      </c>
      <c r="Z20" s="230" t="s">
        <v>430</v>
      </c>
      <c r="AA20" s="229" t="s">
        <v>431</v>
      </c>
      <c r="AB20" s="80"/>
    </row>
    <row r="21" spans="1:28" s="126" customFormat="1" x14ac:dyDescent="0.35">
      <c r="A21" s="230">
        <v>28</v>
      </c>
      <c r="B21" s="230" t="s">
        <v>2502</v>
      </c>
      <c r="C21" s="228">
        <v>12</v>
      </c>
      <c r="D21" s="228" t="s">
        <v>13</v>
      </c>
      <c r="E21" s="229" t="s">
        <v>279</v>
      </c>
      <c r="F21" s="230" t="s">
        <v>271</v>
      </c>
      <c r="G21" s="231" t="s">
        <v>2503</v>
      </c>
      <c r="H21" s="230" t="s">
        <v>199</v>
      </c>
      <c r="I21" s="232" t="s">
        <v>7</v>
      </c>
      <c r="J21" s="229" t="s">
        <v>273</v>
      </c>
      <c r="K21" s="229" t="s">
        <v>339</v>
      </c>
      <c r="L21" s="229" t="s">
        <v>195</v>
      </c>
      <c r="M21" s="288">
        <v>45118</v>
      </c>
      <c r="N21" s="288">
        <v>45118</v>
      </c>
      <c r="O21" s="229" t="s">
        <v>2504</v>
      </c>
      <c r="P21" s="229"/>
      <c r="Q21" s="229" t="s">
        <v>9</v>
      </c>
      <c r="R21" s="229" t="s">
        <v>10</v>
      </c>
      <c r="S21" s="229"/>
      <c r="T21" s="229"/>
      <c r="U21" s="229"/>
      <c r="V21" s="233"/>
      <c r="W21" s="229"/>
      <c r="X21" s="234"/>
      <c r="Y21" s="235">
        <v>45119</v>
      </c>
      <c r="Z21" s="230" t="s">
        <v>430</v>
      </c>
      <c r="AA21" s="229" t="s">
        <v>1380</v>
      </c>
      <c r="AB21" s="80"/>
    </row>
    <row r="22" spans="1:28" x14ac:dyDescent="0.35">
      <c r="A22" s="58">
        <v>28</v>
      </c>
      <c r="B22" s="58" t="s">
        <v>2505</v>
      </c>
      <c r="C22" s="73">
        <v>72</v>
      </c>
      <c r="D22" s="73" t="s">
        <v>13</v>
      </c>
      <c r="E22" s="74" t="s">
        <v>279</v>
      </c>
      <c r="F22" s="58" t="s">
        <v>271</v>
      </c>
      <c r="G22" s="75" t="s">
        <v>2126</v>
      </c>
      <c r="H22" s="58" t="s">
        <v>199</v>
      </c>
      <c r="I22" s="81" t="s">
        <v>7</v>
      </c>
      <c r="J22" s="74" t="s">
        <v>301</v>
      </c>
      <c r="K22" s="74" t="s">
        <v>339</v>
      </c>
      <c r="L22" s="74" t="s">
        <v>195</v>
      </c>
      <c r="M22" s="76">
        <v>45119</v>
      </c>
      <c r="N22" s="76">
        <v>45119</v>
      </c>
      <c r="O22" s="74" t="s">
        <v>2506</v>
      </c>
      <c r="P22" s="74"/>
      <c r="Q22" s="74" t="s">
        <v>9</v>
      </c>
      <c r="R22" s="74" t="s">
        <v>17</v>
      </c>
      <c r="S22" s="74"/>
      <c r="T22" s="74"/>
      <c r="U22" s="74" t="s">
        <v>163</v>
      </c>
      <c r="V22" s="77" t="s">
        <v>1317</v>
      </c>
      <c r="W22" s="74"/>
      <c r="X22" s="78"/>
      <c r="Y22" s="107">
        <v>45125</v>
      </c>
      <c r="Z22" s="58" t="s">
        <v>276</v>
      </c>
      <c r="AA22" s="74" t="s">
        <v>2507</v>
      </c>
      <c r="AB22" s="79">
        <v>4</v>
      </c>
    </row>
    <row r="23" spans="1:28" hidden="1" x14ac:dyDescent="0.35">
      <c r="A23" s="58">
        <v>28</v>
      </c>
      <c r="B23" s="58" t="s">
        <v>2508</v>
      </c>
      <c r="C23" s="73">
        <v>30</v>
      </c>
      <c r="D23" s="73" t="s">
        <v>13</v>
      </c>
      <c r="E23" s="74" t="s">
        <v>286</v>
      </c>
      <c r="F23" s="58" t="s">
        <v>271</v>
      </c>
      <c r="G23" s="75" t="s">
        <v>50</v>
      </c>
      <c r="H23" s="58" t="s">
        <v>199</v>
      </c>
      <c r="I23" s="81" t="s">
        <v>50</v>
      </c>
      <c r="J23" s="74" t="s">
        <v>333</v>
      </c>
      <c r="K23" s="74" t="s">
        <v>2509</v>
      </c>
      <c r="L23" s="74" t="s">
        <v>193</v>
      </c>
      <c r="M23" s="76">
        <v>45119</v>
      </c>
      <c r="N23" s="76">
        <v>45119</v>
      </c>
      <c r="O23" s="74" t="s">
        <v>2510</v>
      </c>
      <c r="P23" s="74"/>
      <c r="Q23" s="74" t="s">
        <v>16</v>
      </c>
      <c r="R23" s="74"/>
      <c r="S23" s="74" t="s">
        <v>31</v>
      </c>
      <c r="T23" s="74"/>
      <c r="U23" s="74"/>
      <c r="V23" s="77"/>
      <c r="W23" s="74"/>
      <c r="X23" s="78"/>
      <c r="Y23" s="107">
        <v>45119</v>
      </c>
      <c r="Z23" s="58" t="s">
        <v>276</v>
      </c>
      <c r="AA23" s="74" t="s">
        <v>2511</v>
      </c>
    </row>
    <row r="24" spans="1:28" s="291" customFormat="1" hidden="1" x14ac:dyDescent="0.35">
      <c r="A24" s="240">
        <v>28</v>
      </c>
      <c r="B24" s="240" t="s">
        <v>2512</v>
      </c>
      <c r="C24" s="392">
        <v>1.3</v>
      </c>
      <c r="D24" s="392" t="s">
        <v>13</v>
      </c>
      <c r="E24" s="239" t="s">
        <v>286</v>
      </c>
      <c r="F24" s="240" t="s">
        <v>271</v>
      </c>
      <c r="G24" s="393" t="s">
        <v>47</v>
      </c>
      <c r="H24" s="240" t="s">
        <v>199</v>
      </c>
      <c r="I24" s="394" t="s">
        <v>47</v>
      </c>
      <c r="J24" s="239" t="s">
        <v>385</v>
      </c>
      <c r="K24" s="239" t="s">
        <v>281</v>
      </c>
      <c r="L24" s="239" t="s">
        <v>193</v>
      </c>
      <c r="M24" s="289">
        <v>45119</v>
      </c>
      <c r="N24" s="289">
        <v>45119</v>
      </c>
      <c r="O24" s="239" t="s">
        <v>937</v>
      </c>
      <c r="P24" s="239"/>
      <c r="Q24" s="239" t="s">
        <v>9</v>
      </c>
      <c r="R24" s="239" t="s">
        <v>10</v>
      </c>
      <c r="S24" s="239"/>
      <c r="T24" s="239"/>
      <c r="U24" s="239"/>
      <c r="V24" s="242"/>
      <c r="W24" s="239"/>
      <c r="X24" s="243"/>
      <c r="Y24" s="244">
        <v>45135</v>
      </c>
      <c r="Z24" s="240" t="s">
        <v>276</v>
      </c>
      <c r="AA24" s="239" t="s">
        <v>1163</v>
      </c>
      <c r="AB24" s="112"/>
    </row>
    <row r="25" spans="1:28" x14ac:dyDescent="0.35">
      <c r="A25" s="58">
        <v>28</v>
      </c>
      <c r="B25" s="58" t="s">
        <v>2513</v>
      </c>
      <c r="C25" s="73">
        <v>55</v>
      </c>
      <c r="D25" s="73" t="s">
        <v>13</v>
      </c>
      <c r="E25" s="74" t="s">
        <v>286</v>
      </c>
      <c r="F25" s="58" t="s">
        <v>271</v>
      </c>
      <c r="G25" s="75" t="s">
        <v>2126</v>
      </c>
      <c r="H25" s="58" t="s">
        <v>199</v>
      </c>
      <c r="I25" s="75" t="s">
        <v>7</v>
      </c>
      <c r="J25" s="74" t="s">
        <v>357</v>
      </c>
      <c r="K25" s="74" t="s">
        <v>339</v>
      </c>
      <c r="L25" s="74" t="s">
        <v>195</v>
      </c>
      <c r="M25" s="76">
        <v>45120</v>
      </c>
      <c r="N25" s="76">
        <v>45120</v>
      </c>
      <c r="O25" s="74" t="s">
        <v>2514</v>
      </c>
      <c r="P25" s="74"/>
      <c r="Q25" s="74" t="s">
        <v>9</v>
      </c>
      <c r="R25" s="74" t="s">
        <v>10</v>
      </c>
      <c r="S25" s="74"/>
      <c r="T25" s="74"/>
      <c r="U25" s="74"/>
      <c r="V25" s="77"/>
      <c r="W25" s="74"/>
      <c r="X25" s="78"/>
      <c r="Y25" s="107">
        <v>45128</v>
      </c>
      <c r="Z25" s="58" t="s">
        <v>276</v>
      </c>
      <c r="AA25" s="74" t="s">
        <v>604</v>
      </c>
    </row>
    <row r="26" spans="1:28" hidden="1" x14ac:dyDescent="0.35">
      <c r="A26" s="58">
        <v>28</v>
      </c>
      <c r="B26" s="58" t="s">
        <v>2515</v>
      </c>
      <c r="C26" s="73">
        <v>8</v>
      </c>
      <c r="D26" s="73" t="s">
        <v>13</v>
      </c>
      <c r="E26" s="74" t="s">
        <v>286</v>
      </c>
      <c r="F26" s="58" t="s">
        <v>271</v>
      </c>
      <c r="G26" s="75" t="s">
        <v>2477</v>
      </c>
      <c r="H26" s="58" t="s">
        <v>199</v>
      </c>
      <c r="I26" s="75" t="s">
        <v>44</v>
      </c>
      <c r="J26" s="74" t="s">
        <v>338</v>
      </c>
      <c r="K26" s="74" t="s">
        <v>2479</v>
      </c>
      <c r="L26" s="74" t="s">
        <v>193</v>
      </c>
      <c r="M26" s="76">
        <v>45120</v>
      </c>
      <c r="N26" s="76">
        <v>45120</v>
      </c>
      <c r="O26" s="74" t="s">
        <v>731</v>
      </c>
      <c r="P26" s="74"/>
      <c r="Q26" s="74" t="s">
        <v>9</v>
      </c>
      <c r="R26" s="74" t="s">
        <v>10</v>
      </c>
      <c r="S26" s="74"/>
      <c r="T26" s="74"/>
      <c r="U26" s="74"/>
      <c r="V26" s="77"/>
      <c r="W26" s="74"/>
      <c r="X26" s="78"/>
      <c r="Y26" s="107">
        <v>45136</v>
      </c>
      <c r="Z26" s="58" t="s">
        <v>276</v>
      </c>
      <c r="AA26" s="74" t="s">
        <v>2516</v>
      </c>
    </row>
    <row r="27" spans="1:28" hidden="1" x14ac:dyDescent="0.35">
      <c r="A27" s="58">
        <v>28</v>
      </c>
      <c r="B27" s="58" t="s">
        <v>2517</v>
      </c>
      <c r="C27" s="73">
        <v>22</v>
      </c>
      <c r="D27" s="73" t="s">
        <v>13</v>
      </c>
      <c r="E27" s="74" t="s">
        <v>279</v>
      </c>
      <c r="F27" s="58" t="s">
        <v>271</v>
      </c>
      <c r="G27" s="75" t="s">
        <v>2477</v>
      </c>
      <c r="H27" s="58" t="s">
        <v>199</v>
      </c>
      <c r="I27" s="75" t="s">
        <v>44</v>
      </c>
      <c r="J27" s="74" t="s">
        <v>357</v>
      </c>
      <c r="K27" s="74" t="s">
        <v>2479</v>
      </c>
      <c r="L27" s="74" t="s">
        <v>193</v>
      </c>
      <c r="M27" s="76">
        <v>45120</v>
      </c>
      <c r="N27" s="76">
        <v>45120</v>
      </c>
      <c r="O27" s="74" t="s">
        <v>2518</v>
      </c>
      <c r="P27" s="74"/>
      <c r="Q27" s="74" t="s">
        <v>9</v>
      </c>
      <c r="R27" s="74" t="s">
        <v>17</v>
      </c>
      <c r="S27" s="74"/>
      <c r="T27" t="s">
        <v>2519</v>
      </c>
      <c r="U27" s="74"/>
      <c r="V27" s="77"/>
      <c r="W27" s="74"/>
      <c r="X27" s="78"/>
      <c r="Y27" s="107">
        <v>45142</v>
      </c>
      <c r="Z27" s="58" t="s">
        <v>276</v>
      </c>
      <c r="AA27" s="74" t="s">
        <v>2520</v>
      </c>
    </row>
    <row r="28" spans="1:28" hidden="1" x14ac:dyDescent="0.35">
      <c r="A28" s="58">
        <v>28</v>
      </c>
      <c r="B28" s="58" t="s">
        <v>2521</v>
      </c>
      <c r="C28" s="73">
        <v>50</v>
      </c>
      <c r="D28" s="73" t="s">
        <v>13</v>
      </c>
      <c r="E28" s="74" t="s">
        <v>286</v>
      </c>
      <c r="F28" s="58" t="s">
        <v>271</v>
      </c>
      <c r="G28" s="75" t="s">
        <v>818</v>
      </c>
      <c r="H28" s="58" t="s">
        <v>205</v>
      </c>
      <c r="I28" s="75" t="s">
        <v>175</v>
      </c>
      <c r="J28" s="74" t="s">
        <v>612</v>
      </c>
      <c r="K28" s="74" t="s">
        <v>370</v>
      </c>
      <c r="L28" s="74" t="s">
        <v>193</v>
      </c>
      <c r="M28" s="76">
        <v>45120</v>
      </c>
      <c r="N28" s="76">
        <v>45120</v>
      </c>
      <c r="O28" s="74" t="s">
        <v>2522</v>
      </c>
      <c r="P28" s="74"/>
      <c r="Q28" s="74" t="s">
        <v>9</v>
      </c>
      <c r="R28" s="74" t="s">
        <v>10</v>
      </c>
      <c r="S28" s="74"/>
      <c r="T28" s="74"/>
      <c r="U28" s="74"/>
      <c r="V28" s="77"/>
      <c r="W28" s="74"/>
      <c r="X28" s="78"/>
      <c r="Y28" s="107">
        <v>45131</v>
      </c>
      <c r="Z28" s="58" t="s">
        <v>773</v>
      </c>
      <c r="AA28" s="74" t="s">
        <v>2523</v>
      </c>
    </row>
    <row r="29" spans="1:28" hidden="1" x14ac:dyDescent="0.35">
      <c r="A29" s="58">
        <v>28</v>
      </c>
      <c r="B29" s="58" t="s">
        <v>2524</v>
      </c>
      <c r="C29" s="73">
        <v>35</v>
      </c>
      <c r="D29" s="73" t="s">
        <v>13</v>
      </c>
      <c r="E29" s="74" t="s">
        <v>286</v>
      </c>
      <c r="F29" s="58" t="s">
        <v>271</v>
      </c>
      <c r="G29" s="75" t="s">
        <v>1938</v>
      </c>
      <c r="H29" s="58" t="s">
        <v>205</v>
      </c>
      <c r="I29" s="75" t="s">
        <v>175</v>
      </c>
      <c r="J29" s="74" t="s">
        <v>612</v>
      </c>
      <c r="K29" s="74" t="s">
        <v>370</v>
      </c>
      <c r="L29" s="74" t="s">
        <v>193</v>
      </c>
      <c r="M29" s="76">
        <v>45120</v>
      </c>
      <c r="N29" s="76">
        <v>45120</v>
      </c>
      <c r="O29" s="74" t="s">
        <v>215</v>
      </c>
      <c r="P29" s="74"/>
      <c r="Q29" s="74" t="s">
        <v>9</v>
      </c>
      <c r="R29" s="74" t="s">
        <v>10</v>
      </c>
      <c r="S29" s="74"/>
      <c r="T29" s="74"/>
      <c r="U29" s="74" t="s">
        <v>163</v>
      </c>
      <c r="V29" s="77" t="s">
        <v>1045</v>
      </c>
      <c r="W29" s="74"/>
      <c r="X29" s="78"/>
      <c r="Y29" s="107">
        <v>45125</v>
      </c>
      <c r="Z29" s="58" t="s">
        <v>276</v>
      </c>
      <c r="AA29" s="74" t="s">
        <v>215</v>
      </c>
      <c r="AB29" s="79">
        <v>1</v>
      </c>
    </row>
    <row r="30" spans="1:28" hidden="1" x14ac:dyDescent="0.35">
      <c r="A30" s="58">
        <v>28</v>
      </c>
      <c r="B30" s="58" t="s">
        <v>2525</v>
      </c>
      <c r="C30" s="73">
        <v>55</v>
      </c>
      <c r="D30" s="73" t="s">
        <v>13</v>
      </c>
      <c r="E30" s="74" t="s">
        <v>286</v>
      </c>
      <c r="F30" s="58" t="s">
        <v>271</v>
      </c>
      <c r="G30" s="75" t="s">
        <v>818</v>
      </c>
      <c r="H30" s="58" t="s">
        <v>205</v>
      </c>
      <c r="I30" s="75" t="s">
        <v>175</v>
      </c>
      <c r="J30" s="74" t="s">
        <v>612</v>
      </c>
      <c r="K30" s="74" t="s">
        <v>370</v>
      </c>
      <c r="L30" s="74" t="s">
        <v>193</v>
      </c>
      <c r="M30" s="76">
        <v>45120</v>
      </c>
      <c r="N30" s="76">
        <v>45120</v>
      </c>
      <c r="O30" s="74" t="s">
        <v>2526</v>
      </c>
      <c r="P30" s="74"/>
      <c r="Q30" s="74" t="s">
        <v>9</v>
      </c>
      <c r="R30" s="74" t="s">
        <v>10</v>
      </c>
      <c r="S30" s="74"/>
      <c r="T30" s="74"/>
      <c r="U30" s="74"/>
      <c r="V30" s="77"/>
      <c r="W30" s="74"/>
      <c r="X30" s="78"/>
      <c r="Y30" s="107">
        <v>45136</v>
      </c>
      <c r="Z30" s="58" t="s">
        <v>276</v>
      </c>
      <c r="AA30" s="74" t="s">
        <v>325</v>
      </c>
    </row>
    <row r="31" spans="1:28" hidden="1" x14ac:dyDescent="0.35">
      <c r="A31" s="58">
        <v>28</v>
      </c>
      <c r="B31" s="58" t="s">
        <v>2527</v>
      </c>
      <c r="C31" s="73">
        <v>55</v>
      </c>
      <c r="D31" s="73" t="s">
        <v>13</v>
      </c>
      <c r="E31" s="74" t="s">
        <v>279</v>
      </c>
      <c r="F31" s="58" t="s">
        <v>271</v>
      </c>
      <c r="G31" s="75" t="s">
        <v>2528</v>
      </c>
      <c r="H31" s="58" t="s">
        <v>199</v>
      </c>
      <c r="I31" s="75" t="s">
        <v>7</v>
      </c>
      <c r="J31" s="74" t="s">
        <v>295</v>
      </c>
      <c r="K31" s="74" t="s">
        <v>339</v>
      </c>
      <c r="L31" s="74" t="s">
        <v>193</v>
      </c>
      <c r="M31" s="76">
        <v>45121</v>
      </c>
      <c r="N31" s="76">
        <v>45121</v>
      </c>
      <c r="O31" s="74" t="s">
        <v>1933</v>
      </c>
      <c r="P31" s="74"/>
      <c r="Q31" s="74" t="s">
        <v>9</v>
      </c>
      <c r="R31" s="74" t="s">
        <v>17</v>
      </c>
      <c r="S31" s="74"/>
      <c r="T31" s="74"/>
      <c r="U31" s="74"/>
      <c r="V31" s="77"/>
      <c r="W31" s="74"/>
      <c r="X31" s="78"/>
      <c r="Y31" s="107">
        <v>45127</v>
      </c>
      <c r="Z31" s="58" t="s">
        <v>276</v>
      </c>
      <c r="AA31" s="74" t="s">
        <v>2529</v>
      </c>
    </row>
    <row r="32" spans="1:28" x14ac:dyDescent="0.35">
      <c r="A32" s="58">
        <v>28</v>
      </c>
      <c r="B32" s="58" t="s">
        <v>2530</v>
      </c>
      <c r="C32" s="73">
        <v>1</v>
      </c>
      <c r="D32" s="73" t="s">
        <v>13</v>
      </c>
      <c r="E32" s="74" t="s">
        <v>286</v>
      </c>
      <c r="F32" s="58" t="s">
        <v>271</v>
      </c>
      <c r="G32" s="75" t="s">
        <v>50</v>
      </c>
      <c r="H32" s="58" t="s">
        <v>199</v>
      </c>
      <c r="I32" s="75" t="s">
        <v>50</v>
      </c>
      <c r="J32" s="74" t="s">
        <v>1264</v>
      </c>
      <c r="K32" s="74" t="s">
        <v>1750</v>
      </c>
      <c r="L32" s="74" t="s">
        <v>195</v>
      </c>
      <c r="M32" s="76">
        <v>45121</v>
      </c>
      <c r="N32" s="76">
        <v>45121</v>
      </c>
      <c r="O32" s="74" t="s">
        <v>2531</v>
      </c>
      <c r="P32" s="74"/>
      <c r="Q32" s="74" t="s">
        <v>9</v>
      </c>
      <c r="R32" s="74" t="s">
        <v>10</v>
      </c>
      <c r="S32" s="74"/>
      <c r="T32" s="74"/>
      <c r="U32" s="74"/>
      <c r="V32" s="77"/>
      <c r="W32" s="74"/>
      <c r="X32" s="78"/>
      <c r="Y32" s="107">
        <v>45126</v>
      </c>
      <c r="Z32" s="58" t="s">
        <v>276</v>
      </c>
      <c r="AA32" s="74" t="s">
        <v>728</v>
      </c>
    </row>
    <row r="33" spans="1:470" x14ac:dyDescent="0.35">
      <c r="A33" s="58">
        <v>28</v>
      </c>
      <c r="B33" s="58" t="s">
        <v>2532</v>
      </c>
      <c r="C33" s="73">
        <v>4</v>
      </c>
      <c r="D33" s="73" t="s">
        <v>20</v>
      </c>
      <c r="E33" s="74" t="s">
        <v>286</v>
      </c>
      <c r="F33" s="58" t="s">
        <v>271</v>
      </c>
      <c r="G33" s="75" t="s">
        <v>47</v>
      </c>
      <c r="H33" s="58" t="s">
        <v>199</v>
      </c>
      <c r="I33" s="75" t="s">
        <v>47</v>
      </c>
      <c r="J33" s="74" t="s">
        <v>1264</v>
      </c>
      <c r="K33" s="74" t="s">
        <v>771</v>
      </c>
      <c r="L33" s="74" t="s">
        <v>195</v>
      </c>
      <c r="M33" s="76">
        <v>45121</v>
      </c>
      <c r="N33" s="76">
        <v>45121</v>
      </c>
      <c r="O33" s="74" t="s">
        <v>2533</v>
      </c>
      <c r="P33" s="74"/>
      <c r="Q33" s="74" t="s">
        <v>9</v>
      </c>
      <c r="R33" s="74" t="s">
        <v>10</v>
      </c>
      <c r="S33" s="74"/>
      <c r="T33" s="74"/>
      <c r="U33" s="74"/>
      <c r="V33" s="77"/>
      <c r="W33" s="74"/>
      <c r="X33" s="78"/>
      <c r="Y33" s="107">
        <v>45142</v>
      </c>
      <c r="Z33" s="58" t="s">
        <v>276</v>
      </c>
      <c r="AA33" s="74" t="s">
        <v>2534</v>
      </c>
    </row>
    <row r="34" spans="1:470" hidden="1" x14ac:dyDescent="0.35">
      <c r="A34" s="58">
        <v>28</v>
      </c>
      <c r="B34" s="58" t="s">
        <v>2535</v>
      </c>
      <c r="C34" s="73">
        <v>47</v>
      </c>
      <c r="D34" s="73" t="s">
        <v>13</v>
      </c>
      <c r="E34" s="74" t="s">
        <v>286</v>
      </c>
      <c r="F34" s="58" t="s">
        <v>312</v>
      </c>
      <c r="G34" s="75" t="s">
        <v>2536</v>
      </c>
      <c r="H34" s="58" t="s">
        <v>199</v>
      </c>
      <c r="I34" s="75" t="s">
        <v>7</v>
      </c>
      <c r="J34" s="74" t="s">
        <v>273</v>
      </c>
      <c r="K34" s="74" t="s">
        <v>339</v>
      </c>
      <c r="L34" s="74" t="s">
        <v>193</v>
      </c>
      <c r="M34" s="76">
        <v>45121</v>
      </c>
      <c r="N34" s="76">
        <v>45121</v>
      </c>
      <c r="O34" s="74" t="s">
        <v>2537</v>
      </c>
      <c r="P34" s="74"/>
      <c r="Q34" s="74" t="s">
        <v>9</v>
      </c>
      <c r="R34" s="74" t="s">
        <v>17</v>
      </c>
      <c r="S34" s="74"/>
      <c r="T34" s="74"/>
      <c r="U34" s="74" t="s">
        <v>163</v>
      </c>
      <c r="V34" s="77" t="s">
        <v>1317</v>
      </c>
      <c r="W34" s="74"/>
      <c r="X34" s="78"/>
      <c r="Y34" s="107">
        <v>45130</v>
      </c>
      <c r="Z34" s="58" t="s">
        <v>276</v>
      </c>
      <c r="AA34" s="74" t="s">
        <v>2538</v>
      </c>
      <c r="AB34" s="79">
        <v>4</v>
      </c>
    </row>
    <row r="35" spans="1:470" s="119" customFormat="1" hidden="1" x14ac:dyDescent="0.35">
      <c r="A35" s="58">
        <v>28</v>
      </c>
      <c r="B35" s="58" t="s">
        <v>2539</v>
      </c>
      <c r="C35" s="73">
        <v>37</v>
      </c>
      <c r="D35" s="73" t="s">
        <v>13</v>
      </c>
      <c r="E35" s="74" t="s">
        <v>286</v>
      </c>
      <c r="F35" s="58" t="s">
        <v>312</v>
      </c>
      <c r="G35" s="75" t="s">
        <v>170</v>
      </c>
      <c r="H35" s="58" t="s">
        <v>205</v>
      </c>
      <c r="I35" s="75" t="s">
        <v>170</v>
      </c>
      <c r="J35" s="74" t="s">
        <v>612</v>
      </c>
      <c r="K35" s="74" t="s">
        <v>313</v>
      </c>
      <c r="L35" s="74" t="s">
        <v>193</v>
      </c>
      <c r="M35" s="76">
        <v>45121</v>
      </c>
      <c r="N35" s="76">
        <v>45121</v>
      </c>
      <c r="O35" s="74" t="s">
        <v>695</v>
      </c>
      <c r="P35" s="74"/>
      <c r="Q35" s="74" t="s">
        <v>9</v>
      </c>
      <c r="R35" s="74" t="s">
        <v>23</v>
      </c>
      <c r="S35" s="74"/>
      <c r="T35" s="74" t="s">
        <v>2540</v>
      </c>
      <c r="U35" s="74"/>
      <c r="V35" s="77"/>
      <c r="W35" s="74"/>
      <c r="X35" s="78"/>
      <c r="Y35" s="107">
        <v>45122</v>
      </c>
      <c r="Z35" s="58" t="s">
        <v>276</v>
      </c>
      <c r="AA35" s="74" t="s">
        <v>2541</v>
      </c>
      <c r="AB35" s="79"/>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c r="CX35" s="128"/>
      <c r="CY35" s="128"/>
      <c r="CZ35" s="128"/>
      <c r="DA35" s="128"/>
      <c r="DB35" s="128"/>
      <c r="DC35" s="128"/>
      <c r="DD35" s="128"/>
      <c r="DE35" s="128"/>
      <c r="DF35" s="128"/>
      <c r="DG35" s="128"/>
      <c r="DH35" s="128"/>
      <c r="DI35" s="128"/>
      <c r="DJ35" s="128"/>
      <c r="DK35" s="128"/>
      <c r="DL35" s="128"/>
      <c r="DM35" s="128"/>
      <c r="DN35" s="128"/>
      <c r="DO35" s="128"/>
      <c r="DP35" s="128"/>
      <c r="DQ35" s="128"/>
      <c r="DR35" s="128"/>
      <c r="DS35" s="128"/>
      <c r="DT35" s="128"/>
      <c r="DU35" s="128"/>
      <c r="DV35" s="128"/>
      <c r="DW35" s="128"/>
      <c r="DX35" s="128"/>
      <c r="DY35" s="128"/>
      <c r="DZ35" s="128"/>
      <c r="EA35" s="128"/>
      <c r="EB35" s="128"/>
      <c r="EC35" s="128"/>
      <c r="ED35" s="128"/>
      <c r="EE35" s="128"/>
      <c r="EF35" s="128"/>
      <c r="EG35" s="128"/>
      <c r="EH35" s="128"/>
      <c r="EI35" s="128"/>
      <c r="EJ35" s="128"/>
      <c r="EK35" s="128"/>
      <c r="EL35" s="128"/>
      <c r="EM35" s="128"/>
      <c r="EN35" s="128"/>
      <c r="EO35" s="128"/>
      <c r="EP35" s="128"/>
      <c r="EQ35" s="128"/>
      <c r="ER35" s="128"/>
      <c r="ES35" s="128"/>
      <c r="ET35" s="128"/>
      <c r="EU35" s="128"/>
      <c r="EV35" s="128"/>
      <c r="EW35" s="128"/>
      <c r="EX35" s="128"/>
      <c r="EY35" s="128"/>
      <c r="EZ35" s="128"/>
      <c r="FA35" s="128"/>
      <c r="FB35" s="128"/>
      <c r="FC35" s="128"/>
      <c r="FD35" s="128"/>
      <c r="FE35" s="128"/>
      <c r="FF35" s="128"/>
      <c r="FG35" s="128"/>
      <c r="FH35" s="128"/>
      <c r="FI35" s="128"/>
      <c r="FJ35" s="128"/>
      <c r="FK35" s="128"/>
      <c r="FL35" s="128"/>
      <c r="FM35" s="128"/>
      <c r="FN35" s="128"/>
      <c r="FO35" s="128"/>
      <c r="FP35" s="128"/>
      <c r="FQ35" s="128"/>
      <c r="FR35" s="128"/>
      <c r="FS35" s="128"/>
      <c r="FT35" s="128"/>
      <c r="FU35" s="128"/>
      <c r="FV35" s="128"/>
      <c r="FW35" s="128"/>
      <c r="FX35" s="128"/>
      <c r="FY35" s="128"/>
      <c r="FZ35" s="128"/>
      <c r="GA35" s="128"/>
      <c r="GB35" s="128"/>
      <c r="GC35" s="128"/>
      <c r="GD35" s="128"/>
      <c r="GE35" s="128"/>
      <c r="GF35" s="128"/>
      <c r="GG35" s="128"/>
      <c r="GH35" s="128"/>
      <c r="GI35" s="128"/>
      <c r="GJ35" s="128"/>
      <c r="GK35" s="128"/>
      <c r="GL35" s="128"/>
      <c r="GM35" s="128"/>
      <c r="GN35" s="128"/>
      <c r="GO35" s="128"/>
      <c r="GP35" s="128"/>
      <c r="GQ35" s="128"/>
      <c r="GR35" s="128"/>
      <c r="GS35" s="128"/>
      <c r="GT35" s="128"/>
      <c r="GU35" s="128"/>
      <c r="GV35" s="128"/>
      <c r="GW35" s="128"/>
      <c r="GX35" s="128"/>
      <c r="GY35" s="128"/>
      <c r="GZ35" s="128"/>
      <c r="HA35" s="128"/>
      <c r="HB35" s="128"/>
      <c r="HC35" s="128"/>
      <c r="HD35" s="128"/>
      <c r="HE35" s="128"/>
      <c r="HF35" s="128"/>
      <c r="HG35" s="128"/>
      <c r="HH35" s="128"/>
      <c r="HI35" s="128"/>
      <c r="HJ35" s="128"/>
      <c r="HK35" s="128"/>
      <c r="HL35" s="128"/>
      <c r="HM35" s="128"/>
      <c r="HN35" s="128"/>
      <c r="HO35" s="128"/>
      <c r="HP35" s="128"/>
      <c r="HQ35" s="128"/>
      <c r="HR35" s="128"/>
      <c r="HS35" s="128"/>
      <c r="HT35" s="128"/>
      <c r="HU35" s="128"/>
      <c r="HV35" s="128"/>
      <c r="HW35" s="128"/>
      <c r="HX35" s="128"/>
      <c r="HY35" s="128"/>
      <c r="HZ35" s="128"/>
      <c r="IA35" s="128"/>
      <c r="IB35" s="128"/>
      <c r="IC35" s="128"/>
      <c r="ID35" s="128"/>
      <c r="IE35" s="128"/>
      <c r="IF35" s="128"/>
      <c r="IG35" s="128"/>
      <c r="IH35" s="128"/>
      <c r="II35" s="128"/>
      <c r="IJ35" s="128"/>
      <c r="IK35" s="128"/>
      <c r="IL35" s="128"/>
      <c r="IM35" s="128"/>
      <c r="IN35" s="128"/>
      <c r="IO35" s="128"/>
      <c r="IP35" s="128"/>
      <c r="IQ35" s="128"/>
      <c r="IR35" s="128"/>
      <c r="IS35" s="128"/>
      <c r="IT35" s="128"/>
      <c r="IU35" s="128"/>
      <c r="IV35" s="128"/>
      <c r="IW35" s="128"/>
      <c r="IX35" s="128"/>
      <c r="IY35" s="128"/>
      <c r="IZ35" s="128"/>
      <c r="JA35" s="128"/>
      <c r="JB35" s="128"/>
      <c r="JC35" s="128"/>
      <c r="JD35" s="128"/>
      <c r="JE35" s="128"/>
      <c r="JF35" s="128"/>
      <c r="JG35" s="128"/>
      <c r="JH35" s="128"/>
      <c r="JI35" s="128"/>
      <c r="JJ35" s="128"/>
      <c r="JK35" s="128"/>
      <c r="JL35" s="128"/>
      <c r="JM35" s="128"/>
      <c r="JN35" s="128"/>
      <c r="JO35" s="128"/>
      <c r="JP35" s="128"/>
      <c r="JQ35" s="128"/>
      <c r="JR35" s="128"/>
      <c r="JS35" s="128"/>
      <c r="JT35" s="128"/>
      <c r="JU35" s="128"/>
      <c r="JV35" s="128"/>
      <c r="JW35" s="128"/>
      <c r="JX35" s="128"/>
      <c r="JY35" s="128"/>
      <c r="JZ35" s="128"/>
      <c r="KA35" s="128"/>
      <c r="KB35" s="128"/>
      <c r="KC35" s="128"/>
      <c r="KD35" s="128"/>
      <c r="KE35" s="128"/>
      <c r="KF35" s="128"/>
      <c r="KG35" s="128"/>
      <c r="KH35" s="128"/>
      <c r="KI35" s="128"/>
      <c r="KJ35" s="128"/>
      <c r="KK35" s="128"/>
      <c r="KL35" s="128"/>
      <c r="KM35" s="128"/>
      <c r="KN35" s="128"/>
      <c r="KO35" s="128"/>
      <c r="KP35" s="128"/>
      <c r="KQ35" s="128"/>
      <c r="KR35" s="128"/>
      <c r="KS35" s="128"/>
      <c r="KT35" s="128"/>
      <c r="KU35" s="128"/>
      <c r="KV35" s="128"/>
      <c r="KW35" s="128"/>
      <c r="KX35" s="128"/>
      <c r="KY35" s="128"/>
      <c r="KZ35" s="128"/>
      <c r="LA35" s="128"/>
      <c r="LB35" s="128"/>
      <c r="LC35" s="128"/>
      <c r="LD35" s="128"/>
      <c r="LE35" s="128"/>
      <c r="LF35" s="128"/>
      <c r="LG35" s="128"/>
      <c r="LH35" s="128"/>
      <c r="LI35" s="128"/>
      <c r="LJ35" s="128"/>
      <c r="LK35" s="128"/>
      <c r="LL35" s="128"/>
      <c r="LM35" s="128"/>
      <c r="LN35" s="128"/>
      <c r="LO35" s="128"/>
      <c r="LP35" s="128"/>
      <c r="LQ35" s="128"/>
      <c r="LR35" s="128"/>
      <c r="LS35" s="128"/>
      <c r="LT35" s="128"/>
      <c r="LU35" s="128"/>
      <c r="LV35" s="128"/>
      <c r="LW35" s="128"/>
      <c r="LX35" s="128"/>
      <c r="LY35" s="128"/>
      <c r="LZ35" s="128"/>
      <c r="MA35" s="128"/>
      <c r="MB35" s="128"/>
      <c r="MC35" s="128"/>
      <c r="MD35" s="128"/>
      <c r="ME35" s="128"/>
      <c r="MF35" s="128"/>
      <c r="MG35" s="128"/>
      <c r="MH35" s="128"/>
      <c r="MI35" s="128"/>
      <c r="MJ35" s="128"/>
      <c r="MK35" s="128"/>
      <c r="ML35" s="128"/>
      <c r="MM35" s="128"/>
      <c r="MN35" s="128"/>
      <c r="MO35" s="128"/>
      <c r="MP35" s="128"/>
      <c r="MQ35" s="128"/>
      <c r="MR35" s="128"/>
      <c r="MS35" s="128"/>
      <c r="MT35" s="128"/>
      <c r="MU35" s="128"/>
      <c r="MV35" s="128"/>
      <c r="MW35" s="128"/>
      <c r="MX35" s="128"/>
      <c r="MY35" s="128"/>
      <c r="MZ35" s="128"/>
      <c r="NA35" s="128"/>
      <c r="NB35" s="128"/>
      <c r="NC35" s="128"/>
      <c r="ND35" s="128"/>
      <c r="NE35" s="128"/>
      <c r="NF35" s="128"/>
      <c r="NG35" s="128"/>
      <c r="NH35" s="128"/>
      <c r="NI35" s="128"/>
      <c r="NJ35" s="128"/>
      <c r="NK35" s="128"/>
      <c r="NL35" s="128"/>
      <c r="NM35" s="128"/>
      <c r="NN35" s="128"/>
      <c r="NO35" s="128"/>
      <c r="NP35" s="128"/>
      <c r="NQ35" s="128"/>
      <c r="NR35" s="128"/>
      <c r="NS35" s="128"/>
      <c r="NT35" s="128"/>
      <c r="NU35" s="128"/>
      <c r="NV35" s="128"/>
      <c r="NW35" s="128"/>
      <c r="NX35" s="128"/>
      <c r="NY35" s="128"/>
      <c r="NZ35" s="128"/>
      <c r="OA35" s="128"/>
      <c r="OB35" s="128"/>
      <c r="OC35" s="128"/>
      <c r="OD35" s="128"/>
      <c r="OE35" s="128"/>
      <c r="OF35" s="128"/>
      <c r="OG35" s="128"/>
      <c r="OH35" s="128"/>
      <c r="OI35" s="128"/>
      <c r="OJ35" s="128"/>
      <c r="OK35" s="128"/>
      <c r="OL35" s="128"/>
      <c r="OM35" s="128"/>
      <c r="ON35" s="128"/>
      <c r="OO35" s="128"/>
      <c r="OP35" s="128"/>
      <c r="OQ35" s="128"/>
      <c r="OR35" s="128"/>
      <c r="OS35" s="128"/>
      <c r="OT35" s="128"/>
      <c r="OU35" s="128"/>
      <c r="OV35" s="128"/>
      <c r="OW35" s="128"/>
      <c r="OX35" s="128"/>
      <c r="OY35" s="128"/>
      <c r="OZ35" s="128"/>
      <c r="PA35" s="128"/>
      <c r="PB35" s="128"/>
      <c r="PC35" s="128"/>
      <c r="PD35" s="128"/>
      <c r="PE35" s="128"/>
      <c r="PF35" s="128"/>
      <c r="PG35" s="128"/>
      <c r="PH35" s="128"/>
      <c r="PI35" s="128"/>
      <c r="PJ35" s="128"/>
      <c r="PK35" s="128"/>
      <c r="PL35" s="128"/>
      <c r="PM35" s="128"/>
      <c r="PN35" s="128"/>
      <c r="PO35" s="128"/>
      <c r="PP35" s="128"/>
      <c r="PQ35" s="128"/>
      <c r="PR35" s="128"/>
      <c r="PS35" s="128"/>
      <c r="PT35" s="128"/>
      <c r="PU35" s="128"/>
      <c r="PV35" s="128"/>
      <c r="PW35" s="128"/>
      <c r="PX35" s="128"/>
      <c r="PY35" s="128"/>
      <c r="PZ35" s="128"/>
      <c r="QA35" s="128"/>
      <c r="QB35" s="128"/>
      <c r="QC35" s="128"/>
      <c r="QD35" s="128"/>
      <c r="QE35" s="128"/>
      <c r="QF35" s="128"/>
      <c r="QG35" s="128"/>
      <c r="QH35" s="128"/>
      <c r="QI35" s="128"/>
      <c r="QJ35" s="128"/>
      <c r="QK35" s="128"/>
      <c r="QL35" s="128"/>
      <c r="QM35" s="128"/>
      <c r="QN35" s="128"/>
      <c r="QO35" s="128"/>
      <c r="QP35" s="128"/>
      <c r="QQ35" s="128"/>
      <c r="QR35" s="128"/>
      <c r="QS35" s="128"/>
      <c r="QT35" s="128"/>
      <c r="QU35" s="128"/>
      <c r="QV35" s="128"/>
      <c r="QW35" s="128"/>
      <c r="QX35" s="128"/>
      <c r="QY35" s="128"/>
      <c r="QZ35" s="128"/>
      <c r="RA35" s="128"/>
      <c r="RB35" s="128"/>
    </row>
    <row r="36" spans="1:470" s="119" customFormat="1" hidden="1" x14ac:dyDescent="0.35">
      <c r="A36" s="58">
        <v>28</v>
      </c>
      <c r="B36" s="58" t="s">
        <v>2542</v>
      </c>
      <c r="C36" s="73">
        <v>30</v>
      </c>
      <c r="D36" s="73" t="s">
        <v>13</v>
      </c>
      <c r="E36" s="74" t="s">
        <v>286</v>
      </c>
      <c r="F36" s="58" t="s">
        <v>271</v>
      </c>
      <c r="G36" s="75" t="s">
        <v>7</v>
      </c>
      <c r="H36" s="58" t="s">
        <v>199</v>
      </c>
      <c r="I36" s="75" t="s">
        <v>7</v>
      </c>
      <c r="J36" s="74" t="s">
        <v>295</v>
      </c>
      <c r="K36" s="74" t="s">
        <v>339</v>
      </c>
      <c r="L36" s="74" t="s">
        <v>193</v>
      </c>
      <c r="M36" s="76">
        <v>45121</v>
      </c>
      <c r="N36" s="76">
        <v>45121</v>
      </c>
      <c r="O36" s="74" t="s">
        <v>2543</v>
      </c>
      <c r="P36" s="74"/>
      <c r="Q36" s="74" t="s">
        <v>9</v>
      </c>
      <c r="R36" s="74" t="s">
        <v>17</v>
      </c>
      <c r="S36" s="74"/>
      <c r="T36" s="74" t="s">
        <v>689</v>
      </c>
      <c r="U36" s="74"/>
      <c r="V36" s="77"/>
      <c r="W36" s="74"/>
      <c r="X36" s="78"/>
      <c r="Y36" s="107">
        <v>45125</v>
      </c>
      <c r="Z36" s="58" t="s">
        <v>276</v>
      </c>
      <c r="AA36" s="74" t="s">
        <v>1634</v>
      </c>
      <c r="AB36" s="79"/>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c r="CX36" s="128"/>
      <c r="CY36" s="128"/>
      <c r="CZ36" s="128"/>
      <c r="DA36" s="128"/>
      <c r="DB36" s="128"/>
      <c r="DC36" s="128"/>
      <c r="DD36" s="128"/>
      <c r="DE36" s="128"/>
      <c r="DF36" s="128"/>
      <c r="DG36" s="128"/>
      <c r="DH36" s="128"/>
      <c r="DI36" s="128"/>
      <c r="DJ36" s="128"/>
      <c r="DK36" s="128"/>
      <c r="DL36" s="128"/>
      <c r="DM36" s="128"/>
      <c r="DN36" s="128"/>
      <c r="DO36" s="128"/>
      <c r="DP36" s="128"/>
      <c r="DQ36" s="128"/>
      <c r="DR36" s="128"/>
      <c r="DS36" s="128"/>
      <c r="DT36" s="128"/>
      <c r="DU36" s="128"/>
      <c r="DV36" s="128"/>
      <c r="DW36" s="128"/>
      <c r="DX36" s="128"/>
      <c r="DY36" s="128"/>
      <c r="DZ36" s="128"/>
      <c r="EA36" s="128"/>
      <c r="EB36" s="128"/>
      <c r="EC36" s="128"/>
      <c r="ED36" s="128"/>
      <c r="EE36" s="128"/>
      <c r="EF36" s="128"/>
      <c r="EG36" s="128"/>
      <c r="EH36" s="128"/>
      <c r="EI36" s="128"/>
      <c r="EJ36" s="128"/>
      <c r="EK36" s="128"/>
      <c r="EL36" s="128"/>
      <c r="EM36" s="128"/>
      <c r="EN36" s="128"/>
      <c r="EO36" s="128"/>
      <c r="EP36" s="128"/>
      <c r="EQ36" s="128"/>
      <c r="ER36" s="128"/>
      <c r="ES36" s="128"/>
      <c r="ET36" s="128"/>
      <c r="EU36" s="128"/>
      <c r="EV36" s="128"/>
      <c r="EW36" s="128"/>
      <c r="EX36" s="128"/>
      <c r="EY36" s="128"/>
      <c r="EZ36" s="128"/>
      <c r="FA36" s="128"/>
      <c r="FB36" s="128"/>
      <c r="FC36" s="128"/>
      <c r="FD36" s="128"/>
      <c r="FE36" s="128"/>
      <c r="FF36" s="128"/>
      <c r="FG36" s="128"/>
      <c r="FH36" s="128"/>
      <c r="FI36" s="128"/>
      <c r="FJ36" s="128"/>
      <c r="FK36" s="128"/>
      <c r="FL36" s="128"/>
      <c r="FM36" s="128"/>
      <c r="FN36" s="128"/>
      <c r="FO36" s="128"/>
      <c r="FP36" s="128"/>
      <c r="FQ36" s="128"/>
      <c r="FR36" s="128"/>
      <c r="FS36" s="128"/>
      <c r="FT36" s="128"/>
      <c r="FU36" s="128"/>
      <c r="FV36" s="128"/>
      <c r="FW36" s="128"/>
      <c r="FX36" s="128"/>
      <c r="FY36" s="128"/>
      <c r="FZ36" s="128"/>
      <c r="GA36" s="128"/>
      <c r="GB36" s="128"/>
      <c r="GC36" s="128"/>
      <c r="GD36" s="128"/>
      <c r="GE36" s="128"/>
      <c r="GF36" s="128"/>
      <c r="GG36" s="128"/>
      <c r="GH36" s="128"/>
      <c r="GI36" s="128"/>
      <c r="GJ36" s="128"/>
      <c r="GK36" s="128"/>
      <c r="GL36" s="128"/>
      <c r="GM36" s="128"/>
      <c r="GN36" s="128"/>
      <c r="GO36" s="128"/>
      <c r="GP36" s="128"/>
      <c r="GQ36" s="128"/>
      <c r="GR36" s="128"/>
      <c r="GS36" s="128"/>
      <c r="GT36" s="128"/>
      <c r="GU36" s="128"/>
      <c r="GV36" s="128"/>
      <c r="GW36" s="128"/>
      <c r="GX36" s="128"/>
      <c r="GY36" s="128"/>
      <c r="GZ36" s="128"/>
      <c r="HA36" s="128"/>
      <c r="HB36" s="128"/>
      <c r="HC36" s="128"/>
      <c r="HD36" s="128"/>
      <c r="HE36" s="128"/>
      <c r="HF36" s="128"/>
      <c r="HG36" s="128"/>
      <c r="HH36" s="128"/>
      <c r="HI36" s="128"/>
      <c r="HJ36" s="128"/>
      <c r="HK36" s="128"/>
      <c r="HL36" s="128"/>
      <c r="HM36" s="128"/>
      <c r="HN36" s="128"/>
      <c r="HO36" s="128"/>
      <c r="HP36" s="128"/>
      <c r="HQ36" s="128"/>
      <c r="HR36" s="128"/>
      <c r="HS36" s="128"/>
      <c r="HT36" s="128"/>
      <c r="HU36" s="128"/>
      <c r="HV36" s="128"/>
      <c r="HW36" s="128"/>
      <c r="HX36" s="128"/>
      <c r="HY36" s="128"/>
      <c r="HZ36" s="128"/>
      <c r="IA36" s="128"/>
      <c r="IB36" s="128"/>
      <c r="IC36" s="128"/>
      <c r="ID36" s="128"/>
      <c r="IE36" s="128"/>
      <c r="IF36" s="128"/>
      <c r="IG36" s="128"/>
      <c r="IH36" s="128"/>
      <c r="II36" s="128"/>
      <c r="IJ36" s="128"/>
      <c r="IK36" s="128"/>
      <c r="IL36" s="128"/>
      <c r="IM36" s="128"/>
      <c r="IN36" s="128"/>
      <c r="IO36" s="128"/>
      <c r="IP36" s="128"/>
      <c r="IQ36" s="128"/>
      <c r="IR36" s="128"/>
      <c r="IS36" s="128"/>
      <c r="IT36" s="128"/>
      <c r="IU36" s="128"/>
      <c r="IV36" s="128"/>
      <c r="IW36" s="128"/>
      <c r="IX36" s="128"/>
      <c r="IY36" s="128"/>
      <c r="IZ36" s="128"/>
      <c r="JA36" s="128"/>
      <c r="JB36" s="128"/>
      <c r="JC36" s="128"/>
      <c r="JD36" s="128"/>
      <c r="JE36" s="128"/>
      <c r="JF36" s="128"/>
      <c r="JG36" s="128"/>
      <c r="JH36" s="128"/>
      <c r="JI36" s="128"/>
      <c r="JJ36" s="128"/>
      <c r="JK36" s="128"/>
      <c r="JL36" s="128"/>
      <c r="JM36" s="128"/>
      <c r="JN36" s="128"/>
      <c r="JO36" s="128"/>
      <c r="JP36" s="128"/>
      <c r="JQ36" s="128"/>
      <c r="JR36" s="128"/>
      <c r="JS36" s="128"/>
      <c r="JT36" s="128"/>
      <c r="JU36" s="128"/>
      <c r="JV36" s="128"/>
      <c r="JW36" s="128"/>
      <c r="JX36" s="128"/>
      <c r="JY36" s="128"/>
      <c r="JZ36" s="128"/>
      <c r="KA36" s="128"/>
      <c r="KB36" s="128"/>
      <c r="KC36" s="128"/>
      <c r="KD36" s="128"/>
      <c r="KE36" s="128"/>
      <c r="KF36" s="128"/>
      <c r="KG36" s="128"/>
      <c r="KH36" s="128"/>
      <c r="KI36" s="128"/>
      <c r="KJ36" s="128"/>
      <c r="KK36" s="128"/>
      <c r="KL36" s="128"/>
      <c r="KM36" s="128"/>
      <c r="KN36" s="128"/>
      <c r="KO36" s="128"/>
      <c r="KP36" s="128"/>
      <c r="KQ36" s="128"/>
      <c r="KR36" s="128"/>
      <c r="KS36" s="128"/>
      <c r="KT36" s="128"/>
      <c r="KU36" s="128"/>
      <c r="KV36" s="128"/>
      <c r="KW36" s="128"/>
      <c r="KX36" s="128"/>
      <c r="KY36" s="128"/>
      <c r="KZ36" s="128"/>
      <c r="LA36" s="128"/>
      <c r="LB36" s="128"/>
      <c r="LC36" s="128"/>
      <c r="LD36" s="128"/>
      <c r="LE36" s="128"/>
      <c r="LF36" s="128"/>
      <c r="LG36" s="128"/>
      <c r="LH36" s="128"/>
      <c r="LI36" s="128"/>
      <c r="LJ36" s="128"/>
      <c r="LK36" s="128"/>
      <c r="LL36" s="128"/>
      <c r="LM36" s="128"/>
      <c r="LN36" s="128"/>
      <c r="LO36" s="128"/>
      <c r="LP36" s="128"/>
      <c r="LQ36" s="128"/>
      <c r="LR36" s="128"/>
      <c r="LS36" s="128"/>
      <c r="LT36" s="128"/>
      <c r="LU36" s="128"/>
      <c r="LV36" s="128"/>
      <c r="LW36" s="128"/>
      <c r="LX36" s="128"/>
      <c r="LY36" s="128"/>
      <c r="LZ36" s="128"/>
      <c r="MA36" s="128"/>
      <c r="MB36" s="128"/>
      <c r="MC36" s="128"/>
      <c r="MD36" s="128"/>
      <c r="ME36" s="128"/>
      <c r="MF36" s="128"/>
      <c r="MG36" s="128"/>
      <c r="MH36" s="128"/>
      <c r="MI36" s="128"/>
      <c r="MJ36" s="128"/>
      <c r="MK36" s="128"/>
      <c r="ML36" s="128"/>
      <c r="MM36" s="128"/>
      <c r="MN36" s="128"/>
      <c r="MO36" s="128"/>
      <c r="MP36" s="128"/>
      <c r="MQ36" s="128"/>
      <c r="MR36" s="128"/>
      <c r="MS36" s="128"/>
      <c r="MT36" s="128"/>
      <c r="MU36" s="128"/>
      <c r="MV36" s="128"/>
      <c r="MW36" s="128"/>
      <c r="MX36" s="128"/>
      <c r="MY36" s="128"/>
      <c r="MZ36" s="128"/>
      <c r="NA36" s="128"/>
      <c r="NB36" s="128"/>
      <c r="NC36" s="128"/>
      <c r="ND36" s="128"/>
      <c r="NE36" s="128"/>
      <c r="NF36" s="128"/>
      <c r="NG36" s="128"/>
      <c r="NH36" s="128"/>
      <c r="NI36" s="128"/>
      <c r="NJ36" s="128"/>
      <c r="NK36" s="128"/>
      <c r="NL36" s="128"/>
      <c r="NM36" s="128"/>
      <c r="NN36" s="128"/>
      <c r="NO36" s="128"/>
      <c r="NP36" s="128"/>
      <c r="NQ36" s="128"/>
      <c r="NR36" s="128"/>
      <c r="NS36" s="128"/>
      <c r="NT36" s="128"/>
      <c r="NU36" s="128"/>
      <c r="NV36" s="128"/>
      <c r="NW36" s="128"/>
      <c r="NX36" s="128"/>
      <c r="NY36" s="128"/>
      <c r="NZ36" s="128"/>
      <c r="OA36" s="128"/>
      <c r="OB36" s="128"/>
      <c r="OC36" s="128"/>
      <c r="OD36" s="128"/>
      <c r="OE36" s="128"/>
      <c r="OF36" s="128"/>
      <c r="OG36" s="128"/>
      <c r="OH36" s="128"/>
      <c r="OI36" s="128"/>
      <c r="OJ36" s="128"/>
      <c r="OK36" s="128"/>
      <c r="OL36" s="128"/>
      <c r="OM36" s="128"/>
      <c r="ON36" s="128"/>
      <c r="OO36" s="128"/>
      <c r="OP36" s="128"/>
      <c r="OQ36" s="128"/>
      <c r="OR36" s="128"/>
      <c r="OS36" s="128"/>
      <c r="OT36" s="128"/>
      <c r="OU36" s="128"/>
      <c r="OV36" s="128"/>
      <c r="OW36" s="128"/>
      <c r="OX36" s="128"/>
      <c r="OY36" s="128"/>
      <c r="OZ36" s="128"/>
      <c r="PA36" s="128"/>
      <c r="PB36" s="128"/>
      <c r="PC36" s="128"/>
      <c r="PD36" s="128"/>
      <c r="PE36" s="128"/>
      <c r="PF36" s="128"/>
      <c r="PG36" s="128"/>
      <c r="PH36" s="128"/>
      <c r="PI36" s="128"/>
      <c r="PJ36" s="128"/>
      <c r="PK36" s="128"/>
      <c r="PL36" s="128"/>
      <c r="PM36" s="128"/>
      <c r="PN36" s="128"/>
      <c r="PO36" s="128"/>
      <c r="PP36" s="128"/>
      <c r="PQ36" s="128"/>
      <c r="PR36" s="128"/>
      <c r="PS36" s="128"/>
      <c r="PT36" s="128"/>
      <c r="PU36" s="128"/>
      <c r="PV36" s="128"/>
      <c r="PW36" s="128"/>
      <c r="PX36" s="128"/>
      <c r="PY36" s="128"/>
      <c r="PZ36" s="128"/>
      <c r="QA36" s="128"/>
      <c r="QB36" s="128"/>
      <c r="QC36" s="128"/>
      <c r="QD36" s="128"/>
      <c r="QE36" s="128"/>
      <c r="QF36" s="128"/>
      <c r="QG36" s="128"/>
      <c r="QH36" s="128"/>
      <c r="QI36" s="128"/>
      <c r="QJ36" s="128"/>
      <c r="QK36" s="128"/>
      <c r="QL36" s="128"/>
      <c r="QM36" s="128"/>
      <c r="QN36" s="128"/>
      <c r="QO36" s="128"/>
      <c r="QP36" s="128"/>
      <c r="QQ36" s="128"/>
      <c r="QR36" s="128"/>
      <c r="QS36" s="128"/>
      <c r="QT36" s="128"/>
      <c r="QU36" s="128"/>
      <c r="QV36" s="128"/>
      <c r="QW36" s="128"/>
      <c r="QX36" s="128"/>
      <c r="QY36" s="128"/>
      <c r="QZ36" s="128"/>
      <c r="RA36" s="128"/>
      <c r="RB36" s="128"/>
    </row>
    <row r="37" spans="1:470" s="119" customFormat="1" x14ac:dyDescent="0.35">
      <c r="A37" s="58">
        <v>29</v>
      </c>
      <c r="B37" s="58" t="s">
        <v>2544</v>
      </c>
      <c r="C37" s="73">
        <v>2.6</v>
      </c>
      <c r="D37" s="73" t="s">
        <v>13</v>
      </c>
      <c r="E37" s="74" t="s">
        <v>279</v>
      </c>
      <c r="F37" s="58" t="s">
        <v>271</v>
      </c>
      <c r="G37" s="81" t="s">
        <v>50</v>
      </c>
      <c r="H37" s="58" t="s">
        <v>199</v>
      </c>
      <c r="I37" s="81" t="s">
        <v>50</v>
      </c>
      <c r="J37" s="74" t="s">
        <v>288</v>
      </c>
      <c r="K37" s="74" t="s">
        <v>2545</v>
      </c>
      <c r="L37" s="74" t="s">
        <v>195</v>
      </c>
      <c r="M37" s="76">
        <v>45124</v>
      </c>
      <c r="N37" s="76">
        <v>45124</v>
      </c>
      <c r="O37" s="74" t="s">
        <v>2546</v>
      </c>
      <c r="P37" s="74"/>
      <c r="Q37" s="74" t="s">
        <v>9</v>
      </c>
      <c r="R37" s="74" t="s">
        <v>17</v>
      </c>
      <c r="S37" s="74"/>
      <c r="T37" s="74"/>
      <c r="U37" s="74"/>
      <c r="V37" s="77"/>
      <c r="W37" s="74"/>
      <c r="X37" s="78"/>
      <c r="Y37" s="107">
        <v>45127</v>
      </c>
      <c r="Z37" s="58" t="s">
        <v>276</v>
      </c>
      <c r="AA37" s="74" t="s">
        <v>2547</v>
      </c>
      <c r="AB37" s="79"/>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row>
    <row r="38" spans="1:470" x14ac:dyDescent="0.35">
      <c r="A38" s="58">
        <v>29</v>
      </c>
      <c r="B38" s="58" t="s">
        <v>2548</v>
      </c>
      <c r="C38" s="73">
        <v>37</v>
      </c>
      <c r="D38" s="73" t="s">
        <v>13</v>
      </c>
      <c r="E38" s="74" t="s">
        <v>286</v>
      </c>
      <c r="F38" s="58" t="s">
        <v>271</v>
      </c>
      <c r="G38" s="75" t="s">
        <v>1228</v>
      </c>
      <c r="H38" s="58" t="s">
        <v>199</v>
      </c>
      <c r="I38" s="81" t="s">
        <v>7</v>
      </c>
      <c r="J38" s="74" t="s">
        <v>288</v>
      </c>
      <c r="K38" s="74" t="s">
        <v>339</v>
      </c>
      <c r="L38" s="74" t="s">
        <v>195</v>
      </c>
      <c r="M38" s="76">
        <v>45124</v>
      </c>
      <c r="N38" s="76">
        <v>45124</v>
      </c>
      <c r="O38" s="74" t="s">
        <v>2549</v>
      </c>
      <c r="P38" s="74"/>
      <c r="Q38" s="74" t="s">
        <v>9</v>
      </c>
      <c r="R38" s="74" t="s">
        <v>17</v>
      </c>
      <c r="S38" s="74"/>
      <c r="T38" s="74"/>
      <c r="U38" s="74"/>
      <c r="V38" s="77"/>
      <c r="W38" s="74"/>
      <c r="X38" s="78"/>
      <c r="Y38" s="107">
        <v>45124</v>
      </c>
      <c r="Z38" s="58" t="s">
        <v>276</v>
      </c>
      <c r="AA38" s="74" t="s">
        <v>2550</v>
      </c>
    </row>
    <row r="39" spans="1:470" s="126" customFormat="1" hidden="1" x14ac:dyDescent="0.35">
      <c r="A39" s="230">
        <v>29</v>
      </c>
      <c r="B39" s="230" t="s">
        <v>2551</v>
      </c>
      <c r="C39" s="228">
        <v>55</v>
      </c>
      <c r="D39" s="228" t="s">
        <v>13</v>
      </c>
      <c r="E39" s="229" t="s">
        <v>286</v>
      </c>
      <c r="F39" s="230" t="s">
        <v>271</v>
      </c>
      <c r="G39" s="231" t="s">
        <v>2552</v>
      </c>
      <c r="H39" s="230" t="s">
        <v>205</v>
      </c>
      <c r="I39" s="231" t="s">
        <v>175</v>
      </c>
      <c r="J39" s="229" t="s">
        <v>327</v>
      </c>
      <c r="K39" s="229" t="s">
        <v>274</v>
      </c>
      <c r="L39" s="229" t="s">
        <v>193</v>
      </c>
      <c r="M39" s="288">
        <v>45124</v>
      </c>
      <c r="N39" s="288">
        <v>45124</v>
      </c>
      <c r="O39" s="229" t="s">
        <v>1023</v>
      </c>
      <c r="P39" s="229"/>
      <c r="Q39" s="229" t="s">
        <v>9</v>
      </c>
      <c r="R39" s="229" t="s">
        <v>10</v>
      </c>
      <c r="S39" s="229"/>
      <c r="T39" s="229"/>
      <c r="U39" s="229"/>
      <c r="V39" s="233"/>
      <c r="W39" s="229"/>
      <c r="X39" s="234"/>
      <c r="Y39" s="235">
        <v>45141</v>
      </c>
      <c r="Z39" s="230" t="s">
        <v>430</v>
      </c>
      <c r="AA39" s="229" t="s">
        <v>2553</v>
      </c>
      <c r="AB39" s="80"/>
    </row>
    <row r="40" spans="1:470" hidden="1" x14ac:dyDescent="0.35">
      <c r="A40" s="58">
        <v>29</v>
      </c>
      <c r="B40" s="58" t="s">
        <v>2554</v>
      </c>
      <c r="C40" s="73">
        <v>30</v>
      </c>
      <c r="D40" s="73" t="s">
        <v>13</v>
      </c>
      <c r="E40" s="74" t="s">
        <v>286</v>
      </c>
      <c r="F40" s="58" t="s">
        <v>271</v>
      </c>
      <c r="G40" s="75" t="s">
        <v>1358</v>
      </c>
      <c r="H40" s="58" t="s">
        <v>199</v>
      </c>
      <c r="I40" s="81" t="s">
        <v>7</v>
      </c>
      <c r="J40" s="74" t="s">
        <v>288</v>
      </c>
      <c r="K40" s="74" t="s">
        <v>339</v>
      </c>
      <c r="L40" s="74" t="s">
        <v>193</v>
      </c>
      <c r="M40" s="76">
        <v>45124</v>
      </c>
      <c r="N40" s="76">
        <v>45124</v>
      </c>
      <c r="O40" s="74" t="s">
        <v>2555</v>
      </c>
      <c r="P40" s="74"/>
      <c r="Q40" s="74" t="s">
        <v>9</v>
      </c>
      <c r="R40" s="74" t="s">
        <v>23</v>
      </c>
      <c r="S40" s="74"/>
      <c r="T40" s="74"/>
      <c r="U40" s="74"/>
      <c r="V40" s="77"/>
      <c r="W40" s="74"/>
      <c r="X40" s="78"/>
      <c r="Y40" s="107">
        <v>45129</v>
      </c>
      <c r="Z40" s="58" t="s">
        <v>276</v>
      </c>
      <c r="AA40" s="74" t="s">
        <v>2556</v>
      </c>
    </row>
    <row r="41" spans="1:470" s="126" customFormat="1" hidden="1" x14ac:dyDescent="0.35">
      <c r="A41" s="58">
        <v>29</v>
      </c>
      <c r="B41" s="58" t="s">
        <v>2557</v>
      </c>
      <c r="C41" s="73">
        <v>10</v>
      </c>
      <c r="D41" s="73" t="s">
        <v>13</v>
      </c>
      <c r="E41" s="74" t="s">
        <v>286</v>
      </c>
      <c r="F41" s="58" t="s">
        <v>271</v>
      </c>
      <c r="G41" s="81" t="s">
        <v>47</v>
      </c>
      <c r="H41" s="58" t="s">
        <v>199</v>
      </c>
      <c r="I41" s="81" t="s">
        <v>47</v>
      </c>
      <c r="J41" s="74" t="s">
        <v>357</v>
      </c>
      <c r="K41" s="74" t="s">
        <v>281</v>
      </c>
      <c r="L41" s="74" t="s">
        <v>193</v>
      </c>
      <c r="M41" s="76">
        <v>45124</v>
      </c>
      <c r="N41" s="76">
        <v>45124</v>
      </c>
      <c r="O41" s="74" t="s">
        <v>18</v>
      </c>
      <c r="P41" s="74"/>
      <c r="Q41" s="74" t="s">
        <v>16</v>
      </c>
      <c r="R41" s="74"/>
      <c r="S41" s="74" t="s">
        <v>18</v>
      </c>
      <c r="T41" s="74"/>
      <c r="U41" s="74"/>
      <c r="V41" s="77"/>
      <c r="W41" s="74"/>
      <c r="X41" s="78"/>
      <c r="Y41" s="107">
        <v>45125</v>
      </c>
      <c r="Z41" s="58" t="s">
        <v>276</v>
      </c>
      <c r="AA41" s="74" t="s">
        <v>302</v>
      </c>
      <c r="AB41" s="79"/>
    </row>
    <row r="42" spans="1:470" x14ac:dyDescent="0.35">
      <c r="A42" s="58">
        <v>29</v>
      </c>
      <c r="B42" s="58" t="s">
        <v>2558</v>
      </c>
      <c r="C42" s="73">
        <v>30</v>
      </c>
      <c r="D42" s="73" t="s">
        <v>13</v>
      </c>
      <c r="E42" s="74" t="s">
        <v>279</v>
      </c>
      <c r="F42" s="58" t="s">
        <v>271</v>
      </c>
      <c r="G42" s="75" t="s">
        <v>2309</v>
      </c>
      <c r="H42" s="58" t="s">
        <v>199</v>
      </c>
      <c r="I42" s="81" t="s">
        <v>7</v>
      </c>
      <c r="J42" s="74" t="s">
        <v>433</v>
      </c>
      <c r="K42" s="74" t="s">
        <v>339</v>
      </c>
      <c r="L42" s="74" t="s">
        <v>195</v>
      </c>
      <c r="M42" s="76">
        <v>45125</v>
      </c>
      <c r="N42" s="76">
        <v>45125</v>
      </c>
      <c r="O42" s="74" t="s">
        <v>2559</v>
      </c>
      <c r="P42" s="74"/>
      <c r="Q42" s="74" t="s">
        <v>9</v>
      </c>
      <c r="R42" s="74" t="s">
        <v>17</v>
      </c>
      <c r="S42" s="74"/>
      <c r="T42" s="74" t="s">
        <v>2560</v>
      </c>
      <c r="U42" s="74" t="s">
        <v>163</v>
      </c>
      <c r="V42" s="77" t="s">
        <v>1678</v>
      </c>
      <c r="W42" s="74"/>
      <c r="X42" s="78"/>
      <c r="Y42" s="107">
        <v>45135</v>
      </c>
      <c r="Z42" s="58" t="s">
        <v>276</v>
      </c>
      <c r="AA42" s="74" t="s">
        <v>2561</v>
      </c>
      <c r="AB42" s="79">
        <v>1</v>
      </c>
    </row>
    <row r="43" spans="1:470" hidden="1" x14ac:dyDescent="0.35">
      <c r="A43" s="58">
        <v>29</v>
      </c>
      <c r="B43" s="58" t="s">
        <v>2562</v>
      </c>
      <c r="C43" s="73">
        <v>2</v>
      </c>
      <c r="D43" s="73" t="s">
        <v>13</v>
      </c>
      <c r="E43" s="74" t="s">
        <v>286</v>
      </c>
      <c r="F43" s="58" t="s">
        <v>271</v>
      </c>
      <c r="G43" s="81" t="s">
        <v>50</v>
      </c>
      <c r="H43" s="58" t="s">
        <v>199</v>
      </c>
      <c r="I43" s="81" t="s">
        <v>50</v>
      </c>
      <c r="J43" s="74" t="s">
        <v>288</v>
      </c>
      <c r="K43" s="74" t="s">
        <v>1335</v>
      </c>
      <c r="L43" s="74" t="s">
        <v>193</v>
      </c>
      <c r="M43" s="76">
        <v>45126</v>
      </c>
      <c r="N43" s="76">
        <v>45126</v>
      </c>
      <c r="O43" s="74" t="s">
        <v>937</v>
      </c>
      <c r="P43" s="74"/>
      <c r="Q43" s="74" t="s">
        <v>9</v>
      </c>
      <c r="R43" s="74" t="s">
        <v>10</v>
      </c>
      <c r="S43" s="74"/>
      <c r="T43" s="74"/>
      <c r="U43" s="74" t="s">
        <v>163</v>
      </c>
      <c r="V43" s="77" t="s">
        <v>759</v>
      </c>
      <c r="W43" s="74"/>
      <c r="X43" s="78"/>
      <c r="Y43" s="107">
        <v>45129</v>
      </c>
      <c r="Z43" s="58" t="s">
        <v>276</v>
      </c>
      <c r="AA43" s="74" t="s">
        <v>937</v>
      </c>
      <c r="AB43" s="79">
        <v>1</v>
      </c>
    </row>
    <row r="44" spans="1:470" x14ac:dyDescent="0.35">
      <c r="A44" s="58">
        <v>29</v>
      </c>
      <c r="B44" s="58" t="s">
        <v>2563</v>
      </c>
      <c r="C44" s="73">
        <v>9</v>
      </c>
      <c r="D44" s="73" t="s">
        <v>13</v>
      </c>
      <c r="E44" s="74" t="s">
        <v>279</v>
      </c>
      <c r="F44" s="58" t="s">
        <v>271</v>
      </c>
      <c r="G44" s="81" t="s">
        <v>50</v>
      </c>
      <c r="H44" s="58" t="s">
        <v>199</v>
      </c>
      <c r="I44" s="81" t="s">
        <v>50</v>
      </c>
      <c r="J44" s="74" t="s">
        <v>273</v>
      </c>
      <c r="K44" s="74" t="s">
        <v>2564</v>
      </c>
      <c r="L44" s="74" t="s">
        <v>195</v>
      </c>
      <c r="M44" s="76">
        <v>45126</v>
      </c>
      <c r="N44" s="76">
        <v>45126</v>
      </c>
      <c r="O44" s="74" t="s">
        <v>2565</v>
      </c>
      <c r="P44" s="74"/>
      <c r="Q44" s="74" t="s">
        <v>16</v>
      </c>
      <c r="R44" s="74"/>
      <c r="S44" s="74" t="s">
        <v>24</v>
      </c>
      <c r="T44" s="74"/>
      <c r="U44" s="74"/>
      <c r="V44" s="77"/>
      <c r="W44" s="74"/>
      <c r="X44" s="78"/>
      <c r="Y44" s="107">
        <v>45135</v>
      </c>
      <c r="Z44" s="58" t="s">
        <v>276</v>
      </c>
      <c r="AA44" s="74" t="s">
        <v>2566</v>
      </c>
    </row>
    <row r="45" spans="1:470" hidden="1" x14ac:dyDescent="0.35">
      <c r="A45" s="58">
        <v>29</v>
      </c>
      <c r="B45" s="58" t="s">
        <v>2567</v>
      </c>
      <c r="C45" s="73">
        <v>12</v>
      </c>
      <c r="D45" s="73" t="s">
        <v>13</v>
      </c>
      <c r="E45" s="74" t="s">
        <v>279</v>
      </c>
      <c r="F45" s="58" t="s">
        <v>271</v>
      </c>
      <c r="G45" s="75" t="s">
        <v>50</v>
      </c>
      <c r="H45" s="58" t="s">
        <v>199</v>
      </c>
      <c r="I45" s="81" t="s">
        <v>50</v>
      </c>
      <c r="J45" s="74" t="s">
        <v>301</v>
      </c>
      <c r="K45" s="74" t="s">
        <v>742</v>
      </c>
      <c r="L45" s="74" t="s">
        <v>193</v>
      </c>
      <c r="M45" s="76">
        <v>45125</v>
      </c>
      <c r="N45" s="76"/>
      <c r="O45" s="74" t="s">
        <v>2568</v>
      </c>
      <c r="P45" s="74"/>
      <c r="Q45" s="74" t="s">
        <v>9</v>
      </c>
      <c r="R45" s="74" t="s">
        <v>17</v>
      </c>
      <c r="S45" s="74"/>
      <c r="T45" s="74"/>
      <c r="U45" s="74"/>
      <c r="V45" s="77"/>
      <c r="W45" s="74" t="s">
        <v>12</v>
      </c>
      <c r="X45" s="78"/>
      <c r="Y45" s="107"/>
      <c r="Z45" s="58"/>
      <c r="AA45" s="74" t="s">
        <v>683</v>
      </c>
    </row>
    <row r="46" spans="1:470" hidden="1" x14ac:dyDescent="0.35">
      <c r="A46" s="58">
        <v>29</v>
      </c>
      <c r="B46" s="58" t="s">
        <v>2569</v>
      </c>
      <c r="C46" s="73">
        <v>36</v>
      </c>
      <c r="D46" s="73" t="s">
        <v>13</v>
      </c>
      <c r="E46" s="74" t="s">
        <v>279</v>
      </c>
      <c r="F46" s="58" t="s">
        <v>271</v>
      </c>
      <c r="G46" s="75" t="s">
        <v>50</v>
      </c>
      <c r="H46" s="58" t="s">
        <v>199</v>
      </c>
      <c r="I46" s="81" t="s">
        <v>50</v>
      </c>
      <c r="J46" s="74" t="s">
        <v>1264</v>
      </c>
      <c r="K46" s="74" t="s">
        <v>2509</v>
      </c>
      <c r="L46" s="74" t="s">
        <v>193</v>
      </c>
      <c r="M46" s="76">
        <v>45116</v>
      </c>
      <c r="N46" s="76"/>
      <c r="O46" s="74" t="s">
        <v>2570</v>
      </c>
      <c r="P46" s="74"/>
      <c r="Q46" s="74" t="s">
        <v>9</v>
      </c>
      <c r="R46" s="74" t="s">
        <v>17</v>
      </c>
      <c r="S46" s="74"/>
      <c r="T46" s="74"/>
      <c r="U46" s="74"/>
      <c r="V46" s="77"/>
      <c r="W46" s="74" t="s">
        <v>12</v>
      </c>
      <c r="X46" s="78"/>
      <c r="Y46" s="107"/>
      <c r="Z46" s="58"/>
      <c r="AA46" s="74" t="s">
        <v>683</v>
      </c>
    </row>
    <row r="47" spans="1:470" hidden="1" x14ac:dyDescent="0.35">
      <c r="A47" s="58">
        <v>29</v>
      </c>
      <c r="B47" s="58" t="s">
        <v>2571</v>
      </c>
      <c r="C47" s="73">
        <v>2.2000000000000002</v>
      </c>
      <c r="D47" s="73" t="s">
        <v>13</v>
      </c>
      <c r="E47" s="74" t="s">
        <v>286</v>
      </c>
      <c r="F47" s="58" t="s">
        <v>271</v>
      </c>
      <c r="G47" s="75" t="s">
        <v>2572</v>
      </c>
      <c r="H47" s="58" t="s">
        <v>205</v>
      </c>
      <c r="I47" s="75" t="s">
        <v>175</v>
      </c>
      <c r="J47" s="74" t="s">
        <v>612</v>
      </c>
      <c r="K47" s="74" t="s">
        <v>274</v>
      </c>
      <c r="L47" s="74" t="s">
        <v>193</v>
      </c>
      <c r="M47" s="76">
        <v>45127</v>
      </c>
      <c r="N47" s="76">
        <v>45127</v>
      </c>
      <c r="O47" s="74" t="s">
        <v>2573</v>
      </c>
      <c r="P47" s="74"/>
      <c r="Q47" s="74" t="s">
        <v>9</v>
      </c>
      <c r="R47" s="74" t="s">
        <v>10</v>
      </c>
      <c r="S47" s="74"/>
      <c r="T47" s="74"/>
      <c r="U47" s="74"/>
      <c r="V47" s="77"/>
      <c r="W47" s="74"/>
      <c r="X47" s="78"/>
      <c r="Y47" s="107">
        <v>45130</v>
      </c>
      <c r="Z47" s="58" t="s">
        <v>276</v>
      </c>
      <c r="AA47" s="74" t="s">
        <v>728</v>
      </c>
    </row>
    <row r="48" spans="1:470" hidden="1" x14ac:dyDescent="0.35">
      <c r="A48" s="58">
        <v>29</v>
      </c>
      <c r="B48" s="58" t="s">
        <v>2574</v>
      </c>
      <c r="C48" s="73">
        <v>55</v>
      </c>
      <c r="D48" s="73" t="s">
        <v>13</v>
      </c>
      <c r="E48" s="74" t="s">
        <v>279</v>
      </c>
      <c r="F48" s="58" t="s">
        <v>271</v>
      </c>
      <c r="G48" s="75" t="s">
        <v>50</v>
      </c>
      <c r="H48" s="58" t="s">
        <v>199</v>
      </c>
      <c r="I48" s="81" t="s">
        <v>50</v>
      </c>
      <c r="J48" s="74" t="s">
        <v>327</v>
      </c>
      <c r="K48" s="74" t="s">
        <v>2509</v>
      </c>
      <c r="L48" s="74" t="s">
        <v>193</v>
      </c>
      <c r="M48" s="76">
        <v>45111</v>
      </c>
      <c r="N48" s="76"/>
      <c r="O48" s="74" t="s">
        <v>18</v>
      </c>
      <c r="P48" s="74"/>
      <c r="Q48" s="74" t="s">
        <v>16</v>
      </c>
      <c r="R48" s="74"/>
      <c r="S48" s="74" t="s">
        <v>18</v>
      </c>
      <c r="T48" s="74"/>
      <c r="U48" s="74"/>
      <c r="V48" s="77"/>
      <c r="W48" s="74" t="s">
        <v>12</v>
      </c>
      <c r="X48" s="78"/>
      <c r="Y48" s="107"/>
      <c r="Z48" s="58"/>
      <c r="AA48" s="74" t="s">
        <v>2575</v>
      </c>
    </row>
    <row r="49" spans="1:28" s="150" customFormat="1" hidden="1" x14ac:dyDescent="0.35">
      <c r="A49" s="136">
        <v>29</v>
      </c>
      <c r="B49" s="136" t="s">
        <v>2576</v>
      </c>
      <c r="C49" s="144">
        <v>27</v>
      </c>
      <c r="D49" s="144" t="s">
        <v>13</v>
      </c>
      <c r="E49" s="92" t="s">
        <v>286</v>
      </c>
      <c r="F49" s="136" t="s">
        <v>312</v>
      </c>
      <c r="G49" s="387" t="s">
        <v>2577</v>
      </c>
      <c r="H49" s="136" t="s">
        <v>199</v>
      </c>
      <c r="I49" s="85" t="s">
        <v>55</v>
      </c>
      <c r="J49" s="92" t="s">
        <v>55</v>
      </c>
      <c r="K49" s="92" t="s">
        <v>55</v>
      </c>
      <c r="L49" s="92" t="s">
        <v>55</v>
      </c>
      <c r="M49" s="145">
        <v>45127</v>
      </c>
      <c r="N49" s="145">
        <v>45127</v>
      </c>
      <c r="O49" s="92" t="s">
        <v>2578</v>
      </c>
      <c r="P49" s="92"/>
      <c r="Q49" s="92" t="s">
        <v>9</v>
      </c>
      <c r="R49" s="92" t="s">
        <v>17</v>
      </c>
      <c r="S49" s="92"/>
      <c r="T49" s="92"/>
      <c r="U49" s="92" t="s">
        <v>163</v>
      </c>
      <c r="V49" s="146" t="s">
        <v>820</v>
      </c>
      <c r="W49" s="92"/>
      <c r="X49" s="147"/>
      <c r="Y49" s="148">
        <v>45139</v>
      </c>
      <c r="Z49" s="136" t="s">
        <v>276</v>
      </c>
      <c r="AA49" s="92" t="s">
        <v>2579</v>
      </c>
      <c r="AB49" s="100">
        <v>2</v>
      </c>
    </row>
    <row r="50" spans="1:28" s="150" customFormat="1" hidden="1" x14ac:dyDescent="0.35">
      <c r="A50" s="136">
        <v>29</v>
      </c>
      <c r="B50" s="136" t="s">
        <v>2580</v>
      </c>
      <c r="C50" s="144">
        <v>35</v>
      </c>
      <c r="D50" s="144" t="s">
        <v>13</v>
      </c>
      <c r="E50" s="92" t="s">
        <v>279</v>
      </c>
      <c r="F50" s="136" t="s">
        <v>271</v>
      </c>
      <c r="G50" s="387" t="s">
        <v>7</v>
      </c>
      <c r="H50" s="136" t="s">
        <v>199</v>
      </c>
      <c r="I50" s="387" t="s">
        <v>7</v>
      </c>
      <c r="J50" s="92" t="s">
        <v>385</v>
      </c>
      <c r="K50" s="92" t="s">
        <v>339</v>
      </c>
      <c r="L50" s="92" t="s">
        <v>193</v>
      </c>
      <c r="M50" s="145">
        <v>45128</v>
      </c>
      <c r="N50" s="145">
        <v>45128</v>
      </c>
      <c r="O50" s="92" t="s">
        <v>2581</v>
      </c>
      <c r="P50" s="92"/>
      <c r="Q50" s="92" t="s">
        <v>9</v>
      </c>
      <c r="R50" s="92" t="s">
        <v>17</v>
      </c>
      <c r="S50" s="92"/>
      <c r="T50" s="92" t="s">
        <v>2582</v>
      </c>
      <c r="U50" s="92" t="s">
        <v>163</v>
      </c>
      <c r="V50" s="146" t="s">
        <v>820</v>
      </c>
      <c r="W50" s="92"/>
      <c r="X50" s="147"/>
      <c r="Y50" s="148">
        <v>45136</v>
      </c>
      <c r="Z50" s="136" t="s">
        <v>276</v>
      </c>
      <c r="AA50" s="92" t="s">
        <v>2583</v>
      </c>
      <c r="AB50" s="100">
        <v>2</v>
      </c>
    </row>
    <row r="51" spans="1:28" hidden="1" x14ac:dyDescent="0.35">
      <c r="A51" s="58">
        <v>29</v>
      </c>
      <c r="B51" s="58" t="s">
        <v>2584</v>
      </c>
      <c r="C51" s="73">
        <v>5</v>
      </c>
      <c r="D51" s="73" t="s">
        <v>13</v>
      </c>
      <c r="E51" s="74" t="s">
        <v>286</v>
      </c>
      <c r="F51" s="58" t="s">
        <v>271</v>
      </c>
      <c r="G51" s="75" t="s">
        <v>2286</v>
      </c>
      <c r="H51" s="58" t="s">
        <v>201</v>
      </c>
      <c r="I51" s="75" t="s">
        <v>175</v>
      </c>
      <c r="J51" s="74" t="s">
        <v>327</v>
      </c>
      <c r="K51" s="74" t="s">
        <v>274</v>
      </c>
      <c r="L51" s="74" t="s">
        <v>193</v>
      </c>
      <c r="M51" s="76">
        <v>45128</v>
      </c>
      <c r="N51" s="76">
        <v>45128</v>
      </c>
      <c r="O51" s="74" t="s">
        <v>2585</v>
      </c>
      <c r="P51" s="74"/>
      <c r="Q51" s="74" t="s">
        <v>9</v>
      </c>
      <c r="R51" s="74" t="s">
        <v>10</v>
      </c>
      <c r="S51" s="74"/>
      <c r="T51" s="74"/>
      <c r="U51" s="74"/>
      <c r="V51" s="77"/>
      <c r="W51" s="74"/>
      <c r="X51" s="78"/>
      <c r="Y51" s="107">
        <v>45156</v>
      </c>
      <c r="Z51" s="58" t="s">
        <v>276</v>
      </c>
      <c r="AA51" s="74" t="s">
        <v>2586</v>
      </c>
    </row>
    <row r="52" spans="1:28" x14ac:dyDescent="0.35">
      <c r="A52" s="58">
        <v>29</v>
      </c>
      <c r="B52" s="58" t="s">
        <v>2587</v>
      </c>
      <c r="C52" s="73">
        <v>20</v>
      </c>
      <c r="D52" s="73" t="s">
        <v>13</v>
      </c>
      <c r="E52" s="74" t="s">
        <v>286</v>
      </c>
      <c r="F52" s="58" t="s">
        <v>271</v>
      </c>
      <c r="G52" s="75" t="s">
        <v>53</v>
      </c>
      <c r="H52" s="58" t="s">
        <v>199</v>
      </c>
      <c r="I52" s="81" t="s">
        <v>53</v>
      </c>
      <c r="J52" s="74" t="s">
        <v>288</v>
      </c>
      <c r="K52" s="74"/>
      <c r="L52" s="74" t="s">
        <v>195</v>
      </c>
      <c r="M52" s="76">
        <v>45129</v>
      </c>
      <c r="N52" s="76">
        <v>45129</v>
      </c>
      <c r="O52" s="74" t="s">
        <v>2588</v>
      </c>
      <c r="P52" s="74"/>
      <c r="Q52" s="74" t="s">
        <v>9</v>
      </c>
      <c r="R52" s="74" t="s">
        <v>23</v>
      </c>
      <c r="S52" s="74"/>
      <c r="T52" s="74" t="s">
        <v>2540</v>
      </c>
      <c r="U52" s="74"/>
      <c r="V52" s="77"/>
      <c r="W52" s="74"/>
      <c r="X52" s="78"/>
      <c r="Y52" s="107">
        <v>45131</v>
      </c>
      <c r="Z52" s="58" t="s">
        <v>276</v>
      </c>
      <c r="AA52" s="74" t="s">
        <v>2589</v>
      </c>
    </row>
    <row r="53" spans="1:28" x14ac:dyDescent="0.35">
      <c r="A53" s="58">
        <v>29</v>
      </c>
      <c r="B53" s="58" t="s">
        <v>2590</v>
      </c>
      <c r="C53" s="73">
        <v>47</v>
      </c>
      <c r="D53" s="73" t="s">
        <v>13</v>
      </c>
      <c r="E53" s="74" t="s">
        <v>286</v>
      </c>
      <c r="F53" s="58" t="s">
        <v>271</v>
      </c>
      <c r="G53" s="75" t="s">
        <v>53</v>
      </c>
      <c r="H53" s="58" t="s">
        <v>199</v>
      </c>
      <c r="I53" s="81" t="s">
        <v>53</v>
      </c>
      <c r="J53" s="74" t="s">
        <v>288</v>
      </c>
      <c r="K53" s="74" t="s">
        <v>730</v>
      </c>
      <c r="L53" s="74" t="s">
        <v>195</v>
      </c>
      <c r="M53" s="76">
        <v>45129</v>
      </c>
      <c r="N53" s="76">
        <v>45129</v>
      </c>
      <c r="O53" s="74" t="s">
        <v>2591</v>
      </c>
      <c r="P53" s="74"/>
      <c r="Q53" s="74" t="s">
        <v>9</v>
      </c>
      <c r="R53" s="74" t="s">
        <v>10</v>
      </c>
      <c r="S53" s="74"/>
      <c r="T53" s="74"/>
      <c r="U53" s="74"/>
      <c r="V53" s="77"/>
      <c r="W53" s="74"/>
      <c r="X53" s="78"/>
      <c r="Y53" s="107">
        <v>45133</v>
      </c>
      <c r="Z53" s="58" t="s">
        <v>276</v>
      </c>
      <c r="AA53" s="74" t="s">
        <v>2592</v>
      </c>
    </row>
    <row r="54" spans="1:28" hidden="1" x14ac:dyDescent="0.35">
      <c r="A54" s="58">
        <v>30</v>
      </c>
      <c r="B54" s="58" t="s">
        <v>2593</v>
      </c>
      <c r="C54" s="73">
        <v>17</v>
      </c>
      <c r="D54" s="73" t="s">
        <v>13</v>
      </c>
      <c r="E54" s="74" t="s">
        <v>279</v>
      </c>
      <c r="F54" s="58" t="s">
        <v>312</v>
      </c>
      <c r="G54" s="75" t="s">
        <v>44</v>
      </c>
      <c r="H54" s="58" t="s">
        <v>199</v>
      </c>
      <c r="I54" s="81" t="s">
        <v>44</v>
      </c>
      <c r="J54" s="74" t="s">
        <v>2594</v>
      </c>
      <c r="K54" s="74" t="s">
        <v>328</v>
      </c>
      <c r="L54" s="74" t="s">
        <v>193</v>
      </c>
      <c r="M54" s="76">
        <v>45131</v>
      </c>
      <c r="N54" s="76">
        <v>45131</v>
      </c>
      <c r="O54" s="74" t="s">
        <v>2595</v>
      </c>
      <c r="P54" s="74"/>
      <c r="Q54" s="74" t="s">
        <v>9</v>
      </c>
      <c r="R54" s="74" t="s">
        <v>10</v>
      </c>
      <c r="S54" s="74"/>
      <c r="T54" s="74" t="s">
        <v>2596</v>
      </c>
      <c r="U54" s="74"/>
      <c r="V54" s="77"/>
      <c r="W54" s="74"/>
      <c r="X54" s="78"/>
      <c r="Y54" s="107">
        <v>45153</v>
      </c>
      <c r="Z54" s="58" t="s">
        <v>276</v>
      </c>
      <c r="AA54" s="74" t="s">
        <v>2597</v>
      </c>
    </row>
    <row r="55" spans="1:28" hidden="1" x14ac:dyDescent="0.35">
      <c r="A55" s="58">
        <v>30</v>
      </c>
      <c r="B55" s="58" t="s">
        <v>2598</v>
      </c>
      <c r="C55" s="73">
        <v>3</v>
      </c>
      <c r="D55" s="73" t="s">
        <v>13</v>
      </c>
      <c r="E55" s="74" t="s">
        <v>286</v>
      </c>
      <c r="F55" s="58" t="s">
        <v>271</v>
      </c>
      <c r="G55" s="75" t="s">
        <v>53</v>
      </c>
      <c r="H55" s="58" t="s">
        <v>199</v>
      </c>
      <c r="I55" s="81" t="s">
        <v>53</v>
      </c>
      <c r="J55" s="74" t="s">
        <v>273</v>
      </c>
      <c r="K55" s="74" t="s">
        <v>839</v>
      </c>
      <c r="L55" s="74" t="s">
        <v>193</v>
      </c>
      <c r="M55" s="76">
        <v>45131</v>
      </c>
      <c r="N55" s="76">
        <v>45131</v>
      </c>
      <c r="O55" s="74" t="s">
        <v>2599</v>
      </c>
      <c r="P55" s="74"/>
      <c r="Q55" s="74" t="s">
        <v>9</v>
      </c>
      <c r="R55" s="74" t="s">
        <v>17</v>
      </c>
      <c r="S55" s="74"/>
      <c r="T55" s="74" t="s">
        <v>1132</v>
      </c>
      <c r="U55" s="74"/>
      <c r="V55" s="77"/>
      <c r="W55" s="74"/>
      <c r="X55" s="78"/>
      <c r="Y55" s="107">
        <v>45134</v>
      </c>
      <c r="Z55" s="58" t="s">
        <v>276</v>
      </c>
      <c r="AA55" s="74" t="s">
        <v>2600</v>
      </c>
    </row>
    <row r="56" spans="1:28" hidden="1" x14ac:dyDescent="0.35">
      <c r="A56" s="58">
        <v>30</v>
      </c>
      <c r="B56" s="58" t="s">
        <v>2601</v>
      </c>
      <c r="C56" s="73">
        <v>22</v>
      </c>
      <c r="D56" s="73" t="s">
        <v>13</v>
      </c>
      <c r="E56" s="74" t="s">
        <v>286</v>
      </c>
      <c r="F56" s="58" t="s">
        <v>312</v>
      </c>
      <c r="G56" s="75" t="s">
        <v>1140</v>
      </c>
      <c r="H56" s="58" t="s">
        <v>199</v>
      </c>
      <c r="I56" s="81" t="s">
        <v>55</v>
      </c>
      <c r="J56" s="74" t="s">
        <v>55</v>
      </c>
      <c r="K56" s="74" t="s">
        <v>55</v>
      </c>
      <c r="L56" s="74" t="s">
        <v>55</v>
      </c>
      <c r="M56" s="76">
        <v>45131</v>
      </c>
      <c r="N56" s="76">
        <v>45131</v>
      </c>
      <c r="O56" s="74" t="s">
        <v>2602</v>
      </c>
      <c r="P56" s="74"/>
      <c r="Q56" s="74" t="s">
        <v>9</v>
      </c>
      <c r="R56" s="74" t="s">
        <v>23</v>
      </c>
      <c r="S56" s="74"/>
      <c r="T56" s="74" t="s">
        <v>2540</v>
      </c>
      <c r="U56" s="74" t="s">
        <v>163</v>
      </c>
      <c r="V56" s="77" t="s">
        <v>2603</v>
      </c>
      <c r="W56" s="74"/>
      <c r="X56" s="78"/>
      <c r="Y56" s="107">
        <v>45137</v>
      </c>
      <c r="Z56" s="58" t="s">
        <v>276</v>
      </c>
      <c r="AA56" s="74" t="s">
        <v>2604</v>
      </c>
      <c r="AB56" s="79">
        <v>3</v>
      </c>
    </row>
    <row r="57" spans="1:28" hidden="1" x14ac:dyDescent="0.35">
      <c r="A57" s="58">
        <v>30</v>
      </c>
      <c r="B57" s="58" t="s">
        <v>2605</v>
      </c>
      <c r="C57" s="73">
        <v>30</v>
      </c>
      <c r="D57" s="73" t="s">
        <v>13</v>
      </c>
      <c r="E57" s="74" t="s">
        <v>286</v>
      </c>
      <c r="F57" s="58" t="s">
        <v>271</v>
      </c>
      <c r="G57" s="75" t="s">
        <v>50</v>
      </c>
      <c r="H57" s="58" t="s">
        <v>199</v>
      </c>
      <c r="I57" s="81" t="s">
        <v>50</v>
      </c>
      <c r="J57" s="74" t="s">
        <v>338</v>
      </c>
      <c r="K57" s="74" t="s">
        <v>2382</v>
      </c>
      <c r="L57" s="74" t="s">
        <v>193</v>
      </c>
      <c r="M57" s="76">
        <v>45132</v>
      </c>
      <c r="N57" s="76">
        <v>45132</v>
      </c>
      <c r="O57" s="74" t="s">
        <v>2606</v>
      </c>
      <c r="P57" s="74"/>
      <c r="Q57" s="74" t="s">
        <v>9</v>
      </c>
      <c r="R57" s="74" t="s">
        <v>10</v>
      </c>
      <c r="S57" s="74"/>
      <c r="T57" s="74"/>
      <c r="U57" s="74"/>
      <c r="V57" s="77"/>
      <c r="W57" s="74"/>
      <c r="X57" s="78"/>
      <c r="Y57" s="107">
        <v>45140</v>
      </c>
      <c r="Z57" s="58" t="s">
        <v>276</v>
      </c>
      <c r="AA57" s="74" t="s">
        <v>2607</v>
      </c>
    </row>
    <row r="58" spans="1:28" s="126" customFormat="1" x14ac:dyDescent="0.35">
      <c r="A58" s="230">
        <v>30</v>
      </c>
      <c r="B58" s="230" t="s">
        <v>2608</v>
      </c>
      <c r="C58" s="228">
        <v>40</v>
      </c>
      <c r="D58" s="228" t="s">
        <v>13</v>
      </c>
      <c r="E58" s="229" t="s">
        <v>279</v>
      </c>
      <c r="F58" s="230" t="s">
        <v>271</v>
      </c>
      <c r="G58" s="231" t="s">
        <v>2609</v>
      </c>
      <c r="H58" s="230" t="s">
        <v>199</v>
      </c>
      <c r="I58" s="232" t="s">
        <v>7</v>
      </c>
      <c r="J58" s="229" t="s">
        <v>338</v>
      </c>
      <c r="K58" s="229" t="s">
        <v>339</v>
      </c>
      <c r="L58" s="229" t="s">
        <v>195</v>
      </c>
      <c r="M58" s="288">
        <v>45132</v>
      </c>
      <c r="N58" s="288">
        <v>45132</v>
      </c>
      <c r="O58" s="229" t="s">
        <v>2610</v>
      </c>
      <c r="P58" s="229"/>
      <c r="Q58" s="229" t="s">
        <v>9</v>
      </c>
      <c r="R58" s="229" t="s">
        <v>10</v>
      </c>
      <c r="S58" s="229"/>
      <c r="T58" s="229"/>
      <c r="U58" s="229"/>
      <c r="V58" s="233"/>
      <c r="W58" s="229"/>
      <c r="X58" s="234"/>
      <c r="Y58" s="235">
        <v>45142</v>
      </c>
      <c r="Z58" s="230" t="s">
        <v>430</v>
      </c>
      <c r="AA58" s="229" t="s">
        <v>2611</v>
      </c>
      <c r="AB58" s="80"/>
    </row>
    <row r="59" spans="1:28" hidden="1" x14ac:dyDescent="0.35">
      <c r="A59" s="58">
        <v>30</v>
      </c>
      <c r="B59" s="58" t="s">
        <v>2612</v>
      </c>
      <c r="C59" s="73">
        <v>39</v>
      </c>
      <c r="D59" s="73" t="s">
        <v>13</v>
      </c>
      <c r="E59" s="74" t="s">
        <v>286</v>
      </c>
      <c r="F59" s="58" t="s">
        <v>271</v>
      </c>
      <c r="G59" s="75" t="s">
        <v>50</v>
      </c>
      <c r="H59" s="58" t="s">
        <v>199</v>
      </c>
      <c r="I59" s="81" t="s">
        <v>50</v>
      </c>
      <c r="J59" s="74" t="s">
        <v>433</v>
      </c>
      <c r="K59" s="74" t="s">
        <v>742</v>
      </c>
      <c r="L59" s="74" t="s">
        <v>193</v>
      </c>
      <c r="M59" s="76">
        <v>45132</v>
      </c>
      <c r="N59" s="76">
        <v>45132</v>
      </c>
      <c r="O59" s="74" t="s">
        <v>438</v>
      </c>
      <c r="P59" s="74"/>
      <c r="Q59" s="74" t="s">
        <v>9</v>
      </c>
      <c r="R59" s="74" t="s">
        <v>23</v>
      </c>
      <c r="S59" s="74"/>
      <c r="T59" s="74" t="s">
        <v>2540</v>
      </c>
      <c r="U59" s="74"/>
      <c r="V59" s="77"/>
      <c r="W59" s="74"/>
      <c r="X59" s="78"/>
      <c r="Y59" s="107">
        <v>45135</v>
      </c>
      <c r="Z59" s="58" t="s">
        <v>276</v>
      </c>
      <c r="AA59" s="74" t="s">
        <v>2613</v>
      </c>
    </row>
    <row r="60" spans="1:28" hidden="1" x14ac:dyDescent="0.35">
      <c r="A60" s="58">
        <v>30</v>
      </c>
      <c r="B60" s="58" t="s">
        <v>2614</v>
      </c>
      <c r="C60" s="73">
        <v>4</v>
      </c>
      <c r="D60" s="73" t="s">
        <v>13</v>
      </c>
      <c r="E60" s="74" t="s">
        <v>279</v>
      </c>
      <c r="F60" s="58" t="s">
        <v>271</v>
      </c>
      <c r="G60" s="75" t="s">
        <v>50</v>
      </c>
      <c r="H60" s="58" t="s">
        <v>199</v>
      </c>
      <c r="I60" s="81" t="s">
        <v>50</v>
      </c>
      <c r="J60" s="74" t="s">
        <v>433</v>
      </c>
      <c r="K60" s="74" t="s">
        <v>2615</v>
      </c>
      <c r="L60" s="74" t="s">
        <v>193</v>
      </c>
      <c r="M60" s="76">
        <v>45132</v>
      </c>
      <c r="N60" s="76">
        <v>45132</v>
      </c>
      <c r="O60" s="74" t="s">
        <v>434</v>
      </c>
      <c r="P60" s="74"/>
      <c r="Q60" s="74" t="s">
        <v>9</v>
      </c>
      <c r="R60" s="74" t="s">
        <v>10</v>
      </c>
      <c r="S60" s="74"/>
      <c r="T60" s="74"/>
      <c r="U60" s="74"/>
      <c r="V60" s="77"/>
      <c r="W60" s="74"/>
      <c r="X60" s="78"/>
      <c r="Y60" s="107">
        <v>45136</v>
      </c>
      <c r="Z60" s="58" t="s">
        <v>276</v>
      </c>
      <c r="AA60" s="74" t="s">
        <v>2616</v>
      </c>
    </row>
    <row r="61" spans="1:28" hidden="1" x14ac:dyDescent="0.35">
      <c r="A61" s="58">
        <v>30</v>
      </c>
      <c r="B61" s="58" t="s">
        <v>2617</v>
      </c>
      <c r="C61" s="73">
        <v>9</v>
      </c>
      <c r="D61" s="73" t="s">
        <v>13</v>
      </c>
      <c r="E61" s="74" t="s">
        <v>286</v>
      </c>
      <c r="F61" s="58" t="s">
        <v>312</v>
      </c>
      <c r="G61" s="75" t="s">
        <v>307</v>
      </c>
      <c r="H61" s="58" t="s">
        <v>199</v>
      </c>
      <c r="I61" s="81" t="s">
        <v>57</v>
      </c>
      <c r="J61" s="74" t="s">
        <v>1378</v>
      </c>
      <c r="K61" s="74" t="s">
        <v>1378</v>
      </c>
      <c r="L61" s="74" t="s">
        <v>193</v>
      </c>
      <c r="M61" s="76">
        <v>45132</v>
      </c>
      <c r="N61" s="76">
        <v>45132</v>
      </c>
      <c r="O61" s="74" t="s">
        <v>2618</v>
      </c>
      <c r="P61" s="74"/>
      <c r="Q61" s="74" t="s">
        <v>9</v>
      </c>
      <c r="R61" s="74" t="s">
        <v>10</v>
      </c>
      <c r="S61" s="74"/>
      <c r="T61" s="74"/>
      <c r="U61" s="74" t="s">
        <v>163</v>
      </c>
      <c r="V61" s="77" t="s">
        <v>2619</v>
      </c>
      <c r="W61" s="74"/>
      <c r="X61" s="78"/>
      <c r="Y61" s="107"/>
      <c r="Z61" s="58"/>
      <c r="AA61" s="74"/>
      <c r="AB61" s="79">
        <v>4</v>
      </c>
    </row>
    <row r="62" spans="1:28" x14ac:dyDescent="0.35">
      <c r="A62" s="58">
        <v>30</v>
      </c>
      <c r="B62" s="58" t="s">
        <v>2620</v>
      </c>
      <c r="C62" s="73">
        <v>40</v>
      </c>
      <c r="D62" s="73" t="s">
        <v>13</v>
      </c>
      <c r="E62" s="74" t="s">
        <v>286</v>
      </c>
      <c r="F62" s="58" t="s">
        <v>271</v>
      </c>
      <c r="G62" s="75" t="s">
        <v>7</v>
      </c>
      <c r="H62" s="58" t="s">
        <v>199</v>
      </c>
      <c r="I62" s="81" t="s">
        <v>7</v>
      </c>
      <c r="J62" s="74" t="s">
        <v>1264</v>
      </c>
      <c r="K62" s="74" t="s">
        <v>339</v>
      </c>
      <c r="L62" s="74" t="s">
        <v>195</v>
      </c>
      <c r="M62" s="76">
        <v>45132</v>
      </c>
      <c r="N62" s="76">
        <v>45132</v>
      </c>
      <c r="O62" s="74" t="s">
        <v>18</v>
      </c>
      <c r="P62" s="74"/>
      <c r="Q62" s="74" t="s">
        <v>16</v>
      </c>
      <c r="R62" s="74"/>
      <c r="S62" s="74" t="s">
        <v>18</v>
      </c>
      <c r="T62" s="74"/>
      <c r="U62" s="74"/>
      <c r="V62" s="77"/>
      <c r="W62" s="74"/>
      <c r="X62" s="78"/>
      <c r="Y62" s="107">
        <v>45132</v>
      </c>
      <c r="Z62" s="58" t="s">
        <v>276</v>
      </c>
      <c r="AA62" s="74" t="s">
        <v>1202</v>
      </c>
    </row>
    <row r="63" spans="1:28" x14ac:dyDescent="0.35">
      <c r="A63" s="58">
        <v>30</v>
      </c>
      <c r="B63" s="58" t="s">
        <v>2621</v>
      </c>
      <c r="C63" s="73">
        <v>4</v>
      </c>
      <c r="D63" s="73" t="s">
        <v>13</v>
      </c>
      <c r="E63" s="74" t="s">
        <v>279</v>
      </c>
      <c r="F63" s="58" t="s">
        <v>271</v>
      </c>
      <c r="G63" s="75" t="s">
        <v>298</v>
      </c>
      <c r="H63" s="58" t="s">
        <v>199</v>
      </c>
      <c r="I63" s="81" t="s">
        <v>7</v>
      </c>
      <c r="J63" s="74" t="s">
        <v>338</v>
      </c>
      <c r="K63" s="74" t="s">
        <v>339</v>
      </c>
      <c r="L63" s="74" t="s">
        <v>195</v>
      </c>
      <c r="M63" s="76">
        <v>45132</v>
      </c>
      <c r="N63" s="76">
        <v>45132</v>
      </c>
      <c r="O63" s="74" t="s">
        <v>18</v>
      </c>
      <c r="P63" s="74"/>
      <c r="Q63" s="74" t="s">
        <v>16</v>
      </c>
      <c r="R63" s="74"/>
      <c r="S63" s="74" t="s">
        <v>18</v>
      </c>
      <c r="T63" s="74"/>
      <c r="U63" s="74"/>
      <c r="V63" s="77"/>
      <c r="W63" s="74"/>
      <c r="X63" s="78"/>
      <c r="Y63" s="107">
        <v>45132</v>
      </c>
      <c r="Z63" s="58" t="s">
        <v>276</v>
      </c>
      <c r="AA63" s="74" t="s">
        <v>1202</v>
      </c>
    </row>
    <row r="64" spans="1:28" hidden="1" x14ac:dyDescent="0.35">
      <c r="A64" s="58">
        <v>30</v>
      </c>
      <c r="B64" s="58" t="s">
        <v>2622</v>
      </c>
      <c r="C64" s="73">
        <v>14</v>
      </c>
      <c r="D64" s="73" t="s">
        <v>13</v>
      </c>
      <c r="E64" s="74" t="s">
        <v>286</v>
      </c>
      <c r="F64" s="58" t="s">
        <v>271</v>
      </c>
      <c r="G64" s="75" t="s">
        <v>47</v>
      </c>
      <c r="H64" s="58" t="s">
        <v>199</v>
      </c>
      <c r="I64" s="81" t="s">
        <v>47</v>
      </c>
      <c r="J64" s="74" t="s">
        <v>288</v>
      </c>
      <c r="K64" s="74" t="s">
        <v>2623</v>
      </c>
      <c r="L64" s="74" t="s">
        <v>193</v>
      </c>
      <c r="M64" s="76">
        <v>45133</v>
      </c>
      <c r="N64" s="76">
        <v>45133</v>
      </c>
      <c r="O64" s="74" t="s">
        <v>520</v>
      </c>
      <c r="P64" s="74"/>
      <c r="Q64" s="74" t="s">
        <v>9</v>
      </c>
      <c r="R64" s="74" t="s">
        <v>10</v>
      </c>
      <c r="S64" s="74"/>
      <c r="T64" s="74"/>
      <c r="U64" s="74" t="s">
        <v>163</v>
      </c>
      <c r="V64" s="77" t="s">
        <v>2624</v>
      </c>
      <c r="W64" s="74"/>
      <c r="X64" s="78"/>
      <c r="Y64" s="107">
        <v>45149</v>
      </c>
      <c r="Z64" s="58" t="s">
        <v>276</v>
      </c>
      <c r="AA64" s="74" t="s">
        <v>520</v>
      </c>
      <c r="AB64" s="79">
        <v>3</v>
      </c>
    </row>
    <row r="65" spans="1:28" s="126" customFormat="1" hidden="1" x14ac:dyDescent="0.35">
      <c r="A65" s="230">
        <v>30</v>
      </c>
      <c r="B65" s="230" t="s">
        <v>2625</v>
      </c>
      <c r="C65" s="228">
        <v>6</v>
      </c>
      <c r="D65" s="228" t="s">
        <v>13</v>
      </c>
      <c r="E65" s="229" t="s">
        <v>279</v>
      </c>
      <c r="F65" s="230" t="s">
        <v>271</v>
      </c>
      <c r="G65" s="231" t="s">
        <v>884</v>
      </c>
      <c r="H65" s="230" t="s">
        <v>205</v>
      </c>
      <c r="I65" s="231" t="s">
        <v>55</v>
      </c>
      <c r="J65" s="229" t="s">
        <v>55</v>
      </c>
      <c r="K65" s="229" t="s">
        <v>55</v>
      </c>
      <c r="L65" s="229" t="s">
        <v>55</v>
      </c>
      <c r="M65" s="288">
        <v>45133</v>
      </c>
      <c r="N65" s="288">
        <v>45133</v>
      </c>
      <c r="O65" s="229" t="s">
        <v>2626</v>
      </c>
      <c r="P65" s="229"/>
      <c r="Q65" s="229" t="s">
        <v>9</v>
      </c>
      <c r="R65" s="229" t="s">
        <v>17</v>
      </c>
      <c r="S65" s="229"/>
      <c r="T65" s="229"/>
      <c r="U65" s="229"/>
      <c r="V65" s="233"/>
      <c r="W65" s="229"/>
      <c r="X65" s="234"/>
      <c r="Y65" s="235">
        <v>45151</v>
      </c>
      <c r="Z65" s="230" t="s">
        <v>430</v>
      </c>
      <c r="AA65" s="229" t="s">
        <v>2627</v>
      </c>
      <c r="AB65" s="80"/>
    </row>
    <row r="66" spans="1:28" hidden="1" x14ac:dyDescent="0.35">
      <c r="A66" s="58">
        <v>30</v>
      </c>
      <c r="B66" s="58" t="s">
        <v>2628</v>
      </c>
      <c r="C66" s="73">
        <v>6</v>
      </c>
      <c r="D66" s="73" t="s">
        <v>13</v>
      </c>
      <c r="E66" s="74" t="s">
        <v>286</v>
      </c>
      <c r="F66" s="58" t="s">
        <v>271</v>
      </c>
      <c r="G66" s="75" t="s">
        <v>884</v>
      </c>
      <c r="H66" s="58" t="s">
        <v>205</v>
      </c>
      <c r="I66" s="75" t="s">
        <v>175</v>
      </c>
      <c r="J66" s="74" t="s">
        <v>327</v>
      </c>
      <c r="K66" s="74" t="s">
        <v>274</v>
      </c>
      <c r="L66" s="74" t="s">
        <v>193</v>
      </c>
      <c r="M66" s="76">
        <v>45133</v>
      </c>
      <c r="N66" s="76">
        <v>45133</v>
      </c>
      <c r="O66" s="74" t="s">
        <v>520</v>
      </c>
      <c r="P66" s="74"/>
      <c r="Q66" s="74" t="s">
        <v>9</v>
      </c>
      <c r="R66" s="74" t="s">
        <v>10</v>
      </c>
      <c r="S66" s="74"/>
      <c r="T66" s="74"/>
      <c r="U66" s="74" t="s">
        <v>163</v>
      </c>
      <c r="V66" s="77" t="s">
        <v>2629</v>
      </c>
      <c r="W66" s="74"/>
      <c r="X66" s="78"/>
      <c r="Y66" s="107">
        <v>45138</v>
      </c>
      <c r="Z66" s="58" t="s">
        <v>276</v>
      </c>
      <c r="AA66" s="74" t="s">
        <v>520</v>
      </c>
      <c r="AB66" s="79">
        <v>3</v>
      </c>
    </row>
    <row r="67" spans="1:28" hidden="1" x14ac:dyDescent="0.35">
      <c r="A67" s="58">
        <v>30</v>
      </c>
      <c r="B67" s="58" t="s">
        <v>2630</v>
      </c>
      <c r="C67" s="73">
        <v>45</v>
      </c>
      <c r="D67" s="73" t="s">
        <v>13</v>
      </c>
      <c r="E67" s="74" t="s">
        <v>286</v>
      </c>
      <c r="F67" s="58" t="s">
        <v>271</v>
      </c>
      <c r="G67" s="75" t="s">
        <v>884</v>
      </c>
      <c r="H67" s="58" t="s">
        <v>205</v>
      </c>
      <c r="I67" s="75" t="s">
        <v>175</v>
      </c>
      <c r="J67" s="74" t="s">
        <v>612</v>
      </c>
      <c r="K67" s="74" t="s">
        <v>274</v>
      </c>
      <c r="L67" s="74" t="s">
        <v>193</v>
      </c>
      <c r="M67" s="76">
        <v>45133</v>
      </c>
      <c r="N67" s="76">
        <v>45133</v>
      </c>
      <c r="O67" s="74" t="s">
        <v>2631</v>
      </c>
      <c r="P67" s="74"/>
      <c r="Q67" s="74" t="s">
        <v>9</v>
      </c>
      <c r="R67" s="74" t="s">
        <v>23</v>
      </c>
      <c r="S67" s="74"/>
      <c r="T67" s="74"/>
      <c r="U67" s="74" t="s">
        <v>163</v>
      </c>
      <c r="V67" s="77" t="s">
        <v>1678</v>
      </c>
      <c r="W67" s="74"/>
      <c r="X67" s="78"/>
      <c r="Y67" s="107">
        <v>45138</v>
      </c>
      <c r="Z67" s="58" t="s">
        <v>276</v>
      </c>
      <c r="AA67" s="74" t="s">
        <v>2632</v>
      </c>
      <c r="AB67" s="79">
        <v>1</v>
      </c>
    </row>
    <row r="68" spans="1:28" x14ac:dyDescent="0.35">
      <c r="A68" s="58">
        <v>30</v>
      </c>
      <c r="B68" s="58" t="s">
        <v>2633</v>
      </c>
      <c r="C68" s="73">
        <v>20</v>
      </c>
      <c r="D68" s="73" t="s">
        <v>13</v>
      </c>
      <c r="E68" s="74" t="s">
        <v>286</v>
      </c>
      <c r="F68" s="58" t="s">
        <v>271</v>
      </c>
      <c r="G68" s="75" t="s">
        <v>2634</v>
      </c>
      <c r="H68" s="58" t="s">
        <v>199</v>
      </c>
      <c r="I68" s="81" t="s">
        <v>7</v>
      </c>
      <c r="J68" s="74" t="s">
        <v>385</v>
      </c>
      <c r="K68" s="74" t="s">
        <v>339</v>
      </c>
      <c r="L68" s="74" t="s">
        <v>195</v>
      </c>
      <c r="M68" s="76">
        <v>45134</v>
      </c>
      <c r="N68" s="76">
        <v>45134</v>
      </c>
      <c r="O68" s="74" t="s">
        <v>2635</v>
      </c>
      <c r="P68" s="74"/>
      <c r="Q68" s="74" t="s">
        <v>9</v>
      </c>
      <c r="R68" s="74" t="s">
        <v>23</v>
      </c>
      <c r="S68" s="74"/>
      <c r="T68" s="74" t="s">
        <v>2636</v>
      </c>
      <c r="U68" s="74" t="s">
        <v>163</v>
      </c>
      <c r="V68" s="77" t="s">
        <v>2637</v>
      </c>
      <c r="W68" s="74"/>
      <c r="X68" s="78"/>
      <c r="Y68" s="107">
        <v>45141</v>
      </c>
      <c r="Z68" s="58" t="s">
        <v>276</v>
      </c>
      <c r="AA68" s="74" t="s">
        <v>2638</v>
      </c>
      <c r="AB68" s="79">
        <v>3</v>
      </c>
    </row>
    <row r="69" spans="1:28" hidden="1" x14ac:dyDescent="0.35">
      <c r="A69" s="58">
        <v>30</v>
      </c>
      <c r="B69" s="58" t="s">
        <v>2639</v>
      </c>
      <c r="C69" s="73">
        <v>3</v>
      </c>
      <c r="D69" s="73" t="s">
        <v>13</v>
      </c>
      <c r="E69" s="74" t="s">
        <v>286</v>
      </c>
      <c r="F69" s="58" t="s">
        <v>271</v>
      </c>
      <c r="G69" s="75" t="s">
        <v>53</v>
      </c>
      <c r="H69" s="58" t="s">
        <v>199</v>
      </c>
      <c r="I69" s="81" t="s">
        <v>53</v>
      </c>
      <c r="J69" s="74" t="s">
        <v>295</v>
      </c>
      <c r="K69" s="74" t="s">
        <v>400</v>
      </c>
      <c r="L69" s="74" t="s">
        <v>193</v>
      </c>
      <c r="M69" s="76">
        <v>45134</v>
      </c>
      <c r="N69" s="76">
        <v>45134</v>
      </c>
      <c r="O69" s="74" t="s">
        <v>756</v>
      </c>
      <c r="P69" s="74"/>
      <c r="Q69" s="74" t="s">
        <v>9</v>
      </c>
      <c r="R69" s="74" t="s">
        <v>10</v>
      </c>
      <c r="S69" s="74"/>
      <c r="T69" s="74"/>
      <c r="U69" s="74"/>
      <c r="V69" s="77"/>
      <c r="W69" s="74"/>
      <c r="X69" s="78"/>
      <c r="Y69" s="107">
        <v>45141</v>
      </c>
      <c r="Z69" s="58" t="s">
        <v>276</v>
      </c>
      <c r="AA69" s="74" t="s">
        <v>2534</v>
      </c>
    </row>
    <row r="70" spans="1:28" s="126" customFormat="1" hidden="1" x14ac:dyDescent="0.35">
      <c r="A70" s="58">
        <v>30</v>
      </c>
      <c r="B70" s="58" t="s">
        <v>2640</v>
      </c>
      <c r="C70" s="73">
        <v>70</v>
      </c>
      <c r="D70" s="73" t="s">
        <v>13</v>
      </c>
      <c r="E70" s="74" t="s">
        <v>279</v>
      </c>
      <c r="F70" s="58" t="s">
        <v>271</v>
      </c>
      <c r="G70" s="75" t="s">
        <v>53</v>
      </c>
      <c r="H70" s="58" t="s">
        <v>199</v>
      </c>
      <c r="I70" s="81" t="s">
        <v>53</v>
      </c>
      <c r="J70" s="74" t="s">
        <v>295</v>
      </c>
      <c r="K70" s="74" t="s">
        <v>400</v>
      </c>
      <c r="L70" s="74" t="s">
        <v>193</v>
      </c>
      <c r="M70" s="76">
        <v>45134</v>
      </c>
      <c r="N70" s="76">
        <v>45134</v>
      </c>
      <c r="O70" s="74" t="s">
        <v>1907</v>
      </c>
      <c r="P70" s="74"/>
      <c r="Q70" s="74" t="s">
        <v>9</v>
      </c>
      <c r="R70" s="74" t="s">
        <v>10</v>
      </c>
      <c r="S70" s="74"/>
      <c r="T70" s="74" t="s">
        <v>2641</v>
      </c>
      <c r="U70" s="74"/>
      <c r="V70" s="77"/>
      <c r="W70" s="74"/>
      <c r="X70" s="78"/>
      <c r="Y70" s="107">
        <v>45149</v>
      </c>
      <c r="Z70" s="58" t="s">
        <v>276</v>
      </c>
      <c r="AA70" s="74" t="s">
        <v>604</v>
      </c>
      <c r="AB70" s="79"/>
    </row>
    <row r="71" spans="1:28" s="150" customFormat="1" hidden="1" x14ac:dyDescent="0.35">
      <c r="A71" s="136">
        <v>30</v>
      </c>
      <c r="B71" s="136" t="s">
        <v>2642</v>
      </c>
      <c r="C71" s="144">
        <v>43</v>
      </c>
      <c r="D71" s="144" t="s">
        <v>13</v>
      </c>
      <c r="E71" s="92" t="s">
        <v>286</v>
      </c>
      <c r="F71" s="136" t="s">
        <v>271</v>
      </c>
      <c r="G71" s="387" t="s">
        <v>53</v>
      </c>
      <c r="H71" s="136" t="s">
        <v>199</v>
      </c>
      <c r="I71" s="85" t="s">
        <v>53</v>
      </c>
      <c r="J71" s="92" t="s">
        <v>301</v>
      </c>
      <c r="K71" s="92" t="s">
        <v>768</v>
      </c>
      <c r="L71" s="92" t="s">
        <v>193</v>
      </c>
      <c r="M71" s="145">
        <v>45134</v>
      </c>
      <c r="N71" s="145">
        <v>45134</v>
      </c>
      <c r="O71" s="92" t="s">
        <v>674</v>
      </c>
      <c r="P71" s="92"/>
      <c r="Q71" s="92" t="s">
        <v>9</v>
      </c>
      <c r="R71" s="92" t="s">
        <v>17</v>
      </c>
      <c r="S71" s="92"/>
      <c r="T71" s="92"/>
      <c r="U71" s="92"/>
      <c r="V71" s="146"/>
      <c r="W71" s="92"/>
      <c r="X71" s="147"/>
      <c r="Y71" s="148">
        <v>45140</v>
      </c>
      <c r="Z71" s="136" t="s">
        <v>276</v>
      </c>
      <c r="AA71" s="92" t="s">
        <v>2643</v>
      </c>
      <c r="AB71" s="100"/>
    </row>
    <row r="72" spans="1:28" hidden="1" x14ac:dyDescent="0.35">
      <c r="A72" s="58">
        <v>30</v>
      </c>
      <c r="B72" s="58" t="s">
        <v>2644</v>
      </c>
      <c r="C72" s="73">
        <v>41</v>
      </c>
      <c r="D72" s="73" t="s">
        <v>13</v>
      </c>
      <c r="E72" s="74" t="s">
        <v>286</v>
      </c>
      <c r="F72" s="58" t="s">
        <v>312</v>
      </c>
      <c r="G72" s="75" t="s">
        <v>2645</v>
      </c>
      <c r="H72" s="58" t="s">
        <v>199</v>
      </c>
      <c r="I72" s="81" t="s">
        <v>57</v>
      </c>
      <c r="J72" s="74" t="s">
        <v>1378</v>
      </c>
      <c r="K72" s="74" t="s">
        <v>1378</v>
      </c>
      <c r="L72" s="74" t="s">
        <v>193</v>
      </c>
      <c r="M72" s="76">
        <v>45134</v>
      </c>
      <c r="N72" s="76">
        <v>45134</v>
      </c>
      <c r="O72" s="74" t="s">
        <v>874</v>
      </c>
      <c r="P72" s="74"/>
      <c r="Q72" s="74" t="s">
        <v>9</v>
      </c>
      <c r="R72" s="74" t="s">
        <v>17</v>
      </c>
      <c r="S72" s="74"/>
      <c r="T72" s="74"/>
      <c r="U72" s="74" t="s">
        <v>163</v>
      </c>
      <c r="V72" s="77" t="s">
        <v>570</v>
      </c>
      <c r="W72" s="74"/>
      <c r="X72" s="78"/>
      <c r="Y72" s="107">
        <v>45140</v>
      </c>
      <c r="Z72" s="58" t="s">
        <v>276</v>
      </c>
      <c r="AA72" s="74" t="s">
        <v>277</v>
      </c>
      <c r="AB72" s="79">
        <v>2</v>
      </c>
    </row>
    <row r="73" spans="1:28" hidden="1" x14ac:dyDescent="0.35">
      <c r="A73" s="58">
        <v>30</v>
      </c>
      <c r="B73" s="58" t="s">
        <v>2646</v>
      </c>
      <c r="C73" s="73">
        <v>8</v>
      </c>
      <c r="D73" s="73" t="s">
        <v>13</v>
      </c>
      <c r="E73" s="74" t="s">
        <v>279</v>
      </c>
      <c r="F73" s="58" t="s">
        <v>271</v>
      </c>
      <c r="G73" s="75" t="s">
        <v>2647</v>
      </c>
      <c r="H73" s="58" t="s">
        <v>199</v>
      </c>
      <c r="I73" s="81" t="s">
        <v>53</v>
      </c>
      <c r="J73" s="74" t="s">
        <v>288</v>
      </c>
      <c r="K73" s="74" t="s">
        <v>1918</v>
      </c>
      <c r="L73" s="74" t="s">
        <v>193</v>
      </c>
      <c r="M73" s="76">
        <v>45134</v>
      </c>
      <c r="N73" s="76">
        <v>45134</v>
      </c>
      <c r="O73" s="74" t="s">
        <v>2648</v>
      </c>
      <c r="P73" s="74"/>
      <c r="Q73" s="74" t="s">
        <v>9</v>
      </c>
      <c r="R73" s="74" t="s">
        <v>10</v>
      </c>
      <c r="S73" s="74"/>
      <c r="T73" s="74" t="s">
        <v>2649</v>
      </c>
      <c r="U73" s="74"/>
      <c r="V73" s="77"/>
      <c r="W73" s="74"/>
      <c r="X73" s="78"/>
      <c r="Y73" s="107">
        <v>45136</v>
      </c>
      <c r="Z73" s="58" t="s">
        <v>276</v>
      </c>
      <c r="AA73" s="74" t="s">
        <v>2650</v>
      </c>
    </row>
    <row r="74" spans="1:28" hidden="1" x14ac:dyDescent="0.35">
      <c r="A74" s="58">
        <v>30</v>
      </c>
      <c r="B74" s="58" t="s">
        <v>2651</v>
      </c>
      <c r="C74" s="73">
        <v>1.4</v>
      </c>
      <c r="D74" s="73" t="s">
        <v>13</v>
      </c>
      <c r="E74" s="74" t="s">
        <v>279</v>
      </c>
      <c r="F74" s="58" t="s">
        <v>234</v>
      </c>
      <c r="G74" s="75" t="s">
        <v>7</v>
      </c>
      <c r="H74" s="58" t="s">
        <v>280</v>
      </c>
      <c r="I74" s="81" t="s">
        <v>7</v>
      </c>
      <c r="J74" s="74" t="s">
        <v>1264</v>
      </c>
      <c r="K74" s="74" t="s">
        <v>339</v>
      </c>
      <c r="L74" s="74" t="s">
        <v>193</v>
      </c>
      <c r="M74" s="76">
        <v>45135</v>
      </c>
      <c r="N74" s="76">
        <v>45135</v>
      </c>
      <c r="O74" s="74" t="s">
        <v>991</v>
      </c>
      <c r="P74" s="74"/>
      <c r="Q74" s="74" t="s">
        <v>9</v>
      </c>
      <c r="R74" s="74" t="s">
        <v>10</v>
      </c>
      <c r="S74" s="74"/>
      <c r="T74" s="74"/>
      <c r="U74" s="74"/>
      <c r="V74" s="77"/>
      <c r="W74" s="74"/>
      <c r="X74" s="78"/>
      <c r="Y74" s="107">
        <v>45138</v>
      </c>
      <c r="Z74" s="58" t="s">
        <v>276</v>
      </c>
      <c r="AA74" s="74" t="s">
        <v>2652</v>
      </c>
    </row>
    <row r="75" spans="1:28" hidden="1" x14ac:dyDescent="0.35">
      <c r="A75" s="58">
        <v>30</v>
      </c>
      <c r="B75" s="58" t="s">
        <v>2653</v>
      </c>
      <c r="C75" s="73">
        <v>9</v>
      </c>
      <c r="D75" s="73" t="s">
        <v>13</v>
      </c>
      <c r="E75" s="74" t="s">
        <v>286</v>
      </c>
      <c r="F75" s="58" t="s">
        <v>271</v>
      </c>
      <c r="G75" s="75" t="s">
        <v>7</v>
      </c>
      <c r="H75" s="58" t="s">
        <v>199</v>
      </c>
      <c r="I75" s="81" t="s">
        <v>7</v>
      </c>
      <c r="J75" s="74" t="s">
        <v>338</v>
      </c>
      <c r="K75" s="74" t="s">
        <v>339</v>
      </c>
      <c r="L75" s="74" t="s">
        <v>193</v>
      </c>
      <c r="M75" s="76">
        <v>45135</v>
      </c>
      <c r="N75" s="76">
        <v>45135</v>
      </c>
      <c r="O75" s="74" t="s">
        <v>991</v>
      </c>
      <c r="P75" s="74"/>
      <c r="Q75" s="74" t="s">
        <v>9</v>
      </c>
      <c r="R75" s="74" t="s">
        <v>10</v>
      </c>
      <c r="S75" s="74"/>
      <c r="T75" s="74"/>
      <c r="U75" s="74"/>
      <c r="V75" s="77"/>
      <c r="W75" s="74"/>
      <c r="X75" s="78"/>
      <c r="Y75" s="107">
        <v>45141</v>
      </c>
      <c r="Z75" s="58" t="s">
        <v>276</v>
      </c>
      <c r="AA75" s="74" t="s">
        <v>434</v>
      </c>
    </row>
    <row r="76" spans="1:28" hidden="1" x14ac:dyDescent="0.35">
      <c r="A76" s="58">
        <v>30</v>
      </c>
      <c r="B76" s="58" t="s">
        <v>2654</v>
      </c>
      <c r="C76" s="73">
        <v>4</v>
      </c>
      <c r="D76" s="73" t="s">
        <v>13</v>
      </c>
      <c r="E76" s="74" t="s">
        <v>279</v>
      </c>
      <c r="F76" s="58" t="s">
        <v>271</v>
      </c>
      <c r="G76" s="75" t="s">
        <v>1228</v>
      </c>
      <c r="H76" s="58" t="s">
        <v>280</v>
      </c>
      <c r="I76" s="81" t="s">
        <v>7</v>
      </c>
      <c r="J76" s="74" t="s">
        <v>433</v>
      </c>
      <c r="K76" s="74" t="s">
        <v>339</v>
      </c>
      <c r="L76" s="74" t="s">
        <v>193</v>
      </c>
      <c r="M76" s="76">
        <v>45135</v>
      </c>
      <c r="N76" s="76">
        <v>45135</v>
      </c>
      <c r="O76" s="74" t="s">
        <v>2655</v>
      </c>
      <c r="P76" s="74"/>
      <c r="Q76" s="74" t="s">
        <v>9</v>
      </c>
      <c r="R76" s="74" t="s">
        <v>10</v>
      </c>
      <c r="S76" s="74"/>
      <c r="T76" s="74"/>
      <c r="U76" s="74"/>
      <c r="V76" s="77"/>
      <c r="W76" s="74"/>
      <c r="X76" s="78"/>
      <c r="Y76" s="107">
        <v>45140</v>
      </c>
      <c r="Z76" s="58" t="s">
        <v>276</v>
      </c>
      <c r="AA76" s="74" t="s">
        <v>2656</v>
      </c>
    </row>
    <row r="77" spans="1:28" x14ac:dyDescent="0.35">
      <c r="A77" s="58">
        <v>30</v>
      </c>
      <c r="B77" s="58" t="s">
        <v>2657</v>
      </c>
      <c r="C77" s="73">
        <v>24</v>
      </c>
      <c r="D77" s="73" t="s">
        <v>13</v>
      </c>
      <c r="E77" s="74" t="s">
        <v>286</v>
      </c>
      <c r="F77" s="58" t="s">
        <v>271</v>
      </c>
      <c r="G77" s="75" t="s">
        <v>47</v>
      </c>
      <c r="H77" s="58" t="s">
        <v>199</v>
      </c>
      <c r="I77" s="75" t="s">
        <v>47</v>
      </c>
      <c r="J77" s="74" t="s">
        <v>357</v>
      </c>
      <c r="K77" s="74" t="s">
        <v>358</v>
      </c>
      <c r="L77" s="74" t="s">
        <v>195</v>
      </c>
      <c r="M77" s="76">
        <v>45137</v>
      </c>
      <c r="N77" s="76">
        <v>45137</v>
      </c>
      <c r="O77" s="74" t="s">
        <v>2658</v>
      </c>
      <c r="P77" s="74"/>
      <c r="Q77" s="74" t="s">
        <v>9</v>
      </c>
      <c r="R77" s="74" t="s">
        <v>17</v>
      </c>
      <c r="S77" s="74"/>
      <c r="T77" s="74"/>
      <c r="U77" s="74"/>
      <c r="V77" s="77"/>
      <c r="W77" s="74"/>
      <c r="X77" s="78"/>
      <c r="Y77" s="107">
        <v>45141</v>
      </c>
      <c r="Z77" s="58" t="s">
        <v>276</v>
      </c>
      <c r="AA77" s="74" t="s">
        <v>2659</v>
      </c>
    </row>
    <row r="78" spans="1:28" hidden="1" x14ac:dyDescent="0.35">
      <c r="A78" s="58">
        <v>31</v>
      </c>
      <c r="B78" s="58" t="s">
        <v>2660</v>
      </c>
      <c r="C78" s="73">
        <v>18</v>
      </c>
      <c r="D78" s="73" t="s">
        <v>13</v>
      </c>
      <c r="E78" s="74" t="s">
        <v>279</v>
      </c>
      <c r="F78" s="58" t="s">
        <v>312</v>
      </c>
      <c r="G78" s="75" t="s">
        <v>2572</v>
      </c>
      <c r="H78" s="58" t="s">
        <v>201</v>
      </c>
      <c r="I78" s="75" t="s">
        <v>186</v>
      </c>
      <c r="J78" s="74" t="s">
        <v>1264</v>
      </c>
      <c r="K78" s="74"/>
      <c r="L78" s="74" t="s">
        <v>193</v>
      </c>
      <c r="M78" s="76">
        <v>45138</v>
      </c>
      <c r="N78" s="76">
        <v>45138</v>
      </c>
      <c r="O78" s="74" t="s">
        <v>2661</v>
      </c>
      <c r="P78" s="74"/>
      <c r="Q78" s="74" t="s">
        <v>9</v>
      </c>
      <c r="R78" s="74" t="s">
        <v>10</v>
      </c>
      <c r="S78" s="74"/>
      <c r="T78" s="74"/>
      <c r="U78" s="74" t="s">
        <v>163</v>
      </c>
      <c r="V78" s="77" t="s">
        <v>2662</v>
      </c>
      <c r="W78" s="74"/>
      <c r="X78" s="78"/>
      <c r="Y78" s="107">
        <v>45142</v>
      </c>
      <c r="Z78" s="58" t="s">
        <v>276</v>
      </c>
      <c r="AA78" s="74" t="s">
        <v>2663</v>
      </c>
      <c r="AB78" s="79">
        <v>4</v>
      </c>
    </row>
    <row r="79" spans="1:28" hidden="1" x14ac:dyDescent="0.35">
      <c r="A79" s="58">
        <v>31</v>
      </c>
      <c r="B79" s="58" t="s">
        <v>2664</v>
      </c>
      <c r="C79" s="73">
        <v>6.5</v>
      </c>
      <c r="D79" s="73" t="s">
        <v>13</v>
      </c>
      <c r="E79" s="74" t="s">
        <v>279</v>
      </c>
      <c r="F79" s="58" t="s">
        <v>271</v>
      </c>
      <c r="G79" s="75" t="s">
        <v>336</v>
      </c>
      <c r="H79" s="58" t="s">
        <v>280</v>
      </c>
      <c r="I79" s="81" t="s">
        <v>7</v>
      </c>
      <c r="J79" s="74" t="s">
        <v>288</v>
      </c>
      <c r="K79" s="74" t="s">
        <v>339</v>
      </c>
      <c r="L79" s="74" t="s">
        <v>193</v>
      </c>
      <c r="M79" s="76">
        <v>45138</v>
      </c>
      <c r="N79" s="76">
        <v>45138</v>
      </c>
      <c r="O79" s="74" t="s">
        <v>2665</v>
      </c>
      <c r="P79" s="74"/>
      <c r="Q79" s="74" t="s">
        <v>9</v>
      </c>
      <c r="R79" s="74" t="s">
        <v>10</v>
      </c>
      <c r="S79" s="74"/>
      <c r="T79" s="74"/>
      <c r="U79" s="74"/>
      <c r="V79" s="77"/>
      <c r="W79" s="74"/>
      <c r="X79" s="78"/>
      <c r="Y79" s="107">
        <v>45141</v>
      </c>
      <c r="Z79" s="58" t="s">
        <v>276</v>
      </c>
      <c r="AA79" s="74" t="s">
        <v>2666</v>
      </c>
    </row>
    <row r="80" spans="1:28" hidden="1" x14ac:dyDescent="0.35">
      <c r="A80" s="58"/>
      <c r="B80" s="58"/>
      <c r="C80" s="73"/>
      <c r="D80" s="73"/>
      <c r="E80" s="74"/>
      <c r="F80" s="58"/>
      <c r="G80" s="75"/>
      <c r="H80" s="58"/>
      <c r="I80" s="81"/>
      <c r="J80" s="74"/>
      <c r="K80" s="74"/>
      <c r="L80" s="74"/>
      <c r="M80" s="76"/>
      <c r="N80" s="76"/>
      <c r="O80" s="74"/>
      <c r="P80" s="74"/>
      <c r="Q80" s="74"/>
      <c r="R80" s="74"/>
      <c r="S80" s="74"/>
      <c r="T80" s="74"/>
      <c r="U80" s="74"/>
      <c r="V80" s="77"/>
      <c r="W80" s="74"/>
      <c r="X80" s="78"/>
      <c r="Y80" s="107"/>
      <c r="Z80" s="58"/>
      <c r="AA80" s="74"/>
    </row>
    <row r="81" spans="1:27" hidden="1" x14ac:dyDescent="0.35">
      <c r="A81" s="58"/>
      <c r="B81" s="58"/>
      <c r="C81" s="73"/>
      <c r="D81" s="73"/>
      <c r="E81" s="74"/>
      <c r="F81" s="58"/>
      <c r="G81" s="75"/>
      <c r="H81" s="58"/>
      <c r="I81" s="81"/>
      <c r="J81" s="74"/>
      <c r="K81" s="74"/>
      <c r="L81" s="74"/>
      <c r="M81" s="76"/>
      <c r="N81" s="76"/>
      <c r="O81" s="74"/>
      <c r="P81" s="74"/>
      <c r="Q81" s="74"/>
      <c r="R81" s="74"/>
      <c r="S81" s="74"/>
      <c r="T81" s="74"/>
      <c r="U81" s="74"/>
      <c r="V81" s="77"/>
      <c r="W81" s="74"/>
      <c r="X81" s="78"/>
      <c r="Y81" s="107"/>
      <c r="Z81" s="58"/>
      <c r="AA81" s="74"/>
    </row>
    <row r="82" spans="1:27" hidden="1" x14ac:dyDescent="0.35">
      <c r="A82" s="58"/>
      <c r="B82" s="58"/>
      <c r="C82" s="73"/>
      <c r="D82" s="73"/>
      <c r="E82" s="74"/>
      <c r="F82" s="58"/>
      <c r="G82" s="75"/>
      <c r="H82" s="58"/>
      <c r="I82" s="81"/>
      <c r="J82" s="74"/>
      <c r="K82" s="74"/>
      <c r="L82" s="74"/>
      <c r="M82" s="76"/>
      <c r="N82" s="76"/>
      <c r="O82" s="74"/>
      <c r="P82" s="74"/>
      <c r="Q82" s="74"/>
      <c r="R82" s="74"/>
      <c r="S82" s="74"/>
      <c r="T82" s="74"/>
      <c r="U82" s="74"/>
      <c r="V82" s="77"/>
      <c r="W82" s="74"/>
      <c r="X82" s="78"/>
      <c r="Y82" s="107"/>
      <c r="Z82" s="58"/>
      <c r="AA82" s="74"/>
    </row>
    <row r="83" spans="1:27" hidden="1" x14ac:dyDescent="0.35">
      <c r="A83" s="58"/>
      <c r="B83" s="58"/>
      <c r="C83" s="73"/>
      <c r="D83" s="73"/>
      <c r="E83" s="74"/>
      <c r="F83" s="58"/>
      <c r="G83" s="75"/>
      <c r="H83" s="58"/>
      <c r="I83" s="81"/>
      <c r="J83" s="74"/>
      <c r="K83" s="74"/>
      <c r="L83" s="74"/>
      <c r="M83" s="76"/>
      <c r="N83" s="76"/>
      <c r="O83" s="74"/>
      <c r="P83" s="74"/>
      <c r="Q83" s="74"/>
      <c r="R83" s="74"/>
      <c r="S83" s="74"/>
      <c r="T83" s="74"/>
      <c r="U83" s="74"/>
      <c r="V83" s="77"/>
      <c r="W83" s="74"/>
      <c r="X83" s="78"/>
      <c r="Y83" s="107"/>
      <c r="Z83" s="58"/>
      <c r="AA83" s="74"/>
    </row>
    <row r="84" spans="1:27" hidden="1" x14ac:dyDescent="0.35">
      <c r="A84" s="58"/>
      <c r="B84" s="58"/>
      <c r="C84" s="73"/>
      <c r="D84" s="73"/>
      <c r="E84" s="74"/>
      <c r="F84" s="58"/>
      <c r="G84" s="75"/>
      <c r="H84" s="58"/>
      <c r="I84" s="81"/>
      <c r="J84" s="74"/>
      <c r="K84" s="74"/>
      <c r="L84" s="74"/>
      <c r="M84" s="76"/>
      <c r="N84" s="76"/>
      <c r="O84" s="74"/>
      <c r="P84" s="74"/>
      <c r="Q84" s="74"/>
      <c r="R84" s="74"/>
      <c r="S84" s="74"/>
      <c r="T84" s="74"/>
      <c r="U84" s="74"/>
      <c r="V84" s="77"/>
      <c r="W84" s="74"/>
      <c r="X84" s="78"/>
      <c r="Y84" s="107"/>
      <c r="Z84" s="58"/>
      <c r="AA84" s="74"/>
    </row>
    <row r="85" spans="1:27" hidden="1" x14ac:dyDescent="0.35">
      <c r="A85" s="58"/>
      <c r="B85" s="58"/>
      <c r="C85" s="73"/>
      <c r="D85" s="73"/>
      <c r="E85" s="74"/>
      <c r="F85" s="58"/>
      <c r="G85" s="75"/>
      <c r="H85" s="58"/>
      <c r="I85" s="81"/>
      <c r="J85" s="74"/>
      <c r="K85" s="74"/>
      <c r="L85" s="74"/>
      <c r="M85" s="76"/>
      <c r="N85" s="76"/>
      <c r="O85" s="74"/>
      <c r="P85" s="74"/>
      <c r="Q85" s="74"/>
      <c r="R85" s="74"/>
      <c r="S85" s="74"/>
      <c r="T85" s="74"/>
      <c r="U85" s="74"/>
      <c r="V85" s="77"/>
      <c r="W85" s="74"/>
      <c r="X85" s="78"/>
      <c r="Y85" s="107"/>
      <c r="Z85" s="58"/>
      <c r="AA85" s="74"/>
    </row>
    <row r="86" spans="1:27" hidden="1" x14ac:dyDescent="0.35">
      <c r="A86" s="58"/>
      <c r="B86" s="58"/>
      <c r="C86" s="73"/>
      <c r="D86" s="73"/>
      <c r="E86" s="74"/>
      <c r="F86" s="58"/>
      <c r="G86" s="75"/>
      <c r="H86" s="58"/>
      <c r="I86" s="81"/>
      <c r="J86" s="74"/>
      <c r="K86" s="74"/>
      <c r="L86" s="74"/>
      <c r="M86" s="76"/>
      <c r="N86" s="76"/>
      <c r="O86" s="74"/>
      <c r="P86" s="74"/>
      <c r="Q86" s="74"/>
      <c r="R86" s="74"/>
      <c r="S86" s="74"/>
      <c r="T86" s="74"/>
      <c r="U86" s="74"/>
      <c r="V86" s="77"/>
      <c r="W86" s="74"/>
      <c r="X86" s="78"/>
      <c r="Y86" s="107"/>
      <c r="Z86" s="58"/>
      <c r="AA86" s="74"/>
    </row>
    <row r="87" spans="1:27" hidden="1" x14ac:dyDescent="0.35">
      <c r="A87" s="58"/>
      <c r="B87" s="58"/>
      <c r="C87" s="73"/>
      <c r="D87" s="73"/>
      <c r="E87" s="74"/>
      <c r="F87" s="58"/>
      <c r="G87" s="75"/>
      <c r="H87" s="58"/>
      <c r="I87" s="81"/>
      <c r="J87" s="74"/>
      <c r="K87" s="74"/>
      <c r="L87" s="74"/>
      <c r="M87" s="76"/>
      <c r="N87" s="76"/>
      <c r="O87" s="74"/>
      <c r="P87" s="74"/>
      <c r="Q87" s="74"/>
      <c r="R87" s="74"/>
      <c r="S87" s="74"/>
      <c r="T87" s="74"/>
      <c r="U87" s="74"/>
      <c r="V87" s="77"/>
      <c r="W87" s="74"/>
      <c r="X87" s="78"/>
      <c r="Y87" s="107"/>
      <c r="Z87" s="58"/>
      <c r="AA87" s="74"/>
    </row>
    <row r="88" spans="1:27" hidden="1" x14ac:dyDescent="0.35">
      <c r="A88" s="58"/>
      <c r="B88" s="58"/>
      <c r="C88" s="73"/>
      <c r="D88" s="73"/>
      <c r="E88" s="74"/>
      <c r="F88" s="58"/>
      <c r="G88" s="75"/>
      <c r="H88" s="58"/>
      <c r="I88" s="81"/>
      <c r="J88" s="74"/>
      <c r="K88" s="74"/>
      <c r="L88" s="74"/>
      <c r="M88" s="76"/>
      <c r="N88" s="76"/>
      <c r="O88" s="74"/>
      <c r="P88" s="74"/>
      <c r="Q88" s="74"/>
      <c r="R88" s="74"/>
      <c r="S88" s="74"/>
      <c r="T88" s="74"/>
      <c r="U88" s="74"/>
      <c r="V88" s="77"/>
      <c r="W88" s="74"/>
      <c r="X88" s="78"/>
      <c r="Y88" s="107"/>
      <c r="Z88" s="58"/>
      <c r="AA88" s="74"/>
    </row>
    <row r="89" spans="1:27" hidden="1" x14ac:dyDescent="0.35">
      <c r="A89" s="58"/>
      <c r="B89" s="58"/>
      <c r="C89" s="73"/>
      <c r="D89" s="73"/>
      <c r="E89" s="74"/>
      <c r="F89" s="58"/>
      <c r="G89" s="75"/>
      <c r="H89" s="58"/>
      <c r="I89" s="81"/>
      <c r="J89" s="74"/>
      <c r="K89" s="74"/>
      <c r="L89" s="74"/>
      <c r="M89" s="76"/>
      <c r="N89" s="76"/>
      <c r="O89" s="74"/>
      <c r="P89" s="74"/>
      <c r="Q89" s="74"/>
      <c r="R89" s="74"/>
      <c r="S89" s="74"/>
      <c r="T89" s="74"/>
      <c r="U89" s="74"/>
      <c r="V89" s="77"/>
      <c r="W89" s="74"/>
      <c r="X89" s="78"/>
      <c r="Y89" s="107"/>
      <c r="Z89" s="58"/>
      <c r="AA89" s="74"/>
    </row>
    <row r="90" spans="1:27" hidden="1" x14ac:dyDescent="0.35">
      <c r="A90" s="58"/>
      <c r="B90" s="58"/>
      <c r="C90" s="73"/>
      <c r="D90" s="73"/>
      <c r="E90" s="74"/>
      <c r="F90" s="58"/>
      <c r="G90" s="75"/>
      <c r="H90" s="58"/>
      <c r="I90" s="81"/>
      <c r="J90" s="74"/>
      <c r="K90" s="74"/>
      <c r="L90" s="74"/>
      <c r="M90" s="76"/>
      <c r="N90" s="76"/>
      <c r="O90" s="74"/>
      <c r="P90" s="74"/>
      <c r="Q90" s="74"/>
      <c r="R90" s="74"/>
      <c r="S90" s="74"/>
      <c r="T90" s="74"/>
      <c r="U90" s="74"/>
      <c r="V90" s="77"/>
      <c r="W90" s="74"/>
      <c r="X90" s="78"/>
      <c r="Y90" s="107"/>
      <c r="Z90" s="58"/>
      <c r="AA90" s="74"/>
    </row>
    <row r="91" spans="1:27" hidden="1" x14ac:dyDescent="0.35">
      <c r="A91" s="58"/>
      <c r="B91" s="58"/>
      <c r="C91" s="73"/>
      <c r="D91" s="73"/>
      <c r="E91" s="74"/>
      <c r="F91" s="58"/>
      <c r="G91" s="75"/>
      <c r="H91" s="58"/>
      <c r="I91" s="81"/>
      <c r="J91" s="74"/>
      <c r="K91" s="74"/>
      <c r="L91" s="74"/>
      <c r="M91" s="76"/>
      <c r="N91" s="76"/>
      <c r="O91" s="74"/>
      <c r="P91" s="74"/>
      <c r="Q91" s="74"/>
      <c r="R91" s="74"/>
      <c r="S91" s="74"/>
      <c r="T91" s="74"/>
      <c r="U91" s="74"/>
      <c r="V91" s="77"/>
      <c r="W91" s="74"/>
      <c r="X91" s="78"/>
      <c r="Y91" s="107"/>
      <c r="Z91" s="58"/>
      <c r="AA91" s="74"/>
    </row>
    <row r="92" spans="1:27" hidden="1" x14ac:dyDescent="0.35">
      <c r="A92" s="58"/>
      <c r="B92" s="58"/>
      <c r="C92" s="73"/>
      <c r="D92" s="73"/>
      <c r="E92" s="74"/>
      <c r="F92" s="58"/>
      <c r="G92" s="75"/>
      <c r="H92" s="58"/>
      <c r="I92" s="81"/>
      <c r="J92" s="74"/>
      <c r="K92" s="74"/>
      <c r="L92" s="74"/>
      <c r="M92" s="76"/>
      <c r="N92" s="76"/>
      <c r="O92" s="74"/>
      <c r="P92" s="74"/>
      <c r="Q92" s="74"/>
      <c r="R92" s="74"/>
      <c r="S92" s="74"/>
      <c r="T92" s="74"/>
      <c r="U92" s="74"/>
      <c r="V92" s="77"/>
      <c r="W92" s="74"/>
      <c r="X92" s="78"/>
      <c r="Y92" s="107"/>
      <c r="Z92" s="58"/>
      <c r="AA92" s="74"/>
    </row>
    <row r="93" spans="1:27" hidden="1" x14ac:dyDescent="0.35">
      <c r="A93" s="58"/>
      <c r="B93" s="58"/>
      <c r="C93" s="73"/>
      <c r="D93" s="73"/>
      <c r="E93" s="74"/>
      <c r="F93" s="58"/>
      <c r="G93" s="75"/>
      <c r="H93" s="58"/>
      <c r="I93" s="81"/>
      <c r="J93" s="74"/>
      <c r="K93" s="74"/>
      <c r="L93" s="74"/>
      <c r="M93" s="76"/>
      <c r="N93" s="76"/>
      <c r="O93" s="74"/>
      <c r="P93" s="74"/>
      <c r="Q93" s="74"/>
      <c r="R93" s="74"/>
      <c r="S93" s="74"/>
      <c r="T93" s="74"/>
      <c r="U93" s="74"/>
      <c r="V93" s="77"/>
      <c r="W93" s="74"/>
      <c r="X93" s="78"/>
      <c r="Y93" s="107"/>
      <c r="Z93" s="58"/>
      <c r="AA93" s="74"/>
    </row>
    <row r="94" spans="1:27" hidden="1" x14ac:dyDescent="0.35">
      <c r="A94" s="58"/>
      <c r="B94" s="58"/>
      <c r="C94" s="73"/>
      <c r="D94" s="73"/>
      <c r="E94" s="74"/>
      <c r="F94" s="58"/>
      <c r="G94" s="75"/>
      <c r="H94" s="58"/>
      <c r="I94" s="81"/>
      <c r="J94" s="74"/>
      <c r="K94" s="74"/>
      <c r="L94" s="74"/>
      <c r="M94" s="76"/>
      <c r="N94" s="76"/>
      <c r="O94" s="74"/>
      <c r="P94" s="74"/>
      <c r="Q94" s="74"/>
      <c r="R94" s="74"/>
      <c r="S94" s="74"/>
      <c r="T94" s="74"/>
      <c r="U94" s="74"/>
      <c r="V94" s="77"/>
      <c r="W94" s="74"/>
      <c r="X94" s="78"/>
      <c r="Y94" s="107"/>
      <c r="Z94" s="58"/>
      <c r="AA94" s="74"/>
    </row>
    <row r="95" spans="1:27" hidden="1" x14ac:dyDescent="0.35">
      <c r="A95" s="58"/>
      <c r="B95" s="58"/>
      <c r="C95" s="73"/>
      <c r="D95" s="73"/>
      <c r="E95" s="74"/>
      <c r="F95" s="58"/>
      <c r="G95" s="75"/>
      <c r="H95" s="58"/>
      <c r="I95" s="81"/>
      <c r="J95" s="74"/>
      <c r="K95" s="74"/>
      <c r="L95" s="74"/>
      <c r="M95" s="76"/>
      <c r="N95" s="76"/>
      <c r="O95" s="74"/>
      <c r="P95" s="74"/>
      <c r="Q95" s="74"/>
      <c r="R95" s="74"/>
      <c r="S95" s="74"/>
      <c r="T95" s="74"/>
      <c r="U95" s="74"/>
      <c r="V95" s="77"/>
      <c r="W95" s="74"/>
      <c r="X95" s="78"/>
      <c r="Y95" s="107"/>
      <c r="Z95" s="58"/>
      <c r="AA95" s="74"/>
    </row>
    <row r="96" spans="1:27" hidden="1" x14ac:dyDescent="0.35">
      <c r="A96" s="58"/>
      <c r="B96" s="58"/>
      <c r="C96" s="73"/>
      <c r="D96" s="73"/>
      <c r="E96" s="74"/>
      <c r="F96" s="58"/>
      <c r="G96" s="75"/>
      <c r="H96" s="58"/>
      <c r="I96" s="81"/>
      <c r="J96" s="74"/>
      <c r="K96" s="74"/>
      <c r="L96" s="74"/>
      <c r="M96" s="76"/>
      <c r="N96" s="76"/>
      <c r="O96" s="74"/>
      <c r="P96" s="74"/>
      <c r="Q96" s="74"/>
      <c r="R96" s="74"/>
      <c r="S96" s="74"/>
      <c r="T96" s="74"/>
      <c r="U96" s="74"/>
      <c r="V96" s="77"/>
      <c r="W96" s="74"/>
      <c r="X96" s="78"/>
      <c r="Y96" s="107"/>
      <c r="Z96" s="58"/>
      <c r="AA96" s="74"/>
    </row>
    <row r="97" spans="1:27" hidden="1" x14ac:dyDescent="0.35">
      <c r="A97" s="58"/>
      <c r="B97" s="58"/>
      <c r="C97" s="73"/>
      <c r="D97" s="73"/>
      <c r="E97" s="74"/>
      <c r="F97" s="58"/>
      <c r="G97" s="75"/>
      <c r="H97" s="58"/>
      <c r="I97" s="81"/>
      <c r="J97" s="74"/>
      <c r="K97" s="74"/>
      <c r="L97" s="74"/>
      <c r="M97" s="76"/>
      <c r="N97" s="76"/>
      <c r="O97" s="74"/>
      <c r="P97" s="74"/>
      <c r="Q97" s="74"/>
      <c r="R97" s="74"/>
      <c r="S97" s="74"/>
      <c r="T97" s="74"/>
      <c r="U97" s="74"/>
      <c r="V97" s="77"/>
      <c r="W97" s="74"/>
      <c r="X97" s="78"/>
      <c r="Y97" s="107"/>
      <c r="Z97" s="58"/>
      <c r="AA97" s="74"/>
    </row>
    <row r="98" spans="1:27" hidden="1" x14ac:dyDescent="0.35">
      <c r="A98" s="58"/>
      <c r="B98" s="58"/>
      <c r="C98" s="73"/>
      <c r="D98" s="73"/>
      <c r="E98" s="74"/>
      <c r="F98" s="58"/>
      <c r="G98" s="75"/>
      <c r="H98" s="58"/>
      <c r="I98" s="81"/>
      <c r="J98" s="74"/>
      <c r="K98" s="74"/>
      <c r="L98" s="74"/>
      <c r="M98" s="76"/>
      <c r="N98" s="76"/>
      <c r="O98" s="74"/>
      <c r="P98" s="74"/>
      <c r="Q98" s="74"/>
      <c r="R98" s="74"/>
      <c r="S98" s="74"/>
      <c r="T98" s="74"/>
      <c r="U98" s="74"/>
      <c r="V98" s="77"/>
      <c r="W98" s="74"/>
      <c r="X98" s="78"/>
      <c r="Y98" s="107"/>
      <c r="Z98" s="58"/>
      <c r="AA98" s="74"/>
    </row>
    <row r="99" spans="1:27" hidden="1" x14ac:dyDescent="0.35">
      <c r="A99" s="58"/>
      <c r="B99" s="58"/>
      <c r="C99" s="73"/>
      <c r="D99" s="73"/>
      <c r="E99" s="74"/>
      <c r="F99" s="58"/>
      <c r="G99" s="75"/>
      <c r="H99" s="58"/>
      <c r="I99" s="81"/>
      <c r="J99" s="74"/>
      <c r="K99" s="74"/>
      <c r="L99" s="74"/>
      <c r="M99" s="76"/>
      <c r="N99" s="76"/>
      <c r="O99" s="74"/>
      <c r="P99" s="74"/>
      <c r="Q99" s="74"/>
      <c r="R99" s="74"/>
      <c r="S99" s="74"/>
      <c r="T99" s="74"/>
      <c r="U99" s="74"/>
      <c r="V99" s="77"/>
      <c r="W99" s="74"/>
      <c r="X99" s="78"/>
      <c r="Y99" s="107"/>
      <c r="Z99" s="58"/>
      <c r="AA99" s="74"/>
    </row>
    <row r="100" spans="1:27" hidden="1" x14ac:dyDescent="0.35">
      <c r="A100" s="58"/>
      <c r="B100" s="58"/>
      <c r="C100" s="73"/>
      <c r="D100" s="73"/>
      <c r="E100" s="74"/>
      <c r="F100" s="58"/>
      <c r="G100" s="75"/>
      <c r="H100" s="58"/>
      <c r="I100" s="81"/>
      <c r="J100" s="74"/>
      <c r="K100" s="74"/>
      <c r="L100" s="74"/>
      <c r="M100" s="76"/>
      <c r="N100" s="76"/>
      <c r="O100" s="74"/>
      <c r="P100" s="74"/>
      <c r="Q100" s="74"/>
      <c r="R100" s="74"/>
      <c r="S100" s="74"/>
      <c r="T100" s="74"/>
      <c r="U100" s="74"/>
      <c r="V100" s="77"/>
      <c r="W100" s="74"/>
      <c r="X100" s="78"/>
      <c r="Y100" s="107"/>
      <c r="Z100" s="58"/>
      <c r="AA100" s="74"/>
    </row>
    <row r="101" spans="1:27" hidden="1" x14ac:dyDescent="0.35">
      <c r="A101" s="58"/>
      <c r="B101" s="58"/>
      <c r="C101" s="73"/>
      <c r="D101" s="73"/>
      <c r="E101" s="74"/>
      <c r="F101" s="58"/>
      <c r="G101" s="75"/>
      <c r="H101" s="58"/>
      <c r="I101" s="81"/>
      <c r="J101" s="74"/>
      <c r="K101" s="74"/>
      <c r="L101" s="74"/>
      <c r="M101" s="76"/>
      <c r="N101" s="76"/>
      <c r="O101" s="74"/>
      <c r="P101" s="74"/>
      <c r="Q101" s="74"/>
      <c r="R101" s="74"/>
      <c r="S101" s="74"/>
      <c r="T101" s="74"/>
      <c r="U101" s="74"/>
      <c r="V101" s="77"/>
      <c r="W101" s="74"/>
      <c r="X101" s="78"/>
      <c r="Y101" s="107"/>
      <c r="Z101" s="58"/>
      <c r="AA101" s="74"/>
    </row>
    <row r="102" spans="1:27" hidden="1" x14ac:dyDescent="0.35">
      <c r="A102" s="58"/>
      <c r="B102" s="58"/>
      <c r="C102" s="73"/>
      <c r="D102" s="73"/>
      <c r="E102" s="74"/>
      <c r="F102" s="58"/>
      <c r="G102" s="75"/>
      <c r="H102" s="58"/>
      <c r="I102" s="81"/>
      <c r="J102" s="74"/>
      <c r="K102" s="74"/>
      <c r="L102" s="74"/>
      <c r="M102" s="76"/>
      <c r="N102" s="76"/>
      <c r="O102" s="74"/>
      <c r="P102" s="74"/>
      <c r="Q102" s="74"/>
      <c r="R102" s="74"/>
      <c r="S102" s="74"/>
      <c r="T102" s="74"/>
      <c r="U102" s="74"/>
      <c r="V102" s="77"/>
      <c r="W102" s="74"/>
      <c r="X102" s="78"/>
      <c r="Y102" s="107"/>
      <c r="Z102" s="58"/>
      <c r="AA102" s="74"/>
    </row>
    <row r="103" spans="1:27" hidden="1" x14ac:dyDescent="0.35">
      <c r="A103" s="58"/>
      <c r="B103" s="58"/>
      <c r="C103" s="73"/>
      <c r="D103" s="73"/>
      <c r="E103" s="74"/>
      <c r="F103" s="58"/>
      <c r="G103" s="75"/>
      <c r="H103" s="58"/>
      <c r="I103" s="81"/>
      <c r="J103" s="74"/>
      <c r="K103" s="74"/>
      <c r="L103" s="74"/>
      <c r="M103" s="76"/>
      <c r="N103" s="76"/>
      <c r="O103" s="74"/>
      <c r="P103" s="74"/>
      <c r="Q103" s="74"/>
      <c r="R103" s="74"/>
      <c r="S103" s="74"/>
      <c r="T103" s="74"/>
      <c r="U103" s="74"/>
      <c r="V103" s="77"/>
      <c r="W103" s="74"/>
      <c r="X103" s="78"/>
      <c r="Y103" s="107"/>
      <c r="Z103" s="58"/>
      <c r="AA103" s="74"/>
    </row>
    <row r="104" spans="1:27" hidden="1" x14ac:dyDescent="0.35">
      <c r="A104" s="58"/>
      <c r="B104" s="58"/>
      <c r="C104" s="73"/>
      <c r="D104" s="73"/>
      <c r="E104" s="74"/>
      <c r="F104" s="58"/>
      <c r="G104" s="75"/>
      <c r="H104" s="58"/>
      <c r="I104" s="81"/>
      <c r="J104" s="74"/>
      <c r="K104" s="74"/>
      <c r="L104" s="74"/>
      <c r="M104" s="76"/>
      <c r="N104" s="76"/>
      <c r="O104" s="74"/>
      <c r="P104" s="74"/>
      <c r="Q104" s="74"/>
      <c r="R104" s="74"/>
      <c r="S104" s="74"/>
      <c r="T104" s="74"/>
      <c r="U104" s="74"/>
      <c r="V104" s="77"/>
      <c r="W104" s="74"/>
      <c r="X104" s="78"/>
      <c r="Y104" s="107"/>
      <c r="Z104" s="58"/>
      <c r="AA104" s="74"/>
    </row>
    <row r="105" spans="1:27" hidden="1" x14ac:dyDescent="0.35">
      <c r="A105" s="58"/>
      <c r="B105" s="58"/>
      <c r="C105" s="73"/>
      <c r="D105" s="73"/>
      <c r="E105" s="74"/>
      <c r="F105" s="58"/>
      <c r="G105" s="75"/>
      <c r="H105" s="58"/>
      <c r="I105" s="81"/>
      <c r="J105" s="74"/>
      <c r="K105" s="74"/>
      <c r="L105" s="74"/>
      <c r="M105" s="76"/>
      <c r="N105" s="76"/>
      <c r="O105" s="74"/>
      <c r="P105" s="74"/>
      <c r="Q105" s="74"/>
      <c r="R105" s="74"/>
      <c r="S105" s="74"/>
      <c r="T105" s="74"/>
      <c r="U105" s="74"/>
      <c r="V105" s="77"/>
      <c r="W105" s="74"/>
      <c r="X105" s="78"/>
      <c r="Y105" s="107"/>
      <c r="Z105" s="58"/>
      <c r="AA105" s="74"/>
    </row>
    <row r="106" spans="1:27" hidden="1" x14ac:dyDescent="0.35">
      <c r="A106" s="58"/>
      <c r="B106" s="58"/>
      <c r="C106" s="73"/>
      <c r="D106" s="73"/>
      <c r="E106" s="74"/>
      <c r="F106" s="58"/>
      <c r="G106" s="75"/>
      <c r="H106" s="58"/>
      <c r="I106" s="81"/>
      <c r="J106" s="74"/>
      <c r="K106" s="74"/>
      <c r="L106" s="74"/>
      <c r="M106" s="76"/>
      <c r="N106" s="76"/>
      <c r="O106" s="74"/>
      <c r="P106" s="74"/>
      <c r="Q106" s="74"/>
      <c r="R106" s="74"/>
      <c r="S106" s="74"/>
      <c r="T106" s="74"/>
      <c r="U106" s="74"/>
      <c r="V106" s="77"/>
      <c r="W106" s="74"/>
      <c r="X106" s="78"/>
      <c r="Y106" s="107"/>
      <c r="Z106" s="58"/>
      <c r="AA106" s="74"/>
    </row>
    <row r="107" spans="1:27" hidden="1" x14ac:dyDescent="0.35">
      <c r="A107" s="58"/>
      <c r="B107" s="58"/>
      <c r="C107" s="73"/>
      <c r="D107" s="73"/>
      <c r="E107" s="74"/>
      <c r="F107" s="58"/>
      <c r="G107" s="75"/>
      <c r="H107" s="58"/>
      <c r="I107" s="81"/>
      <c r="J107" s="74"/>
      <c r="K107" s="74"/>
      <c r="L107" s="74"/>
      <c r="M107" s="76"/>
      <c r="N107" s="76"/>
      <c r="O107" s="74"/>
      <c r="P107" s="74"/>
      <c r="Q107" s="74"/>
      <c r="R107" s="74"/>
      <c r="S107" s="74"/>
      <c r="T107" s="74"/>
      <c r="U107" s="74"/>
      <c r="V107" s="77"/>
      <c r="W107" s="74"/>
      <c r="X107" s="78"/>
      <c r="Y107" s="107"/>
      <c r="Z107" s="58"/>
      <c r="AA107" s="74"/>
    </row>
    <row r="108" spans="1:27" hidden="1" x14ac:dyDescent="0.35">
      <c r="A108" s="58"/>
      <c r="B108" s="58"/>
      <c r="C108" s="73"/>
      <c r="D108" s="73"/>
      <c r="E108" s="74"/>
      <c r="F108" s="58"/>
      <c r="G108" s="75"/>
      <c r="H108" s="58"/>
      <c r="I108" s="81"/>
      <c r="J108" s="74"/>
      <c r="K108" s="74"/>
      <c r="L108" s="74"/>
      <c r="M108" s="76"/>
      <c r="N108" s="76"/>
      <c r="O108" s="74"/>
      <c r="P108" s="74"/>
      <c r="Q108" s="74"/>
      <c r="R108" s="74"/>
      <c r="S108" s="74"/>
      <c r="T108" s="74"/>
      <c r="U108" s="74"/>
      <c r="V108" s="77"/>
      <c r="W108" s="74"/>
      <c r="X108" s="78"/>
      <c r="Y108" s="107"/>
      <c r="Z108" s="58"/>
      <c r="AA108" s="74"/>
    </row>
    <row r="109" spans="1:27" hidden="1" x14ac:dyDescent="0.35">
      <c r="A109" s="58"/>
      <c r="B109" s="58"/>
      <c r="C109" s="73"/>
      <c r="D109" s="73"/>
      <c r="E109" s="74"/>
      <c r="F109" s="58"/>
      <c r="G109" s="75"/>
      <c r="H109" s="58"/>
      <c r="I109" s="81"/>
      <c r="J109" s="74"/>
      <c r="K109" s="74"/>
      <c r="L109" s="74"/>
      <c r="M109" s="76"/>
      <c r="N109" s="76"/>
      <c r="O109" s="74"/>
      <c r="P109" s="74"/>
      <c r="Q109" s="74"/>
      <c r="R109" s="74"/>
      <c r="S109" s="74"/>
      <c r="T109" s="74"/>
      <c r="U109" s="74"/>
      <c r="V109" s="77"/>
      <c r="W109" s="74"/>
      <c r="X109" s="78"/>
      <c r="Y109" s="107"/>
      <c r="Z109" s="58"/>
      <c r="AA109" s="74"/>
    </row>
    <row r="110" spans="1:27" hidden="1" x14ac:dyDescent="0.35">
      <c r="A110" s="58"/>
      <c r="B110" s="58"/>
      <c r="C110" s="73"/>
      <c r="D110" s="73"/>
      <c r="E110" s="74"/>
      <c r="F110" s="58"/>
      <c r="G110" s="75"/>
      <c r="H110" s="58"/>
      <c r="I110" s="81"/>
      <c r="J110" s="74"/>
      <c r="K110" s="74"/>
      <c r="L110" s="74"/>
      <c r="M110" s="76"/>
      <c r="N110" s="76"/>
      <c r="O110" s="74"/>
      <c r="P110" s="74"/>
      <c r="Q110" s="74"/>
      <c r="R110" s="74"/>
      <c r="S110" s="74"/>
      <c r="T110" s="74"/>
      <c r="U110" s="74"/>
      <c r="V110" s="77"/>
      <c r="W110" s="74"/>
      <c r="X110" s="78"/>
      <c r="Y110" s="107"/>
      <c r="Z110" s="58"/>
      <c r="AA110" s="74"/>
    </row>
    <row r="111" spans="1:27" hidden="1" x14ac:dyDescent="0.35">
      <c r="A111" s="58"/>
      <c r="B111" s="58"/>
      <c r="C111" s="73"/>
      <c r="D111" s="73"/>
      <c r="E111" s="74"/>
      <c r="F111" s="58"/>
      <c r="G111" s="75"/>
      <c r="H111" s="58"/>
      <c r="I111" s="81"/>
      <c r="J111" s="74"/>
      <c r="K111" s="74"/>
      <c r="L111" s="74"/>
      <c r="M111" s="76"/>
      <c r="N111" s="76"/>
      <c r="O111" s="74"/>
      <c r="P111" s="74"/>
      <c r="Q111" s="74"/>
      <c r="R111" s="74"/>
      <c r="S111" s="74"/>
      <c r="T111" s="74"/>
      <c r="U111" s="74"/>
      <c r="V111" s="77"/>
      <c r="W111" s="74"/>
      <c r="X111" s="78"/>
      <c r="Y111" s="107"/>
      <c r="Z111" s="58"/>
      <c r="AA111" s="74"/>
    </row>
    <row r="112" spans="1:27" hidden="1" x14ac:dyDescent="0.35">
      <c r="A112" s="58"/>
      <c r="B112" s="58"/>
      <c r="C112" s="73"/>
      <c r="D112" s="73"/>
      <c r="E112" s="74"/>
      <c r="F112" s="58"/>
      <c r="G112" s="75"/>
      <c r="H112" s="58"/>
      <c r="I112" s="81"/>
      <c r="J112" s="74"/>
      <c r="K112" s="74"/>
      <c r="L112" s="74"/>
      <c r="M112" s="76"/>
      <c r="N112" s="76"/>
      <c r="O112" s="74"/>
      <c r="P112" s="74"/>
      <c r="Q112" s="74"/>
      <c r="R112" s="74"/>
      <c r="S112" s="74"/>
      <c r="T112" s="74"/>
      <c r="U112" s="74"/>
      <c r="V112" s="77"/>
      <c r="W112" s="74"/>
      <c r="X112" s="78"/>
      <c r="Y112" s="107"/>
      <c r="Z112" s="58"/>
      <c r="AA112" s="74"/>
    </row>
    <row r="113" spans="1:27" hidden="1" x14ac:dyDescent="0.35">
      <c r="A113" s="58"/>
      <c r="B113" s="58"/>
      <c r="C113" s="73"/>
      <c r="D113" s="73"/>
      <c r="E113" s="74"/>
      <c r="F113" s="58"/>
      <c r="G113" s="75"/>
      <c r="H113" s="58"/>
      <c r="I113" s="81"/>
      <c r="J113" s="74"/>
      <c r="K113" s="74"/>
      <c r="L113" s="74"/>
      <c r="M113" s="76"/>
      <c r="N113" s="76"/>
      <c r="O113" s="74"/>
      <c r="P113" s="74"/>
      <c r="Q113" s="74"/>
      <c r="R113" s="74"/>
      <c r="S113" s="74"/>
      <c r="T113" s="74"/>
      <c r="U113" s="74"/>
      <c r="V113" s="77"/>
      <c r="W113" s="74"/>
      <c r="X113" s="78"/>
      <c r="Y113" s="107"/>
      <c r="Z113" s="58"/>
      <c r="AA113" s="74"/>
    </row>
    <row r="114" spans="1:27" hidden="1" x14ac:dyDescent="0.35">
      <c r="A114" s="58"/>
      <c r="B114" s="58"/>
      <c r="C114" s="73"/>
      <c r="D114" s="73"/>
      <c r="E114" s="74"/>
      <c r="F114" s="58"/>
      <c r="G114" s="75"/>
      <c r="H114" s="58"/>
      <c r="I114" s="81"/>
      <c r="J114" s="74"/>
      <c r="K114" s="74"/>
      <c r="L114" s="74"/>
      <c r="M114" s="76"/>
      <c r="N114" s="76"/>
      <c r="O114" s="74"/>
      <c r="P114" s="74"/>
      <c r="Q114" s="74"/>
      <c r="R114" s="74"/>
      <c r="S114" s="74"/>
      <c r="T114" s="74"/>
      <c r="U114" s="74"/>
      <c r="V114" s="77"/>
      <c r="W114" s="74"/>
      <c r="X114" s="78"/>
      <c r="Y114" s="107"/>
      <c r="Z114" s="58"/>
      <c r="AA114" s="74"/>
    </row>
    <row r="115" spans="1:27" hidden="1" x14ac:dyDescent="0.35">
      <c r="A115" s="58"/>
      <c r="B115" s="58"/>
      <c r="C115" s="73"/>
      <c r="D115" s="73"/>
      <c r="E115" s="74"/>
      <c r="F115" s="58"/>
      <c r="G115" s="75"/>
      <c r="H115" s="58"/>
      <c r="I115" s="81"/>
      <c r="J115" s="74"/>
      <c r="K115" s="74"/>
      <c r="L115" s="74"/>
      <c r="M115" s="76"/>
      <c r="N115" s="76"/>
      <c r="O115" s="74"/>
      <c r="P115" s="74"/>
      <c r="Q115" s="74"/>
      <c r="R115" s="74"/>
      <c r="S115" s="74"/>
      <c r="T115" s="74"/>
      <c r="U115" s="74"/>
      <c r="V115" s="77"/>
      <c r="W115" s="74"/>
      <c r="X115" s="78"/>
      <c r="Y115" s="107"/>
      <c r="Z115" s="58"/>
      <c r="AA115" s="74"/>
    </row>
    <row r="116" spans="1:27" hidden="1" x14ac:dyDescent="0.35">
      <c r="A116" s="58"/>
      <c r="B116" s="58"/>
      <c r="C116" s="73"/>
      <c r="D116" s="73"/>
      <c r="E116" s="74"/>
      <c r="F116" s="58"/>
      <c r="G116" s="75"/>
      <c r="H116" s="58"/>
      <c r="I116" s="81"/>
      <c r="J116" s="74"/>
      <c r="K116" s="74"/>
      <c r="L116" s="74"/>
      <c r="M116" s="76"/>
      <c r="N116" s="76"/>
      <c r="O116" s="74"/>
      <c r="P116" s="74"/>
      <c r="Q116" s="74"/>
      <c r="R116" s="74"/>
      <c r="S116" s="74"/>
      <c r="T116" s="74"/>
      <c r="U116" s="74"/>
      <c r="V116" s="77"/>
      <c r="W116" s="74"/>
      <c r="X116" s="78"/>
      <c r="Y116" s="107"/>
      <c r="Z116" s="58"/>
      <c r="AA116" s="74"/>
    </row>
    <row r="117" spans="1:27" hidden="1" x14ac:dyDescent="0.35">
      <c r="A117" s="58"/>
      <c r="B117" s="58"/>
      <c r="C117" s="73"/>
      <c r="D117" s="73"/>
      <c r="E117" s="74"/>
      <c r="F117" s="58"/>
      <c r="G117" s="75"/>
      <c r="H117" s="58"/>
      <c r="I117" s="81"/>
      <c r="J117" s="74"/>
      <c r="K117" s="74"/>
      <c r="L117" s="74"/>
      <c r="M117" s="76"/>
      <c r="N117" s="76"/>
      <c r="O117" s="74"/>
      <c r="P117" s="74"/>
      <c r="Q117" s="74"/>
      <c r="R117" s="74"/>
      <c r="S117" s="74"/>
      <c r="T117" s="74"/>
      <c r="U117" s="74"/>
      <c r="V117" s="77"/>
      <c r="W117" s="74"/>
      <c r="X117" s="78"/>
      <c r="Y117" s="107"/>
      <c r="Z117" s="58"/>
      <c r="AA117" s="74"/>
    </row>
    <row r="118" spans="1:27" hidden="1" x14ac:dyDescent="0.35">
      <c r="A118" s="58"/>
      <c r="B118" s="58"/>
      <c r="C118" s="73"/>
      <c r="D118" s="73"/>
      <c r="E118" s="74"/>
      <c r="F118" s="58"/>
      <c r="G118" s="75"/>
      <c r="H118" s="58"/>
      <c r="I118" s="81"/>
      <c r="J118" s="74"/>
      <c r="K118" s="74"/>
      <c r="L118" s="74"/>
      <c r="M118" s="76"/>
      <c r="N118" s="76"/>
      <c r="O118" s="74"/>
      <c r="P118" s="74"/>
      <c r="Q118" s="74"/>
      <c r="R118" s="74"/>
      <c r="S118" s="74"/>
      <c r="T118" s="74"/>
      <c r="U118" s="74"/>
      <c r="V118" s="77"/>
      <c r="W118" s="74"/>
      <c r="X118" s="78"/>
      <c r="Y118" s="107"/>
      <c r="Z118" s="58"/>
      <c r="AA118" s="74"/>
    </row>
    <row r="119" spans="1:27" hidden="1" x14ac:dyDescent="0.35">
      <c r="A119" s="58"/>
      <c r="B119" s="58"/>
      <c r="C119" s="73"/>
      <c r="D119" s="73"/>
      <c r="E119" s="74"/>
      <c r="F119" s="58"/>
      <c r="G119" s="75"/>
      <c r="H119" s="58"/>
      <c r="I119" s="81"/>
      <c r="J119" s="74"/>
      <c r="K119" s="74"/>
      <c r="L119" s="74"/>
      <c r="M119" s="76"/>
      <c r="N119" s="76"/>
      <c r="O119" s="74"/>
      <c r="P119" s="74"/>
      <c r="Q119" s="74"/>
      <c r="R119" s="74"/>
      <c r="S119" s="74"/>
      <c r="T119" s="74"/>
      <c r="U119" s="74"/>
      <c r="V119" s="77"/>
      <c r="W119" s="74"/>
      <c r="X119" s="78"/>
      <c r="Y119" s="107"/>
      <c r="Z119" s="58"/>
      <c r="AA119" s="74"/>
    </row>
    <row r="120" spans="1:27" hidden="1" x14ac:dyDescent="0.35">
      <c r="A120" s="58"/>
      <c r="B120" s="58"/>
      <c r="C120" s="73"/>
      <c r="D120" s="73"/>
      <c r="E120" s="74"/>
      <c r="F120" s="58"/>
      <c r="G120" s="75"/>
      <c r="H120" s="58"/>
      <c r="I120" s="81"/>
      <c r="J120" s="74"/>
      <c r="K120" s="74"/>
      <c r="L120" s="74"/>
      <c r="M120" s="76"/>
      <c r="N120" s="76"/>
      <c r="O120" s="74"/>
      <c r="P120" s="74"/>
      <c r="Q120" s="74"/>
      <c r="R120" s="74"/>
      <c r="S120" s="74"/>
      <c r="T120" s="74"/>
      <c r="U120" s="74"/>
      <c r="V120" s="77"/>
      <c r="W120" s="74"/>
      <c r="X120" s="78"/>
      <c r="Y120" s="107"/>
      <c r="Z120" s="58"/>
      <c r="AA120" s="74"/>
    </row>
    <row r="121" spans="1:27" hidden="1" x14ac:dyDescent="0.35">
      <c r="A121" s="58"/>
      <c r="B121" s="58"/>
      <c r="C121" s="73"/>
      <c r="D121" s="73"/>
      <c r="E121" s="74"/>
      <c r="F121" s="58"/>
      <c r="G121" s="75"/>
      <c r="H121" s="58"/>
      <c r="I121" s="81"/>
      <c r="J121" s="74"/>
      <c r="K121" s="74"/>
      <c r="L121" s="74"/>
      <c r="M121" s="76"/>
      <c r="N121" s="76"/>
      <c r="O121" s="74"/>
      <c r="P121" s="74"/>
      <c r="Q121" s="74"/>
      <c r="R121" s="74"/>
      <c r="S121" s="74"/>
      <c r="T121" s="74"/>
      <c r="U121" s="74"/>
      <c r="V121" s="77"/>
      <c r="W121" s="74"/>
      <c r="X121" s="78"/>
      <c r="Y121" s="107"/>
      <c r="Z121" s="58"/>
      <c r="AA121" s="74"/>
    </row>
    <row r="122" spans="1:27" hidden="1" x14ac:dyDescent="0.35">
      <c r="A122" s="58"/>
      <c r="B122" s="58"/>
      <c r="C122" s="73"/>
      <c r="D122" s="73"/>
      <c r="E122" s="74"/>
      <c r="F122" s="58"/>
      <c r="G122" s="75"/>
      <c r="H122" s="58"/>
      <c r="I122" s="81"/>
      <c r="J122" s="74"/>
      <c r="K122" s="74"/>
      <c r="L122" s="74"/>
      <c r="M122" s="76"/>
      <c r="N122" s="76"/>
      <c r="O122" s="74"/>
      <c r="P122" s="74"/>
      <c r="Q122" s="74"/>
      <c r="R122" s="74"/>
      <c r="S122" s="74"/>
      <c r="T122" s="74"/>
      <c r="U122" s="74"/>
      <c r="V122" s="77"/>
      <c r="W122" s="74"/>
      <c r="X122" s="78"/>
      <c r="Y122" s="107"/>
      <c r="Z122" s="58"/>
      <c r="AA122" s="74"/>
    </row>
    <row r="123" spans="1:27" hidden="1" x14ac:dyDescent="0.35">
      <c r="A123" s="58"/>
      <c r="B123" s="58"/>
      <c r="C123" s="73"/>
      <c r="D123" s="73"/>
      <c r="E123" s="74"/>
      <c r="F123" s="58"/>
      <c r="G123" s="75"/>
      <c r="H123" s="58"/>
      <c r="I123" s="81"/>
      <c r="J123" s="74"/>
      <c r="K123" s="74"/>
      <c r="L123" s="74"/>
      <c r="M123" s="76"/>
      <c r="N123" s="76"/>
      <c r="O123" s="74"/>
      <c r="P123" s="74"/>
      <c r="Q123" s="74"/>
      <c r="R123" s="74"/>
      <c r="S123" s="74"/>
      <c r="T123" s="74"/>
      <c r="U123" s="74"/>
      <c r="V123" s="77"/>
      <c r="W123" s="74"/>
      <c r="X123" s="78"/>
      <c r="Y123" s="107"/>
      <c r="Z123" s="58"/>
      <c r="AA123" s="74"/>
    </row>
    <row r="124" spans="1:27" hidden="1" x14ac:dyDescent="0.35">
      <c r="A124" s="58"/>
      <c r="B124" s="58"/>
      <c r="C124" s="73"/>
      <c r="D124" s="73"/>
      <c r="E124" s="74"/>
      <c r="F124" s="58"/>
      <c r="G124" s="75"/>
      <c r="H124" s="58"/>
      <c r="I124" s="81"/>
      <c r="J124" s="74"/>
      <c r="K124" s="74"/>
      <c r="L124" s="74"/>
      <c r="M124" s="76"/>
      <c r="N124" s="76"/>
      <c r="O124" s="74"/>
      <c r="P124" s="74"/>
      <c r="Q124" s="74"/>
      <c r="R124" s="74"/>
      <c r="S124" s="74"/>
      <c r="T124" s="74"/>
      <c r="U124" s="74"/>
      <c r="V124" s="77"/>
      <c r="W124" s="74"/>
      <c r="X124" s="78"/>
      <c r="Y124" s="107"/>
      <c r="Z124" s="58"/>
      <c r="AA124" s="74"/>
    </row>
    <row r="125" spans="1:27" hidden="1" x14ac:dyDescent="0.35">
      <c r="A125" s="58"/>
      <c r="B125" s="58"/>
      <c r="C125" s="73"/>
      <c r="D125" s="73"/>
      <c r="E125" s="74"/>
      <c r="F125" s="58"/>
      <c r="G125" s="75"/>
      <c r="H125" s="58"/>
      <c r="I125" s="81"/>
      <c r="J125" s="74"/>
      <c r="K125" s="74"/>
      <c r="L125" s="74"/>
      <c r="M125" s="76"/>
      <c r="N125" s="76"/>
      <c r="O125" s="74"/>
      <c r="P125" s="74"/>
      <c r="Q125" s="74"/>
      <c r="R125" s="74"/>
      <c r="S125" s="74"/>
      <c r="T125" s="74"/>
      <c r="U125" s="74"/>
      <c r="V125" s="77"/>
      <c r="W125" s="74"/>
      <c r="X125" s="78"/>
      <c r="Y125" s="107"/>
      <c r="Z125" s="58"/>
      <c r="AA125" s="74"/>
    </row>
    <row r="126" spans="1:27" hidden="1" x14ac:dyDescent="0.35">
      <c r="A126" s="58"/>
      <c r="B126" s="58"/>
      <c r="C126" s="73"/>
      <c r="D126" s="73"/>
      <c r="E126" s="74"/>
      <c r="F126" s="58"/>
      <c r="G126" s="75"/>
      <c r="H126" s="58"/>
      <c r="I126" s="81"/>
      <c r="J126" s="74"/>
      <c r="K126" s="74"/>
      <c r="L126" s="74"/>
      <c r="M126" s="76"/>
      <c r="N126" s="76"/>
      <c r="O126" s="74"/>
      <c r="P126" s="74"/>
      <c r="Q126" s="74"/>
      <c r="R126" s="74"/>
      <c r="S126" s="74"/>
      <c r="T126" s="74"/>
      <c r="U126" s="74"/>
      <c r="V126" s="77"/>
      <c r="W126" s="74"/>
      <c r="X126" s="78"/>
      <c r="Y126" s="107"/>
      <c r="Z126" s="58"/>
      <c r="AA126" s="74"/>
    </row>
    <row r="127" spans="1:27" hidden="1" x14ac:dyDescent="0.35">
      <c r="A127" s="58"/>
      <c r="B127" s="58"/>
      <c r="C127" s="73"/>
      <c r="D127" s="73"/>
      <c r="E127" s="74"/>
      <c r="F127" s="58"/>
      <c r="G127" s="75"/>
      <c r="H127" s="58"/>
      <c r="I127" s="81"/>
      <c r="J127" s="74"/>
      <c r="K127" s="74"/>
      <c r="L127" s="74"/>
      <c r="M127" s="76"/>
      <c r="N127" s="76"/>
      <c r="O127" s="74"/>
      <c r="P127" s="74"/>
      <c r="Q127" s="74"/>
      <c r="R127" s="74"/>
      <c r="S127" s="74"/>
      <c r="T127" s="74"/>
      <c r="U127" s="74"/>
      <c r="V127" s="77"/>
      <c r="W127" s="74"/>
      <c r="X127" s="78"/>
      <c r="Y127" s="107"/>
      <c r="Z127" s="58"/>
      <c r="AA127" s="74"/>
    </row>
    <row r="128" spans="1:27" hidden="1" x14ac:dyDescent="0.35">
      <c r="A128" s="58"/>
      <c r="B128" s="58"/>
      <c r="C128" s="73"/>
      <c r="D128" s="73"/>
      <c r="E128" s="74"/>
      <c r="F128" s="58"/>
      <c r="G128" s="75"/>
      <c r="H128" s="58"/>
      <c r="I128" s="81"/>
      <c r="J128" s="74"/>
      <c r="K128" s="74"/>
      <c r="L128" s="74"/>
      <c r="M128" s="76"/>
      <c r="N128" s="76"/>
      <c r="O128" s="74"/>
      <c r="P128" s="74"/>
      <c r="Q128" s="74"/>
      <c r="R128" s="74"/>
      <c r="S128" s="74"/>
      <c r="T128" s="74"/>
      <c r="U128" s="74"/>
      <c r="V128" s="77"/>
      <c r="W128" s="74"/>
      <c r="X128" s="78"/>
      <c r="Y128" s="107"/>
      <c r="Z128" s="58"/>
      <c r="AA128" s="74"/>
    </row>
    <row r="129" spans="1:27" hidden="1" x14ac:dyDescent="0.35">
      <c r="A129" s="58"/>
      <c r="B129" s="58"/>
      <c r="C129" s="73"/>
      <c r="D129" s="73"/>
      <c r="E129" s="74"/>
      <c r="F129" s="58"/>
      <c r="G129" s="75"/>
      <c r="H129" s="58"/>
      <c r="I129" s="81"/>
      <c r="J129" s="74"/>
      <c r="K129" s="74"/>
      <c r="L129" s="74"/>
      <c r="M129" s="76"/>
      <c r="N129" s="76"/>
      <c r="O129" s="74"/>
      <c r="P129" s="74"/>
      <c r="Q129" s="74"/>
      <c r="R129" s="74"/>
      <c r="S129" s="74"/>
      <c r="T129" s="74"/>
      <c r="U129" s="74"/>
      <c r="V129" s="77"/>
      <c r="W129" s="74"/>
      <c r="X129" s="78"/>
      <c r="Y129" s="107"/>
      <c r="Z129" s="58"/>
      <c r="AA129" s="74"/>
    </row>
    <row r="130" spans="1:27" hidden="1" x14ac:dyDescent="0.35">
      <c r="A130" s="58"/>
      <c r="B130" s="58"/>
      <c r="C130" s="73"/>
      <c r="D130" s="73"/>
      <c r="E130" s="74"/>
      <c r="F130" s="58"/>
      <c r="G130" s="75"/>
      <c r="H130" s="58"/>
      <c r="I130" s="81"/>
      <c r="J130" s="74"/>
      <c r="K130" s="74"/>
      <c r="L130" s="74"/>
      <c r="M130" s="76"/>
      <c r="N130" s="76"/>
      <c r="O130" s="74"/>
      <c r="P130" s="74"/>
      <c r="Q130" s="74"/>
      <c r="R130" s="74"/>
      <c r="S130" s="74"/>
      <c r="T130" s="74"/>
      <c r="U130" s="74"/>
      <c r="V130" s="77"/>
      <c r="W130" s="74"/>
      <c r="X130" s="78"/>
      <c r="Y130" s="107"/>
      <c r="Z130" s="58"/>
      <c r="AA130" s="74"/>
    </row>
    <row r="131" spans="1:27" hidden="1" x14ac:dyDescent="0.35">
      <c r="A131" s="58"/>
      <c r="B131" s="58"/>
      <c r="C131" s="73"/>
      <c r="D131" s="73"/>
      <c r="E131" s="74"/>
      <c r="F131" s="58"/>
      <c r="G131" s="74"/>
      <c r="H131" s="58"/>
      <c r="I131" s="58"/>
      <c r="J131" s="74"/>
      <c r="K131" s="74"/>
      <c r="L131" s="58"/>
      <c r="M131" s="76"/>
      <c r="N131" s="76"/>
      <c r="O131" s="74"/>
      <c r="P131" s="74"/>
      <c r="Q131" s="74"/>
      <c r="R131" s="74"/>
      <c r="S131" s="74"/>
      <c r="T131" s="74"/>
      <c r="U131" s="74"/>
      <c r="V131" s="77"/>
      <c r="W131" s="74"/>
      <c r="X131" s="78"/>
      <c r="Y131" s="76"/>
      <c r="Z131" s="58"/>
      <c r="AA131" s="123"/>
    </row>
    <row r="132" spans="1:27" hidden="1" x14ac:dyDescent="0.35">
      <c r="A132" s="58"/>
      <c r="B132" s="58"/>
      <c r="C132" s="73"/>
      <c r="D132" s="73"/>
      <c r="E132" s="74"/>
      <c r="F132" s="58"/>
      <c r="G132" s="74"/>
      <c r="H132" s="58"/>
      <c r="I132" s="58"/>
      <c r="J132" s="74"/>
      <c r="K132" s="74"/>
      <c r="L132" s="58"/>
      <c r="M132" s="76"/>
      <c r="N132" s="76"/>
      <c r="O132" s="74"/>
      <c r="P132" s="74"/>
      <c r="Q132" s="74"/>
      <c r="R132" s="74"/>
      <c r="S132" s="74"/>
      <c r="T132" s="74"/>
      <c r="U132" s="74"/>
      <c r="V132" s="77"/>
      <c r="W132" s="74"/>
      <c r="X132" s="78"/>
      <c r="Y132" s="76"/>
      <c r="Z132" s="58"/>
      <c r="AA132" s="123"/>
    </row>
    <row r="133" spans="1:27" hidden="1" x14ac:dyDescent="0.35">
      <c r="A133" s="58"/>
      <c r="B133" s="58"/>
      <c r="C133" s="73"/>
      <c r="D133" s="73"/>
      <c r="E133" s="74"/>
      <c r="F133" s="58"/>
      <c r="G133" s="74"/>
      <c r="H133" s="58"/>
      <c r="I133" s="58"/>
      <c r="J133" s="74"/>
      <c r="K133" s="74"/>
      <c r="L133" s="58"/>
      <c r="M133" s="76"/>
      <c r="N133" s="76"/>
      <c r="O133" s="74"/>
      <c r="P133" s="74"/>
      <c r="Q133" s="74"/>
      <c r="R133" s="74"/>
      <c r="S133" s="74"/>
      <c r="T133" s="74"/>
      <c r="U133" s="74"/>
      <c r="V133" s="77"/>
      <c r="W133" s="74"/>
      <c r="X133" s="78"/>
      <c r="Y133" s="76"/>
      <c r="Z133" s="58"/>
      <c r="AA133" s="123"/>
    </row>
    <row r="134" spans="1:27" hidden="1" x14ac:dyDescent="0.35">
      <c r="A134" s="58"/>
      <c r="B134" s="58"/>
      <c r="C134" s="73"/>
      <c r="D134" s="73"/>
      <c r="E134" s="74"/>
      <c r="F134" s="58"/>
      <c r="G134" s="74"/>
      <c r="H134" s="58"/>
      <c r="I134" s="58"/>
      <c r="J134" s="74"/>
      <c r="K134" s="74"/>
      <c r="L134" s="58"/>
      <c r="M134" s="76"/>
      <c r="N134" s="76"/>
      <c r="O134" s="74"/>
      <c r="P134" s="74"/>
      <c r="Q134" s="74"/>
      <c r="R134" s="74"/>
      <c r="S134" s="74"/>
      <c r="T134" s="74"/>
      <c r="U134" s="74"/>
      <c r="V134" s="77"/>
      <c r="W134" s="74"/>
      <c r="X134" s="78"/>
      <c r="Y134" s="76"/>
      <c r="Z134" s="58"/>
      <c r="AA134" s="123"/>
    </row>
    <row r="135" spans="1:27" hidden="1" x14ac:dyDescent="0.35">
      <c r="A135" s="58"/>
      <c r="B135" s="58"/>
      <c r="C135" s="73"/>
      <c r="D135" s="73"/>
      <c r="E135" s="74"/>
      <c r="F135" s="58"/>
      <c r="G135" s="74"/>
      <c r="H135" s="58"/>
      <c r="I135" s="58"/>
      <c r="J135" s="74"/>
      <c r="K135" s="74"/>
      <c r="L135" s="58"/>
      <c r="M135" s="76"/>
      <c r="N135" s="76"/>
      <c r="O135" s="74"/>
      <c r="P135" s="74"/>
      <c r="Q135" s="74"/>
      <c r="R135" s="74"/>
      <c r="S135" s="74"/>
      <c r="T135" s="74"/>
      <c r="U135" s="74"/>
      <c r="V135" s="77"/>
      <c r="W135" s="74"/>
      <c r="X135" s="78"/>
      <c r="Y135" s="76"/>
      <c r="Z135" s="58"/>
      <c r="AA135" s="123"/>
    </row>
    <row r="136" spans="1:27" hidden="1" x14ac:dyDescent="0.35">
      <c r="A136" s="58"/>
      <c r="B136" s="58"/>
      <c r="C136" s="73"/>
      <c r="D136" s="73"/>
      <c r="E136" s="74"/>
      <c r="F136" s="58"/>
      <c r="G136" s="74"/>
      <c r="H136" s="58"/>
      <c r="I136" s="58"/>
      <c r="J136" s="74"/>
      <c r="K136" s="74"/>
      <c r="L136" s="58"/>
      <c r="M136" s="76"/>
      <c r="N136" s="76"/>
      <c r="O136" s="74"/>
      <c r="P136" s="74"/>
      <c r="Q136" s="74"/>
      <c r="R136" s="74"/>
      <c r="S136" s="74"/>
      <c r="T136" s="74"/>
      <c r="U136" s="74"/>
      <c r="V136" s="77"/>
      <c r="W136" s="74"/>
      <c r="X136" s="78"/>
      <c r="Y136" s="76"/>
      <c r="Z136" s="58"/>
      <c r="AA136" s="123"/>
    </row>
    <row r="137" spans="1:27" hidden="1" x14ac:dyDescent="0.35">
      <c r="A137" s="58"/>
      <c r="B137" s="58"/>
      <c r="C137" s="73"/>
      <c r="D137" s="73"/>
      <c r="E137" s="74"/>
      <c r="F137" s="58"/>
      <c r="G137" s="74"/>
      <c r="H137" s="58"/>
      <c r="I137" s="58"/>
      <c r="J137" s="74"/>
      <c r="K137" s="74"/>
      <c r="L137" s="58"/>
      <c r="M137" s="76"/>
      <c r="N137" s="76"/>
      <c r="O137" s="74"/>
      <c r="P137" s="74"/>
      <c r="Q137" s="74"/>
      <c r="R137" s="74"/>
      <c r="S137" s="74"/>
      <c r="T137" s="74"/>
      <c r="U137" s="74"/>
      <c r="V137" s="77"/>
      <c r="W137" s="74"/>
      <c r="X137" s="78"/>
      <c r="Y137" s="76"/>
      <c r="Z137" s="58"/>
      <c r="AA137" s="123"/>
    </row>
    <row r="138" spans="1:27" hidden="1" x14ac:dyDescent="0.35">
      <c r="A138" s="58"/>
      <c r="B138" s="58"/>
      <c r="C138" s="73"/>
      <c r="D138" s="73"/>
      <c r="E138" s="74"/>
      <c r="F138" s="58"/>
      <c r="G138" s="74"/>
      <c r="H138" s="58"/>
      <c r="I138" s="58"/>
      <c r="J138" s="74"/>
      <c r="K138" s="74"/>
      <c r="L138" s="58"/>
      <c r="M138" s="76"/>
      <c r="N138" s="76"/>
      <c r="O138" s="74"/>
      <c r="P138" s="74"/>
      <c r="Q138" s="74"/>
      <c r="R138" s="74"/>
      <c r="S138" s="74"/>
      <c r="T138" s="74"/>
      <c r="U138" s="74"/>
      <c r="V138" s="77"/>
      <c r="W138" s="74"/>
      <c r="X138" s="78"/>
      <c r="Y138" s="76"/>
      <c r="Z138" s="58"/>
      <c r="AA138" s="123"/>
    </row>
    <row r="139" spans="1:27" hidden="1" x14ac:dyDescent="0.35">
      <c r="A139" s="58"/>
      <c r="B139" s="58"/>
      <c r="C139" s="73"/>
      <c r="D139" s="73"/>
      <c r="E139" s="74"/>
      <c r="F139" s="58"/>
      <c r="G139" s="74"/>
      <c r="H139" s="58"/>
      <c r="I139" s="58"/>
      <c r="J139" s="74"/>
      <c r="K139" s="74"/>
      <c r="L139" s="58"/>
      <c r="M139" s="76"/>
      <c r="N139" s="76"/>
      <c r="O139" s="74"/>
      <c r="P139" s="74"/>
      <c r="Q139" s="74"/>
      <c r="R139" s="74"/>
      <c r="S139" s="74"/>
      <c r="T139" s="74"/>
      <c r="U139" s="74"/>
      <c r="V139" s="77"/>
      <c r="W139" s="74"/>
      <c r="X139" s="78"/>
      <c r="Y139" s="76"/>
      <c r="Z139" s="58"/>
      <c r="AA139" s="123"/>
    </row>
    <row r="140" spans="1:27" hidden="1" x14ac:dyDescent="0.35">
      <c r="A140" s="58"/>
      <c r="B140" s="58"/>
      <c r="C140" s="73"/>
      <c r="D140" s="73"/>
      <c r="E140" s="74"/>
      <c r="F140" s="58"/>
      <c r="G140" s="74"/>
      <c r="H140" s="58"/>
      <c r="I140" s="58"/>
      <c r="J140" s="74"/>
      <c r="K140" s="74"/>
      <c r="L140" s="58"/>
      <c r="M140" s="76"/>
      <c r="N140" s="76"/>
      <c r="O140" s="74"/>
      <c r="P140" s="74"/>
      <c r="Q140" s="74"/>
      <c r="R140" s="74"/>
      <c r="S140" s="74"/>
      <c r="T140" s="74"/>
      <c r="U140" s="74"/>
      <c r="V140" s="77"/>
      <c r="W140" s="74"/>
      <c r="X140" s="78"/>
      <c r="Y140" s="76"/>
      <c r="Z140" s="58"/>
      <c r="AA140" s="123"/>
    </row>
    <row r="141" spans="1:27" hidden="1" x14ac:dyDescent="0.35">
      <c r="A141" s="58"/>
      <c r="B141" s="58"/>
      <c r="C141" s="73"/>
      <c r="D141" s="73"/>
      <c r="E141" s="74"/>
      <c r="F141" s="58"/>
      <c r="G141" s="74"/>
      <c r="H141" s="58"/>
      <c r="I141" s="58"/>
      <c r="J141" s="74"/>
      <c r="K141" s="74"/>
      <c r="L141" s="58"/>
      <c r="M141" s="76"/>
      <c r="N141" s="76"/>
      <c r="O141" s="74"/>
      <c r="P141" s="74"/>
      <c r="Q141" s="74"/>
      <c r="R141" s="74"/>
      <c r="S141" s="74"/>
      <c r="T141" s="74"/>
      <c r="U141" s="74"/>
      <c r="V141" s="77"/>
      <c r="W141" s="74"/>
      <c r="X141" s="78"/>
      <c r="Y141" s="76"/>
      <c r="Z141" s="58"/>
      <c r="AA141" s="123"/>
    </row>
    <row r="142" spans="1:27" hidden="1" x14ac:dyDescent="0.35">
      <c r="A142" s="58"/>
      <c r="B142" s="58"/>
      <c r="C142" s="73"/>
      <c r="D142" s="73"/>
      <c r="E142" s="74"/>
      <c r="F142" s="58"/>
      <c r="G142" s="74"/>
      <c r="H142" s="58"/>
      <c r="I142" s="58"/>
      <c r="J142" s="74"/>
      <c r="K142" s="74"/>
      <c r="L142" s="58"/>
      <c r="M142" s="76"/>
      <c r="N142" s="76"/>
      <c r="O142" s="74"/>
      <c r="P142" s="74"/>
      <c r="Q142" s="74"/>
      <c r="R142" s="74"/>
      <c r="S142" s="74"/>
      <c r="T142" s="74"/>
      <c r="U142" s="74"/>
      <c r="V142" s="77"/>
      <c r="W142" s="74"/>
      <c r="X142" s="78"/>
      <c r="Y142" s="76"/>
      <c r="Z142" s="58"/>
      <c r="AA142" s="123"/>
    </row>
    <row r="143" spans="1:27" hidden="1" x14ac:dyDescent="0.35">
      <c r="A143" s="58"/>
      <c r="B143" s="58"/>
      <c r="C143" s="73"/>
      <c r="D143" s="73"/>
      <c r="E143" s="74"/>
      <c r="F143" s="58"/>
      <c r="G143" s="74"/>
      <c r="H143" s="58"/>
      <c r="I143" s="58"/>
      <c r="J143" s="74"/>
      <c r="K143" s="74"/>
      <c r="L143" s="58"/>
      <c r="M143" s="76"/>
      <c r="N143" s="76"/>
      <c r="O143" s="74"/>
      <c r="P143" s="74"/>
      <c r="Q143" s="74"/>
      <c r="R143" s="74"/>
      <c r="S143" s="74"/>
      <c r="T143" s="74"/>
      <c r="U143" s="74"/>
      <c r="V143" s="77"/>
      <c r="W143" s="74"/>
      <c r="X143" s="78"/>
      <c r="Y143" s="76"/>
      <c r="Z143" s="58"/>
      <c r="AA143" s="123"/>
    </row>
    <row r="144" spans="1:27" hidden="1" x14ac:dyDescent="0.35">
      <c r="A144" s="26"/>
      <c r="B144" s="26"/>
      <c r="C144" s="5"/>
      <c r="D144" s="5"/>
      <c r="E144" s="40"/>
      <c r="F144" s="4"/>
      <c r="G144" s="42"/>
      <c r="H144" s="26"/>
      <c r="I144" s="4"/>
      <c r="J144" s="40"/>
      <c r="K144" s="40"/>
      <c r="L144" s="4"/>
      <c r="M144" s="44"/>
      <c r="N144" s="45"/>
      <c r="O144" s="49"/>
      <c r="P144" s="40"/>
      <c r="Q144" s="40"/>
      <c r="R144" s="40"/>
      <c r="S144" s="40"/>
      <c r="T144" s="40"/>
      <c r="U144" s="40"/>
      <c r="V144" s="52"/>
      <c r="W144" s="40"/>
      <c r="X144" s="54"/>
      <c r="Y144" s="38"/>
      <c r="Z144" s="4"/>
      <c r="AA144" s="40"/>
    </row>
    <row r="145" spans="1:27" hidden="1" x14ac:dyDescent="0.35">
      <c r="A145" s="26"/>
      <c r="B145" s="26"/>
      <c r="C145" s="5"/>
      <c r="D145" s="5"/>
      <c r="E145" s="40"/>
      <c r="F145" s="4"/>
      <c r="G145" s="42"/>
      <c r="H145" s="26"/>
      <c r="I145" s="4"/>
      <c r="J145" s="40"/>
      <c r="K145" s="40"/>
      <c r="L145" s="4"/>
      <c r="M145" s="44"/>
      <c r="N145" s="45"/>
      <c r="O145" s="49"/>
      <c r="P145" s="40"/>
      <c r="Q145" s="40"/>
      <c r="R145" s="40"/>
      <c r="S145" s="40"/>
      <c r="T145" s="40"/>
      <c r="U145" s="40"/>
      <c r="V145" s="52"/>
      <c r="W145" s="40"/>
      <c r="X145" s="54"/>
      <c r="Y145" s="38"/>
      <c r="Z145" s="4"/>
      <c r="AA145" s="40"/>
    </row>
    <row r="146" spans="1:27" hidden="1" x14ac:dyDescent="0.35">
      <c r="A146" s="26"/>
      <c r="B146" s="26"/>
      <c r="C146" s="5"/>
      <c r="D146" s="5"/>
      <c r="E146" s="40"/>
      <c r="F146" s="4"/>
      <c r="G146" s="42"/>
      <c r="H146" s="26"/>
      <c r="I146" s="4"/>
      <c r="J146" s="40"/>
      <c r="K146" s="40"/>
      <c r="L146" s="4"/>
      <c r="M146" s="44"/>
      <c r="N146" s="45"/>
      <c r="O146" s="49"/>
      <c r="P146" s="40"/>
      <c r="Q146" s="40"/>
      <c r="R146" s="40"/>
      <c r="S146" s="40"/>
      <c r="T146" s="40"/>
      <c r="U146" s="40"/>
      <c r="V146" s="52"/>
      <c r="W146" s="40"/>
      <c r="X146" s="54"/>
      <c r="Y146" s="38"/>
      <c r="Z146" s="4"/>
      <c r="AA146" s="40"/>
    </row>
    <row r="147" spans="1:27" hidden="1" x14ac:dyDescent="0.35">
      <c r="A147" s="26"/>
      <c r="B147" s="26"/>
      <c r="C147" s="5"/>
      <c r="D147" s="5"/>
      <c r="E147" s="40"/>
      <c r="F147" s="4"/>
      <c r="G147" s="42"/>
      <c r="H147" s="26"/>
      <c r="I147" s="4"/>
      <c r="J147" s="40"/>
      <c r="K147" s="40"/>
      <c r="L147" s="4"/>
      <c r="M147" s="44"/>
      <c r="N147" s="45"/>
      <c r="O147" s="49"/>
      <c r="P147" s="40"/>
      <c r="Q147" s="40"/>
      <c r="R147" s="40"/>
      <c r="S147" s="40"/>
      <c r="T147" s="40"/>
      <c r="U147" s="40"/>
      <c r="V147" s="52"/>
      <c r="W147" s="40"/>
      <c r="X147" s="54"/>
      <c r="Y147" s="38"/>
      <c r="Z147" s="4"/>
      <c r="AA147" s="40"/>
    </row>
    <row r="148" spans="1:27" hidden="1" x14ac:dyDescent="0.35">
      <c r="A148" s="26"/>
      <c r="B148" s="26"/>
      <c r="C148" s="5"/>
      <c r="D148" s="5"/>
      <c r="E148" s="40"/>
      <c r="F148" s="4"/>
      <c r="G148" s="42"/>
      <c r="H148" s="26"/>
      <c r="I148" s="4"/>
      <c r="J148" s="40"/>
      <c r="K148" s="40"/>
      <c r="L148" s="4"/>
      <c r="M148" s="44"/>
      <c r="N148" s="45"/>
      <c r="O148" s="49"/>
      <c r="P148" s="40"/>
      <c r="Q148" s="40"/>
      <c r="R148" s="40"/>
      <c r="S148" s="40"/>
      <c r="T148" s="40"/>
      <c r="U148" s="40"/>
      <c r="V148" s="52"/>
      <c r="W148" s="40"/>
      <c r="X148" s="54"/>
      <c r="Y148" s="38"/>
      <c r="Z148" s="4"/>
      <c r="AA148" s="40"/>
    </row>
    <row r="149" spans="1:27" hidden="1" x14ac:dyDescent="0.35">
      <c r="A149" s="26"/>
      <c r="B149" s="26"/>
      <c r="C149" s="5"/>
      <c r="D149" s="5"/>
      <c r="E149" s="40"/>
      <c r="F149" s="4"/>
      <c r="G149" s="42"/>
      <c r="H149" s="26"/>
      <c r="I149" s="4"/>
      <c r="J149" s="40"/>
      <c r="K149" s="40"/>
      <c r="L149" s="4"/>
      <c r="M149" s="44"/>
      <c r="N149" s="45"/>
      <c r="O149" s="49"/>
      <c r="P149" s="40"/>
      <c r="Q149" s="40"/>
      <c r="R149" s="40"/>
      <c r="S149" s="40"/>
      <c r="T149" s="40"/>
      <c r="U149" s="40"/>
      <c r="V149" s="52"/>
      <c r="W149" s="40"/>
      <c r="X149" s="54"/>
      <c r="Y149" s="38"/>
      <c r="Z149" s="4"/>
      <c r="AA149" s="40"/>
    </row>
    <row r="150" spans="1:27" hidden="1" x14ac:dyDescent="0.35">
      <c r="A150" s="26"/>
      <c r="B150" s="26"/>
      <c r="C150" s="5"/>
      <c r="D150" s="5"/>
      <c r="E150" s="40"/>
      <c r="F150" s="4"/>
      <c r="G150" s="42"/>
      <c r="H150" s="26"/>
      <c r="I150" s="4"/>
      <c r="J150" s="40"/>
      <c r="K150" s="40"/>
      <c r="L150" s="4"/>
      <c r="M150" s="44"/>
      <c r="N150" s="45"/>
      <c r="O150" s="49"/>
      <c r="P150" s="40"/>
      <c r="Q150" s="40"/>
      <c r="R150" s="40"/>
      <c r="S150" s="40"/>
      <c r="T150" s="40"/>
      <c r="U150" s="40"/>
      <c r="V150" s="52"/>
      <c r="W150" s="40"/>
      <c r="X150" s="54"/>
      <c r="Y150" s="38"/>
      <c r="Z150" s="4"/>
      <c r="AA150" s="40"/>
    </row>
    <row r="151" spans="1:27" hidden="1" x14ac:dyDescent="0.35">
      <c r="A151" s="26"/>
      <c r="B151" s="26"/>
      <c r="C151" s="5"/>
      <c r="D151" s="5"/>
      <c r="E151" s="40"/>
      <c r="F151" s="4"/>
      <c r="G151" s="42"/>
      <c r="H151" s="26"/>
      <c r="I151" s="4"/>
      <c r="J151" s="40"/>
      <c r="K151" s="40"/>
      <c r="L151" s="4"/>
      <c r="M151" s="44"/>
      <c r="N151" s="45"/>
      <c r="O151" s="49"/>
      <c r="P151" s="40"/>
      <c r="Q151" s="40"/>
      <c r="R151" s="40"/>
      <c r="S151" s="40"/>
      <c r="T151" s="40"/>
      <c r="U151" s="40"/>
      <c r="V151" s="52"/>
      <c r="W151" s="40"/>
      <c r="X151" s="54"/>
      <c r="Y151" s="38"/>
      <c r="Z151" s="4"/>
      <c r="AA151" s="40"/>
    </row>
    <row r="152" spans="1:27" hidden="1" x14ac:dyDescent="0.35">
      <c r="A152" s="26"/>
      <c r="B152" s="26"/>
      <c r="C152" s="5"/>
      <c r="D152" s="5"/>
      <c r="E152" s="40"/>
      <c r="F152" s="4"/>
      <c r="G152" s="42"/>
      <c r="H152" s="26"/>
      <c r="I152" s="4"/>
      <c r="J152" s="40"/>
      <c r="K152" s="40"/>
      <c r="L152" s="4"/>
      <c r="M152" s="44"/>
      <c r="N152" s="45"/>
      <c r="O152" s="49"/>
      <c r="P152" s="40"/>
      <c r="Q152" s="40"/>
      <c r="R152" s="40"/>
      <c r="S152" s="40"/>
      <c r="T152" s="40"/>
      <c r="U152" s="40"/>
      <c r="V152" s="52"/>
      <c r="W152" s="40"/>
      <c r="X152" s="54"/>
      <c r="Y152" s="38"/>
      <c r="Z152" s="4"/>
      <c r="AA152" s="40"/>
    </row>
    <row r="153" spans="1:27" hidden="1" x14ac:dyDescent="0.35">
      <c r="A153" s="26"/>
      <c r="B153" s="26"/>
      <c r="C153" s="5"/>
      <c r="D153" s="5"/>
      <c r="E153" s="40"/>
      <c r="F153" s="4"/>
      <c r="G153" s="42"/>
      <c r="H153" s="26"/>
      <c r="I153" s="4"/>
      <c r="J153" s="40"/>
      <c r="K153" s="40"/>
      <c r="L153" s="4"/>
      <c r="M153" s="44"/>
      <c r="N153" s="45"/>
      <c r="O153" s="49"/>
      <c r="P153" s="40"/>
      <c r="Q153" s="40"/>
      <c r="R153" s="40"/>
      <c r="S153" s="40"/>
      <c r="T153" s="40"/>
      <c r="U153" s="40"/>
      <c r="V153" s="52"/>
      <c r="W153" s="40"/>
      <c r="X153" s="54"/>
      <c r="Y153" s="38"/>
      <c r="Z153" s="4"/>
      <c r="AA153" s="40"/>
    </row>
    <row r="154" spans="1:27" hidden="1" x14ac:dyDescent="0.35">
      <c r="A154" s="26"/>
      <c r="B154" s="26"/>
      <c r="C154" s="5"/>
      <c r="D154" s="5"/>
      <c r="E154" s="40"/>
      <c r="F154" s="4"/>
      <c r="G154" s="42"/>
      <c r="H154" s="26"/>
      <c r="I154" s="4"/>
      <c r="J154" s="40"/>
      <c r="K154" s="40"/>
      <c r="L154" s="4"/>
      <c r="M154" s="44"/>
      <c r="N154" s="45"/>
      <c r="O154" s="49"/>
      <c r="P154" s="40"/>
      <c r="Q154" s="40"/>
      <c r="R154" s="40"/>
      <c r="S154" s="40"/>
      <c r="T154" s="40"/>
      <c r="U154" s="40"/>
      <c r="V154" s="52"/>
      <c r="W154" s="40"/>
      <c r="X154" s="54"/>
      <c r="Y154" s="38"/>
      <c r="Z154" s="4"/>
      <c r="AA154" s="40"/>
    </row>
    <row r="155" spans="1:27" hidden="1" x14ac:dyDescent="0.35">
      <c r="A155" s="26"/>
      <c r="B155" s="26"/>
      <c r="C155" s="5"/>
      <c r="D155" s="5"/>
      <c r="E155" s="40"/>
      <c r="F155" s="4"/>
      <c r="G155" s="42"/>
      <c r="H155" s="26"/>
      <c r="I155" s="4"/>
      <c r="J155" s="40"/>
      <c r="K155" s="40"/>
      <c r="L155" s="4"/>
      <c r="M155" s="44"/>
      <c r="N155" s="45"/>
      <c r="O155" s="49"/>
      <c r="P155" s="40"/>
      <c r="Q155" s="40"/>
      <c r="R155" s="40"/>
      <c r="S155" s="40"/>
      <c r="T155" s="40"/>
      <c r="U155" s="40"/>
      <c r="V155" s="52"/>
      <c r="W155" s="40"/>
      <c r="X155" s="54"/>
      <c r="Y155" s="38"/>
      <c r="Z155" s="4"/>
      <c r="AA155" s="40"/>
    </row>
    <row r="156" spans="1:27" hidden="1" x14ac:dyDescent="0.35">
      <c r="A156" s="26"/>
      <c r="B156" s="26"/>
      <c r="C156" s="5"/>
      <c r="D156" s="5"/>
      <c r="E156" s="40"/>
      <c r="F156" s="4"/>
      <c r="G156" s="42"/>
      <c r="H156" s="26"/>
      <c r="I156" s="4"/>
      <c r="J156" s="40"/>
      <c r="K156" s="40"/>
      <c r="L156" s="4"/>
      <c r="M156" s="44"/>
      <c r="N156" s="45"/>
      <c r="O156" s="49"/>
      <c r="P156" s="40"/>
      <c r="Q156" s="40"/>
      <c r="R156" s="40"/>
      <c r="S156" s="40"/>
      <c r="T156" s="40"/>
      <c r="U156" s="40"/>
      <c r="V156" s="52"/>
      <c r="W156" s="40"/>
      <c r="X156" s="54"/>
      <c r="Y156" s="38"/>
      <c r="Z156" s="4"/>
      <c r="AA156" s="40"/>
    </row>
    <row r="157" spans="1:27" hidden="1" x14ac:dyDescent="0.35">
      <c r="A157" s="26"/>
      <c r="B157" s="26"/>
      <c r="C157" s="5"/>
      <c r="D157" s="5"/>
      <c r="E157" s="40"/>
      <c r="F157" s="4"/>
      <c r="G157" s="42"/>
      <c r="H157" s="26"/>
      <c r="I157" s="4"/>
      <c r="J157" s="40"/>
      <c r="K157" s="40"/>
      <c r="L157" s="4"/>
      <c r="M157" s="44"/>
      <c r="N157" s="45"/>
      <c r="O157" s="49"/>
      <c r="P157" s="40"/>
      <c r="Q157" s="40"/>
      <c r="R157" s="40"/>
      <c r="S157" s="40"/>
      <c r="T157" s="40"/>
      <c r="U157" s="40"/>
      <c r="V157" s="52"/>
      <c r="W157" s="40"/>
      <c r="X157" s="54"/>
      <c r="Y157" s="38"/>
      <c r="Z157" s="4"/>
      <c r="AA157" s="40"/>
    </row>
    <row r="158" spans="1:27" hidden="1" x14ac:dyDescent="0.35">
      <c r="A158" s="26"/>
      <c r="B158" s="26"/>
      <c r="C158" s="5"/>
      <c r="D158" s="5"/>
      <c r="E158" s="40"/>
      <c r="F158" s="4"/>
      <c r="G158" s="42"/>
      <c r="H158" s="26"/>
      <c r="I158" s="4"/>
      <c r="J158" s="40"/>
      <c r="K158" s="40"/>
      <c r="L158" s="4"/>
      <c r="M158" s="44"/>
      <c r="N158" s="45"/>
      <c r="O158" s="49"/>
      <c r="P158" s="40"/>
      <c r="Q158" s="40"/>
      <c r="R158" s="40"/>
      <c r="S158" s="40"/>
      <c r="T158" s="40"/>
      <c r="U158" s="40"/>
      <c r="V158" s="52"/>
      <c r="W158" s="40"/>
      <c r="X158" s="54"/>
      <c r="Y158" s="38"/>
      <c r="Z158" s="4"/>
      <c r="AA158" s="40"/>
    </row>
    <row r="159" spans="1:27" hidden="1" x14ac:dyDescent="0.35">
      <c r="A159" s="26"/>
      <c r="B159" s="26"/>
      <c r="C159" s="5"/>
      <c r="D159" s="5"/>
      <c r="E159" s="40"/>
      <c r="F159" s="4"/>
      <c r="G159" s="42"/>
      <c r="H159" s="26"/>
      <c r="I159" s="4"/>
      <c r="J159" s="40"/>
      <c r="K159" s="40"/>
      <c r="L159" s="4"/>
      <c r="M159" s="44"/>
      <c r="N159" s="45"/>
      <c r="O159" s="49"/>
      <c r="P159" s="40"/>
      <c r="Q159" s="40"/>
      <c r="R159" s="40"/>
      <c r="S159" s="40"/>
      <c r="T159" s="40"/>
      <c r="U159" s="40"/>
      <c r="V159" s="52"/>
      <c r="W159" s="40"/>
      <c r="X159" s="54"/>
      <c r="Y159" s="38"/>
      <c r="Z159" s="4"/>
      <c r="AA159" s="40"/>
    </row>
    <row r="160" spans="1:27" hidden="1" x14ac:dyDescent="0.35">
      <c r="A160" s="26"/>
      <c r="B160" s="26"/>
      <c r="C160" s="5"/>
      <c r="D160" s="5"/>
      <c r="E160" s="40"/>
      <c r="F160" s="4"/>
      <c r="G160" s="42"/>
      <c r="H160" s="26"/>
      <c r="I160" s="4"/>
      <c r="J160" s="40"/>
      <c r="K160" s="40"/>
      <c r="L160" s="4"/>
      <c r="M160" s="44"/>
      <c r="N160" s="45"/>
      <c r="O160" s="49"/>
      <c r="P160" s="40"/>
      <c r="Q160" s="40"/>
      <c r="R160" s="40"/>
      <c r="S160" s="40"/>
      <c r="T160" s="40"/>
      <c r="U160" s="40"/>
      <c r="V160" s="52"/>
      <c r="W160" s="40"/>
      <c r="X160" s="54"/>
      <c r="Y160" s="38"/>
      <c r="Z160" s="4"/>
      <c r="AA160" s="40"/>
    </row>
    <row r="161" spans="1:27" hidden="1" x14ac:dyDescent="0.35">
      <c r="A161" s="26"/>
      <c r="B161" s="26"/>
      <c r="C161" s="5"/>
      <c r="D161" s="5"/>
      <c r="E161" s="40"/>
      <c r="F161" s="4"/>
      <c r="G161" s="42"/>
      <c r="H161" s="26"/>
      <c r="I161" s="4"/>
      <c r="J161" s="40"/>
      <c r="K161" s="40"/>
      <c r="L161" s="4"/>
      <c r="M161" s="44"/>
      <c r="N161" s="45"/>
      <c r="O161" s="49"/>
      <c r="P161" s="40"/>
      <c r="Q161" s="40"/>
      <c r="R161" s="40"/>
      <c r="S161" s="40"/>
      <c r="T161" s="40"/>
      <c r="U161" s="40"/>
      <c r="V161" s="52"/>
      <c r="W161" s="40"/>
      <c r="X161" s="54"/>
      <c r="Y161" s="38"/>
      <c r="Z161" s="4"/>
      <c r="AA161" s="40"/>
    </row>
    <row r="162" spans="1:27" hidden="1" x14ac:dyDescent="0.35">
      <c r="A162" s="26"/>
      <c r="B162" s="26"/>
      <c r="C162" s="5"/>
      <c r="D162" s="5"/>
      <c r="E162" s="40"/>
      <c r="F162" s="4"/>
      <c r="G162" s="42"/>
      <c r="H162" s="26"/>
      <c r="I162" s="4"/>
      <c r="J162" s="40"/>
      <c r="K162" s="40"/>
      <c r="L162" s="4"/>
      <c r="M162" s="44"/>
      <c r="N162" s="45"/>
      <c r="O162" s="49"/>
      <c r="P162" s="40"/>
      <c r="Q162" s="40"/>
      <c r="R162" s="40"/>
      <c r="S162" s="40"/>
      <c r="T162" s="40"/>
      <c r="U162" s="40"/>
      <c r="V162" s="52"/>
      <c r="W162" s="40"/>
      <c r="X162" s="54"/>
      <c r="Y162" s="38"/>
      <c r="Z162" s="4"/>
      <c r="AA162" s="40"/>
    </row>
    <row r="163" spans="1:27" hidden="1" x14ac:dyDescent="0.35">
      <c r="A163" s="26"/>
      <c r="B163" s="26"/>
      <c r="C163" s="5"/>
      <c r="D163" s="5"/>
      <c r="E163" s="40"/>
      <c r="F163" s="4"/>
      <c r="G163" s="42"/>
      <c r="H163" s="26"/>
      <c r="I163" s="4"/>
      <c r="J163" s="40"/>
      <c r="K163" s="40"/>
      <c r="L163" s="4"/>
      <c r="M163" s="44"/>
      <c r="N163" s="45"/>
      <c r="O163" s="49"/>
      <c r="P163" s="40"/>
      <c r="Q163" s="40"/>
      <c r="R163" s="40"/>
      <c r="S163" s="40"/>
      <c r="T163" s="40"/>
      <c r="U163" s="40"/>
      <c r="V163" s="52"/>
      <c r="W163" s="40"/>
      <c r="X163" s="54"/>
      <c r="Y163" s="38"/>
      <c r="Z163" s="4"/>
      <c r="AA163" s="40"/>
    </row>
    <row r="164" spans="1:27" hidden="1" x14ac:dyDescent="0.35">
      <c r="A164" s="26"/>
      <c r="B164" s="26"/>
      <c r="C164" s="5"/>
      <c r="D164" s="5"/>
      <c r="E164" s="40"/>
      <c r="F164" s="4"/>
      <c r="G164" s="42"/>
      <c r="H164" s="26"/>
      <c r="I164" s="4"/>
      <c r="J164" s="40"/>
      <c r="K164" s="40"/>
      <c r="L164" s="4"/>
      <c r="M164" s="44"/>
      <c r="N164" s="45"/>
      <c r="O164" s="49"/>
      <c r="P164" s="40"/>
      <c r="Q164" s="40"/>
      <c r="R164" s="40"/>
      <c r="S164" s="40"/>
      <c r="T164" s="40"/>
      <c r="U164" s="40"/>
      <c r="V164" s="52"/>
      <c r="W164" s="40"/>
      <c r="X164" s="54"/>
      <c r="Y164" s="38"/>
      <c r="Z164" s="4"/>
      <c r="AA164" s="40"/>
    </row>
    <row r="165" spans="1:27" hidden="1" x14ac:dyDescent="0.35">
      <c r="A165" s="26"/>
      <c r="B165" s="26"/>
      <c r="C165" s="5"/>
      <c r="D165" s="5"/>
      <c r="E165" s="40"/>
      <c r="F165" s="4"/>
      <c r="G165" s="42"/>
      <c r="H165" s="26"/>
      <c r="I165" s="4"/>
      <c r="J165" s="40"/>
      <c r="K165" s="40"/>
      <c r="L165" s="4"/>
      <c r="M165" s="44"/>
      <c r="N165" s="45"/>
      <c r="O165" s="49"/>
      <c r="P165" s="40"/>
      <c r="Q165" s="40"/>
      <c r="R165" s="40"/>
      <c r="S165" s="40"/>
      <c r="T165" s="40"/>
      <c r="U165" s="40"/>
      <c r="V165" s="52"/>
      <c r="W165" s="40"/>
      <c r="X165" s="54"/>
      <c r="Y165" s="38"/>
      <c r="Z165" s="4"/>
      <c r="AA165" s="40"/>
    </row>
    <row r="166" spans="1:27" hidden="1" x14ac:dyDescent="0.35">
      <c r="A166" s="26"/>
      <c r="B166" s="26"/>
      <c r="C166" s="5"/>
      <c r="D166" s="5"/>
      <c r="E166" s="40"/>
      <c r="F166" s="4"/>
      <c r="G166" s="42"/>
      <c r="H166" s="26"/>
      <c r="I166" s="4"/>
      <c r="J166" s="40"/>
      <c r="K166" s="40"/>
      <c r="L166" s="4"/>
      <c r="M166" s="44"/>
      <c r="N166" s="45"/>
      <c r="O166" s="49"/>
      <c r="P166" s="40"/>
      <c r="Q166" s="40"/>
      <c r="R166" s="40"/>
      <c r="S166" s="40"/>
      <c r="T166" s="40"/>
      <c r="U166" s="40"/>
      <c r="V166" s="52"/>
      <c r="W166" s="40"/>
      <c r="X166" s="54"/>
      <c r="Y166" s="38"/>
      <c r="Z166" s="4"/>
      <c r="AA166" s="40"/>
    </row>
    <row r="167" spans="1:27" hidden="1" x14ac:dyDescent="0.35">
      <c r="A167" s="26"/>
      <c r="B167" s="26"/>
      <c r="C167" s="5"/>
      <c r="D167" s="5"/>
      <c r="E167" s="40"/>
      <c r="F167" s="4"/>
      <c r="G167" s="42"/>
      <c r="H167" s="26"/>
      <c r="I167" s="4"/>
      <c r="J167" s="40"/>
      <c r="K167" s="40"/>
      <c r="L167" s="4"/>
      <c r="M167" s="44"/>
      <c r="N167" s="45"/>
      <c r="O167" s="49"/>
      <c r="P167" s="40"/>
      <c r="Q167" s="40"/>
      <c r="R167" s="40"/>
      <c r="S167" s="40"/>
      <c r="T167" s="40"/>
      <c r="U167" s="40"/>
      <c r="V167" s="52"/>
      <c r="W167" s="40"/>
      <c r="X167" s="54"/>
      <c r="Y167" s="38"/>
      <c r="Z167" s="4"/>
      <c r="AA167" s="40"/>
    </row>
    <row r="168" spans="1:27" hidden="1" x14ac:dyDescent="0.35">
      <c r="A168" s="26"/>
      <c r="B168" s="26"/>
      <c r="C168" s="5"/>
      <c r="D168" s="5"/>
      <c r="E168" s="40"/>
      <c r="F168" s="4"/>
      <c r="G168" s="42"/>
      <c r="H168" s="26"/>
      <c r="I168" s="4"/>
      <c r="J168" s="40"/>
      <c r="K168" s="40"/>
      <c r="L168" s="4"/>
      <c r="M168" s="44"/>
      <c r="N168" s="45"/>
      <c r="O168" s="49"/>
      <c r="P168" s="40"/>
      <c r="Q168" s="40"/>
      <c r="R168" s="40"/>
      <c r="S168" s="40"/>
      <c r="T168" s="40"/>
      <c r="U168" s="40"/>
      <c r="V168" s="52"/>
      <c r="W168" s="40"/>
      <c r="X168" s="54"/>
      <c r="Y168" s="38"/>
      <c r="Z168" s="4"/>
      <c r="AA168" s="40"/>
    </row>
    <row r="169" spans="1:27" hidden="1" x14ac:dyDescent="0.35">
      <c r="A169" s="26"/>
      <c r="B169" s="26"/>
      <c r="C169" s="5"/>
      <c r="D169" s="5"/>
      <c r="E169" s="40"/>
      <c r="F169" s="4"/>
      <c r="G169" s="42"/>
      <c r="H169" s="26"/>
      <c r="I169" s="4"/>
      <c r="J169" s="40"/>
      <c r="K169" s="40"/>
      <c r="L169" s="4"/>
      <c r="M169" s="44"/>
      <c r="N169" s="45"/>
      <c r="O169" s="49"/>
      <c r="P169" s="40"/>
      <c r="Q169" s="40"/>
      <c r="R169" s="40"/>
      <c r="S169" s="40"/>
      <c r="T169" s="40"/>
      <c r="U169" s="40"/>
      <c r="V169" s="52"/>
      <c r="W169" s="40"/>
      <c r="X169" s="54"/>
      <c r="Y169" s="38"/>
      <c r="Z169" s="4"/>
      <c r="AA169" s="40"/>
    </row>
    <row r="170" spans="1:27" hidden="1" x14ac:dyDescent="0.35">
      <c r="A170" s="26"/>
      <c r="B170" s="26"/>
      <c r="C170" s="5"/>
      <c r="D170" s="5"/>
      <c r="E170" s="40"/>
      <c r="F170" s="4"/>
      <c r="G170" s="42"/>
      <c r="H170" s="26"/>
      <c r="I170" s="4"/>
      <c r="J170" s="40"/>
      <c r="K170" s="40"/>
      <c r="L170" s="4"/>
      <c r="M170" s="44"/>
      <c r="N170" s="45"/>
      <c r="O170" s="49"/>
      <c r="P170" s="40"/>
      <c r="Q170" s="40"/>
      <c r="R170" s="40"/>
      <c r="S170" s="40"/>
      <c r="T170" s="40"/>
      <c r="U170" s="40"/>
      <c r="V170" s="52"/>
      <c r="W170" s="40"/>
      <c r="X170" s="54"/>
      <c r="Y170" s="38"/>
      <c r="Z170" s="4"/>
      <c r="AA170" s="40"/>
    </row>
    <row r="171" spans="1:27" hidden="1" x14ac:dyDescent="0.35">
      <c r="A171" s="26"/>
      <c r="B171" s="26"/>
      <c r="C171" s="5"/>
      <c r="D171" s="5"/>
      <c r="E171" s="40"/>
      <c r="F171" s="4"/>
      <c r="G171" s="42"/>
      <c r="H171" s="26"/>
      <c r="I171" s="4"/>
      <c r="J171" s="40"/>
      <c r="K171" s="40"/>
      <c r="L171" s="4"/>
      <c r="M171" s="44"/>
      <c r="N171" s="45"/>
      <c r="O171" s="49"/>
      <c r="P171" s="40"/>
      <c r="Q171" s="40"/>
      <c r="R171" s="40"/>
      <c r="S171" s="40"/>
      <c r="T171" s="40"/>
      <c r="U171" s="40"/>
      <c r="V171" s="52"/>
      <c r="W171" s="40"/>
      <c r="X171" s="54"/>
      <c r="Y171" s="38"/>
      <c r="Z171" s="4"/>
      <c r="AA171" s="40"/>
    </row>
    <row r="172" spans="1:27" hidden="1" x14ac:dyDescent="0.35">
      <c r="A172" s="26"/>
      <c r="B172" s="26"/>
      <c r="C172" s="5"/>
      <c r="D172" s="5"/>
      <c r="E172" s="40"/>
      <c r="F172" s="4"/>
      <c r="G172" s="42"/>
      <c r="H172" s="26"/>
      <c r="I172" s="4"/>
      <c r="J172" s="40"/>
      <c r="K172" s="40"/>
      <c r="L172" s="4"/>
      <c r="M172" s="44"/>
      <c r="N172" s="45"/>
      <c r="O172" s="49"/>
      <c r="P172" s="40"/>
      <c r="Q172" s="40"/>
      <c r="R172" s="40"/>
      <c r="S172" s="40"/>
      <c r="T172" s="40"/>
      <c r="U172" s="40"/>
      <c r="V172" s="52"/>
      <c r="W172" s="40"/>
      <c r="X172" s="54"/>
      <c r="Y172" s="38"/>
      <c r="Z172" s="4"/>
      <c r="AA172" s="40"/>
    </row>
    <row r="173" spans="1:27" hidden="1" x14ac:dyDescent="0.35">
      <c r="A173" s="26"/>
      <c r="B173" s="26"/>
      <c r="C173" s="5"/>
      <c r="D173" s="5"/>
      <c r="E173" s="40"/>
      <c r="F173" s="4"/>
      <c r="G173" s="42"/>
      <c r="H173" s="26"/>
      <c r="I173" s="4"/>
      <c r="J173" s="40"/>
      <c r="K173" s="40"/>
      <c r="L173" s="4"/>
      <c r="M173" s="44"/>
      <c r="N173" s="45"/>
      <c r="O173" s="49"/>
      <c r="P173" s="40"/>
      <c r="Q173" s="40"/>
      <c r="R173" s="40"/>
      <c r="S173" s="40"/>
      <c r="T173" s="40"/>
      <c r="U173" s="40"/>
      <c r="V173" s="52"/>
      <c r="W173" s="40"/>
      <c r="X173" s="54"/>
      <c r="Y173" s="38"/>
      <c r="Z173" s="4"/>
      <c r="AA173" s="40"/>
    </row>
    <row r="174" spans="1:27" hidden="1" x14ac:dyDescent="0.35">
      <c r="A174" s="26"/>
      <c r="B174" s="26"/>
      <c r="C174" s="5"/>
      <c r="D174" s="5"/>
      <c r="E174" s="40"/>
      <c r="F174" s="4"/>
      <c r="G174" s="42"/>
      <c r="H174" s="26"/>
      <c r="I174" s="4"/>
      <c r="J174" s="40"/>
      <c r="K174" s="40"/>
      <c r="L174" s="4"/>
      <c r="M174" s="44"/>
      <c r="N174" s="45"/>
      <c r="O174" s="49"/>
      <c r="P174" s="40"/>
      <c r="Q174" s="40"/>
      <c r="R174" s="40"/>
      <c r="S174" s="40"/>
      <c r="T174" s="40"/>
      <c r="U174" s="40"/>
      <c r="V174" s="52"/>
      <c r="W174" s="40"/>
      <c r="X174" s="54"/>
      <c r="Y174" s="38"/>
      <c r="Z174" s="4"/>
      <c r="AA174" s="40"/>
    </row>
    <row r="175" spans="1:27" hidden="1" x14ac:dyDescent="0.35">
      <c r="A175" s="26"/>
      <c r="B175" s="26"/>
      <c r="C175" s="5"/>
      <c r="D175" s="5"/>
      <c r="E175" s="40"/>
      <c r="F175" s="4"/>
      <c r="G175" s="42"/>
      <c r="H175" s="26"/>
      <c r="I175" s="4"/>
      <c r="J175" s="40"/>
      <c r="K175" s="40"/>
      <c r="L175" s="4"/>
      <c r="M175" s="44"/>
      <c r="N175" s="45"/>
      <c r="O175" s="49"/>
      <c r="P175" s="40"/>
      <c r="Q175" s="40"/>
      <c r="R175" s="40"/>
      <c r="S175" s="40"/>
      <c r="T175" s="40"/>
      <c r="U175" s="40"/>
      <c r="V175" s="52"/>
      <c r="W175" s="40"/>
      <c r="X175" s="54"/>
      <c r="Y175" s="38"/>
      <c r="Z175" s="4"/>
      <c r="AA175" s="40"/>
    </row>
    <row r="176" spans="1:27" hidden="1" x14ac:dyDescent="0.35">
      <c r="A176" s="26"/>
      <c r="B176" s="26"/>
      <c r="C176" s="5"/>
      <c r="D176" s="5"/>
      <c r="E176" s="40"/>
      <c r="F176" s="4"/>
      <c r="G176" s="42"/>
      <c r="H176" s="26"/>
      <c r="I176" s="4"/>
      <c r="J176" s="40"/>
      <c r="K176" s="40"/>
      <c r="L176" s="4"/>
      <c r="M176" s="44"/>
      <c r="N176" s="45"/>
      <c r="O176" s="49"/>
      <c r="P176" s="40"/>
      <c r="Q176" s="40"/>
      <c r="R176" s="40"/>
      <c r="S176" s="40"/>
      <c r="T176" s="40"/>
      <c r="U176" s="40"/>
      <c r="V176" s="52"/>
      <c r="W176" s="40"/>
      <c r="X176" s="54"/>
      <c r="Y176" s="38"/>
      <c r="Z176" s="4"/>
      <c r="AA176" s="40"/>
    </row>
    <row r="177" spans="1:27" hidden="1" x14ac:dyDescent="0.35">
      <c r="A177" s="26"/>
      <c r="B177" s="26"/>
      <c r="C177" s="5"/>
      <c r="D177" s="5"/>
      <c r="E177" s="40"/>
      <c r="F177" s="4"/>
      <c r="G177" s="42"/>
      <c r="H177" s="26"/>
      <c r="I177" s="4"/>
      <c r="J177" s="40"/>
      <c r="K177" s="40"/>
      <c r="L177" s="4"/>
      <c r="M177" s="44"/>
      <c r="N177" s="45"/>
      <c r="O177" s="49"/>
      <c r="P177" s="40"/>
      <c r="Q177" s="40"/>
      <c r="R177" s="40"/>
      <c r="S177" s="40"/>
      <c r="T177" s="40"/>
      <c r="U177" s="40"/>
      <c r="V177" s="52"/>
      <c r="W177" s="40"/>
      <c r="X177" s="54"/>
      <c r="Y177" s="38"/>
      <c r="Z177" s="4"/>
      <c r="AA177" s="40"/>
    </row>
    <row r="178" spans="1:27" hidden="1" x14ac:dyDescent="0.35">
      <c r="A178" s="26"/>
      <c r="B178" s="26"/>
      <c r="C178" s="5"/>
      <c r="D178" s="5"/>
      <c r="E178" s="40"/>
      <c r="F178" s="4"/>
      <c r="G178" s="42"/>
      <c r="H178" s="26"/>
      <c r="I178" s="4"/>
      <c r="J178" s="40"/>
      <c r="K178" s="40"/>
      <c r="L178" s="4"/>
      <c r="M178" s="44"/>
      <c r="N178" s="45"/>
      <c r="O178" s="49"/>
      <c r="P178" s="40"/>
      <c r="Q178" s="40"/>
      <c r="R178" s="40"/>
      <c r="S178" s="40"/>
      <c r="T178" s="40"/>
      <c r="U178" s="40"/>
      <c r="V178" s="52"/>
      <c r="W178" s="40"/>
      <c r="X178" s="54"/>
      <c r="Y178" s="38"/>
      <c r="Z178" s="4"/>
      <c r="AA178" s="40"/>
    </row>
    <row r="179" spans="1:27" hidden="1" x14ac:dyDescent="0.35">
      <c r="A179" s="26"/>
      <c r="B179" s="26"/>
      <c r="C179" s="5"/>
      <c r="D179" s="5"/>
      <c r="E179" s="40"/>
      <c r="F179" s="4"/>
      <c r="G179" s="42"/>
      <c r="H179" s="26"/>
      <c r="I179" s="4"/>
      <c r="J179" s="40"/>
      <c r="K179" s="40"/>
      <c r="L179" s="4"/>
      <c r="M179" s="44"/>
      <c r="N179" s="45"/>
      <c r="O179" s="49"/>
      <c r="P179" s="40"/>
      <c r="Q179" s="40"/>
      <c r="R179" s="40"/>
      <c r="S179" s="40"/>
      <c r="T179" s="40"/>
      <c r="U179" s="40"/>
      <c r="V179" s="52"/>
      <c r="W179" s="40"/>
      <c r="X179" s="54"/>
      <c r="Y179" s="38"/>
      <c r="Z179" s="4"/>
      <c r="AA179" s="40"/>
    </row>
    <row r="180" spans="1:27" hidden="1" x14ac:dyDescent="0.35">
      <c r="A180" s="26"/>
      <c r="B180" s="26"/>
      <c r="C180" s="5"/>
      <c r="D180" s="5"/>
      <c r="E180" s="40"/>
      <c r="F180" s="4"/>
      <c r="G180" s="42"/>
      <c r="H180" s="26"/>
      <c r="I180" s="4"/>
      <c r="J180" s="40"/>
      <c r="K180" s="40"/>
      <c r="L180" s="4"/>
      <c r="M180" s="44"/>
      <c r="N180" s="45"/>
      <c r="O180" s="49"/>
      <c r="P180" s="40"/>
      <c r="Q180" s="40"/>
      <c r="R180" s="40"/>
      <c r="S180" s="40"/>
      <c r="T180" s="40"/>
      <c r="U180" s="40"/>
      <c r="V180" s="52"/>
      <c r="W180" s="40"/>
      <c r="X180" s="54"/>
      <c r="Y180" s="38"/>
      <c r="Z180" s="4"/>
      <c r="AA180" s="40"/>
    </row>
    <row r="181" spans="1:27" hidden="1" x14ac:dyDescent="0.35">
      <c r="A181" s="26"/>
      <c r="B181" s="26"/>
      <c r="C181" s="5"/>
      <c r="D181" s="5"/>
      <c r="E181" s="40"/>
      <c r="F181" s="4"/>
      <c r="G181" s="42"/>
      <c r="H181" s="26"/>
      <c r="I181" s="4"/>
      <c r="J181" s="40"/>
      <c r="K181" s="40"/>
      <c r="L181" s="4"/>
      <c r="M181" s="44"/>
      <c r="N181" s="45"/>
      <c r="O181" s="49"/>
      <c r="P181" s="40"/>
      <c r="Q181" s="40"/>
      <c r="R181" s="40"/>
      <c r="S181" s="40"/>
      <c r="T181" s="40"/>
      <c r="U181" s="40"/>
      <c r="V181" s="52"/>
      <c r="W181" s="40"/>
      <c r="X181" s="54"/>
      <c r="Y181" s="38"/>
      <c r="Z181" s="4"/>
      <c r="AA181" s="40"/>
    </row>
    <row r="182" spans="1:27" hidden="1" x14ac:dyDescent="0.35">
      <c r="A182" s="26"/>
      <c r="B182" s="26"/>
      <c r="C182" s="5"/>
      <c r="D182" s="5"/>
      <c r="E182" s="40"/>
      <c r="F182" s="4"/>
      <c r="G182" s="42"/>
      <c r="H182" s="26"/>
      <c r="I182" s="4"/>
      <c r="J182" s="40"/>
      <c r="K182" s="40"/>
      <c r="L182" s="4"/>
      <c r="M182" s="44"/>
      <c r="N182" s="45"/>
      <c r="O182" s="49"/>
      <c r="P182" s="40"/>
      <c r="Q182" s="40"/>
      <c r="R182" s="40"/>
      <c r="S182" s="40"/>
      <c r="T182" s="40"/>
      <c r="U182" s="40"/>
      <c r="V182" s="52"/>
      <c r="W182" s="40"/>
      <c r="X182" s="54"/>
      <c r="Y182" s="38"/>
      <c r="Z182" s="4"/>
      <c r="AA182" s="40"/>
    </row>
    <row r="183" spans="1:27" hidden="1" x14ac:dyDescent="0.35">
      <c r="A183" s="26"/>
      <c r="B183" s="26"/>
      <c r="C183" s="5"/>
      <c r="D183" s="5"/>
      <c r="E183" s="40"/>
      <c r="F183" s="4"/>
      <c r="G183" s="42"/>
      <c r="H183" s="26"/>
      <c r="I183" s="4"/>
      <c r="J183" s="40"/>
      <c r="K183" s="40"/>
      <c r="L183" s="4"/>
      <c r="M183" s="44"/>
      <c r="N183" s="45"/>
      <c r="O183" s="49"/>
      <c r="P183" s="40"/>
      <c r="Q183" s="40"/>
      <c r="R183" s="40"/>
      <c r="S183" s="40"/>
      <c r="T183" s="40"/>
      <c r="U183" s="40"/>
      <c r="V183" s="52"/>
      <c r="W183" s="40"/>
      <c r="X183" s="54"/>
      <c r="Y183" s="38"/>
      <c r="Z183" s="4"/>
      <c r="AA183" s="40"/>
    </row>
    <row r="184" spans="1:27" hidden="1" x14ac:dyDescent="0.35">
      <c r="A184" s="26"/>
      <c r="B184" s="26"/>
      <c r="C184" s="5"/>
      <c r="D184" s="5"/>
      <c r="E184" s="40"/>
      <c r="F184" s="4"/>
      <c r="G184" s="42"/>
      <c r="H184" s="26"/>
      <c r="I184" s="4"/>
      <c r="J184" s="40"/>
      <c r="K184" s="40"/>
      <c r="L184" s="4"/>
      <c r="M184" s="44"/>
      <c r="N184" s="45"/>
      <c r="O184" s="49"/>
      <c r="P184" s="40"/>
      <c r="Q184" s="40"/>
      <c r="R184" s="40"/>
      <c r="S184" s="40"/>
      <c r="T184" s="40"/>
      <c r="U184" s="40"/>
      <c r="V184" s="52"/>
      <c r="W184" s="40"/>
      <c r="X184" s="54"/>
      <c r="Y184" s="38"/>
      <c r="Z184" s="4"/>
      <c r="AA184" s="40"/>
    </row>
    <row r="185" spans="1:27" hidden="1" x14ac:dyDescent="0.35">
      <c r="A185" s="26"/>
      <c r="B185" s="26"/>
      <c r="C185" s="5"/>
      <c r="D185" s="5"/>
      <c r="E185" s="40"/>
      <c r="F185" s="4"/>
      <c r="G185" s="42"/>
      <c r="H185" s="26"/>
      <c r="I185" s="4"/>
      <c r="J185" s="40"/>
      <c r="K185" s="40"/>
      <c r="L185" s="4"/>
      <c r="M185" s="44"/>
      <c r="N185" s="45"/>
      <c r="O185" s="49"/>
      <c r="P185" s="40"/>
      <c r="Q185" s="40"/>
      <c r="R185" s="40"/>
      <c r="S185" s="40"/>
      <c r="T185" s="40"/>
      <c r="U185" s="40"/>
      <c r="V185" s="52"/>
      <c r="W185" s="40"/>
      <c r="X185" s="54"/>
      <c r="Y185" s="38"/>
      <c r="Z185" s="4"/>
      <c r="AA185" s="40"/>
    </row>
    <row r="186" spans="1:27" hidden="1" x14ac:dyDescent="0.35">
      <c r="A186" s="26"/>
      <c r="B186" s="26"/>
      <c r="C186" s="5"/>
      <c r="D186" s="5"/>
      <c r="E186" s="40"/>
      <c r="F186" s="4"/>
      <c r="G186" s="42"/>
      <c r="H186" s="26"/>
      <c r="I186" s="4"/>
      <c r="J186" s="40"/>
      <c r="K186" s="40"/>
      <c r="L186" s="4"/>
      <c r="M186" s="44"/>
      <c r="N186" s="45"/>
      <c r="O186" s="49"/>
      <c r="P186" s="40"/>
      <c r="Q186" s="40"/>
      <c r="R186" s="40"/>
      <c r="S186" s="40"/>
      <c r="T186" s="40"/>
      <c r="U186" s="40"/>
      <c r="V186" s="52"/>
      <c r="W186" s="40"/>
      <c r="X186" s="54"/>
      <c r="Y186" s="38"/>
      <c r="Z186" s="4"/>
      <c r="AA186" s="40"/>
    </row>
    <row r="187" spans="1:27" hidden="1" x14ac:dyDescent="0.35">
      <c r="A187" s="26"/>
      <c r="B187" s="26"/>
      <c r="C187" s="5"/>
      <c r="D187" s="5"/>
      <c r="E187" s="40"/>
      <c r="F187" s="4"/>
      <c r="G187" s="42"/>
      <c r="H187" s="26"/>
      <c r="I187" s="4"/>
      <c r="J187" s="40"/>
      <c r="K187" s="40"/>
      <c r="L187" s="4"/>
      <c r="M187" s="44"/>
      <c r="N187" s="45"/>
      <c r="O187" s="49"/>
      <c r="P187" s="40"/>
      <c r="Q187" s="40"/>
      <c r="R187" s="40"/>
      <c r="S187" s="40"/>
      <c r="T187" s="40"/>
      <c r="U187" s="40"/>
      <c r="V187" s="52"/>
      <c r="W187" s="40"/>
      <c r="X187" s="54"/>
      <c r="Y187" s="38"/>
      <c r="Z187" s="4"/>
      <c r="AA187" s="40"/>
    </row>
    <row r="188" spans="1:27" hidden="1" x14ac:dyDescent="0.35">
      <c r="A188" s="26"/>
      <c r="B188" s="26"/>
      <c r="C188" s="5"/>
      <c r="D188" s="5"/>
      <c r="E188" s="40"/>
      <c r="F188" s="4"/>
      <c r="G188" s="42"/>
      <c r="H188" s="26"/>
      <c r="I188" s="4"/>
      <c r="J188" s="40"/>
      <c r="K188" s="40"/>
      <c r="L188" s="4"/>
      <c r="M188" s="44"/>
      <c r="N188" s="45"/>
      <c r="O188" s="49"/>
      <c r="P188" s="40"/>
      <c r="Q188" s="40"/>
      <c r="R188" s="40"/>
      <c r="S188" s="40"/>
      <c r="T188" s="40"/>
      <c r="U188" s="40"/>
      <c r="V188" s="52"/>
      <c r="W188" s="40"/>
      <c r="X188" s="54"/>
      <c r="Y188" s="38"/>
      <c r="Z188" s="4"/>
      <c r="AA188" s="40"/>
    </row>
    <row r="189" spans="1:27" hidden="1" x14ac:dyDescent="0.35">
      <c r="A189" s="26"/>
      <c r="B189" s="26"/>
      <c r="C189" s="5"/>
      <c r="D189" s="5"/>
      <c r="E189" s="40"/>
      <c r="F189" s="4"/>
      <c r="G189" s="42"/>
      <c r="H189" s="26"/>
      <c r="I189" s="4"/>
      <c r="J189" s="40"/>
      <c r="K189" s="40"/>
      <c r="L189" s="4"/>
      <c r="M189" s="44"/>
      <c r="N189" s="45"/>
      <c r="O189" s="49"/>
      <c r="P189" s="40"/>
      <c r="Q189" s="40"/>
      <c r="R189" s="40"/>
      <c r="S189" s="40"/>
      <c r="T189" s="40"/>
      <c r="U189" s="40"/>
      <c r="V189" s="52"/>
      <c r="W189" s="40"/>
      <c r="X189" s="54"/>
      <c r="Y189" s="38"/>
      <c r="Z189" s="4"/>
      <c r="AA189" s="40"/>
    </row>
    <row r="190" spans="1:27" hidden="1" x14ac:dyDescent="0.35">
      <c r="A190" s="26"/>
      <c r="B190" s="26"/>
      <c r="C190" s="5"/>
      <c r="D190" s="5"/>
      <c r="E190" s="40"/>
      <c r="F190" s="4"/>
      <c r="G190" s="42"/>
      <c r="H190" s="26"/>
      <c r="I190" s="4"/>
      <c r="J190" s="40"/>
      <c r="K190" s="40"/>
      <c r="L190" s="4"/>
      <c r="M190" s="44"/>
      <c r="N190" s="45"/>
      <c r="O190" s="49"/>
      <c r="P190" s="40"/>
      <c r="Q190" s="40"/>
      <c r="R190" s="40"/>
      <c r="S190" s="40"/>
      <c r="T190" s="40"/>
      <c r="U190" s="40"/>
      <c r="V190" s="52"/>
      <c r="W190" s="40"/>
      <c r="X190" s="54"/>
      <c r="Y190" s="38"/>
      <c r="Z190" s="4"/>
      <c r="AA190" s="40"/>
    </row>
    <row r="191" spans="1:27" hidden="1" x14ac:dyDescent="0.35">
      <c r="A191" s="26"/>
      <c r="B191" s="26"/>
      <c r="C191" s="5"/>
      <c r="D191" s="5"/>
      <c r="E191" s="40"/>
      <c r="F191" s="4"/>
      <c r="G191" s="42"/>
      <c r="H191" s="26"/>
      <c r="I191" s="4"/>
      <c r="J191" s="40"/>
      <c r="K191" s="40"/>
      <c r="L191" s="4"/>
      <c r="M191" s="44"/>
      <c r="N191" s="45"/>
      <c r="O191" s="49"/>
      <c r="P191" s="40"/>
      <c r="Q191" s="40"/>
      <c r="R191" s="40"/>
      <c r="S191" s="40"/>
      <c r="T191" s="40"/>
      <c r="U191" s="40"/>
      <c r="V191" s="52"/>
      <c r="W191" s="40"/>
      <c r="X191" s="54"/>
      <c r="Y191" s="38"/>
      <c r="Z191" s="4"/>
      <c r="AA191" s="40"/>
    </row>
    <row r="192" spans="1:27" hidden="1" x14ac:dyDescent="0.35">
      <c r="A192" s="26"/>
      <c r="B192" s="26"/>
      <c r="C192" s="5"/>
      <c r="D192" s="5"/>
      <c r="E192" s="40"/>
      <c r="F192" s="4"/>
      <c r="G192" s="42"/>
      <c r="H192" s="26"/>
      <c r="I192" s="4"/>
      <c r="J192" s="40"/>
      <c r="K192" s="40"/>
      <c r="L192" s="4"/>
      <c r="M192" s="44"/>
      <c r="N192" s="45"/>
      <c r="O192" s="49"/>
      <c r="P192" s="40"/>
      <c r="Q192" s="40"/>
      <c r="R192" s="40"/>
      <c r="S192" s="40"/>
      <c r="T192" s="40"/>
      <c r="U192" s="40"/>
      <c r="V192" s="52"/>
      <c r="W192" s="40"/>
      <c r="X192" s="54"/>
      <c r="Y192" s="38"/>
      <c r="Z192" s="4"/>
      <c r="AA192" s="40"/>
    </row>
    <row r="193" spans="1:28" hidden="1" x14ac:dyDescent="0.35">
      <c r="A193" s="26"/>
      <c r="B193" s="26"/>
      <c r="C193" s="5"/>
      <c r="D193" s="5"/>
      <c r="E193" s="40"/>
      <c r="F193" s="4"/>
      <c r="G193" s="42"/>
      <c r="H193" s="26"/>
      <c r="I193" s="4"/>
      <c r="J193" s="40"/>
      <c r="K193" s="40"/>
      <c r="L193" s="4"/>
      <c r="M193" s="44"/>
      <c r="N193" s="45"/>
      <c r="O193" s="49"/>
      <c r="P193" s="40"/>
      <c r="Q193" s="40"/>
      <c r="R193" s="40"/>
      <c r="S193" s="40"/>
      <c r="T193" s="40"/>
      <c r="U193" s="40"/>
      <c r="V193" s="52"/>
      <c r="W193" s="40"/>
      <c r="X193" s="54"/>
      <c r="Y193" s="38"/>
      <c r="Z193" s="4"/>
      <c r="AA193" s="40"/>
    </row>
    <row r="194" spans="1:28" hidden="1" x14ac:dyDescent="0.35">
      <c r="A194" s="26"/>
      <c r="B194" s="26"/>
      <c r="C194" s="5"/>
      <c r="D194" s="5"/>
      <c r="E194" s="40"/>
      <c r="F194" s="4"/>
      <c r="G194" s="42"/>
      <c r="H194" s="26"/>
      <c r="I194" s="4"/>
      <c r="J194" s="40"/>
      <c r="K194" s="40"/>
      <c r="L194" s="4"/>
      <c r="M194" s="44"/>
      <c r="N194" s="45"/>
      <c r="O194" s="49"/>
      <c r="P194" s="40"/>
      <c r="Q194" s="40"/>
      <c r="R194" s="40"/>
      <c r="S194" s="40"/>
      <c r="T194" s="40"/>
      <c r="U194" s="40"/>
      <c r="V194" s="52"/>
      <c r="W194" s="40"/>
      <c r="X194" s="54"/>
      <c r="Y194" s="38"/>
      <c r="Z194" s="4"/>
      <c r="AA194" s="40"/>
    </row>
    <row r="195" spans="1:28" hidden="1" x14ac:dyDescent="0.35">
      <c r="A195" s="26"/>
      <c r="B195" s="26"/>
      <c r="C195" s="5"/>
      <c r="D195" s="5"/>
      <c r="E195" s="40"/>
      <c r="F195" s="4"/>
      <c r="G195" s="42"/>
      <c r="H195" s="26"/>
      <c r="I195" s="4"/>
      <c r="J195" s="40"/>
      <c r="K195" s="40"/>
      <c r="L195" s="4"/>
      <c r="M195" s="44"/>
      <c r="N195" s="45"/>
      <c r="O195" s="49"/>
      <c r="P195" s="40"/>
      <c r="Q195" s="40"/>
      <c r="R195" s="40"/>
      <c r="S195" s="40"/>
      <c r="T195" s="40"/>
      <c r="U195" s="40"/>
      <c r="V195" s="52"/>
      <c r="W195" s="40"/>
      <c r="X195" s="54"/>
      <c r="Y195" s="38"/>
      <c r="Z195" s="4"/>
      <c r="AA195" s="40"/>
    </row>
    <row r="196" spans="1:28" hidden="1" x14ac:dyDescent="0.35">
      <c r="A196" s="26"/>
      <c r="B196" s="26"/>
      <c r="C196" s="5"/>
      <c r="D196" s="5"/>
      <c r="E196" s="40"/>
      <c r="F196" s="4"/>
      <c r="G196" s="42"/>
      <c r="H196" s="26"/>
      <c r="I196" s="4"/>
      <c r="J196" s="40"/>
      <c r="K196" s="40"/>
      <c r="L196" s="4"/>
      <c r="M196" s="44"/>
      <c r="N196" s="45"/>
      <c r="O196" s="49"/>
      <c r="P196" s="40"/>
      <c r="Q196" s="40"/>
      <c r="R196" s="40"/>
      <c r="S196" s="40"/>
      <c r="T196" s="40"/>
      <c r="U196" s="40"/>
      <c r="V196" s="52"/>
      <c r="W196" s="40"/>
      <c r="X196" s="54"/>
      <c r="Y196" s="38"/>
      <c r="Z196" s="4"/>
      <c r="AA196" s="40"/>
    </row>
    <row r="197" spans="1:28" hidden="1" x14ac:dyDescent="0.35">
      <c r="A197" s="26"/>
      <c r="B197" s="26"/>
      <c r="C197" s="5"/>
      <c r="D197" s="5"/>
      <c r="E197" s="40"/>
      <c r="F197" s="4"/>
      <c r="G197" s="42"/>
      <c r="H197" s="26"/>
      <c r="I197" s="4"/>
      <c r="J197" s="40"/>
      <c r="K197" s="40"/>
      <c r="L197" s="4"/>
      <c r="M197" s="44"/>
      <c r="N197" s="45"/>
      <c r="O197" s="49"/>
      <c r="P197" s="40"/>
      <c r="Q197" s="40"/>
      <c r="R197" s="40"/>
      <c r="S197" s="40"/>
      <c r="T197" s="40"/>
      <c r="U197" s="40"/>
      <c r="V197" s="52"/>
      <c r="W197" s="40"/>
      <c r="X197" s="54"/>
      <c r="Y197" s="38"/>
      <c r="Z197" s="4"/>
      <c r="AA197" s="40"/>
    </row>
    <row r="198" spans="1:28" hidden="1" x14ac:dyDescent="0.35">
      <c r="A198" s="26"/>
      <c r="B198" s="26"/>
      <c r="C198" s="5"/>
      <c r="D198" s="5"/>
      <c r="E198" s="40"/>
      <c r="F198" s="4"/>
      <c r="G198" s="42"/>
      <c r="H198" s="26"/>
      <c r="I198" s="4"/>
      <c r="J198" s="40"/>
      <c r="K198" s="40"/>
      <c r="L198" s="4"/>
      <c r="M198" s="44"/>
      <c r="N198" s="45"/>
      <c r="O198" s="49"/>
      <c r="P198" s="40"/>
      <c r="Q198" s="40"/>
      <c r="R198" s="40"/>
      <c r="S198" s="40"/>
      <c r="T198" s="40"/>
      <c r="U198" s="40"/>
      <c r="V198" s="52"/>
      <c r="W198" s="40"/>
      <c r="X198" s="54"/>
      <c r="Y198" s="38"/>
      <c r="Z198" s="4"/>
      <c r="AA198" s="40"/>
    </row>
    <row r="199" spans="1:28" hidden="1" x14ac:dyDescent="0.35">
      <c r="A199" s="26"/>
      <c r="B199" s="26"/>
      <c r="C199" s="5"/>
      <c r="D199" s="5"/>
      <c r="E199" s="40"/>
      <c r="F199" s="4"/>
      <c r="G199" s="42"/>
      <c r="H199" s="26"/>
      <c r="I199" s="4"/>
      <c r="J199" s="40"/>
      <c r="K199" s="40"/>
      <c r="L199" s="4"/>
      <c r="M199" s="44"/>
      <c r="N199" s="45"/>
      <c r="O199" s="49"/>
      <c r="P199" s="40"/>
      <c r="Q199" s="40"/>
      <c r="R199" s="40"/>
      <c r="S199" s="40"/>
      <c r="T199" s="40"/>
      <c r="U199" s="40"/>
      <c r="V199" s="52"/>
      <c r="W199" s="40"/>
      <c r="X199" s="54"/>
      <c r="Y199" s="38"/>
      <c r="Z199" s="4"/>
      <c r="AA199" s="40"/>
    </row>
    <row r="200" spans="1:28" hidden="1" x14ac:dyDescent="0.35">
      <c r="A200" s="26"/>
      <c r="B200" s="26"/>
      <c r="C200" s="5"/>
      <c r="D200" s="5"/>
      <c r="E200" s="40"/>
      <c r="F200" s="4"/>
      <c r="G200" s="42"/>
      <c r="H200" s="26"/>
      <c r="I200" s="4"/>
      <c r="J200" s="40"/>
      <c r="K200" s="40"/>
      <c r="L200" s="4"/>
      <c r="M200" s="44"/>
      <c r="N200" s="45"/>
      <c r="O200" s="49"/>
      <c r="P200" s="40"/>
      <c r="Q200" s="40"/>
      <c r="R200" s="40"/>
      <c r="S200" s="40"/>
      <c r="T200" s="40"/>
      <c r="U200" s="40"/>
      <c r="V200" s="52"/>
      <c r="W200" s="40"/>
      <c r="X200" s="54"/>
      <c r="Y200" s="38"/>
      <c r="Z200" s="4"/>
      <c r="AA200" s="40"/>
    </row>
    <row r="201" spans="1:28" hidden="1" x14ac:dyDescent="0.35">
      <c r="A201" s="27"/>
      <c r="B201" s="27"/>
      <c r="C201" s="23"/>
      <c r="D201" s="23"/>
      <c r="E201" s="41"/>
      <c r="F201" s="22"/>
      <c r="G201" s="43"/>
      <c r="H201" s="27"/>
      <c r="I201" s="22"/>
      <c r="J201" s="41"/>
      <c r="K201" s="41"/>
      <c r="L201" s="22"/>
      <c r="M201" s="46"/>
      <c r="N201" s="47"/>
      <c r="O201" s="50"/>
      <c r="P201" s="41"/>
      <c r="Q201" s="41"/>
      <c r="R201" s="41"/>
      <c r="S201" s="41"/>
      <c r="T201" s="41"/>
      <c r="U201" s="41"/>
      <c r="V201" s="53"/>
      <c r="W201" s="41"/>
      <c r="X201" s="55"/>
      <c r="Y201" s="39"/>
      <c r="Z201" s="22"/>
      <c r="AA201" s="41"/>
      <c r="AB201" s="395"/>
    </row>
    <row r="202" spans="1:28" x14ac:dyDescent="0.35">
      <c r="AB202"/>
    </row>
    <row r="203" spans="1:28" x14ac:dyDescent="0.35">
      <c r="AB203"/>
    </row>
    <row r="204" spans="1:28" x14ac:dyDescent="0.35">
      <c r="AB204"/>
    </row>
    <row r="205" spans="1:28" x14ac:dyDescent="0.35">
      <c r="AB205"/>
    </row>
    <row r="206" spans="1:28" x14ac:dyDescent="0.35">
      <c r="AB206"/>
    </row>
    <row r="207" spans="1:28" x14ac:dyDescent="0.35">
      <c r="AB207"/>
    </row>
    <row r="208" spans="1:28" x14ac:dyDescent="0.35">
      <c r="AB208"/>
    </row>
    <row r="209" spans="28:28" x14ac:dyDescent="0.35">
      <c r="AB209"/>
    </row>
    <row r="210" spans="28:28" x14ac:dyDescent="0.35">
      <c r="AB210"/>
    </row>
    <row r="211" spans="28:28" x14ac:dyDescent="0.35">
      <c r="AB211"/>
    </row>
    <row r="212" spans="28:28" x14ac:dyDescent="0.35">
      <c r="AB212"/>
    </row>
    <row r="213" spans="28:28" x14ac:dyDescent="0.35">
      <c r="AB213"/>
    </row>
    <row r="214" spans="28:28" x14ac:dyDescent="0.35">
      <c r="AB214"/>
    </row>
    <row r="215" spans="28:28" x14ac:dyDescent="0.35">
      <c r="AB215"/>
    </row>
    <row r="216" spans="28:28" x14ac:dyDescent="0.35">
      <c r="AB216"/>
    </row>
    <row r="217" spans="28:28" x14ac:dyDescent="0.35">
      <c r="AB217"/>
    </row>
    <row r="218" spans="28:28" x14ac:dyDescent="0.35">
      <c r="AB218"/>
    </row>
    <row r="219" spans="28:28" x14ac:dyDescent="0.35">
      <c r="AB219"/>
    </row>
    <row r="220" spans="28:28" x14ac:dyDescent="0.35">
      <c r="AB220"/>
    </row>
    <row r="221" spans="28:28" x14ac:dyDescent="0.35">
      <c r="AB221"/>
    </row>
    <row r="222" spans="28:28" x14ac:dyDescent="0.35">
      <c r="AB222"/>
    </row>
    <row r="223" spans="28:28" x14ac:dyDescent="0.35">
      <c r="AB223"/>
    </row>
    <row r="224" spans="28:28" x14ac:dyDescent="0.35">
      <c r="AB224"/>
    </row>
    <row r="225" spans="28:28" x14ac:dyDescent="0.35">
      <c r="AB225"/>
    </row>
    <row r="226" spans="28:28" x14ac:dyDescent="0.35">
      <c r="AB226"/>
    </row>
    <row r="227" spans="28:28" x14ac:dyDescent="0.35">
      <c r="AB227"/>
    </row>
    <row r="228" spans="28:28" x14ac:dyDescent="0.35">
      <c r="AB228"/>
    </row>
    <row r="229" spans="28:28" x14ac:dyDescent="0.35">
      <c r="AB229"/>
    </row>
    <row r="230" spans="28:28" x14ac:dyDescent="0.35">
      <c r="AB230"/>
    </row>
    <row r="231" spans="28:28" x14ac:dyDescent="0.35">
      <c r="AB231"/>
    </row>
    <row r="232" spans="28:28" x14ac:dyDescent="0.35">
      <c r="AB232"/>
    </row>
    <row r="233" spans="28:28" x14ac:dyDescent="0.35">
      <c r="AB233"/>
    </row>
    <row r="234" spans="28:28" x14ac:dyDescent="0.35">
      <c r="AB234"/>
    </row>
    <row r="235" spans="28:28" x14ac:dyDescent="0.35">
      <c r="AB235"/>
    </row>
    <row r="236" spans="28:28" x14ac:dyDescent="0.35">
      <c r="AB236"/>
    </row>
    <row r="237" spans="28:28" x14ac:dyDescent="0.35">
      <c r="AB237"/>
    </row>
    <row r="238" spans="28:28" x14ac:dyDescent="0.35">
      <c r="AB238"/>
    </row>
    <row r="239" spans="28:28" x14ac:dyDescent="0.35">
      <c r="AB239"/>
    </row>
    <row r="240" spans="28:28" x14ac:dyDescent="0.35">
      <c r="AB240"/>
    </row>
    <row r="241" spans="28:28" x14ac:dyDescent="0.35">
      <c r="AB241"/>
    </row>
    <row r="242" spans="28:28" x14ac:dyDescent="0.35">
      <c r="AB242"/>
    </row>
    <row r="243" spans="28:28" x14ac:dyDescent="0.35">
      <c r="AB243"/>
    </row>
    <row r="244" spans="28:28" x14ac:dyDescent="0.35">
      <c r="AB244"/>
    </row>
    <row r="245" spans="28:28" x14ac:dyDescent="0.35">
      <c r="AB245"/>
    </row>
    <row r="246" spans="28:28" x14ac:dyDescent="0.35">
      <c r="AB246"/>
    </row>
    <row r="247" spans="28:28" x14ac:dyDescent="0.35">
      <c r="AB247"/>
    </row>
    <row r="248" spans="28:28" x14ac:dyDescent="0.35">
      <c r="AB248"/>
    </row>
    <row r="249" spans="28:28" x14ac:dyDescent="0.35">
      <c r="AB249"/>
    </row>
    <row r="250" spans="28:28" x14ac:dyDescent="0.35">
      <c r="AB250"/>
    </row>
    <row r="251" spans="28:28" x14ac:dyDescent="0.35">
      <c r="AB251"/>
    </row>
    <row r="252" spans="28:28" x14ac:dyDescent="0.35">
      <c r="AB252"/>
    </row>
    <row r="253" spans="28:28" x14ac:dyDescent="0.35">
      <c r="AB253"/>
    </row>
    <row r="254" spans="28:28" x14ac:dyDescent="0.35">
      <c r="AB254"/>
    </row>
    <row r="255" spans="28:28" x14ac:dyDescent="0.35">
      <c r="AB255"/>
    </row>
    <row r="256" spans="28:28" x14ac:dyDescent="0.35">
      <c r="AB256"/>
    </row>
    <row r="257" spans="28:28" x14ac:dyDescent="0.35">
      <c r="AB257"/>
    </row>
    <row r="258" spans="28:28" x14ac:dyDescent="0.35">
      <c r="AB258"/>
    </row>
    <row r="259" spans="28:28" x14ac:dyDescent="0.35">
      <c r="AB259"/>
    </row>
    <row r="260" spans="28:28" x14ac:dyDescent="0.35">
      <c r="AB260"/>
    </row>
    <row r="261" spans="28:28" x14ac:dyDescent="0.35">
      <c r="AB261"/>
    </row>
    <row r="262" spans="28:28" x14ac:dyDescent="0.35">
      <c r="AB262"/>
    </row>
    <row r="263" spans="28:28" x14ac:dyDescent="0.35">
      <c r="AB263"/>
    </row>
    <row r="264" spans="28:28" x14ac:dyDescent="0.35">
      <c r="AB264"/>
    </row>
    <row r="265" spans="28:28" x14ac:dyDescent="0.35">
      <c r="AB265"/>
    </row>
    <row r="266" spans="28:28" x14ac:dyDescent="0.35">
      <c r="AB266"/>
    </row>
    <row r="267" spans="28:28" x14ac:dyDescent="0.35">
      <c r="AB267"/>
    </row>
    <row r="268" spans="28:28" x14ac:dyDescent="0.35">
      <c r="AB268"/>
    </row>
    <row r="269" spans="28:28" x14ac:dyDescent="0.35">
      <c r="AB269"/>
    </row>
    <row r="270" spans="28:28" x14ac:dyDescent="0.35">
      <c r="AB270"/>
    </row>
    <row r="271" spans="28:28" x14ac:dyDescent="0.35">
      <c r="AB271"/>
    </row>
    <row r="272" spans="28:28" x14ac:dyDescent="0.35">
      <c r="AB272"/>
    </row>
    <row r="273" spans="28:28" x14ac:dyDescent="0.35">
      <c r="AB273"/>
    </row>
    <row r="274" spans="28:28" x14ac:dyDescent="0.35">
      <c r="AB274"/>
    </row>
    <row r="275" spans="28:28" x14ac:dyDescent="0.35">
      <c r="AB275"/>
    </row>
    <row r="276" spans="28:28" x14ac:dyDescent="0.35">
      <c r="AB276"/>
    </row>
    <row r="277" spans="28:28" x14ac:dyDescent="0.35">
      <c r="AB277"/>
    </row>
    <row r="278" spans="28:28" x14ac:dyDescent="0.35">
      <c r="AB278"/>
    </row>
    <row r="279" spans="28:28" x14ac:dyDescent="0.35">
      <c r="AB279"/>
    </row>
    <row r="280" spans="28:28" x14ac:dyDescent="0.35">
      <c r="AB280"/>
    </row>
    <row r="281" spans="28:28" x14ac:dyDescent="0.35">
      <c r="AB281"/>
    </row>
    <row r="282" spans="28:28" x14ac:dyDescent="0.35">
      <c r="AB282"/>
    </row>
    <row r="283" spans="28:28" x14ac:dyDescent="0.35">
      <c r="AB283"/>
    </row>
    <row r="284" spans="28:28" x14ac:dyDescent="0.35">
      <c r="AB284"/>
    </row>
    <row r="285" spans="28:28" x14ac:dyDescent="0.35">
      <c r="AB285"/>
    </row>
    <row r="286" spans="28:28" x14ac:dyDescent="0.35">
      <c r="AB286"/>
    </row>
    <row r="287" spans="28:28" x14ac:dyDescent="0.35">
      <c r="AB287"/>
    </row>
    <row r="288" spans="28:28" x14ac:dyDescent="0.35">
      <c r="AB288"/>
    </row>
    <row r="289" spans="28:28" x14ac:dyDescent="0.35">
      <c r="AB289"/>
    </row>
    <row r="290" spans="28:28" x14ac:dyDescent="0.35">
      <c r="AB290"/>
    </row>
    <row r="291" spans="28:28" x14ac:dyDescent="0.35">
      <c r="AB291" s="396"/>
    </row>
  </sheetData>
  <autoFilter ref="B4:AA201">
    <filterColumn colId="10">
      <filters>
        <filter val="CHW"/>
      </filters>
    </filterColumn>
    <filterColumn colId="21">
      <filters blank="1"/>
    </filterColumn>
  </autoFilter>
  <mergeCells count="6">
    <mergeCell ref="B1:G1"/>
    <mergeCell ref="H1:N1"/>
    <mergeCell ref="O1:V1"/>
    <mergeCell ref="Y1:AA1"/>
    <mergeCell ref="C2:D2"/>
    <mergeCell ref="U2:V2"/>
  </mergeCells>
  <conditionalFormatting sqref="R5:R201">
    <cfRule type="expression" dxfId="11" priority="6">
      <formula>$Q5="OPD_Referral"</formula>
    </cfRule>
  </conditionalFormatting>
  <conditionalFormatting sqref="S5:S201">
    <cfRule type="expression" dxfId="10" priority="5">
      <formula>$Q5="Emergency_referral"</formula>
    </cfRule>
  </conditionalFormatting>
  <dataValidations count="14">
    <dataValidation type="date" operator="greaterThan" allowBlank="1" showInputMessage="1" showErrorMessage="1" sqref="M1:N1 M3:N4">
      <formula1>42370</formula1>
    </dataValidation>
    <dataValidation operator="greaterThan" allowBlank="1" showInputMessage="1" showErrorMessage="1" sqref="M2:N2"/>
    <dataValidation type="list" allowBlank="1" showInputMessage="1" showErrorMessage="1" sqref="I5:I6 I8:I14 I16:I17 I19:I24 I37:I38 G43:G44 I79:I201 G37 G41 I48:I49 I52:I64 I68:I76 I40:I46">
      <formula1>clinics</formula1>
    </dataValidation>
    <dataValidation type="list" allowBlank="1" showInputMessage="1" showErrorMessage="1" sqref="W5:W201">
      <formula1>Refused</formula1>
    </dataValidation>
    <dataValidation type="list" allowBlank="1" showInputMessage="1" showErrorMessage="1" sqref="E5:E201">
      <formula1>"male,female"</formula1>
    </dataValidation>
    <dataValidation type="list" allowBlank="1" showInputMessage="1" showErrorMessage="1" sqref="F5:F201">
      <formula1>"Rakhine,Burma,Muslim,Hindu,Other"</formula1>
    </dataValidation>
    <dataValidation type="list" allowBlank="1" showInputMessage="1" showErrorMessage="1" sqref="L5:L201">
      <formula1>"MSF clinic,CHW,MOH"</formula1>
    </dataValidation>
    <dataValidation type="list" allowBlank="1" showInputMessage="1" showErrorMessage="1" sqref="Z5:Z201">
      <formula1>"discharge,self-discharge,death"</formula1>
    </dataValidation>
    <dataValidation type="list" allowBlank="1" showInputMessage="1" showErrorMessage="1" sqref="U5:U201">
      <formula1>"needed &amp; received,needed but not received,not needed"</formula1>
    </dataValidation>
    <dataValidation type="date" operator="greaterThan" allowBlank="1" showInputMessage="1" showErrorMessage="1" sqref="Y5:Y201 M5:N201">
      <formula1>42369</formula1>
    </dataValidation>
    <dataValidation type="list" allowBlank="1" showInputMessage="1" showErrorMessage="1" sqref="Q5:Q201">
      <formula1>type_of_referral</formula1>
    </dataValidation>
    <dataValidation type="decimal" allowBlank="1" showInputMessage="1" showErrorMessage="1" sqref="C5:C201">
      <formula1>0</formula1>
      <formula2>100</formula2>
    </dataValidation>
    <dataValidation type="list" allowBlank="1" showInputMessage="1" showErrorMessage="1" sqref="D5:D201">
      <formula1>Age_Unit</formula1>
    </dataValidation>
    <dataValidation type="list" allowBlank="1" showInputMessage="1" showErrorMessage="1" sqref="R5:S201">
      <formula1>INDIRECT($Q5)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Instructions!$B$94:$B$120</xm:f>
          </x14:formula1>
          <xm:sqref>P1:P1048576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CA_HQ_FS" ma:contentTypeID="0x01010015F0DD43F147ED4DB3F172C2DF96DD9608000EBB9A20D2A90F49B59E4ECF09FC5DBC" ma:contentTypeVersion="88" ma:contentTypeDescription="Content Type for all OCA Field Support units and departments. For Example; Logistics, Field Finance, Field HR etc." ma:contentTypeScope="" ma:versionID="95b0c30525bb8b4a29792f927d05a0e5">
  <xsd:schema xmlns:xsd="http://www.w3.org/2001/XMLSchema" xmlns:xs="http://www.w3.org/2001/XMLSchema" xmlns:p="http://schemas.microsoft.com/office/2006/metadata/properties" xmlns:ns2="20c1abfa-485b-41c9-a329-38772ca1fd48" xmlns:ns3="e012d6fe-a217-4afd-9343-be3f9ab704e0" targetNamespace="http://schemas.microsoft.com/office/2006/metadata/properties" ma:root="true" ma:fieldsID="ff69eb7844f41ded1c65dbab9525b271" ns2:_="" ns3:_="">
    <xsd:import namespace="20c1abfa-485b-41c9-a329-38772ca1fd48"/>
    <xsd:import namespace="e012d6fe-a217-4afd-9343-be3f9ab704e0"/>
    <xsd:element name="properties">
      <xsd:complexType>
        <xsd:sequence>
          <xsd:element name="documentManagement">
            <xsd:complexType>
              <xsd:all>
                <xsd:element ref="ns2:OCA_Security" minOccurs="0"/>
                <xsd:element ref="ns2:PersonalData" minOccurs="0"/>
                <xsd:element ref="ns2:Last_Published_Date" minOccurs="0"/>
                <xsd:element ref="ns2:HQ_Project" minOccurs="0"/>
                <xsd:element ref="ns2:ac5bcaea78d645efbd7ad57ee0e99c74" minOccurs="0"/>
                <xsd:element ref="ns2:k28648cfc64c4feeb48d6f4fd07f97c9" minOccurs="0"/>
                <xsd:element ref="ns2:ea1123c5d5854e3487d4709e724a374d" minOccurs="0"/>
                <xsd:element ref="ns2:cd29f0ef384242669a606ad1a9df00b7" minOccurs="0"/>
                <xsd:element ref="ns2:TaxCatchAll" minOccurs="0"/>
                <xsd:element ref="ns2:ma355bf4056648d0a4807f82c334cfeb" minOccurs="0"/>
                <xsd:element ref="ns2:TaxCatchAllLabel" minOccurs="0"/>
                <xsd:element ref="ns2:c9685e466d8f4649b390625e1425c3ff" minOccurs="0"/>
                <xsd:element ref="ns2:p0c3e7b3f5fa4709884d178aaf27d97b" minOccurs="0"/>
                <xsd:element ref="ns2:hf1c0e968c904d07a40bcfc4c670c7df" minOccurs="0"/>
                <xsd:element ref="ns2:TaxKeywordTaxHTField" minOccurs="0"/>
                <xsd:element ref="ns2:Keep_Until"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1abfa-485b-41c9-a329-38772ca1fd48" elementFormDefault="qualified">
    <xsd:import namespace="http://schemas.microsoft.com/office/2006/documentManagement/types"/>
    <xsd:import namespace="http://schemas.microsoft.com/office/infopath/2007/PartnerControls"/>
    <xsd:element name="OCA_Security" ma:index="4" nillable="true" ma:displayName="Security" ma:default="MSF Internal" ma:format="RadioButtons" ma:internalName="OCA_Security">
      <xsd:simpleType>
        <xsd:restriction base="dms:Choice">
          <xsd:enumeration value="SECRET - Do Not Share"/>
          <xsd:enumeration value="Confidential - Do Not Share"/>
          <xsd:enumeration value="Restricted"/>
          <xsd:enumeration value="MSF Internal"/>
          <xsd:enumeration value="Public"/>
        </xsd:restriction>
      </xsd:simpleType>
    </xsd:element>
    <xsd:element name="PersonalData" ma:index="5" nillable="true" ma:displayName="PersonalData" ma:default="No Personal Data" ma:internalName="PersonalData">
      <xsd:complexType>
        <xsd:complexContent>
          <xsd:extension base="dms:MultiChoice">
            <xsd:sequence>
              <xsd:element name="Value" maxOccurs="unbounded" minOccurs="0" nillable="true">
                <xsd:simpleType>
                  <xsd:restriction base="dms:Choice">
                    <xsd:enumeration value="No Personal Data"/>
                    <xsd:enumeration value="Contains Personal Data"/>
                  </xsd:restriction>
                </xsd:simpleType>
              </xsd:element>
            </xsd:sequence>
          </xsd:extension>
        </xsd:complexContent>
      </xsd:complexType>
    </xsd:element>
    <xsd:element name="Last_Published_Date" ma:index="12" nillable="true" ma:displayName="Last_Published_Date" ma:format="DateOnly" ma:internalName="Last_Published_Date">
      <xsd:simpleType>
        <xsd:restriction base="dms:DateTime"/>
      </xsd:simpleType>
    </xsd:element>
    <xsd:element name="HQ_Project" ma:index="13" nillable="true" ma:displayName="HQ_Project" ma:internalName="HQ_Project">
      <xsd:simpleType>
        <xsd:restriction base="dms:Text">
          <xsd:maxLength value="255"/>
        </xsd:restriction>
      </xsd:simpleType>
    </xsd:element>
    <xsd:element name="ac5bcaea78d645efbd7ad57ee0e99c74" ma:index="15" nillable="true" ma:taxonomy="true" ma:internalName="ac5bcaea78d645efbd7ad57ee0e99c74" ma:taxonomyFieldName="OCA_DocType" ma:displayName="Document Type" ma:default="" ma:fieldId="{ac5bcaea-78d6-45ef-bd7a-d57ee0e99c74}" ma:taxonomyMulti="true" ma:sspId="3f8169e7-20d4-4f95-9450-953b2d8ea517" ma:termSetId="2173d809-285d-447d-acd7-641ecd217f73" ma:anchorId="00000000-0000-0000-0000-000000000000" ma:open="false" ma:isKeyword="false">
      <xsd:complexType>
        <xsd:sequence>
          <xsd:element ref="pc:Terms" minOccurs="0" maxOccurs="1"/>
        </xsd:sequence>
      </xsd:complexType>
    </xsd:element>
    <xsd:element name="k28648cfc64c4feeb48d6f4fd07f97c9" ma:index="17" nillable="true" ma:taxonomy="true" ma:internalName="k28648cfc64c4feeb48d6f4fd07f97c9" ma:taxonomyFieldName="OCA_Mission" ma:displayName="Mission" ma:readOnly="false" ma:default="" ma:fieldId="{428648cf-c64c-4fee-b48d-6f4fd07f97c9}" ma:sspId="3f8169e7-20d4-4f95-9450-953b2d8ea517" ma:termSetId="5473ade3-518b-4e3b-b139-d6b8001eb7d3" ma:anchorId="00000000-0000-0000-0000-000000000000" ma:open="false" ma:isKeyword="false">
      <xsd:complexType>
        <xsd:sequence>
          <xsd:element ref="pc:Terms" minOccurs="0" maxOccurs="1"/>
        </xsd:sequence>
      </xsd:complexType>
    </xsd:element>
    <xsd:element name="ea1123c5d5854e3487d4709e724a374d" ma:index="18" nillable="true" ma:taxonomy="true" ma:internalName="ea1123c5d5854e3487d4709e724a374d" ma:taxonomyFieldName="OCA_Audience" ma:displayName="Audience" ma:readOnly="false" ma:default="" ma:fieldId="{ea1123c5-d585-4e34-87d4-709e724a374d}" ma:taxonomyMulti="true" ma:sspId="3f8169e7-20d4-4f95-9450-953b2d8ea517" ma:termSetId="238e0ffe-d0c1-48dd-8345-8650b0a1fe87" ma:anchorId="00000000-0000-0000-0000-000000000000" ma:open="false" ma:isKeyword="false">
      <xsd:complexType>
        <xsd:sequence>
          <xsd:element ref="pc:Terms" minOccurs="0" maxOccurs="1"/>
        </xsd:sequence>
      </xsd:complexType>
    </xsd:element>
    <xsd:element name="cd29f0ef384242669a606ad1a9df00b7" ma:index="19" nillable="true" ma:taxonomy="true" ma:internalName="cd29f0ef384242669a606ad1a9df00b7" ma:taxonomyFieldName="OCA_MSFEntity" ma:displayName="MSF Entity" ma:default="2;#Operational Centre Amsterdam|c1cea462-cc28-4c38-bab9-3ca4a912d8a4" ma:fieldId="{cd29f0ef-3842-4266-9a60-6ad1a9df00b7}" ma:sspId="3f8169e7-20d4-4f95-9450-953b2d8ea517" ma:termSetId="535309ab-0619-4f55-9ff2-498ea4073903"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3ee88412-b260-4218-9741-b5811b2d46c3}" ma:internalName="TaxCatchAll" ma:showField="CatchAllData" ma:web="e012d6fe-a217-4afd-9343-be3f9ab704e0">
      <xsd:complexType>
        <xsd:complexContent>
          <xsd:extension base="dms:MultiChoiceLookup">
            <xsd:sequence>
              <xsd:element name="Value" type="dms:Lookup" maxOccurs="unbounded" minOccurs="0" nillable="true"/>
            </xsd:sequence>
          </xsd:extension>
        </xsd:complexContent>
      </xsd:complexType>
    </xsd:element>
    <xsd:element name="ma355bf4056648d0a4807f82c334cfeb" ma:index="21" nillable="true" ma:taxonomy="true" ma:internalName="ma355bf4056648d0a4807f82c334cfeb" ma:taxonomyFieldName="OCA_Entity" ma:displayName="OCA Entity" ma:default="3;#OCA|d4e8857b-9887-47cf-8042-cc7cc2e37eb0" ma:fieldId="{6a355bf4-0566-48d0-a480-7f82c334cfeb}" ma:sspId="3f8169e7-20d4-4f95-9450-953b2d8ea517" ma:termSetId="ce6c5e2f-fea0-4dc7-924e-dc3a0e147723" ma:anchorId="00000000-0000-0000-0000-000000000000" ma:open="false" ma:isKeyword="false">
      <xsd:complexType>
        <xsd:sequence>
          <xsd:element ref="pc:Terms" minOccurs="0" maxOccurs="1"/>
        </xsd:sequence>
      </xsd:complexType>
    </xsd:element>
    <xsd:element name="TaxCatchAllLabel" ma:index="22" nillable="true" ma:displayName="Taxonomy Catch All Column1" ma:hidden="true" ma:list="{3ee88412-b260-4218-9741-b5811b2d46c3}" ma:internalName="TaxCatchAllLabel" ma:readOnly="true" ma:showField="CatchAllDataLabel" ma:web="e012d6fe-a217-4afd-9343-be3f9ab704e0">
      <xsd:complexType>
        <xsd:complexContent>
          <xsd:extension base="dms:MultiChoiceLookup">
            <xsd:sequence>
              <xsd:element name="Value" type="dms:Lookup" maxOccurs="unbounded" minOccurs="0" nillable="true"/>
            </xsd:sequence>
          </xsd:extension>
        </xsd:complexContent>
      </xsd:complexType>
    </xsd:element>
    <xsd:element name="c9685e466d8f4649b390625e1425c3ff" ma:index="23" nillable="true" ma:taxonomy="true" ma:internalName="c9685e466d8f4649b390625e1425c3ff" ma:taxonomyFieldName="OCA_Project" ma:displayName="Project" ma:default="" ma:fieldId="{c9685e46-6d8f-4649-b390-625e1425c3ff}" ma:taxonomyMulti="true" ma:sspId="3f8169e7-20d4-4f95-9450-953b2d8ea517" ma:termSetId="5473ade3-518b-4e3b-b139-d6b8001eb7d3" ma:anchorId="00000000-0000-0000-0000-000000000000" ma:open="false" ma:isKeyword="false">
      <xsd:complexType>
        <xsd:sequence>
          <xsd:element ref="pc:Terms" minOccurs="0" maxOccurs="1"/>
        </xsd:sequence>
      </xsd:complexType>
    </xsd:element>
    <xsd:element name="p0c3e7b3f5fa4709884d178aaf27d97b" ma:index="26" nillable="true" ma:taxonomy="true" ma:internalName="p0c3e7b3f5fa4709884d178aaf27d97b" ma:taxonomyFieldName="OCA_Country" ma:displayName="Country" ma:default="" ma:fieldId="{90c3e7b3-f5fa-4709-884d-178aaf27d97b}" ma:taxonomyMulti="true" ma:sspId="3f8169e7-20d4-4f95-9450-953b2d8ea517" ma:termSetId="36af809d-73a7-4f22-967c-6aa7005dc99c" ma:anchorId="00000000-0000-0000-0000-000000000000" ma:open="false" ma:isKeyword="false">
      <xsd:complexType>
        <xsd:sequence>
          <xsd:element ref="pc:Terms" minOccurs="0" maxOccurs="1"/>
        </xsd:sequence>
      </xsd:complexType>
    </xsd:element>
    <xsd:element name="hf1c0e968c904d07a40bcfc4c670c7df" ma:index="28" nillable="true" ma:taxonomy="true" ma:internalName="hf1c0e968c904d07a40bcfc4c670c7df" ma:taxonomyFieldName="OCA_Department" ma:displayName="Department-name" ma:default="1;#Public Health|95a6effd-65d2-4eeb-ba41-97827946881c" ma:fieldId="{1f1c0e96-8c90-4d07-a40b-cfc4c670c7df}" ma:sspId="3f8169e7-20d4-4f95-9450-953b2d8ea517" ma:termSetId="b44e5cb3-8906-48ec-b14b-0d9680188a89" ma:anchorId="00000000-0000-0000-0000-000000000000" ma:open="false" ma:isKeyword="false">
      <xsd:complexType>
        <xsd:sequence>
          <xsd:element ref="pc:Terms" minOccurs="0" maxOccurs="1"/>
        </xsd:sequence>
      </xsd:complexType>
    </xsd:element>
    <xsd:element name="TaxKeywordTaxHTField" ma:index="2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Keep_Until" ma:index="32" nillable="true" ma:displayName="Keep_Until" ma:format="DateOnly" ma:internalName="Keep_Until">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012d6fe-a217-4afd-9343-be3f9ab704e0" elementFormDefault="qualified">
    <xsd:import namespace="http://schemas.microsoft.com/office/2006/documentManagement/types"/>
    <xsd:import namespace="http://schemas.microsoft.com/office/infopath/2007/PartnerControls"/>
    <xsd:element name="_dlc_DocId" ma:index="33" nillable="true" ma:displayName="Document ID Value" ma:description="The value of the document ID assigned to this item." ma:indexed="true" ma:internalName="_dlc_DocId" ma:readOnly="true">
      <xsd:simpleType>
        <xsd:restriction base="dms:Text"/>
      </xsd:simpleType>
    </xsd:element>
    <xsd:element name="_dlc_DocIdUrl" ma:index="3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CA_Security xmlns="20c1abfa-485b-41c9-a329-38772ca1fd48">MSF Internal</OCA_Security>
    <PersonalData xmlns="20c1abfa-485b-41c9-a329-38772ca1fd48">
      <Value>No Personal Data</Value>
    </PersonalData>
    <cd29f0ef384242669a606ad1a9df00b7 xmlns="20c1abfa-485b-41c9-a329-38772ca1fd48">
      <Terms xmlns="http://schemas.microsoft.com/office/infopath/2007/PartnerControls">
        <TermInfo xmlns="http://schemas.microsoft.com/office/infopath/2007/PartnerControls">
          <TermName xmlns="http://schemas.microsoft.com/office/infopath/2007/PartnerControls">Operational Centre Amsterdam</TermName>
          <TermId xmlns="http://schemas.microsoft.com/office/infopath/2007/PartnerControls">c1cea462-cc28-4c38-bab9-3ca4a912d8a4</TermId>
        </TermInfo>
      </Terms>
    </cd29f0ef384242669a606ad1a9df00b7>
    <HQ_Project xmlns="20c1abfa-485b-41c9-a329-38772ca1fd48" xsi:nil="true"/>
    <k28648cfc64c4feeb48d6f4fd07f97c9 xmlns="20c1abfa-485b-41c9-a329-38772ca1fd48">
      <Terms xmlns="http://schemas.microsoft.com/office/infopath/2007/PartnerControls"/>
    </k28648cfc64c4feeb48d6f4fd07f97c9>
    <hf1c0e968c904d07a40bcfc4c670c7df xmlns="20c1abfa-485b-41c9-a329-38772ca1fd48">
      <Terms xmlns="http://schemas.microsoft.com/office/infopath/2007/PartnerControls">
        <TermInfo xmlns="http://schemas.microsoft.com/office/infopath/2007/PartnerControls">
          <TermName xmlns="http://schemas.microsoft.com/office/infopath/2007/PartnerControls">Public Health</TermName>
          <TermId xmlns="http://schemas.microsoft.com/office/infopath/2007/PartnerControls">95a6effd-65d2-4eeb-ba41-97827946881c</TermId>
        </TermInfo>
      </Terms>
    </hf1c0e968c904d07a40bcfc4c670c7df>
    <ea1123c5d5854e3487d4709e724a374d xmlns="20c1abfa-485b-41c9-a329-38772ca1fd48">
      <Terms xmlns="http://schemas.microsoft.com/office/infopath/2007/PartnerControls"/>
    </ea1123c5d5854e3487d4709e724a374d>
    <TaxCatchAll xmlns="20c1abfa-485b-41c9-a329-38772ca1fd48" xsi:nil="true"/>
    <Keep_Until xmlns="20c1abfa-485b-41c9-a329-38772ca1fd48" xsi:nil="true"/>
    <p0c3e7b3f5fa4709884d178aaf27d97b xmlns="20c1abfa-485b-41c9-a329-38772ca1fd48">
      <Terms xmlns="http://schemas.microsoft.com/office/infopath/2007/PartnerControls"/>
    </p0c3e7b3f5fa4709884d178aaf27d97b>
    <TaxKeywordTaxHTField xmlns="20c1abfa-485b-41c9-a329-38772ca1fd48">
      <Terms xmlns="http://schemas.microsoft.com/office/infopath/2007/PartnerControls"/>
    </TaxKeywordTaxHTField>
    <ac5bcaea78d645efbd7ad57ee0e99c74 xmlns="20c1abfa-485b-41c9-a329-38772ca1fd48">
      <Terms xmlns="http://schemas.microsoft.com/office/infopath/2007/PartnerControls"/>
    </ac5bcaea78d645efbd7ad57ee0e99c74>
    <ma355bf4056648d0a4807f82c334cfeb xmlns="20c1abfa-485b-41c9-a329-38772ca1fd48">
      <Terms xmlns="http://schemas.microsoft.com/office/infopath/2007/PartnerControls">
        <TermInfo xmlns="http://schemas.microsoft.com/office/infopath/2007/PartnerControls">
          <TermName xmlns="http://schemas.microsoft.com/office/infopath/2007/PartnerControls">OCA</TermName>
          <TermId xmlns="http://schemas.microsoft.com/office/infopath/2007/PartnerControls">d4e8857b-9887-47cf-8042-cc7cc2e37eb0</TermId>
        </TermInfo>
      </Terms>
    </ma355bf4056648d0a4807f82c334cfeb>
    <Last_Published_Date xmlns="20c1abfa-485b-41c9-a329-38772ca1fd48" xsi:nil="true"/>
    <c9685e466d8f4649b390625e1425c3ff xmlns="20c1abfa-485b-41c9-a329-38772ca1fd48">
      <Terms xmlns="http://schemas.microsoft.com/office/infopath/2007/PartnerControls"/>
    </c9685e466d8f4649b390625e1425c3f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3f8169e7-20d4-4f95-9450-953b2d8ea517" ContentTypeId="0x01010015F0DD43F147ED4DB3F172C2DF96DD9608"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D8954DA-F6CB-4275-A429-7D01471747C2}"/>
</file>

<file path=customXml/itemProps2.xml><?xml version="1.0" encoding="utf-8"?>
<ds:datastoreItem xmlns:ds="http://schemas.openxmlformats.org/officeDocument/2006/customXml" ds:itemID="{DFD5B644-D31D-4262-B038-DF2887263E8E}">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5ff3a860-48d3-46b6-9869-90fb61fe7f20"/>
    <ds:schemaRef ds:uri="173829ac-93b3-4045-9ec5-4d764517d75e"/>
    <ds:schemaRef ds:uri="http://purl.org/dc/term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EF4019D-38E4-47D3-871C-3D04E9A4674C}">
  <ds:schemaRefs>
    <ds:schemaRef ds:uri="http://schemas.microsoft.com/sharepoint/v3/contenttype/forms"/>
  </ds:schemaRefs>
</ds:datastoreItem>
</file>

<file path=customXml/itemProps4.xml><?xml version="1.0" encoding="utf-8"?>
<ds:datastoreItem xmlns:ds="http://schemas.openxmlformats.org/officeDocument/2006/customXml" ds:itemID="{D4CD24BF-3A7E-4D28-9CC2-465653612808}"/>
</file>

<file path=customXml/itemProps5.xml><?xml version="1.0" encoding="utf-8"?>
<ds:datastoreItem xmlns:ds="http://schemas.openxmlformats.org/officeDocument/2006/customXml" ds:itemID="{1169CEFE-2EC5-44FE-AAC9-DD50CF6EF1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vt:i4>
      </vt:variant>
    </vt:vector>
  </HeadingPairs>
  <TitlesOfParts>
    <vt:vector size="33" baseType="lpstr">
      <vt:lpstr>list</vt:lpstr>
      <vt:lpstr>Instructions</vt:lpstr>
      <vt:lpstr>JAN</vt:lpstr>
      <vt:lpstr>FEB</vt:lpstr>
      <vt:lpstr>MAR</vt:lpstr>
      <vt:lpstr>APR</vt:lpstr>
      <vt:lpstr>MAY</vt:lpstr>
      <vt:lpstr>JUN</vt:lpstr>
      <vt:lpstr>JUL</vt:lpstr>
      <vt:lpstr>AUG</vt:lpstr>
      <vt:lpstr>SEP</vt:lpstr>
      <vt:lpstr>OCT</vt:lpstr>
      <vt:lpstr>NOV</vt:lpstr>
      <vt:lpstr>DEC</vt:lpstr>
      <vt:lpstr>Indicators</vt:lpstr>
      <vt:lpstr>Age_Unit</vt:lpstr>
      <vt:lpstr>Apr</vt:lpstr>
      <vt:lpstr>Aug</vt:lpstr>
      <vt:lpstr>clinics</vt:lpstr>
      <vt:lpstr>Emergency_referral</vt:lpstr>
      <vt:lpstr>Feb</vt:lpstr>
      <vt:lpstr>Jan</vt:lpstr>
      <vt:lpstr>Jul</vt:lpstr>
      <vt:lpstr>Jun</vt:lpstr>
      <vt:lpstr>Mar</vt:lpstr>
      <vt:lpstr>May</vt:lpstr>
      <vt:lpstr>DEC!Oct</vt:lpstr>
      <vt:lpstr>NOV!Oct</vt:lpstr>
      <vt:lpstr>Oct</vt:lpstr>
      <vt:lpstr>OPD_Referral</vt:lpstr>
      <vt:lpstr>Refused</vt:lpstr>
      <vt:lpstr>Sep</vt:lpstr>
      <vt:lpstr>type_of_referral</vt:lpstr>
    </vt:vector>
  </TitlesOfParts>
  <Manager/>
  <Company>MSF OCA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msfuser</dc:creator>
  <cp:keywords/>
  <dc:description/>
  <cp:lastModifiedBy>ers-data-msf-oca</cp:lastModifiedBy>
  <cp:revision/>
  <dcterms:created xsi:type="dcterms:W3CDTF">2021-01-29T02:43:10Z</dcterms:created>
  <dcterms:modified xsi:type="dcterms:W3CDTF">2024-01-08T04:10:50Z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0x01010052EB03182A010045A3D668C061320A6E</vt:lpwstr>
  </property>
</Properties>
</file>