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angie_2502/Desktop/"/>
    </mc:Choice>
  </mc:AlternateContent>
  <xr:revisionPtr revIDLastSave="0" documentId="8_{BEFBF90E-D38A-B143-93E8-206D92CA7E35}" xr6:coauthVersionLast="47" xr6:coauthVersionMax="47" xr10:uidLastSave="{00000000-0000-0000-0000-000000000000}"/>
  <bookViews>
    <workbookView xWindow="0" yWindow="500" windowWidth="33600" windowHeight="18760" firstSheet="2" activeTab="2" xr2:uid="{E99AF175-2F1B-4608-9777-5CF53A47E1A4}"/>
  </bookViews>
  <sheets>
    <sheet name="Base de datos" sheetId="1" r:id="rId1"/>
    <sheet name="Ejercicio 1" sheetId="2" r:id="rId2"/>
    <sheet name="Ejercicio 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83" i="3" l="1"/>
  <c r="T24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" i="3"/>
  <c r="D263" i="2"/>
  <c r="A2" i="3"/>
  <c r="AD76" i="3" s="1"/>
  <c r="E242" i="2"/>
  <c r="D242" i="2"/>
  <c r="C242" i="3"/>
  <c r="B24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" i="3"/>
  <c r="G2" i="3"/>
  <c r="P2" i="3" s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" i="3"/>
  <c r="I3" i="3"/>
  <c r="I4" i="3"/>
  <c r="I5" i="3"/>
  <c r="S5" i="3" s="1"/>
  <c r="I6" i="3"/>
  <c r="S6" i="3" s="1"/>
  <c r="I7" i="3"/>
  <c r="S7" i="3" s="1"/>
  <c r="I8" i="3"/>
  <c r="S8" i="3" s="1"/>
  <c r="I9" i="3"/>
  <c r="S9" i="3" s="1"/>
  <c r="I10" i="3"/>
  <c r="S10" i="3" s="1"/>
  <c r="I11" i="3"/>
  <c r="S11" i="3" s="1"/>
  <c r="I12" i="3"/>
  <c r="S12" i="3" s="1"/>
  <c r="I13" i="3"/>
  <c r="S13" i="3" s="1"/>
  <c r="I14" i="3"/>
  <c r="S14" i="3" s="1"/>
  <c r="I15" i="3"/>
  <c r="S15" i="3" s="1"/>
  <c r="I16" i="3"/>
  <c r="S16" i="3" s="1"/>
  <c r="I17" i="3"/>
  <c r="S17" i="3" s="1"/>
  <c r="I18" i="3"/>
  <c r="S18" i="3" s="1"/>
  <c r="I19" i="3"/>
  <c r="S19" i="3" s="1"/>
  <c r="I20" i="3"/>
  <c r="S20" i="3" s="1"/>
  <c r="I21" i="3"/>
  <c r="S21" i="3" s="1"/>
  <c r="I22" i="3"/>
  <c r="S22" i="3" s="1"/>
  <c r="I23" i="3"/>
  <c r="S23" i="3" s="1"/>
  <c r="I24" i="3"/>
  <c r="S24" i="3" s="1"/>
  <c r="I25" i="3"/>
  <c r="S25" i="3" s="1"/>
  <c r="I26" i="3"/>
  <c r="S26" i="3" s="1"/>
  <c r="I27" i="3"/>
  <c r="S27" i="3" s="1"/>
  <c r="I28" i="3"/>
  <c r="S28" i="3" s="1"/>
  <c r="I29" i="3"/>
  <c r="S29" i="3" s="1"/>
  <c r="I30" i="3"/>
  <c r="S30" i="3" s="1"/>
  <c r="I31" i="3"/>
  <c r="S31" i="3" s="1"/>
  <c r="I32" i="3"/>
  <c r="S32" i="3" s="1"/>
  <c r="I33" i="3"/>
  <c r="S33" i="3" s="1"/>
  <c r="I34" i="3"/>
  <c r="S34" i="3" s="1"/>
  <c r="I35" i="3"/>
  <c r="S35" i="3" s="1"/>
  <c r="I36" i="3"/>
  <c r="S36" i="3" s="1"/>
  <c r="I37" i="3"/>
  <c r="S37" i="3" s="1"/>
  <c r="I38" i="3"/>
  <c r="S38" i="3" s="1"/>
  <c r="I39" i="3"/>
  <c r="S39" i="3" s="1"/>
  <c r="I40" i="3"/>
  <c r="S40" i="3" s="1"/>
  <c r="I41" i="3"/>
  <c r="S41" i="3" s="1"/>
  <c r="I42" i="3"/>
  <c r="S42" i="3" s="1"/>
  <c r="I43" i="3"/>
  <c r="S43" i="3" s="1"/>
  <c r="I44" i="3"/>
  <c r="S44" i="3" s="1"/>
  <c r="I45" i="3"/>
  <c r="S45" i="3" s="1"/>
  <c r="I46" i="3"/>
  <c r="S46" i="3" s="1"/>
  <c r="I47" i="3"/>
  <c r="S47" i="3" s="1"/>
  <c r="I48" i="3"/>
  <c r="S48" i="3" s="1"/>
  <c r="I49" i="3"/>
  <c r="S49" i="3" s="1"/>
  <c r="I50" i="3"/>
  <c r="S50" i="3" s="1"/>
  <c r="I51" i="3"/>
  <c r="S51" i="3" s="1"/>
  <c r="I52" i="3"/>
  <c r="S52" i="3" s="1"/>
  <c r="I53" i="3"/>
  <c r="S53" i="3" s="1"/>
  <c r="I54" i="3"/>
  <c r="S54" i="3" s="1"/>
  <c r="I55" i="3"/>
  <c r="S55" i="3" s="1"/>
  <c r="I56" i="3"/>
  <c r="S56" i="3" s="1"/>
  <c r="I57" i="3"/>
  <c r="S57" i="3" s="1"/>
  <c r="I58" i="3"/>
  <c r="S58" i="3" s="1"/>
  <c r="I59" i="3"/>
  <c r="S59" i="3" s="1"/>
  <c r="I60" i="3"/>
  <c r="S60" i="3" s="1"/>
  <c r="I61" i="3"/>
  <c r="S61" i="3" s="1"/>
  <c r="I62" i="3"/>
  <c r="S62" i="3" s="1"/>
  <c r="I63" i="3"/>
  <c r="S63" i="3" s="1"/>
  <c r="I64" i="3"/>
  <c r="S64" i="3" s="1"/>
  <c r="I65" i="3"/>
  <c r="S65" i="3" s="1"/>
  <c r="I66" i="3"/>
  <c r="S66" i="3" s="1"/>
  <c r="I67" i="3"/>
  <c r="S67" i="3" s="1"/>
  <c r="I68" i="3"/>
  <c r="S68" i="3" s="1"/>
  <c r="I69" i="3"/>
  <c r="S69" i="3" s="1"/>
  <c r="I70" i="3"/>
  <c r="S70" i="3" s="1"/>
  <c r="I71" i="3"/>
  <c r="S71" i="3" s="1"/>
  <c r="I72" i="3"/>
  <c r="S72" i="3" s="1"/>
  <c r="I73" i="3"/>
  <c r="S73" i="3" s="1"/>
  <c r="I74" i="3"/>
  <c r="S74" i="3" s="1"/>
  <c r="I75" i="3"/>
  <c r="S75" i="3" s="1"/>
  <c r="I76" i="3"/>
  <c r="S76" i="3" s="1"/>
  <c r="I77" i="3"/>
  <c r="S77" i="3" s="1"/>
  <c r="I78" i="3"/>
  <c r="S78" i="3" s="1"/>
  <c r="I79" i="3"/>
  <c r="S79" i="3" s="1"/>
  <c r="I80" i="3"/>
  <c r="S80" i="3" s="1"/>
  <c r="I81" i="3"/>
  <c r="S81" i="3" s="1"/>
  <c r="I82" i="3"/>
  <c r="S82" i="3" s="1"/>
  <c r="I83" i="3"/>
  <c r="S83" i="3" s="1"/>
  <c r="I84" i="3"/>
  <c r="S84" i="3" s="1"/>
  <c r="I85" i="3"/>
  <c r="S85" i="3" s="1"/>
  <c r="I86" i="3"/>
  <c r="S86" i="3" s="1"/>
  <c r="I87" i="3"/>
  <c r="S87" i="3" s="1"/>
  <c r="I88" i="3"/>
  <c r="S88" i="3" s="1"/>
  <c r="I89" i="3"/>
  <c r="S89" i="3" s="1"/>
  <c r="I90" i="3"/>
  <c r="S90" i="3" s="1"/>
  <c r="I91" i="3"/>
  <c r="S91" i="3" s="1"/>
  <c r="I92" i="3"/>
  <c r="S92" i="3" s="1"/>
  <c r="I93" i="3"/>
  <c r="S93" i="3" s="1"/>
  <c r="I94" i="3"/>
  <c r="S94" i="3" s="1"/>
  <c r="I95" i="3"/>
  <c r="S95" i="3" s="1"/>
  <c r="I96" i="3"/>
  <c r="S96" i="3" s="1"/>
  <c r="I97" i="3"/>
  <c r="S97" i="3" s="1"/>
  <c r="I98" i="3"/>
  <c r="S98" i="3" s="1"/>
  <c r="I99" i="3"/>
  <c r="S99" i="3" s="1"/>
  <c r="I100" i="3"/>
  <c r="S100" i="3" s="1"/>
  <c r="I101" i="3"/>
  <c r="S101" i="3" s="1"/>
  <c r="I102" i="3"/>
  <c r="S102" i="3" s="1"/>
  <c r="I103" i="3"/>
  <c r="S103" i="3" s="1"/>
  <c r="I104" i="3"/>
  <c r="S104" i="3" s="1"/>
  <c r="I105" i="3"/>
  <c r="S105" i="3" s="1"/>
  <c r="I106" i="3"/>
  <c r="S106" i="3" s="1"/>
  <c r="I107" i="3"/>
  <c r="S107" i="3" s="1"/>
  <c r="I108" i="3"/>
  <c r="S108" i="3" s="1"/>
  <c r="I109" i="3"/>
  <c r="S109" i="3" s="1"/>
  <c r="I110" i="3"/>
  <c r="S110" i="3" s="1"/>
  <c r="I111" i="3"/>
  <c r="S111" i="3" s="1"/>
  <c r="I112" i="3"/>
  <c r="S112" i="3" s="1"/>
  <c r="I113" i="3"/>
  <c r="S113" i="3" s="1"/>
  <c r="I114" i="3"/>
  <c r="S114" i="3" s="1"/>
  <c r="I115" i="3"/>
  <c r="S115" i="3" s="1"/>
  <c r="I116" i="3"/>
  <c r="S116" i="3" s="1"/>
  <c r="I117" i="3"/>
  <c r="S117" i="3" s="1"/>
  <c r="I118" i="3"/>
  <c r="S118" i="3" s="1"/>
  <c r="I119" i="3"/>
  <c r="S119" i="3" s="1"/>
  <c r="I120" i="3"/>
  <c r="S120" i="3" s="1"/>
  <c r="I121" i="3"/>
  <c r="S121" i="3" s="1"/>
  <c r="I122" i="3"/>
  <c r="S122" i="3" s="1"/>
  <c r="I123" i="3"/>
  <c r="S123" i="3" s="1"/>
  <c r="I124" i="3"/>
  <c r="S124" i="3" s="1"/>
  <c r="I125" i="3"/>
  <c r="S125" i="3" s="1"/>
  <c r="I126" i="3"/>
  <c r="S126" i="3" s="1"/>
  <c r="I127" i="3"/>
  <c r="S127" i="3" s="1"/>
  <c r="I128" i="3"/>
  <c r="S128" i="3" s="1"/>
  <c r="I129" i="3"/>
  <c r="S129" i="3" s="1"/>
  <c r="I130" i="3"/>
  <c r="S130" i="3" s="1"/>
  <c r="I131" i="3"/>
  <c r="S131" i="3" s="1"/>
  <c r="I132" i="3"/>
  <c r="S132" i="3" s="1"/>
  <c r="I133" i="3"/>
  <c r="S133" i="3" s="1"/>
  <c r="I134" i="3"/>
  <c r="S134" i="3" s="1"/>
  <c r="I135" i="3"/>
  <c r="S135" i="3" s="1"/>
  <c r="I136" i="3"/>
  <c r="S136" i="3" s="1"/>
  <c r="I137" i="3"/>
  <c r="S137" i="3" s="1"/>
  <c r="I138" i="3"/>
  <c r="S138" i="3" s="1"/>
  <c r="I139" i="3"/>
  <c r="S139" i="3" s="1"/>
  <c r="I140" i="3"/>
  <c r="S140" i="3" s="1"/>
  <c r="I141" i="3"/>
  <c r="S141" i="3" s="1"/>
  <c r="I142" i="3"/>
  <c r="S142" i="3" s="1"/>
  <c r="I143" i="3"/>
  <c r="S143" i="3" s="1"/>
  <c r="I144" i="3"/>
  <c r="S144" i="3" s="1"/>
  <c r="I145" i="3"/>
  <c r="S145" i="3" s="1"/>
  <c r="I146" i="3"/>
  <c r="S146" i="3" s="1"/>
  <c r="I147" i="3"/>
  <c r="S147" i="3" s="1"/>
  <c r="I148" i="3"/>
  <c r="S148" i="3" s="1"/>
  <c r="I149" i="3"/>
  <c r="S149" i="3" s="1"/>
  <c r="I150" i="3"/>
  <c r="S150" i="3" s="1"/>
  <c r="I151" i="3"/>
  <c r="S151" i="3" s="1"/>
  <c r="I152" i="3"/>
  <c r="S152" i="3" s="1"/>
  <c r="I153" i="3"/>
  <c r="S153" i="3" s="1"/>
  <c r="I154" i="3"/>
  <c r="S154" i="3" s="1"/>
  <c r="I155" i="3"/>
  <c r="S155" i="3" s="1"/>
  <c r="I156" i="3"/>
  <c r="S156" i="3" s="1"/>
  <c r="I157" i="3"/>
  <c r="S157" i="3" s="1"/>
  <c r="I158" i="3"/>
  <c r="S158" i="3" s="1"/>
  <c r="I159" i="3"/>
  <c r="S159" i="3" s="1"/>
  <c r="I160" i="3"/>
  <c r="S160" i="3" s="1"/>
  <c r="I161" i="3"/>
  <c r="S161" i="3" s="1"/>
  <c r="I162" i="3"/>
  <c r="S162" i="3" s="1"/>
  <c r="I163" i="3"/>
  <c r="S163" i="3" s="1"/>
  <c r="I164" i="3"/>
  <c r="S164" i="3" s="1"/>
  <c r="I165" i="3"/>
  <c r="S165" i="3" s="1"/>
  <c r="I166" i="3"/>
  <c r="S166" i="3" s="1"/>
  <c r="I167" i="3"/>
  <c r="S167" i="3" s="1"/>
  <c r="I168" i="3"/>
  <c r="S168" i="3" s="1"/>
  <c r="I169" i="3"/>
  <c r="S169" i="3" s="1"/>
  <c r="I170" i="3"/>
  <c r="S170" i="3" s="1"/>
  <c r="I171" i="3"/>
  <c r="S171" i="3" s="1"/>
  <c r="I172" i="3"/>
  <c r="S172" i="3" s="1"/>
  <c r="I173" i="3"/>
  <c r="S173" i="3" s="1"/>
  <c r="I174" i="3"/>
  <c r="S174" i="3" s="1"/>
  <c r="I175" i="3"/>
  <c r="S175" i="3" s="1"/>
  <c r="I176" i="3"/>
  <c r="S176" i="3" s="1"/>
  <c r="I177" i="3"/>
  <c r="S177" i="3" s="1"/>
  <c r="I178" i="3"/>
  <c r="S178" i="3" s="1"/>
  <c r="I179" i="3"/>
  <c r="S179" i="3" s="1"/>
  <c r="I180" i="3"/>
  <c r="S180" i="3" s="1"/>
  <c r="I181" i="3"/>
  <c r="S181" i="3" s="1"/>
  <c r="I182" i="3"/>
  <c r="S182" i="3" s="1"/>
  <c r="I183" i="3"/>
  <c r="S183" i="3" s="1"/>
  <c r="I184" i="3"/>
  <c r="S184" i="3" s="1"/>
  <c r="I185" i="3"/>
  <c r="S185" i="3" s="1"/>
  <c r="I186" i="3"/>
  <c r="S186" i="3" s="1"/>
  <c r="I187" i="3"/>
  <c r="S187" i="3" s="1"/>
  <c r="I188" i="3"/>
  <c r="S188" i="3" s="1"/>
  <c r="I189" i="3"/>
  <c r="S189" i="3" s="1"/>
  <c r="I190" i="3"/>
  <c r="S190" i="3" s="1"/>
  <c r="I191" i="3"/>
  <c r="S191" i="3" s="1"/>
  <c r="I192" i="3"/>
  <c r="S192" i="3" s="1"/>
  <c r="I193" i="3"/>
  <c r="S193" i="3" s="1"/>
  <c r="I194" i="3"/>
  <c r="S194" i="3" s="1"/>
  <c r="I195" i="3"/>
  <c r="S195" i="3" s="1"/>
  <c r="I196" i="3"/>
  <c r="S196" i="3" s="1"/>
  <c r="I197" i="3"/>
  <c r="S197" i="3" s="1"/>
  <c r="I198" i="3"/>
  <c r="S198" i="3" s="1"/>
  <c r="I199" i="3"/>
  <c r="S199" i="3" s="1"/>
  <c r="I200" i="3"/>
  <c r="S200" i="3" s="1"/>
  <c r="I201" i="3"/>
  <c r="S201" i="3" s="1"/>
  <c r="I202" i="3"/>
  <c r="S202" i="3" s="1"/>
  <c r="I203" i="3"/>
  <c r="S203" i="3" s="1"/>
  <c r="I204" i="3"/>
  <c r="S204" i="3" s="1"/>
  <c r="I205" i="3"/>
  <c r="S205" i="3" s="1"/>
  <c r="I206" i="3"/>
  <c r="S206" i="3" s="1"/>
  <c r="I207" i="3"/>
  <c r="S207" i="3" s="1"/>
  <c r="I208" i="3"/>
  <c r="S208" i="3" s="1"/>
  <c r="I209" i="3"/>
  <c r="S209" i="3" s="1"/>
  <c r="I210" i="3"/>
  <c r="S210" i="3" s="1"/>
  <c r="I211" i="3"/>
  <c r="S211" i="3" s="1"/>
  <c r="I212" i="3"/>
  <c r="S212" i="3" s="1"/>
  <c r="I213" i="3"/>
  <c r="S213" i="3" s="1"/>
  <c r="I214" i="3"/>
  <c r="S214" i="3" s="1"/>
  <c r="I215" i="3"/>
  <c r="S215" i="3" s="1"/>
  <c r="I216" i="3"/>
  <c r="S216" i="3" s="1"/>
  <c r="I217" i="3"/>
  <c r="S217" i="3" s="1"/>
  <c r="I218" i="3"/>
  <c r="S218" i="3" s="1"/>
  <c r="I219" i="3"/>
  <c r="S219" i="3" s="1"/>
  <c r="I220" i="3"/>
  <c r="S220" i="3" s="1"/>
  <c r="I221" i="3"/>
  <c r="S221" i="3" s="1"/>
  <c r="I222" i="3"/>
  <c r="S222" i="3" s="1"/>
  <c r="I223" i="3"/>
  <c r="S223" i="3" s="1"/>
  <c r="I224" i="3"/>
  <c r="S224" i="3" s="1"/>
  <c r="I225" i="3"/>
  <c r="S225" i="3" s="1"/>
  <c r="I226" i="3"/>
  <c r="S226" i="3" s="1"/>
  <c r="I227" i="3"/>
  <c r="S227" i="3" s="1"/>
  <c r="I228" i="3"/>
  <c r="S228" i="3" s="1"/>
  <c r="I229" i="3"/>
  <c r="S229" i="3" s="1"/>
  <c r="I230" i="3"/>
  <c r="S230" i="3" s="1"/>
  <c r="I231" i="3"/>
  <c r="S231" i="3" s="1"/>
  <c r="I232" i="3"/>
  <c r="S232" i="3" s="1"/>
  <c r="I233" i="3"/>
  <c r="S233" i="3" s="1"/>
  <c r="I234" i="3"/>
  <c r="S234" i="3" s="1"/>
  <c r="I235" i="3"/>
  <c r="S235" i="3" s="1"/>
  <c r="I236" i="3"/>
  <c r="S236" i="3" s="1"/>
  <c r="I237" i="3"/>
  <c r="S237" i="3" s="1"/>
  <c r="I238" i="3"/>
  <c r="S238" i="3" s="1"/>
  <c r="I239" i="3"/>
  <c r="S239" i="3" s="1"/>
  <c r="I240" i="3"/>
  <c r="S240" i="3" s="1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" i="3"/>
  <c r="G3" i="3"/>
  <c r="P3" i="3" s="1"/>
  <c r="G4" i="3"/>
  <c r="P4" i="3" s="1"/>
  <c r="G5" i="3"/>
  <c r="P5" i="3" s="1"/>
  <c r="G6" i="3"/>
  <c r="P6" i="3" s="1"/>
  <c r="G7" i="3"/>
  <c r="P7" i="3" s="1"/>
  <c r="G8" i="3"/>
  <c r="P8" i="3" s="1"/>
  <c r="G9" i="3"/>
  <c r="P9" i="3" s="1"/>
  <c r="G10" i="3"/>
  <c r="P10" i="3" s="1"/>
  <c r="G11" i="3"/>
  <c r="P11" i="3" s="1"/>
  <c r="G12" i="3"/>
  <c r="P12" i="3" s="1"/>
  <c r="G13" i="3"/>
  <c r="P13" i="3" s="1"/>
  <c r="G14" i="3"/>
  <c r="P14" i="3" s="1"/>
  <c r="G15" i="3"/>
  <c r="P15" i="3" s="1"/>
  <c r="G16" i="3"/>
  <c r="P16" i="3" s="1"/>
  <c r="G17" i="3"/>
  <c r="P17" i="3" s="1"/>
  <c r="G18" i="3"/>
  <c r="P18" i="3" s="1"/>
  <c r="G19" i="3"/>
  <c r="P19" i="3" s="1"/>
  <c r="G20" i="3"/>
  <c r="P20" i="3" s="1"/>
  <c r="G21" i="3"/>
  <c r="P21" i="3" s="1"/>
  <c r="G22" i="3"/>
  <c r="P22" i="3" s="1"/>
  <c r="G23" i="3"/>
  <c r="P23" i="3" s="1"/>
  <c r="G24" i="3"/>
  <c r="P24" i="3" s="1"/>
  <c r="G25" i="3"/>
  <c r="P25" i="3" s="1"/>
  <c r="G26" i="3"/>
  <c r="P26" i="3" s="1"/>
  <c r="G27" i="3"/>
  <c r="P27" i="3" s="1"/>
  <c r="G28" i="3"/>
  <c r="P28" i="3" s="1"/>
  <c r="G29" i="3"/>
  <c r="P29" i="3" s="1"/>
  <c r="G30" i="3"/>
  <c r="P30" i="3" s="1"/>
  <c r="G31" i="3"/>
  <c r="P31" i="3" s="1"/>
  <c r="G32" i="3"/>
  <c r="P32" i="3" s="1"/>
  <c r="G33" i="3"/>
  <c r="P33" i="3" s="1"/>
  <c r="G34" i="3"/>
  <c r="P34" i="3" s="1"/>
  <c r="G35" i="3"/>
  <c r="P35" i="3" s="1"/>
  <c r="G36" i="3"/>
  <c r="P36" i="3" s="1"/>
  <c r="G37" i="3"/>
  <c r="P37" i="3" s="1"/>
  <c r="G38" i="3"/>
  <c r="P38" i="3" s="1"/>
  <c r="G39" i="3"/>
  <c r="P39" i="3" s="1"/>
  <c r="G40" i="3"/>
  <c r="P40" i="3" s="1"/>
  <c r="G41" i="3"/>
  <c r="P41" i="3" s="1"/>
  <c r="G42" i="3"/>
  <c r="P42" i="3" s="1"/>
  <c r="G43" i="3"/>
  <c r="P43" i="3" s="1"/>
  <c r="G44" i="3"/>
  <c r="P44" i="3" s="1"/>
  <c r="G45" i="3"/>
  <c r="P45" i="3" s="1"/>
  <c r="G46" i="3"/>
  <c r="P46" i="3" s="1"/>
  <c r="G47" i="3"/>
  <c r="P47" i="3" s="1"/>
  <c r="G48" i="3"/>
  <c r="P48" i="3" s="1"/>
  <c r="G49" i="3"/>
  <c r="P49" i="3" s="1"/>
  <c r="G50" i="3"/>
  <c r="P50" i="3" s="1"/>
  <c r="G51" i="3"/>
  <c r="P51" i="3" s="1"/>
  <c r="G52" i="3"/>
  <c r="P52" i="3" s="1"/>
  <c r="G53" i="3"/>
  <c r="P53" i="3" s="1"/>
  <c r="G54" i="3"/>
  <c r="P54" i="3" s="1"/>
  <c r="G55" i="3"/>
  <c r="P55" i="3" s="1"/>
  <c r="G56" i="3"/>
  <c r="P56" i="3" s="1"/>
  <c r="G57" i="3"/>
  <c r="P57" i="3" s="1"/>
  <c r="G58" i="3"/>
  <c r="P58" i="3" s="1"/>
  <c r="G59" i="3"/>
  <c r="P59" i="3" s="1"/>
  <c r="G60" i="3"/>
  <c r="P60" i="3" s="1"/>
  <c r="G61" i="3"/>
  <c r="P61" i="3" s="1"/>
  <c r="G62" i="3"/>
  <c r="P62" i="3" s="1"/>
  <c r="G63" i="3"/>
  <c r="P63" i="3" s="1"/>
  <c r="G64" i="3"/>
  <c r="P64" i="3" s="1"/>
  <c r="G65" i="3"/>
  <c r="P65" i="3" s="1"/>
  <c r="G66" i="3"/>
  <c r="P66" i="3" s="1"/>
  <c r="G67" i="3"/>
  <c r="P67" i="3" s="1"/>
  <c r="G68" i="3"/>
  <c r="P68" i="3" s="1"/>
  <c r="G69" i="3"/>
  <c r="P69" i="3" s="1"/>
  <c r="G70" i="3"/>
  <c r="P70" i="3" s="1"/>
  <c r="G71" i="3"/>
  <c r="P71" i="3" s="1"/>
  <c r="G72" i="3"/>
  <c r="P72" i="3" s="1"/>
  <c r="G73" i="3"/>
  <c r="P73" i="3" s="1"/>
  <c r="G74" i="3"/>
  <c r="P74" i="3" s="1"/>
  <c r="G75" i="3"/>
  <c r="P75" i="3" s="1"/>
  <c r="G76" i="3"/>
  <c r="P76" i="3" s="1"/>
  <c r="G77" i="3"/>
  <c r="P77" i="3" s="1"/>
  <c r="G78" i="3"/>
  <c r="P78" i="3" s="1"/>
  <c r="G79" i="3"/>
  <c r="P79" i="3" s="1"/>
  <c r="G80" i="3"/>
  <c r="P80" i="3" s="1"/>
  <c r="G81" i="3"/>
  <c r="P81" i="3" s="1"/>
  <c r="G82" i="3"/>
  <c r="P82" i="3" s="1"/>
  <c r="G83" i="3"/>
  <c r="P83" i="3" s="1"/>
  <c r="G84" i="3"/>
  <c r="P84" i="3" s="1"/>
  <c r="G85" i="3"/>
  <c r="P85" i="3" s="1"/>
  <c r="G86" i="3"/>
  <c r="P86" i="3" s="1"/>
  <c r="G87" i="3"/>
  <c r="P87" i="3" s="1"/>
  <c r="G88" i="3"/>
  <c r="P88" i="3" s="1"/>
  <c r="G89" i="3"/>
  <c r="P89" i="3" s="1"/>
  <c r="G90" i="3"/>
  <c r="P90" i="3" s="1"/>
  <c r="G91" i="3"/>
  <c r="P91" i="3" s="1"/>
  <c r="G92" i="3"/>
  <c r="P92" i="3" s="1"/>
  <c r="G93" i="3"/>
  <c r="P93" i="3" s="1"/>
  <c r="G94" i="3"/>
  <c r="P94" i="3" s="1"/>
  <c r="G95" i="3"/>
  <c r="P95" i="3" s="1"/>
  <c r="G96" i="3"/>
  <c r="P96" i="3" s="1"/>
  <c r="G97" i="3"/>
  <c r="P97" i="3" s="1"/>
  <c r="G98" i="3"/>
  <c r="P98" i="3" s="1"/>
  <c r="G99" i="3"/>
  <c r="P99" i="3" s="1"/>
  <c r="G100" i="3"/>
  <c r="P100" i="3" s="1"/>
  <c r="G101" i="3"/>
  <c r="P101" i="3" s="1"/>
  <c r="G102" i="3"/>
  <c r="P102" i="3" s="1"/>
  <c r="G103" i="3"/>
  <c r="P103" i="3" s="1"/>
  <c r="G104" i="3"/>
  <c r="P104" i="3" s="1"/>
  <c r="G105" i="3"/>
  <c r="P105" i="3" s="1"/>
  <c r="G106" i="3"/>
  <c r="P106" i="3" s="1"/>
  <c r="G107" i="3"/>
  <c r="P107" i="3" s="1"/>
  <c r="G108" i="3"/>
  <c r="P108" i="3" s="1"/>
  <c r="G109" i="3"/>
  <c r="P109" i="3" s="1"/>
  <c r="G110" i="3"/>
  <c r="P110" i="3" s="1"/>
  <c r="G111" i="3"/>
  <c r="P111" i="3" s="1"/>
  <c r="G112" i="3"/>
  <c r="P112" i="3" s="1"/>
  <c r="G113" i="3"/>
  <c r="P113" i="3" s="1"/>
  <c r="G114" i="3"/>
  <c r="P114" i="3" s="1"/>
  <c r="G115" i="3"/>
  <c r="P115" i="3" s="1"/>
  <c r="G116" i="3"/>
  <c r="P116" i="3" s="1"/>
  <c r="G117" i="3"/>
  <c r="P117" i="3" s="1"/>
  <c r="G118" i="3"/>
  <c r="P118" i="3" s="1"/>
  <c r="G119" i="3"/>
  <c r="P119" i="3" s="1"/>
  <c r="G120" i="3"/>
  <c r="P120" i="3" s="1"/>
  <c r="G121" i="3"/>
  <c r="P121" i="3" s="1"/>
  <c r="G122" i="3"/>
  <c r="P122" i="3" s="1"/>
  <c r="G123" i="3"/>
  <c r="P123" i="3" s="1"/>
  <c r="G124" i="3"/>
  <c r="P124" i="3" s="1"/>
  <c r="G125" i="3"/>
  <c r="P125" i="3" s="1"/>
  <c r="G126" i="3"/>
  <c r="P126" i="3" s="1"/>
  <c r="G127" i="3"/>
  <c r="P127" i="3" s="1"/>
  <c r="G128" i="3"/>
  <c r="P128" i="3" s="1"/>
  <c r="G129" i="3"/>
  <c r="P129" i="3" s="1"/>
  <c r="G130" i="3"/>
  <c r="P130" i="3" s="1"/>
  <c r="G131" i="3"/>
  <c r="P131" i="3" s="1"/>
  <c r="G132" i="3"/>
  <c r="P132" i="3" s="1"/>
  <c r="G133" i="3"/>
  <c r="P133" i="3" s="1"/>
  <c r="G134" i="3"/>
  <c r="P134" i="3" s="1"/>
  <c r="G135" i="3"/>
  <c r="P135" i="3" s="1"/>
  <c r="G136" i="3"/>
  <c r="P136" i="3" s="1"/>
  <c r="G137" i="3"/>
  <c r="P137" i="3" s="1"/>
  <c r="G138" i="3"/>
  <c r="P138" i="3" s="1"/>
  <c r="G139" i="3"/>
  <c r="P139" i="3" s="1"/>
  <c r="G140" i="3"/>
  <c r="P140" i="3" s="1"/>
  <c r="G141" i="3"/>
  <c r="P141" i="3" s="1"/>
  <c r="G142" i="3"/>
  <c r="P142" i="3" s="1"/>
  <c r="G143" i="3"/>
  <c r="P143" i="3" s="1"/>
  <c r="G144" i="3"/>
  <c r="P144" i="3" s="1"/>
  <c r="G145" i="3"/>
  <c r="P145" i="3" s="1"/>
  <c r="G146" i="3"/>
  <c r="P146" i="3" s="1"/>
  <c r="G147" i="3"/>
  <c r="P147" i="3" s="1"/>
  <c r="G148" i="3"/>
  <c r="P148" i="3" s="1"/>
  <c r="G149" i="3"/>
  <c r="P149" i="3" s="1"/>
  <c r="G150" i="3"/>
  <c r="P150" i="3" s="1"/>
  <c r="G151" i="3"/>
  <c r="P151" i="3" s="1"/>
  <c r="G152" i="3"/>
  <c r="P152" i="3" s="1"/>
  <c r="G153" i="3"/>
  <c r="P153" i="3" s="1"/>
  <c r="G154" i="3"/>
  <c r="P154" i="3" s="1"/>
  <c r="G155" i="3"/>
  <c r="P155" i="3" s="1"/>
  <c r="G156" i="3"/>
  <c r="P156" i="3" s="1"/>
  <c r="G157" i="3"/>
  <c r="P157" i="3" s="1"/>
  <c r="G158" i="3"/>
  <c r="P158" i="3" s="1"/>
  <c r="G159" i="3"/>
  <c r="P159" i="3" s="1"/>
  <c r="G160" i="3"/>
  <c r="P160" i="3" s="1"/>
  <c r="G161" i="3"/>
  <c r="P161" i="3" s="1"/>
  <c r="G162" i="3"/>
  <c r="P162" i="3" s="1"/>
  <c r="G163" i="3"/>
  <c r="P163" i="3" s="1"/>
  <c r="G164" i="3"/>
  <c r="P164" i="3" s="1"/>
  <c r="G165" i="3"/>
  <c r="P165" i="3" s="1"/>
  <c r="G166" i="3"/>
  <c r="P166" i="3" s="1"/>
  <c r="G167" i="3"/>
  <c r="P167" i="3" s="1"/>
  <c r="G168" i="3"/>
  <c r="P168" i="3" s="1"/>
  <c r="G169" i="3"/>
  <c r="P169" i="3" s="1"/>
  <c r="G170" i="3"/>
  <c r="P170" i="3" s="1"/>
  <c r="G171" i="3"/>
  <c r="P171" i="3" s="1"/>
  <c r="G172" i="3"/>
  <c r="P172" i="3" s="1"/>
  <c r="G173" i="3"/>
  <c r="P173" i="3" s="1"/>
  <c r="G174" i="3"/>
  <c r="P174" i="3" s="1"/>
  <c r="G175" i="3"/>
  <c r="P175" i="3" s="1"/>
  <c r="G176" i="3"/>
  <c r="P176" i="3" s="1"/>
  <c r="G177" i="3"/>
  <c r="P177" i="3" s="1"/>
  <c r="G178" i="3"/>
  <c r="P178" i="3" s="1"/>
  <c r="G179" i="3"/>
  <c r="P179" i="3" s="1"/>
  <c r="G180" i="3"/>
  <c r="P180" i="3" s="1"/>
  <c r="G181" i="3"/>
  <c r="P181" i="3" s="1"/>
  <c r="G182" i="3"/>
  <c r="P182" i="3" s="1"/>
  <c r="G183" i="3"/>
  <c r="P183" i="3" s="1"/>
  <c r="G184" i="3"/>
  <c r="P184" i="3" s="1"/>
  <c r="G185" i="3"/>
  <c r="P185" i="3" s="1"/>
  <c r="G186" i="3"/>
  <c r="P186" i="3" s="1"/>
  <c r="G187" i="3"/>
  <c r="P187" i="3" s="1"/>
  <c r="G188" i="3"/>
  <c r="P188" i="3" s="1"/>
  <c r="G189" i="3"/>
  <c r="P189" i="3" s="1"/>
  <c r="G190" i="3"/>
  <c r="P190" i="3" s="1"/>
  <c r="G191" i="3"/>
  <c r="P191" i="3" s="1"/>
  <c r="G192" i="3"/>
  <c r="P192" i="3" s="1"/>
  <c r="G193" i="3"/>
  <c r="P193" i="3" s="1"/>
  <c r="G194" i="3"/>
  <c r="P194" i="3" s="1"/>
  <c r="G195" i="3"/>
  <c r="P195" i="3" s="1"/>
  <c r="G196" i="3"/>
  <c r="P196" i="3" s="1"/>
  <c r="G197" i="3"/>
  <c r="P197" i="3" s="1"/>
  <c r="G198" i="3"/>
  <c r="P198" i="3" s="1"/>
  <c r="G199" i="3"/>
  <c r="P199" i="3" s="1"/>
  <c r="G200" i="3"/>
  <c r="P200" i="3" s="1"/>
  <c r="G201" i="3"/>
  <c r="P201" i="3" s="1"/>
  <c r="G202" i="3"/>
  <c r="P202" i="3" s="1"/>
  <c r="G203" i="3"/>
  <c r="P203" i="3" s="1"/>
  <c r="G204" i="3"/>
  <c r="P204" i="3" s="1"/>
  <c r="G205" i="3"/>
  <c r="P205" i="3" s="1"/>
  <c r="G206" i="3"/>
  <c r="P206" i="3" s="1"/>
  <c r="G207" i="3"/>
  <c r="P207" i="3" s="1"/>
  <c r="G208" i="3"/>
  <c r="P208" i="3" s="1"/>
  <c r="G209" i="3"/>
  <c r="P209" i="3" s="1"/>
  <c r="G210" i="3"/>
  <c r="P210" i="3" s="1"/>
  <c r="G211" i="3"/>
  <c r="P211" i="3" s="1"/>
  <c r="G212" i="3"/>
  <c r="P212" i="3" s="1"/>
  <c r="G213" i="3"/>
  <c r="P213" i="3" s="1"/>
  <c r="G214" i="3"/>
  <c r="P214" i="3" s="1"/>
  <c r="G215" i="3"/>
  <c r="P215" i="3" s="1"/>
  <c r="G216" i="3"/>
  <c r="P216" i="3" s="1"/>
  <c r="G217" i="3"/>
  <c r="P217" i="3" s="1"/>
  <c r="G218" i="3"/>
  <c r="P218" i="3" s="1"/>
  <c r="G219" i="3"/>
  <c r="P219" i="3" s="1"/>
  <c r="G220" i="3"/>
  <c r="P220" i="3" s="1"/>
  <c r="G221" i="3"/>
  <c r="P221" i="3" s="1"/>
  <c r="G222" i="3"/>
  <c r="P222" i="3" s="1"/>
  <c r="G223" i="3"/>
  <c r="P223" i="3" s="1"/>
  <c r="G224" i="3"/>
  <c r="P224" i="3" s="1"/>
  <c r="G225" i="3"/>
  <c r="P225" i="3" s="1"/>
  <c r="G226" i="3"/>
  <c r="P226" i="3" s="1"/>
  <c r="G227" i="3"/>
  <c r="P227" i="3" s="1"/>
  <c r="G228" i="3"/>
  <c r="P228" i="3" s="1"/>
  <c r="G229" i="3"/>
  <c r="P229" i="3" s="1"/>
  <c r="G230" i="3"/>
  <c r="P230" i="3" s="1"/>
  <c r="G231" i="3"/>
  <c r="P231" i="3" s="1"/>
  <c r="G232" i="3"/>
  <c r="P232" i="3" s="1"/>
  <c r="G233" i="3"/>
  <c r="P233" i="3" s="1"/>
  <c r="G234" i="3"/>
  <c r="P234" i="3" s="1"/>
  <c r="G235" i="3"/>
  <c r="P235" i="3" s="1"/>
  <c r="G236" i="3"/>
  <c r="P236" i="3" s="1"/>
  <c r="G237" i="3"/>
  <c r="P237" i="3" s="1"/>
  <c r="G238" i="3"/>
  <c r="P238" i="3" s="1"/>
  <c r="G239" i="3"/>
  <c r="P239" i="3" s="1"/>
  <c r="G240" i="3"/>
  <c r="P240" i="3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C242" i="2"/>
  <c r="B24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" i="2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" i="3"/>
  <c r="O234" i="3" l="1"/>
  <c r="O226" i="3"/>
  <c r="O218" i="3"/>
  <c r="O210" i="3"/>
  <c r="O202" i="3"/>
  <c r="O194" i="3"/>
  <c r="O186" i="3"/>
  <c r="O178" i="3"/>
  <c r="O170" i="3"/>
  <c r="O162" i="3"/>
  <c r="O154" i="3"/>
  <c r="O146" i="3"/>
  <c r="O138" i="3"/>
  <c r="O130" i="3"/>
  <c r="O122" i="3"/>
  <c r="O114" i="3"/>
  <c r="O106" i="3"/>
  <c r="O98" i="3"/>
  <c r="O90" i="3"/>
  <c r="O82" i="3"/>
  <c r="O74" i="3"/>
  <c r="O66" i="3"/>
  <c r="O58" i="3"/>
  <c r="O50" i="3"/>
  <c r="O42" i="3"/>
  <c r="O34" i="3"/>
  <c r="O26" i="3"/>
  <c r="O18" i="3"/>
  <c r="O10" i="3"/>
  <c r="S2" i="3"/>
  <c r="O237" i="3"/>
  <c r="O229" i="3"/>
  <c r="O221" i="3"/>
  <c r="O213" i="3"/>
  <c r="O205" i="3"/>
  <c r="O197" i="3"/>
  <c r="O189" i="3"/>
  <c r="O181" i="3"/>
  <c r="O173" i="3"/>
  <c r="O165" i="3"/>
  <c r="O157" i="3"/>
  <c r="O149" i="3"/>
  <c r="O141" i="3"/>
  <c r="O133" i="3"/>
  <c r="O125" i="3"/>
  <c r="O117" i="3"/>
  <c r="O109" i="3"/>
  <c r="O101" i="3"/>
  <c r="O93" i="3"/>
  <c r="O85" i="3"/>
  <c r="O77" i="3"/>
  <c r="O69" i="3"/>
  <c r="O61" i="3"/>
  <c r="O53" i="3"/>
  <c r="O45" i="3"/>
  <c r="O37" i="3"/>
  <c r="O29" i="3"/>
  <c r="O21" i="3"/>
  <c r="O13" i="3"/>
  <c r="O5" i="3"/>
  <c r="O239" i="3"/>
  <c r="O231" i="3"/>
  <c r="O223" i="3"/>
  <c r="O215" i="3"/>
  <c r="O207" i="3"/>
  <c r="O199" i="3"/>
  <c r="O191" i="3"/>
  <c r="O183" i="3"/>
  <c r="O175" i="3"/>
  <c r="O167" i="3"/>
  <c r="O159" i="3"/>
  <c r="O151" i="3"/>
  <c r="O143" i="3"/>
  <c r="O135" i="3"/>
  <c r="O127" i="3"/>
  <c r="O119" i="3"/>
  <c r="O111" i="3"/>
  <c r="O103" i="3"/>
  <c r="O95" i="3"/>
  <c r="O87" i="3"/>
  <c r="O79" i="3"/>
  <c r="O71" i="3"/>
  <c r="O63" i="3"/>
  <c r="O55" i="3"/>
  <c r="O47" i="3"/>
  <c r="O39" i="3"/>
  <c r="O31" i="3"/>
  <c r="O23" i="3"/>
  <c r="O15" i="3"/>
  <c r="O7" i="3"/>
  <c r="O230" i="3"/>
  <c r="O206" i="3"/>
  <c r="O182" i="3"/>
  <c r="O158" i="3"/>
  <c r="O134" i="3"/>
  <c r="O102" i="3"/>
  <c r="O78" i="3"/>
  <c r="O54" i="3"/>
  <c r="O22" i="3"/>
  <c r="O214" i="3"/>
  <c r="O190" i="3"/>
  <c r="O174" i="3"/>
  <c r="O150" i="3"/>
  <c r="O126" i="3"/>
  <c r="O110" i="3"/>
  <c r="O86" i="3"/>
  <c r="O62" i="3"/>
  <c r="O38" i="3"/>
  <c r="O6" i="3"/>
  <c r="O238" i="3"/>
  <c r="O222" i="3"/>
  <c r="O198" i="3"/>
  <c r="O166" i="3"/>
  <c r="O142" i="3"/>
  <c r="O118" i="3"/>
  <c r="O94" i="3"/>
  <c r="O70" i="3"/>
  <c r="O46" i="3"/>
  <c r="O30" i="3"/>
  <c r="O14" i="3"/>
  <c r="O235" i="3"/>
  <c r="O227" i="3"/>
  <c r="O219" i="3"/>
  <c r="O211" i="3"/>
  <c r="O203" i="3"/>
  <c r="O195" i="3"/>
  <c r="O187" i="3"/>
  <c r="O179" i="3"/>
  <c r="O171" i="3"/>
  <c r="O163" i="3"/>
  <c r="O155" i="3"/>
  <c r="O147" i="3"/>
  <c r="O139" i="3"/>
  <c r="O131" i="3"/>
  <c r="O123" i="3"/>
  <c r="O115" i="3"/>
  <c r="O107" i="3"/>
  <c r="O99" i="3"/>
  <c r="O91" i="3"/>
  <c r="O83" i="3"/>
  <c r="O75" i="3"/>
  <c r="O67" i="3"/>
  <c r="O59" i="3"/>
  <c r="O51" i="3"/>
  <c r="O43" i="3"/>
  <c r="O35" i="3"/>
  <c r="O27" i="3"/>
  <c r="O19" i="3"/>
  <c r="O11" i="3"/>
  <c r="O3" i="3"/>
  <c r="E242" i="3"/>
  <c r="AO34" i="3" s="1"/>
  <c r="O233" i="3"/>
  <c r="O225" i="3"/>
  <c r="O217" i="3"/>
  <c r="O209" i="3"/>
  <c r="O201" i="3"/>
  <c r="O193" i="3"/>
  <c r="O185" i="3"/>
  <c r="O177" i="3"/>
  <c r="O169" i="3"/>
  <c r="O161" i="3"/>
  <c r="O153" i="3"/>
  <c r="O145" i="3"/>
  <c r="O137" i="3"/>
  <c r="O129" i="3"/>
  <c r="O121" i="3"/>
  <c r="O113" i="3"/>
  <c r="O105" i="3"/>
  <c r="O97" i="3"/>
  <c r="O89" i="3"/>
  <c r="O81" i="3"/>
  <c r="O73" i="3"/>
  <c r="O65" i="3"/>
  <c r="O57" i="3"/>
  <c r="O49" i="3"/>
  <c r="O41" i="3"/>
  <c r="O33" i="3"/>
  <c r="O25" i="3"/>
  <c r="O17" i="3"/>
  <c r="O9" i="3"/>
  <c r="K242" i="3"/>
  <c r="O240" i="3"/>
  <c r="O232" i="3"/>
  <c r="O224" i="3"/>
  <c r="O216" i="3"/>
  <c r="O208" i="3"/>
  <c r="O200" i="3"/>
  <c r="O192" i="3"/>
  <c r="O184" i="3"/>
  <c r="O176" i="3"/>
  <c r="O168" i="3"/>
  <c r="O160" i="3"/>
  <c r="O152" i="3"/>
  <c r="O144" i="3"/>
  <c r="O136" i="3"/>
  <c r="O128" i="3"/>
  <c r="O120" i="3"/>
  <c r="O112" i="3"/>
  <c r="O104" i="3"/>
  <c r="O96" i="3"/>
  <c r="O88" i="3"/>
  <c r="O80" i="3"/>
  <c r="O72" i="3"/>
  <c r="O64" i="3"/>
  <c r="O56" i="3"/>
  <c r="O48" i="3"/>
  <c r="O40" i="3"/>
  <c r="O32" i="3"/>
  <c r="O24" i="3"/>
  <c r="O16" i="3"/>
  <c r="O8" i="3"/>
  <c r="J242" i="3"/>
  <c r="D242" i="3"/>
  <c r="O236" i="3"/>
  <c r="O228" i="3"/>
  <c r="O220" i="3"/>
  <c r="O212" i="3"/>
  <c r="O204" i="3"/>
  <c r="O196" i="3"/>
  <c r="O188" i="3"/>
  <c r="O180" i="3"/>
  <c r="O172" i="3"/>
  <c r="O164" i="3"/>
  <c r="O156" i="3"/>
  <c r="O148" i="3"/>
  <c r="O140" i="3"/>
  <c r="O132" i="3"/>
  <c r="O124" i="3"/>
  <c r="O116" i="3"/>
  <c r="O108" i="3"/>
  <c r="O100" i="3"/>
  <c r="O92" i="3"/>
  <c r="O84" i="3"/>
  <c r="O76" i="3"/>
  <c r="O68" i="3"/>
  <c r="O60" i="3"/>
  <c r="O52" i="3"/>
  <c r="O44" i="3"/>
  <c r="O36" i="3"/>
  <c r="O28" i="3"/>
  <c r="O20" i="3"/>
  <c r="O12" i="3"/>
  <c r="O4" i="3"/>
  <c r="N242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S4" i="3"/>
  <c r="M3" i="3"/>
  <c r="S3" i="3"/>
  <c r="R2" i="3"/>
  <c r="Q2" i="3"/>
  <c r="R240" i="3"/>
  <c r="Q240" i="3"/>
  <c r="R239" i="3"/>
  <c r="Q239" i="3"/>
  <c r="R238" i="3"/>
  <c r="Q238" i="3"/>
  <c r="R237" i="3"/>
  <c r="Q237" i="3"/>
  <c r="R236" i="3"/>
  <c r="Q236" i="3"/>
  <c r="R235" i="3"/>
  <c r="Q235" i="3"/>
  <c r="R234" i="3"/>
  <c r="Q234" i="3"/>
  <c r="R233" i="3"/>
  <c r="Q233" i="3"/>
  <c r="R232" i="3"/>
  <c r="Q232" i="3"/>
  <c r="R231" i="3"/>
  <c r="Q231" i="3"/>
  <c r="R230" i="3"/>
  <c r="Q230" i="3"/>
  <c r="R229" i="3"/>
  <c r="Q229" i="3"/>
  <c r="R228" i="3"/>
  <c r="Q228" i="3"/>
  <c r="R227" i="3"/>
  <c r="Q227" i="3"/>
  <c r="R226" i="3"/>
  <c r="Q226" i="3"/>
  <c r="R225" i="3"/>
  <c r="Q225" i="3"/>
  <c r="R224" i="3"/>
  <c r="Q224" i="3"/>
  <c r="R223" i="3"/>
  <c r="Q223" i="3"/>
  <c r="R222" i="3"/>
  <c r="Q222" i="3"/>
  <c r="R221" i="3"/>
  <c r="Q221" i="3"/>
  <c r="R220" i="3"/>
  <c r="Q220" i="3"/>
  <c r="R219" i="3"/>
  <c r="Q219" i="3"/>
  <c r="R218" i="3"/>
  <c r="Q218" i="3"/>
  <c r="R217" i="3"/>
  <c r="Q217" i="3"/>
  <c r="R216" i="3"/>
  <c r="Q216" i="3"/>
  <c r="R215" i="3"/>
  <c r="Q215" i="3"/>
  <c r="R214" i="3"/>
  <c r="Q214" i="3"/>
  <c r="R213" i="3"/>
  <c r="Q213" i="3"/>
  <c r="R212" i="3"/>
  <c r="Q212" i="3"/>
  <c r="R211" i="3"/>
  <c r="Q211" i="3"/>
  <c r="R210" i="3"/>
  <c r="Q210" i="3"/>
  <c r="R209" i="3"/>
  <c r="Q209" i="3"/>
  <c r="R208" i="3"/>
  <c r="Q208" i="3"/>
  <c r="R207" i="3"/>
  <c r="Q207" i="3"/>
  <c r="R206" i="3"/>
  <c r="Q206" i="3"/>
  <c r="R205" i="3"/>
  <c r="Q205" i="3"/>
  <c r="R204" i="3"/>
  <c r="Q204" i="3"/>
  <c r="R203" i="3"/>
  <c r="Q203" i="3"/>
  <c r="R202" i="3"/>
  <c r="Q202" i="3"/>
  <c r="R201" i="3"/>
  <c r="Q201" i="3"/>
  <c r="R200" i="3"/>
  <c r="Q200" i="3"/>
  <c r="R199" i="3"/>
  <c r="Q199" i="3"/>
  <c r="R198" i="3"/>
  <c r="Q198" i="3"/>
  <c r="R197" i="3"/>
  <c r="Q197" i="3"/>
  <c r="R196" i="3"/>
  <c r="Q196" i="3"/>
  <c r="R195" i="3"/>
  <c r="Q195" i="3"/>
  <c r="R194" i="3"/>
  <c r="Q194" i="3"/>
  <c r="R193" i="3"/>
  <c r="Q193" i="3"/>
  <c r="R192" i="3"/>
  <c r="Q192" i="3"/>
  <c r="R191" i="3"/>
  <c r="Q191" i="3"/>
  <c r="R190" i="3"/>
  <c r="Q190" i="3"/>
  <c r="R189" i="3"/>
  <c r="Q189" i="3"/>
  <c r="R188" i="3"/>
  <c r="Q188" i="3"/>
  <c r="R187" i="3"/>
  <c r="Q187" i="3"/>
  <c r="R186" i="3"/>
  <c r="Q186" i="3"/>
  <c r="R185" i="3"/>
  <c r="Q185" i="3"/>
  <c r="R184" i="3"/>
  <c r="Q184" i="3"/>
  <c r="R183" i="3"/>
  <c r="Q183" i="3"/>
  <c r="R182" i="3"/>
  <c r="Q182" i="3"/>
  <c r="R181" i="3"/>
  <c r="Q181" i="3"/>
  <c r="R180" i="3"/>
  <c r="Q180" i="3"/>
  <c r="R179" i="3"/>
  <c r="Q179" i="3"/>
  <c r="R178" i="3"/>
  <c r="Q178" i="3"/>
  <c r="R177" i="3"/>
  <c r="Q177" i="3"/>
  <c r="R176" i="3"/>
  <c r="Q176" i="3"/>
  <c r="R175" i="3"/>
  <c r="Q175" i="3"/>
  <c r="R174" i="3"/>
  <c r="Q174" i="3"/>
  <c r="R173" i="3"/>
  <c r="Q173" i="3"/>
  <c r="R172" i="3"/>
  <c r="Q172" i="3"/>
  <c r="R171" i="3"/>
  <c r="Q171" i="3"/>
  <c r="R170" i="3"/>
  <c r="Q170" i="3"/>
  <c r="R169" i="3"/>
  <c r="Q169" i="3"/>
  <c r="R168" i="3"/>
  <c r="Q168" i="3"/>
  <c r="R167" i="3"/>
  <c r="Q167" i="3"/>
  <c r="R166" i="3"/>
  <c r="Q166" i="3"/>
  <c r="R165" i="3"/>
  <c r="Q165" i="3"/>
  <c r="R164" i="3"/>
  <c r="Q164" i="3"/>
  <c r="R163" i="3"/>
  <c r="Q163" i="3"/>
  <c r="R162" i="3"/>
  <c r="Q162" i="3"/>
  <c r="R161" i="3"/>
  <c r="Q161" i="3"/>
  <c r="R160" i="3"/>
  <c r="Q160" i="3"/>
  <c r="R159" i="3"/>
  <c r="Q159" i="3"/>
  <c r="R158" i="3"/>
  <c r="Q158" i="3"/>
  <c r="R157" i="3"/>
  <c r="Q157" i="3"/>
  <c r="R156" i="3"/>
  <c r="Q156" i="3"/>
  <c r="R155" i="3"/>
  <c r="Q155" i="3"/>
  <c r="R154" i="3"/>
  <c r="Q154" i="3"/>
  <c r="R153" i="3"/>
  <c r="Q153" i="3"/>
  <c r="R152" i="3"/>
  <c r="Q152" i="3"/>
  <c r="R151" i="3"/>
  <c r="Q151" i="3"/>
  <c r="R150" i="3"/>
  <c r="Q150" i="3"/>
  <c r="R149" i="3"/>
  <c r="Q149" i="3"/>
  <c r="R148" i="3"/>
  <c r="Q148" i="3"/>
  <c r="R147" i="3"/>
  <c r="Q147" i="3"/>
  <c r="R146" i="3"/>
  <c r="Q146" i="3"/>
  <c r="R145" i="3"/>
  <c r="Q145" i="3"/>
  <c r="R144" i="3"/>
  <c r="Q144" i="3"/>
  <c r="R143" i="3"/>
  <c r="Q143" i="3"/>
  <c r="R142" i="3"/>
  <c r="Q142" i="3"/>
  <c r="R141" i="3"/>
  <c r="Q141" i="3"/>
  <c r="R140" i="3"/>
  <c r="Q140" i="3"/>
  <c r="R139" i="3"/>
  <c r="Q139" i="3"/>
  <c r="R138" i="3"/>
  <c r="Q138" i="3"/>
  <c r="R137" i="3"/>
  <c r="Q137" i="3"/>
  <c r="R136" i="3"/>
  <c r="Q136" i="3"/>
  <c r="R135" i="3"/>
  <c r="Q135" i="3"/>
  <c r="R134" i="3"/>
  <c r="Q134" i="3"/>
  <c r="R133" i="3"/>
  <c r="Q133" i="3"/>
  <c r="R132" i="3"/>
  <c r="Q132" i="3"/>
  <c r="R131" i="3"/>
  <c r="Q131" i="3"/>
  <c r="R130" i="3"/>
  <c r="Q130" i="3"/>
  <c r="R129" i="3"/>
  <c r="Q129" i="3"/>
  <c r="R128" i="3"/>
  <c r="Q128" i="3"/>
  <c r="R127" i="3"/>
  <c r="Q127" i="3"/>
  <c r="R126" i="3"/>
  <c r="Q126" i="3"/>
  <c r="R125" i="3"/>
  <c r="Q125" i="3"/>
  <c r="R124" i="3"/>
  <c r="Q124" i="3"/>
  <c r="R123" i="3"/>
  <c r="Q123" i="3"/>
  <c r="R122" i="3"/>
  <c r="Q122" i="3"/>
  <c r="R121" i="3"/>
  <c r="Q121" i="3"/>
  <c r="R120" i="3"/>
  <c r="Q120" i="3"/>
  <c r="R119" i="3"/>
  <c r="Q119" i="3"/>
  <c r="R118" i="3"/>
  <c r="Q118" i="3"/>
  <c r="R117" i="3"/>
  <c r="Q117" i="3"/>
  <c r="R116" i="3"/>
  <c r="Q116" i="3"/>
  <c r="R115" i="3"/>
  <c r="Q115" i="3"/>
  <c r="R114" i="3"/>
  <c r="Q114" i="3"/>
  <c r="R113" i="3"/>
  <c r="Q113" i="3"/>
  <c r="R112" i="3"/>
  <c r="Q112" i="3"/>
  <c r="R111" i="3"/>
  <c r="Q111" i="3"/>
  <c r="R110" i="3"/>
  <c r="Q110" i="3"/>
  <c r="R109" i="3"/>
  <c r="Q109" i="3"/>
  <c r="R108" i="3"/>
  <c r="Q108" i="3"/>
  <c r="R107" i="3"/>
  <c r="Q107" i="3"/>
  <c r="R106" i="3"/>
  <c r="Q106" i="3"/>
  <c r="R105" i="3"/>
  <c r="Q105" i="3"/>
  <c r="R104" i="3"/>
  <c r="Q104" i="3"/>
  <c r="R103" i="3"/>
  <c r="Q103" i="3"/>
  <c r="R102" i="3"/>
  <c r="Q102" i="3"/>
  <c r="R101" i="3"/>
  <c r="Q101" i="3"/>
  <c r="R100" i="3"/>
  <c r="Q100" i="3"/>
  <c r="R99" i="3"/>
  <c r="Q99" i="3"/>
  <c r="R98" i="3"/>
  <c r="Q98" i="3"/>
  <c r="R97" i="3"/>
  <c r="Q97" i="3"/>
  <c r="R96" i="3"/>
  <c r="Q96" i="3"/>
  <c r="R95" i="3"/>
  <c r="Q95" i="3"/>
  <c r="R94" i="3"/>
  <c r="Q94" i="3"/>
  <c r="R93" i="3"/>
  <c r="Q93" i="3"/>
  <c r="R92" i="3"/>
  <c r="Q92" i="3"/>
  <c r="R91" i="3"/>
  <c r="Q91" i="3"/>
  <c r="R90" i="3"/>
  <c r="Q90" i="3"/>
  <c r="R89" i="3"/>
  <c r="Q89" i="3"/>
  <c r="R88" i="3"/>
  <c r="Q88" i="3"/>
  <c r="R87" i="3"/>
  <c r="Q87" i="3"/>
  <c r="R86" i="3"/>
  <c r="Q86" i="3"/>
  <c r="R85" i="3"/>
  <c r="Q85" i="3"/>
  <c r="R84" i="3"/>
  <c r="Q84" i="3"/>
  <c r="R83" i="3"/>
  <c r="Q83" i="3"/>
  <c r="R82" i="3"/>
  <c r="Q82" i="3"/>
  <c r="R81" i="3"/>
  <c r="Q81" i="3"/>
  <c r="R80" i="3"/>
  <c r="Q80" i="3"/>
  <c r="R79" i="3"/>
  <c r="Q79" i="3"/>
  <c r="R78" i="3"/>
  <c r="Q78" i="3"/>
  <c r="R77" i="3"/>
  <c r="Q77" i="3"/>
  <c r="R76" i="3"/>
  <c r="Q76" i="3"/>
  <c r="R75" i="3"/>
  <c r="Q75" i="3"/>
  <c r="R74" i="3"/>
  <c r="Q74" i="3"/>
  <c r="R73" i="3"/>
  <c r="Q73" i="3"/>
  <c r="R72" i="3"/>
  <c r="Q72" i="3"/>
  <c r="R71" i="3"/>
  <c r="Q71" i="3"/>
  <c r="R70" i="3"/>
  <c r="Q70" i="3"/>
  <c r="R69" i="3"/>
  <c r="Q69" i="3"/>
  <c r="R68" i="3"/>
  <c r="Q68" i="3"/>
  <c r="R67" i="3"/>
  <c r="Q67" i="3"/>
  <c r="R66" i="3"/>
  <c r="Q66" i="3"/>
  <c r="R65" i="3"/>
  <c r="Q65" i="3"/>
  <c r="R64" i="3"/>
  <c r="Q64" i="3"/>
  <c r="R63" i="3"/>
  <c r="Q63" i="3"/>
  <c r="R62" i="3"/>
  <c r="Q62" i="3"/>
  <c r="R61" i="3"/>
  <c r="Q61" i="3"/>
  <c r="R60" i="3"/>
  <c r="Q60" i="3"/>
  <c r="R59" i="3"/>
  <c r="Q59" i="3"/>
  <c r="R58" i="3"/>
  <c r="Q58" i="3"/>
  <c r="R57" i="3"/>
  <c r="Q57" i="3"/>
  <c r="R56" i="3"/>
  <c r="Q56" i="3"/>
  <c r="R55" i="3"/>
  <c r="Q55" i="3"/>
  <c r="R54" i="3"/>
  <c r="Q54" i="3"/>
  <c r="R53" i="3"/>
  <c r="Q53" i="3"/>
  <c r="R52" i="3"/>
  <c r="Q52" i="3"/>
  <c r="R51" i="3"/>
  <c r="Q51" i="3"/>
  <c r="R50" i="3"/>
  <c r="Q50" i="3"/>
  <c r="R49" i="3"/>
  <c r="Q49" i="3"/>
  <c r="R48" i="3"/>
  <c r="Q48" i="3"/>
  <c r="R47" i="3"/>
  <c r="Q47" i="3"/>
  <c r="R46" i="3"/>
  <c r="Q46" i="3"/>
  <c r="R45" i="3"/>
  <c r="Q45" i="3"/>
  <c r="R44" i="3"/>
  <c r="Q44" i="3"/>
  <c r="R43" i="3"/>
  <c r="Q43" i="3"/>
  <c r="R42" i="3"/>
  <c r="Q42" i="3"/>
  <c r="R41" i="3"/>
  <c r="Q41" i="3"/>
  <c r="R40" i="3"/>
  <c r="Q40" i="3"/>
  <c r="R39" i="3"/>
  <c r="Q39" i="3"/>
  <c r="R38" i="3"/>
  <c r="Q38" i="3"/>
  <c r="R37" i="3"/>
  <c r="Q37" i="3"/>
  <c r="R36" i="3"/>
  <c r="Q36" i="3"/>
  <c r="R35" i="3"/>
  <c r="Q35" i="3"/>
  <c r="R34" i="3"/>
  <c r="Q34" i="3"/>
  <c r="R33" i="3"/>
  <c r="Q33" i="3"/>
  <c r="R32" i="3"/>
  <c r="Q32" i="3"/>
  <c r="R31" i="3"/>
  <c r="Q31" i="3"/>
  <c r="R30" i="3"/>
  <c r="Q30" i="3"/>
  <c r="R29" i="3"/>
  <c r="Q29" i="3"/>
  <c r="R28" i="3"/>
  <c r="Q28" i="3"/>
  <c r="R27" i="3"/>
  <c r="Q27" i="3"/>
  <c r="R26" i="3"/>
  <c r="Q26" i="3"/>
  <c r="R25" i="3"/>
  <c r="Q25" i="3"/>
  <c r="R24" i="3"/>
  <c r="Q24" i="3"/>
  <c r="R23" i="3"/>
  <c r="Q23" i="3"/>
  <c r="R22" i="3"/>
  <c r="Q22" i="3"/>
  <c r="R21" i="3"/>
  <c r="Q21" i="3"/>
  <c r="R20" i="3"/>
  <c r="Q20" i="3"/>
  <c r="R19" i="3"/>
  <c r="Q19" i="3"/>
  <c r="R18" i="3"/>
  <c r="Q18" i="3"/>
  <c r="R17" i="3"/>
  <c r="Q17" i="3"/>
  <c r="R16" i="3"/>
  <c r="Q16" i="3"/>
  <c r="R15" i="3"/>
  <c r="Q15" i="3"/>
  <c r="R14" i="3"/>
  <c r="Q14" i="3"/>
  <c r="R13" i="3"/>
  <c r="Q13" i="3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R4" i="3"/>
  <c r="Q4" i="3"/>
  <c r="R3" i="3"/>
  <c r="Q3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P242" i="3"/>
  <c r="F242" i="3"/>
  <c r="O2" i="3"/>
  <c r="AO18" i="3"/>
  <c r="H242" i="3"/>
  <c r="L2" i="3"/>
  <c r="I242" i="3"/>
  <c r="M2" i="3"/>
  <c r="G242" i="3"/>
  <c r="S242" i="3" l="1"/>
  <c r="AF18" i="3"/>
  <c r="O242" i="3"/>
  <c r="AF24" i="3" s="1"/>
  <c r="L242" i="3"/>
  <c r="AF31" i="3" s="1"/>
  <c r="AF21" i="3"/>
  <c r="M242" i="3"/>
  <c r="AF34" i="3" s="1"/>
  <c r="Q242" i="3"/>
  <c r="AE60" i="3" s="1"/>
  <c r="R242" i="3"/>
  <c r="AO37" i="3" s="1"/>
  <c r="AO24" i="3"/>
  <c r="AO21" i="3"/>
  <c r="AO31" i="3" l="1"/>
  <c r="AF27" i="3"/>
  <c r="AO40" i="3"/>
  <c r="AF37" i="3"/>
  <c r="AF40" i="3" s="1"/>
  <c r="AO27" i="3"/>
  <c r="AB80" i="3" l="1"/>
  <c r="AE64" i="3"/>
  <c r="Z83" i="3"/>
  <c r="AD83" i="3" l="1"/>
</calcChain>
</file>

<file path=xl/sharedStrings.xml><?xml version="1.0" encoding="utf-8"?>
<sst xmlns="http://schemas.openxmlformats.org/spreadsheetml/2006/main" count="74" uniqueCount="53">
  <si>
    <t>Y1</t>
  </si>
  <si>
    <t>X1</t>
  </si>
  <si>
    <t>X2</t>
  </si>
  <si>
    <t>X1Y1</t>
  </si>
  <si>
    <t>X1^2</t>
  </si>
  <si>
    <t>Sumas</t>
  </si>
  <si>
    <t>Para este ejercicio se debe hacer uso de los mínimos cuadrados, ya que el alpha tiene una condición, que sea 50.</t>
  </si>
  <si>
    <t>Se debe de derivar e igualar a 0.</t>
  </si>
  <si>
    <t>Simplificando se tiene:</t>
  </si>
  <si>
    <t>b</t>
  </si>
  <si>
    <t>N</t>
  </si>
  <si>
    <t>X^2</t>
  </si>
  <si>
    <t>Y^2</t>
  </si>
  <si>
    <t>Ln(x)</t>
  </si>
  <si>
    <t>Ln(y)</t>
  </si>
  <si>
    <t>1/x</t>
  </si>
  <si>
    <t>1/y</t>
  </si>
  <si>
    <t>Ln(x^2)</t>
  </si>
  <si>
    <t>Ln(y^2)</t>
  </si>
  <si>
    <t>(1/x)^2</t>
  </si>
  <si>
    <t>(1/y)^2</t>
  </si>
  <si>
    <t>x*y</t>
  </si>
  <si>
    <t>Ln(x)*Ln(y)</t>
  </si>
  <si>
    <t>x*Ln(y)</t>
  </si>
  <si>
    <t>(1/x)*(1/y)</t>
  </si>
  <si>
    <t>y*(1/x)</t>
  </si>
  <si>
    <t>(1/y)/n</t>
  </si>
  <si>
    <t>Potencial</t>
  </si>
  <si>
    <t>Exponencial</t>
  </si>
  <si>
    <t>Sxx</t>
  </si>
  <si>
    <t>y = α x^β</t>
  </si>
  <si>
    <t>Y= α β^x</t>
  </si>
  <si>
    <t>ln(y) = ln(α) + β*ln(x)</t>
  </si>
  <si>
    <t>Syy</t>
  </si>
  <si>
    <t>ln(y) = ln(α) + xln(β)</t>
  </si>
  <si>
    <t>Sxy</t>
  </si>
  <si>
    <t>r^2</t>
  </si>
  <si>
    <t>Hiperbólica</t>
  </si>
  <si>
    <t>Recíproca</t>
  </si>
  <si>
    <t>y = x / (α x + β)</t>
  </si>
  <si>
    <t>Y =  α +  β/x</t>
  </si>
  <si>
    <t>1/y = α + β*(1/x)</t>
  </si>
  <si>
    <t>Y =  α  + 1/x * β</t>
  </si>
  <si>
    <t>Dado a los resultados que obtuvimos, el r^2 más cercano a 1, es el ajuste hiperbólico, que nos dió 0.91066053.</t>
  </si>
  <si>
    <t>y = x / (0,027083x -0,057155)</t>
  </si>
  <si>
    <t xml:space="preserve">Recordando el valor de Sxx = 0,283315847 </t>
  </si>
  <si>
    <t xml:space="preserve">V = </t>
  </si>
  <si>
    <t>Usando la aplicación se busca el valor de t:</t>
  </si>
  <si>
    <t xml:space="preserve">t= </t>
  </si>
  <si>
    <t>s^2 =</t>
  </si>
  <si>
    <t>s=</t>
  </si>
  <si>
    <t>S =</t>
  </si>
  <si>
    <t>X1X2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</si>
</sst>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000000_-;\-* #,##0.00000000_-;_-* &quot;-&quot;??_-;_-@_-"/>
    <numFmt numFmtId="165" formatCode="_-* #,##0.0000000000000_-;\-* #,##0.0000000000000_-;_-* &quot;-&quot;??_-;_-@_-"/>
    <numFmt numFmtId="166" formatCode="0.00000"/>
    <numFmt numFmtId="167" formatCode="#,##0.000000"/>
  </numFmts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Calibri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Ejercicio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'Ejercicio 1'!$C$1</c:f>
              <c:strCache>
                <c:ptCount val="1"/>
                <c:pt idx="0">
                  <c:v>Y1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0045494313210846E-2"/>
                  <c:y val="-0.48748323126275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'Ejercicio 1'!$B$2:$B$240</c:f>
              <c:numCache>
                <c:formatCode>General</c:formatCode>
                <c:ptCount val="239"/>
                <c:pt idx="0">
                  <c:v>4.3134592606445992</c:v>
                </c:pt>
                <c:pt idx="1">
                  <c:v>5.2166684741351261</c:v>
                </c:pt>
                <c:pt idx="2">
                  <c:v>4.68491740212718</c:v>
                </c:pt>
                <c:pt idx="3">
                  <c:v>5.4120054872112568</c:v>
                </c:pt>
                <c:pt idx="4">
                  <c:v>4.6479654637471057</c:v>
                </c:pt>
                <c:pt idx="5">
                  <c:v>5.1720646625070898</c:v>
                </c:pt>
                <c:pt idx="6">
                  <c:v>3.7902981570606897</c:v>
                </c:pt>
                <c:pt idx="7">
                  <c:v>5.077047012952093</c:v>
                </c:pt>
                <c:pt idx="8">
                  <c:v>4.4266166265793032</c:v>
                </c:pt>
                <c:pt idx="9">
                  <c:v>-0.46017619561309431</c:v>
                </c:pt>
                <c:pt idx="10">
                  <c:v>5.5804297094455357</c:v>
                </c:pt>
                <c:pt idx="11">
                  <c:v>5.2321468272168268</c:v>
                </c:pt>
                <c:pt idx="12">
                  <c:v>5.4827747597897876</c:v>
                </c:pt>
                <c:pt idx="13">
                  <c:v>2.7066000525900584</c:v>
                </c:pt>
                <c:pt idx="14">
                  <c:v>1.2394603050449753</c:v>
                </c:pt>
                <c:pt idx="15">
                  <c:v>5.169632620726837</c:v>
                </c:pt>
                <c:pt idx="16">
                  <c:v>3.3681653427932474</c:v>
                </c:pt>
                <c:pt idx="17">
                  <c:v>5.9433438659156437</c:v>
                </c:pt>
                <c:pt idx="18">
                  <c:v>3.9968649365410087</c:v>
                </c:pt>
                <c:pt idx="19">
                  <c:v>4.7722801591392709</c:v>
                </c:pt>
                <c:pt idx="20">
                  <c:v>6.2662680989778856</c:v>
                </c:pt>
                <c:pt idx="21">
                  <c:v>5.568064537525288</c:v>
                </c:pt>
                <c:pt idx="22">
                  <c:v>3.7360983016533531</c:v>
                </c:pt>
                <c:pt idx="23">
                  <c:v>5.4016912210550494</c:v>
                </c:pt>
                <c:pt idx="24">
                  <c:v>5.5633640622982909</c:v>
                </c:pt>
                <c:pt idx="25">
                  <c:v>4.5704757942676935</c:v>
                </c:pt>
                <c:pt idx="26">
                  <c:v>5.7685913365492389</c:v>
                </c:pt>
                <c:pt idx="27">
                  <c:v>4.1175715395790391</c:v>
                </c:pt>
                <c:pt idx="28">
                  <c:v>4.5860352729282994</c:v>
                </c:pt>
                <c:pt idx="29">
                  <c:v>5.000859598853868</c:v>
                </c:pt>
                <c:pt idx="30">
                  <c:v>5.5858087172071862</c:v>
                </c:pt>
                <c:pt idx="31">
                  <c:v>4.7901183716427802</c:v>
                </c:pt>
                <c:pt idx="32">
                  <c:v>6.149687893100424</c:v>
                </c:pt>
                <c:pt idx="33">
                  <c:v>5.0504083795344954</c:v>
                </c:pt>
                <c:pt idx="34">
                  <c:v>6.0495103373231771</c:v>
                </c:pt>
                <c:pt idx="35">
                  <c:v>-2.681918467058555</c:v>
                </c:pt>
                <c:pt idx="36">
                  <c:v>5.2630016459473552</c:v>
                </c:pt>
                <c:pt idx="37">
                  <c:v>6.4403821923561502</c:v>
                </c:pt>
                <c:pt idx="38">
                  <c:v>5.1303091150102347</c:v>
                </c:pt>
                <c:pt idx="39">
                  <c:v>5.2322422568255362</c:v>
                </c:pt>
                <c:pt idx="40">
                  <c:v>3.3767715377830037</c:v>
                </c:pt>
                <c:pt idx="41">
                  <c:v>3.7447076239822366</c:v>
                </c:pt>
                <c:pt idx="42">
                  <c:v>4.1163771364527868</c:v>
                </c:pt>
                <c:pt idx="43">
                  <c:v>4.0339084728793573</c:v>
                </c:pt>
                <c:pt idx="44">
                  <c:v>-2.0216771566086678</c:v>
                </c:pt>
                <c:pt idx="45">
                  <c:v>4.6496472663139343</c:v>
                </c:pt>
                <c:pt idx="46">
                  <c:v>2.9309709805283113</c:v>
                </c:pt>
                <c:pt idx="47">
                  <c:v>5.2419124429707544</c:v>
                </c:pt>
                <c:pt idx="48">
                  <c:v>5.8388507718696374</c:v>
                </c:pt>
                <c:pt idx="49">
                  <c:v>5.3111441342907391</c:v>
                </c:pt>
                <c:pt idx="50">
                  <c:v>5.0129231926680795</c:v>
                </c:pt>
                <c:pt idx="51">
                  <c:v>4.4557683177717955</c:v>
                </c:pt>
                <c:pt idx="52">
                  <c:v>3.2954363003608265</c:v>
                </c:pt>
                <c:pt idx="53">
                  <c:v>4.3899855935094969</c:v>
                </c:pt>
                <c:pt idx="54">
                  <c:v>5.4865161048527185</c:v>
                </c:pt>
                <c:pt idx="55">
                  <c:v>1.7769568615773963</c:v>
                </c:pt>
                <c:pt idx="56">
                  <c:v>4.4258309468020478</c:v>
                </c:pt>
                <c:pt idx="57">
                  <c:v>4.8279371207942638</c:v>
                </c:pt>
                <c:pt idx="58">
                  <c:v>2.8508978826051994</c:v>
                </c:pt>
                <c:pt idx="59">
                  <c:v>2.6813694447585661</c:v>
                </c:pt>
                <c:pt idx="60">
                  <c:v>-0.84910179640718297</c:v>
                </c:pt>
                <c:pt idx="61">
                  <c:v>4.699602734123971</c:v>
                </c:pt>
                <c:pt idx="62">
                  <c:v>3.4742099421695194</c:v>
                </c:pt>
                <c:pt idx="63">
                  <c:v>5.4248934412377707</c:v>
                </c:pt>
                <c:pt idx="64">
                  <c:v>4.7273410015219923</c:v>
                </c:pt>
                <c:pt idx="65">
                  <c:v>4.1677002350388683</c:v>
                </c:pt>
                <c:pt idx="66">
                  <c:v>5.9011341890816809</c:v>
                </c:pt>
                <c:pt idx="67">
                  <c:v>2.2938731992343584</c:v>
                </c:pt>
                <c:pt idx="68">
                  <c:v>5.8033428545925183</c:v>
                </c:pt>
                <c:pt idx="69">
                  <c:v>4.0093681385703839</c:v>
                </c:pt>
                <c:pt idx="70">
                  <c:v>-1.8713666108659233</c:v>
                </c:pt>
                <c:pt idx="71">
                  <c:v>2.4330190709888448</c:v>
                </c:pt>
                <c:pt idx="72">
                  <c:v>5.9820187827873355</c:v>
                </c:pt>
                <c:pt idx="73">
                  <c:v>5.2964877104435288</c:v>
                </c:pt>
                <c:pt idx="74">
                  <c:v>4.3560491493383751</c:v>
                </c:pt>
                <c:pt idx="75">
                  <c:v>-13.522113171788281</c:v>
                </c:pt>
                <c:pt idx="76">
                  <c:v>1.9109637057414197</c:v>
                </c:pt>
                <c:pt idx="77">
                  <c:v>4.9697356032926514</c:v>
                </c:pt>
                <c:pt idx="78">
                  <c:v>5.4308546399670519</c:v>
                </c:pt>
                <c:pt idx="79">
                  <c:v>5.5051082120177952</c:v>
                </c:pt>
                <c:pt idx="80">
                  <c:v>3.4726118522227409</c:v>
                </c:pt>
                <c:pt idx="81">
                  <c:v>2.199224405377457</c:v>
                </c:pt>
                <c:pt idx="82">
                  <c:v>2.5602226260790566</c:v>
                </c:pt>
                <c:pt idx="83">
                  <c:v>5.5850756968751298</c:v>
                </c:pt>
                <c:pt idx="84">
                  <c:v>5.2583131939336631</c:v>
                </c:pt>
                <c:pt idx="85">
                  <c:v>5.4402093834819709</c:v>
                </c:pt>
                <c:pt idx="86">
                  <c:v>5.4468270214943715</c:v>
                </c:pt>
                <c:pt idx="87">
                  <c:v>4.7544348883676513</c:v>
                </c:pt>
                <c:pt idx="88">
                  <c:v>0.16013889507189205</c:v>
                </c:pt>
                <c:pt idx="89">
                  <c:v>4.4118130363337578</c:v>
                </c:pt>
                <c:pt idx="90">
                  <c:v>5.7725514025919473</c:v>
                </c:pt>
                <c:pt idx="91">
                  <c:v>5.5875334044859208</c:v>
                </c:pt>
                <c:pt idx="92">
                  <c:v>4.5286025736467046</c:v>
                </c:pt>
                <c:pt idx="93">
                  <c:v>2.7692674607615864</c:v>
                </c:pt>
                <c:pt idx="94">
                  <c:v>6.0098246733934424</c:v>
                </c:pt>
                <c:pt idx="95">
                  <c:v>5.4121439668565543</c:v>
                </c:pt>
                <c:pt idx="96">
                  <c:v>5.9204817537817469</c:v>
                </c:pt>
                <c:pt idx="97">
                  <c:v>-0.75701179554390663</c:v>
                </c:pt>
                <c:pt idx="98">
                  <c:v>5.1614075331467646</c:v>
                </c:pt>
                <c:pt idx="99">
                  <c:v>-0.84405248440524971</c:v>
                </c:pt>
                <c:pt idx="100">
                  <c:v>4.4599253088193009</c:v>
                </c:pt>
                <c:pt idx="101">
                  <c:v>5.5704973954731969</c:v>
                </c:pt>
                <c:pt idx="102">
                  <c:v>6.0604172793516966</c:v>
                </c:pt>
                <c:pt idx="103">
                  <c:v>4.5111764340204061</c:v>
                </c:pt>
                <c:pt idx="104">
                  <c:v>5.6630158042563927</c:v>
                </c:pt>
                <c:pt idx="105">
                  <c:v>5.7119254569320184</c:v>
                </c:pt>
                <c:pt idx="106">
                  <c:v>4.0080481702158295</c:v>
                </c:pt>
                <c:pt idx="107">
                  <c:v>3.9490875775932999</c:v>
                </c:pt>
                <c:pt idx="108">
                  <c:v>3.3078211746371835</c:v>
                </c:pt>
                <c:pt idx="109">
                  <c:v>4.9059131702428118</c:v>
                </c:pt>
                <c:pt idx="110">
                  <c:v>5.0732542334236577</c:v>
                </c:pt>
                <c:pt idx="111">
                  <c:v>5.3813666078792792</c:v>
                </c:pt>
                <c:pt idx="112">
                  <c:v>2.9200124055486611</c:v>
                </c:pt>
                <c:pt idx="113">
                  <c:v>5.2118388074434527</c:v>
                </c:pt>
                <c:pt idx="114">
                  <c:v>5.8953558429710462</c:v>
                </c:pt>
                <c:pt idx="115">
                  <c:v>-0.40421455938697548</c:v>
                </c:pt>
                <c:pt idx="116">
                  <c:v>4.8489087576258072</c:v>
                </c:pt>
                <c:pt idx="117">
                  <c:v>5.1542524830433862</c:v>
                </c:pt>
                <c:pt idx="118">
                  <c:v>5.5377152703668528</c:v>
                </c:pt>
                <c:pt idx="119">
                  <c:v>5.8502117148906123</c:v>
                </c:pt>
                <c:pt idx="120">
                  <c:v>4.6604542459119394</c:v>
                </c:pt>
                <c:pt idx="121">
                  <c:v>3.8434413687578228</c:v>
                </c:pt>
                <c:pt idx="122">
                  <c:v>5.587833494223851</c:v>
                </c:pt>
                <c:pt idx="123">
                  <c:v>-8.9865340120314698</c:v>
                </c:pt>
                <c:pt idx="124">
                  <c:v>4.1226504751847948</c:v>
                </c:pt>
                <c:pt idx="125">
                  <c:v>5.1346387359874157</c:v>
                </c:pt>
                <c:pt idx="126">
                  <c:v>5.4213704015725916</c:v>
                </c:pt>
                <c:pt idx="127">
                  <c:v>5.2739592320271953</c:v>
                </c:pt>
                <c:pt idx="128">
                  <c:v>4.0213876243466551</c:v>
                </c:pt>
                <c:pt idx="129">
                  <c:v>5.3065456208822397</c:v>
                </c:pt>
                <c:pt idx="130">
                  <c:v>-6.107394048692516</c:v>
                </c:pt>
                <c:pt idx="131">
                  <c:v>5.5553799340715031</c:v>
                </c:pt>
                <c:pt idx="132">
                  <c:v>1.4873244899542364</c:v>
                </c:pt>
                <c:pt idx="133">
                  <c:v>4.8443645678400244</c:v>
                </c:pt>
                <c:pt idx="134">
                  <c:v>5.0112626839594121</c:v>
                </c:pt>
                <c:pt idx="135">
                  <c:v>2.405887240016046</c:v>
                </c:pt>
                <c:pt idx="136">
                  <c:v>3.6069618888469641</c:v>
                </c:pt>
                <c:pt idx="137">
                  <c:v>6.0115552037989701</c:v>
                </c:pt>
                <c:pt idx="138">
                  <c:v>5.7460598081624958</c:v>
                </c:pt>
                <c:pt idx="139">
                  <c:v>4.3808271118687934</c:v>
                </c:pt>
                <c:pt idx="140">
                  <c:v>5.08097880521753</c:v>
                </c:pt>
                <c:pt idx="141">
                  <c:v>-3.3552845528455286</c:v>
                </c:pt>
                <c:pt idx="142">
                  <c:v>6.3015936007937015</c:v>
                </c:pt>
                <c:pt idx="143">
                  <c:v>-2.1226233065509348</c:v>
                </c:pt>
                <c:pt idx="144">
                  <c:v>3.1528596187175069</c:v>
                </c:pt>
                <c:pt idx="145">
                  <c:v>4.7799452621232525</c:v>
                </c:pt>
                <c:pt idx="146">
                  <c:v>5.0353968179195157</c:v>
                </c:pt>
                <c:pt idx="147">
                  <c:v>6.2022577105646057</c:v>
                </c:pt>
                <c:pt idx="148">
                  <c:v>4.9785035104207012</c:v>
                </c:pt>
                <c:pt idx="149">
                  <c:v>6.1041063658197174</c:v>
                </c:pt>
                <c:pt idx="150">
                  <c:v>4.4495216866350873</c:v>
                </c:pt>
                <c:pt idx="151">
                  <c:v>5.2456572912369239</c:v>
                </c:pt>
                <c:pt idx="152">
                  <c:v>5.4311118659747599</c:v>
                </c:pt>
                <c:pt idx="153">
                  <c:v>4.732464904321585</c:v>
                </c:pt>
                <c:pt idx="154">
                  <c:v>2.753355594840567</c:v>
                </c:pt>
                <c:pt idx="155">
                  <c:v>3.4141668237996434</c:v>
                </c:pt>
                <c:pt idx="156">
                  <c:v>6.2440359434793216</c:v>
                </c:pt>
                <c:pt idx="157">
                  <c:v>4.7363967016267665</c:v>
                </c:pt>
                <c:pt idx="158">
                  <c:v>4.3303370786516844</c:v>
                </c:pt>
                <c:pt idx="159">
                  <c:v>5.0106141983004981</c:v>
                </c:pt>
                <c:pt idx="160">
                  <c:v>5.1334679346080634</c:v>
                </c:pt>
                <c:pt idx="161">
                  <c:v>5.4444043321299631</c:v>
                </c:pt>
                <c:pt idx="162">
                  <c:v>4.897280420841188</c:v>
                </c:pt>
                <c:pt idx="163">
                  <c:v>5.2526746739813923</c:v>
                </c:pt>
                <c:pt idx="164">
                  <c:v>5.5945281213006588</c:v>
                </c:pt>
                <c:pt idx="165">
                  <c:v>2.7397050554618403</c:v>
                </c:pt>
                <c:pt idx="166">
                  <c:v>5.5878005081285913</c:v>
                </c:pt>
                <c:pt idx="167">
                  <c:v>0.7374950490692207</c:v>
                </c:pt>
                <c:pt idx="168">
                  <c:v>5.0932958422848493</c:v>
                </c:pt>
                <c:pt idx="169">
                  <c:v>4.9944043321299638</c:v>
                </c:pt>
                <c:pt idx="170">
                  <c:v>4.8333387974559052</c:v>
                </c:pt>
                <c:pt idx="171">
                  <c:v>4.8674200212008394</c:v>
                </c:pt>
                <c:pt idx="172">
                  <c:v>2.3837735387625365</c:v>
                </c:pt>
                <c:pt idx="173">
                  <c:v>6.0442443575189984</c:v>
                </c:pt>
                <c:pt idx="174">
                  <c:v>4.3503352931085573</c:v>
                </c:pt>
                <c:pt idx="175">
                  <c:v>4.9090832028444567</c:v>
                </c:pt>
                <c:pt idx="176">
                  <c:v>5.8552760790965515</c:v>
                </c:pt>
                <c:pt idx="177">
                  <c:v>3.7778299303762815</c:v>
                </c:pt>
                <c:pt idx="178">
                  <c:v>4.6133296293934976</c:v>
                </c:pt>
                <c:pt idx="179">
                  <c:v>3.2156466700109156</c:v>
                </c:pt>
                <c:pt idx="180">
                  <c:v>5.6373835981866662</c:v>
                </c:pt>
                <c:pt idx="181">
                  <c:v>6.0287000565353992</c:v>
                </c:pt>
                <c:pt idx="182">
                  <c:v>4.2985306542262052</c:v>
                </c:pt>
                <c:pt idx="183">
                  <c:v>4.2820062977957711</c:v>
                </c:pt>
                <c:pt idx="184">
                  <c:v>4.294404332129961</c:v>
                </c:pt>
                <c:pt idx="185">
                  <c:v>6.0994414382963882</c:v>
                </c:pt>
                <c:pt idx="186">
                  <c:v>3.5271756522874966</c:v>
                </c:pt>
                <c:pt idx="187">
                  <c:v>4.9571873555374566</c:v>
                </c:pt>
                <c:pt idx="188">
                  <c:v>4.9906857280071328</c:v>
                </c:pt>
                <c:pt idx="189">
                  <c:v>-0.16942640945396903</c:v>
                </c:pt>
                <c:pt idx="190">
                  <c:v>4.8518944548697185</c:v>
                </c:pt>
                <c:pt idx="191">
                  <c:v>4.6928793976372845</c:v>
                </c:pt>
                <c:pt idx="192">
                  <c:v>5.3864735091255262</c:v>
                </c:pt>
                <c:pt idx="193">
                  <c:v>4.5153782198098718</c:v>
                </c:pt>
                <c:pt idx="194">
                  <c:v>5.0629411683450058</c:v>
                </c:pt>
                <c:pt idx="195">
                  <c:v>5.5732162680391539</c:v>
                </c:pt>
                <c:pt idx="196">
                  <c:v>0.38611272515979422</c:v>
                </c:pt>
                <c:pt idx="197">
                  <c:v>1.0407563025210074</c:v>
                </c:pt>
                <c:pt idx="198">
                  <c:v>3.9933250021546165</c:v>
                </c:pt>
                <c:pt idx="199">
                  <c:v>6.2570753488657083</c:v>
                </c:pt>
                <c:pt idx="200">
                  <c:v>4.7700936832678948</c:v>
                </c:pt>
                <c:pt idx="201">
                  <c:v>5.1547988679825316</c:v>
                </c:pt>
                <c:pt idx="202">
                  <c:v>5.9792194684310864</c:v>
                </c:pt>
                <c:pt idx="203">
                  <c:v>0.74394358653932002</c:v>
                </c:pt>
                <c:pt idx="204">
                  <c:v>6.2225324381899156</c:v>
                </c:pt>
                <c:pt idx="205">
                  <c:v>3.1207945071113308</c:v>
                </c:pt>
                <c:pt idx="206">
                  <c:v>5.2114075331467618</c:v>
                </c:pt>
                <c:pt idx="207">
                  <c:v>5.1239632211056865</c:v>
                </c:pt>
                <c:pt idx="208">
                  <c:v>5.3494966844085461</c:v>
                </c:pt>
                <c:pt idx="209">
                  <c:v>0.50111358574610421</c:v>
                </c:pt>
                <c:pt idx="210">
                  <c:v>4.4567977261961182</c:v>
                </c:pt>
                <c:pt idx="211">
                  <c:v>3.1955829109341067</c:v>
                </c:pt>
                <c:pt idx="212">
                  <c:v>1.9478474640756218</c:v>
                </c:pt>
                <c:pt idx="213">
                  <c:v>3.345169356671974</c:v>
                </c:pt>
                <c:pt idx="214">
                  <c:v>4.8394618433966841</c:v>
                </c:pt>
                <c:pt idx="215">
                  <c:v>4.3708318374759791</c:v>
                </c:pt>
                <c:pt idx="216">
                  <c:v>5.5890535733534534</c:v>
                </c:pt>
                <c:pt idx="217">
                  <c:v>3.3901881604948905</c:v>
                </c:pt>
                <c:pt idx="218">
                  <c:v>3.6679663521655108</c:v>
                </c:pt>
                <c:pt idx="219">
                  <c:v>1.5966655224832067</c:v>
                </c:pt>
                <c:pt idx="220">
                  <c:v>5.9940687293628443</c:v>
                </c:pt>
                <c:pt idx="221">
                  <c:v>5.9505219206680593</c:v>
                </c:pt>
                <c:pt idx="222">
                  <c:v>5.3095515078881306</c:v>
                </c:pt>
                <c:pt idx="223">
                  <c:v>2.6246452401090146</c:v>
                </c:pt>
                <c:pt idx="224">
                  <c:v>3.9639225880993649</c:v>
                </c:pt>
                <c:pt idx="225">
                  <c:v>3.6542509267351768</c:v>
                </c:pt>
                <c:pt idx="226">
                  <c:v>1.0569528326355133</c:v>
                </c:pt>
                <c:pt idx="227">
                  <c:v>3.9241281992485817</c:v>
                </c:pt>
                <c:pt idx="228">
                  <c:v>5.2042276084135644</c:v>
                </c:pt>
                <c:pt idx="229">
                  <c:v>3.5070137928817182</c:v>
                </c:pt>
                <c:pt idx="230">
                  <c:v>4.826688978618467</c:v>
                </c:pt>
                <c:pt idx="231">
                  <c:v>4.2545866944874007</c:v>
                </c:pt>
                <c:pt idx="232">
                  <c:v>2.2077844311377248</c:v>
                </c:pt>
                <c:pt idx="233">
                  <c:v>3.7164820896662327</c:v>
                </c:pt>
                <c:pt idx="234">
                  <c:v>6.2729575597757119</c:v>
                </c:pt>
                <c:pt idx="235">
                  <c:v>4.2866351177104001</c:v>
                </c:pt>
                <c:pt idx="236">
                  <c:v>-0.56415525114154974</c:v>
                </c:pt>
                <c:pt idx="237">
                  <c:v>6.3121051684314722</c:v>
                </c:pt>
                <c:pt idx="238">
                  <c:v>3.7762545331871458</c:v>
                </c:pt>
              </c:numCache>
            </c:numRef>
          </c:xVal>
          <c:yVal>
            <c:numRef>
              <c:f>'Ejercicio 1'!$C$2:$C$240</c:f>
              <c:numCache>
                <c:formatCode>General</c:formatCode>
                <c:ptCount val="239"/>
                <c:pt idx="0">
                  <c:v>39.7730814787108</c:v>
                </c:pt>
                <c:pt idx="1">
                  <c:v>39.366663051729745</c:v>
                </c:pt>
                <c:pt idx="2">
                  <c:v>39.330165195745643</c:v>
                </c:pt>
                <c:pt idx="3">
                  <c:v>38.675989025577486</c:v>
                </c:pt>
                <c:pt idx="4">
                  <c:v>40.004069072505786</c:v>
                </c:pt>
                <c:pt idx="5">
                  <c:v>40.555870674985819</c:v>
                </c:pt>
                <c:pt idx="6">
                  <c:v>41.319403685878619</c:v>
                </c:pt>
                <c:pt idx="7">
                  <c:v>38.945905974095815</c:v>
                </c:pt>
                <c:pt idx="8">
                  <c:v>40.446766746841391</c:v>
                </c:pt>
                <c:pt idx="9">
                  <c:v>51.420352391226189</c:v>
                </c:pt>
                <c:pt idx="10">
                  <c:v>39.139140581108926</c:v>
                </c:pt>
                <c:pt idx="11">
                  <c:v>38.735706345566349</c:v>
                </c:pt>
                <c:pt idx="12">
                  <c:v>38.734450480420428</c:v>
                </c:pt>
                <c:pt idx="13">
                  <c:v>43.38679989481988</c:v>
                </c:pt>
                <c:pt idx="14">
                  <c:v>47.321079389910047</c:v>
                </c:pt>
                <c:pt idx="15">
                  <c:v>40.060734758546324</c:v>
                </c:pt>
                <c:pt idx="16">
                  <c:v>43.263669314413505</c:v>
                </c:pt>
                <c:pt idx="17">
                  <c:v>38.91331226816871</c:v>
                </c:pt>
                <c:pt idx="18">
                  <c:v>41.106270126917984</c:v>
                </c:pt>
                <c:pt idx="19">
                  <c:v>40.855439681721457</c:v>
                </c:pt>
                <c:pt idx="20">
                  <c:v>38.967463802044229</c:v>
                </c:pt>
                <c:pt idx="21">
                  <c:v>39.763870924949423</c:v>
                </c:pt>
                <c:pt idx="22">
                  <c:v>40.827803396693291</c:v>
                </c:pt>
                <c:pt idx="23">
                  <c:v>38.396617557889904</c:v>
                </c:pt>
                <c:pt idx="24">
                  <c:v>38.173271875403415</c:v>
                </c:pt>
                <c:pt idx="25">
                  <c:v>39.259048411464612</c:v>
                </c:pt>
                <c:pt idx="26">
                  <c:v>39.662817326901525</c:v>
                </c:pt>
                <c:pt idx="27">
                  <c:v>39.764856920841922</c:v>
                </c:pt>
                <c:pt idx="28">
                  <c:v>39.427929454143403</c:v>
                </c:pt>
                <c:pt idx="29">
                  <c:v>39.398280802292263</c:v>
                </c:pt>
                <c:pt idx="30">
                  <c:v>38.628382565585625</c:v>
                </c:pt>
                <c:pt idx="31">
                  <c:v>39.019763256714441</c:v>
                </c:pt>
                <c:pt idx="32">
                  <c:v>38.900624213799155</c:v>
                </c:pt>
                <c:pt idx="33">
                  <c:v>40.799183240931008</c:v>
                </c:pt>
                <c:pt idx="34">
                  <c:v>38.900979325353646</c:v>
                </c:pt>
                <c:pt idx="35">
                  <c:v>56.263836934117109</c:v>
                </c:pt>
                <c:pt idx="36">
                  <c:v>40.773996708105287</c:v>
                </c:pt>
                <c:pt idx="37">
                  <c:v>38.219235615287701</c:v>
                </c:pt>
                <c:pt idx="38">
                  <c:v>38.739381769979531</c:v>
                </c:pt>
                <c:pt idx="39">
                  <c:v>39.335515486348925</c:v>
                </c:pt>
                <c:pt idx="40">
                  <c:v>42.04645692443399</c:v>
                </c:pt>
                <c:pt idx="41">
                  <c:v>40.71058475203553</c:v>
                </c:pt>
                <c:pt idx="42">
                  <c:v>40.067245727094424</c:v>
                </c:pt>
                <c:pt idx="43">
                  <c:v>41.032183054241287</c:v>
                </c:pt>
                <c:pt idx="44">
                  <c:v>52.943354313217334</c:v>
                </c:pt>
                <c:pt idx="45">
                  <c:v>38.800705467372133</c:v>
                </c:pt>
                <c:pt idx="46">
                  <c:v>44.238058038943379</c:v>
                </c:pt>
                <c:pt idx="47">
                  <c:v>39.216175114058494</c:v>
                </c:pt>
                <c:pt idx="48">
                  <c:v>39.022298456260728</c:v>
                </c:pt>
                <c:pt idx="49">
                  <c:v>40.27771173141852</c:v>
                </c:pt>
                <c:pt idx="50">
                  <c:v>39.87415361466384</c:v>
                </c:pt>
                <c:pt idx="51">
                  <c:v>39.088463364456409</c:v>
                </c:pt>
                <c:pt idx="52">
                  <c:v>42.509127399278348</c:v>
                </c:pt>
                <c:pt idx="53">
                  <c:v>42.120028812981005</c:v>
                </c:pt>
                <c:pt idx="54">
                  <c:v>38.926967790294562</c:v>
                </c:pt>
                <c:pt idx="55">
                  <c:v>45.446086276845207</c:v>
                </c:pt>
                <c:pt idx="56">
                  <c:v>41.048338106395903</c:v>
                </c:pt>
                <c:pt idx="57">
                  <c:v>40.044125758411475</c:v>
                </c:pt>
                <c:pt idx="58">
                  <c:v>45.6982042347896</c:v>
                </c:pt>
                <c:pt idx="59">
                  <c:v>43.537261110482866</c:v>
                </c:pt>
                <c:pt idx="60">
                  <c:v>50.898203592814369</c:v>
                </c:pt>
                <c:pt idx="61">
                  <c:v>39.200794531752059</c:v>
                </c:pt>
                <c:pt idx="62">
                  <c:v>43.051580115660961</c:v>
                </c:pt>
                <c:pt idx="63">
                  <c:v>39.450213117524456</c:v>
                </c:pt>
                <c:pt idx="64">
                  <c:v>40.345317996956013</c:v>
                </c:pt>
                <c:pt idx="65">
                  <c:v>41.764599529922265</c:v>
                </c:pt>
                <c:pt idx="66">
                  <c:v>39.497731621836635</c:v>
                </c:pt>
                <c:pt idx="67">
                  <c:v>46.912253601531283</c:v>
                </c:pt>
                <c:pt idx="68">
                  <c:v>38.293314290814962</c:v>
                </c:pt>
                <c:pt idx="69">
                  <c:v>43.181263722859235</c:v>
                </c:pt>
                <c:pt idx="70">
                  <c:v>55.242733221731847</c:v>
                </c:pt>
                <c:pt idx="71">
                  <c:v>45.933961858022307</c:v>
                </c:pt>
                <c:pt idx="72">
                  <c:v>38.335962434425326</c:v>
                </c:pt>
                <c:pt idx="73">
                  <c:v>38.407024579112942</c:v>
                </c:pt>
                <c:pt idx="74">
                  <c:v>41.587901701323247</c:v>
                </c:pt>
                <c:pt idx="75">
                  <c:v>75.94422634357656</c:v>
                </c:pt>
                <c:pt idx="76">
                  <c:v>45.878072588517163</c:v>
                </c:pt>
                <c:pt idx="77">
                  <c:v>38.860528793414694</c:v>
                </c:pt>
                <c:pt idx="78">
                  <c:v>40.038290720065895</c:v>
                </c:pt>
                <c:pt idx="79">
                  <c:v>38.48978357596441</c:v>
                </c:pt>
                <c:pt idx="80">
                  <c:v>44.454776295554517</c:v>
                </c:pt>
                <c:pt idx="81">
                  <c:v>45.501551189245085</c:v>
                </c:pt>
                <c:pt idx="82">
                  <c:v>44.979554747841888</c:v>
                </c:pt>
                <c:pt idx="83">
                  <c:v>39.429848606249742</c:v>
                </c:pt>
                <c:pt idx="84">
                  <c:v>39.683373612132677</c:v>
                </c:pt>
                <c:pt idx="85">
                  <c:v>40.519581233036057</c:v>
                </c:pt>
                <c:pt idx="86">
                  <c:v>39.406345957011254</c:v>
                </c:pt>
                <c:pt idx="87">
                  <c:v>41.091130223264699</c:v>
                </c:pt>
                <c:pt idx="88">
                  <c:v>48.479722209856213</c:v>
                </c:pt>
                <c:pt idx="89">
                  <c:v>42.176373927332484</c:v>
                </c:pt>
                <c:pt idx="90">
                  <c:v>39.254897194816103</c:v>
                </c:pt>
                <c:pt idx="91">
                  <c:v>39.224933191028157</c:v>
                </c:pt>
                <c:pt idx="92">
                  <c:v>39.242794852706588</c:v>
                </c:pt>
                <c:pt idx="93">
                  <c:v>44.261465078476824</c:v>
                </c:pt>
                <c:pt idx="94">
                  <c:v>38.380350653213114</c:v>
                </c:pt>
                <c:pt idx="95">
                  <c:v>39.875712066286894</c:v>
                </c:pt>
                <c:pt idx="96">
                  <c:v>39.359036492436509</c:v>
                </c:pt>
                <c:pt idx="97">
                  <c:v>51.114023591087815</c:v>
                </c:pt>
                <c:pt idx="98">
                  <c:v>40.877184933706474</c:v>
                </c:pt>
                <c:pt idx="99">
                  <c:v>49.688104968810499</c:v>
                </c:pt>
                <c:pt idx="100">
                  <c:v>41.080149382361398</c:v>
                </c:pt>
                <c:pt idx="101">
                  <c:v>40.059005209053609</c:v>
                </c:pt>
                <c:pt idx="102">
                  <c:v>39.179165441296604</c:v>
                </c:pt>
                <c:pt idx="103">
                  <c:v>38.977647131959188</c:v>
                </c:pt>
                <c:pt idx="104">
                  <c:v>38.273968391487216</c:v>
                </c:pt>
                <c:pt idx="105">
                  <c:v>39.676149086135965</c:v>
                </c:pt>
                <c:pt idx="106">
                  <c:v>41.38390365956834</c:v>
                </c:pt>
                <c:pt idx="107">
                  <c:v>43.6018248448134</c:v>
                </c:pt>
                <c:pt idx="108">
                  <c:v>41.784357650725632</c:v>
                </c:pt>
                <c:pt idx="109">
                  <c:v>39.588173659514375</c:v>
                </c:pt>
                <c:pt idx="110">
                  <c:v>39.453491533152686</c:v>
                </c:pt>
                <c:pt idx="111">
                  <c:v>39.237266784241442</c:v>
                </c:pt>
                <c:pt idx="112">
                  <c:v>44.659975188902678</c:v>
                </c:pt>
                <c:pt idx="113">
                  <c:v>39.276322385113097</c:v>
                </c:pt>
                <c:pt idx="114">
                  <c:v>39.40928831405791</c:v>
                </c:pt>
                <c:pt idx="115">
                  <c:v>49.808429118773951</c:v>
                </c:pt>
                <c:pt idx="116">
                  <c:v>39.802182484748386</c:v>
                </c:pt>
                <c:pt idx="117">
                  <c:v>39.691495033913228</c:v>
                </c:pt>
                <c:pt idx="118">
                  <c:v>39.524569459266296</c:v>
                </c:pt>
                <c:pt idx="119">
                  <c:v>39.299576570218775</c:v>
                </c:pt>
                <c:pt idx="120">
                  <c:v>39.279091508176123</c:v>
                </c:pt>
                <c:pt idx="121">
                  <c:v>41.313117262484354</c:v>
                </c:pt>
                <c:pt idx="122">
                  <c:v>38.624333011552295</c:v>
                </c:pt>
                <c:pt idx="123">
                  <c:v>66.173068024062943</c:v>
                </c:pt>
                <c:pt idx="124">
                  <c:v>40.654699049630409</c:v>
                </c:pt>
                <c:pt idx="125">
                  <c:v>40.030722528025166</c:v>
                </c:pt>
                <c:pt idx="126">
                  <c:v>40.157259196854817</c:v>
                </c:pt>
                <c:pt idx="127">
                  <c:v>40.652081535945612</c:v>
                </c:pt>
                <c:pt idx="128">
                  <c:v>42.657224751306693</c:v>
                </c:pt>
                <c:pt idx="129">
                  <c:v>38.386908758235521</c:v>
                </c:pt>
                <c:pt idx="130">
                  <c:v>60.414788097385035</c:v>
                </c:pt>
                <c:pt idx="131">
                  <c:v>38.289240131856992</c:v>
                </c:pt>
                <c:pt idx="132">
                  <c:v>45.22535102009153</c:v>
                </c:pt>
                <c:pt idx="133">
                  <c:v>41.811270864319951</c:v>
                </c:pt>
                <c:pt idx="134">
                  <c:v>39.177474632081179</c:v>
                </c:pt>
                <c:pt idx="135">
                  <c:v>43.488225519967905</c:v>
                </c:pt>
                <c:pt idx="136">
                  <c:v>43.286076222306072</c:v>
                </c:pt>
                <c:pt idx="137">
                  <c:v>39.176889592402063</c:v>
                </c:pt>
                <c:pt idx="138">
                  <c:v>39.307880383675005</c:v>
                </c:pt>
                <c:pt idx="139">
                  <c:v>40.738345776262413</c:v>
                </c:pt>
                <c:pt idx="140">
                  <c:v>39.638042389564937</c:v>
                </c:pt>
                <c:pt idx="141">
                  <c:v>56.91056910569106</c:v>
                </c:pt>
                <c:pt idx="142">
                  <c:v>38.196812798412594</c:v>
                </c:pt>
                <c:pt idx="143">
                  <c:v>53.545246613101867</c:v>
                </c:pt>
                <c:pt idx="144">
                  <c:v>42.894280762564989</c:v>
                </c:pt>
                <c:pt idx="145">
                  <c:v>39.240109475753492</c:v>
                </c:pt>
                <c:pt idx="146">
                  <c:v>40.02920636416097</c:v>
                </c:pt>
                <c:pt idx="147">
                  <c:v>39.095484578870789</c:v>
                </c:pt>
                <c:pt idx="148">
                  <c:v>40.742992979158601</c:v>
                </c:pt>
                <c:pt idx="149">
                  <c:v>39.091787268360562</c:v>
                </c:pt>
                <c:pt idx="150">
                  <c:v>39.100956626729825</c:v>
                </c:pt>
                <c:pt idx="151">
                  <c:v>40.308685417526149</c:v>
                </c:pt>
                <c:pt idx="152">
                  <c:v>38.63777626805048</c:v>
                </c:pt>
                <c:pt idx="153">
                  <c:v>40.03507019135683</c:v>
                </c:pt>
                <c:pt idx="154">
                  <c:v>42.493288810318866</c:v>
                </c:pt>
                <c:pt idx="155">
                  <c:v>41.671666352400713</c:v>
                </c:pt>
                <c:pt idx="156">
                  <c:v>38.511928113041357</c:v>
                </c:pt>
                <c:pt idx="157">
                  <c:v>41.927206596746466</c:v>
                </c:pt>
                <c:pt idx="158">
                  <c:v>40.539325842696634</c:v>
                </c:pt>
                <c:pt idx="159">
                  <c:v>39.878771603399002</c:v>
                </c:pt>
                <c:pt idx="160">
                  <c:v>39.03306413078387</c:v>
                </c:pt>
                <c:pt idx="161">
                  <c:v>39.711191335740075</c:v>
                </c:pt>
                <c:pt idx="162">
                  <c:v>38.305439158317625</c:v>
                </c:pt>
                <c:pt idx="163">
                  <c:v>38.994650652037215</c:v>
                </c:pt>
                <c:pt idx="164">
                  <c:v>38.510943757398685</c:v>
                </c:pt>
                <c:pt idx="165">
                  <c:v>44.420589889076318</c:v>
                </c:pt>
                <c:pt idx="166">
                  <c:v>40.224398983742816</c:v>
                </c:pt>
                <c:pt idx="167">
                  <c:v>47.925009901861557</c:v>
                </c:pt>
                <c:pt idx="168">
                  <c:v>40.313408315430301</c:v>
                </c:pt>
                <c:pt idx="169">
                  <c:v>39.711191335740075</c:v>
                </c:pt>
                <c:pt idx="170">
                  <c:v>41.83332240508819</c:v>
                </c:pt>
                <c:pt idx="171">
                  <c:v>39.765159957598321</c:v>
                </c:pt>
                <c:pt idx="172">
                  <c:v>45.732452922474927</c:v>
                </c:pt>
                <c:pt idx="173">
                  <c:v>38.911511284962003</c:v>
                </c:pt>
                <c:pt idx="174">
                  <c:v>40.999329413782888</c:v>
                </c:pt>
                <c:pt idx="175">
                  <c:v>38.981833594311084</c:v>
                </c:pt>
                <c:pt idx="176">
                  <c:v>38.789447841806897</c:v>
                </c:pt>
                <c:pt idx="177">
                  <c:v>40.444340139247437</c:v>
                </c:pt>
                <c:pt idx="178">
                  <c:v>38.973340741213008</c:v>
                </c:pt>
                <c:pt idx="179">
                  <c:v>44.468706659978167</c:v>
                </c:pt>
                <c:pt idx="180">
                  <c:v>39.42523280362667</c:v>
                </c:pt>
                <c:pt idx="181">
                  <c:v>38.8425998869292</c:v>
                </c:pt>
                <c:pt idx="182">
                  <c:v>40.002938691547591</c:v>
                </c:pt>
                <c:pt idx="183">
                  <c:v>40.035987404408459</c:v>
                </c:pt>
                <c:pt idx="184">
                  <c:v>39.711191335740075</c:v>
                </c:pt>
                <c:pt idx="185">
                  <c:v>38.401117123407225</c:v>
                </c:pt>
                <c:pt idx="186">
                  <c:v>42.745648695425004</c:v>
                </c:pt>
                <c:pt idx="187">
                  <c:v>38.985625288925085</c:v>
                </c:pt>
                <c:pt idx="188">
                  <c:v>41.318628543985731</c:v>
                </c:pt>
                <c:pt idx="189">
                  <c:v>49.838852818907938</c:v>
                </c:pt>
                <c:pt idx="190">
                  <c:v>40.496211090260566</c:v>
                </c:pt>
                <c:pt idx="191">
                  <c:v>40.114241204725431</c:v>
                </c:pt>
                <c:pt idx="192">
                  <c:v>38.127052981748946</c:v>
                </c:pt>
                <c:pt idx="193">
                  <c:v>41.069243560380258</c:v>
                </c:pt>
                <c:pt idx="194">
                  <c:v>40.874117663309988</c:v>
                </c:pt>
                <c:pt idx="195">
                  <c:v>38.853567463921692</c:v>
                </c:pt>
                <c:pt idx="196">
                  <c:v>48.227774549680412</c:v>
                </c:pt>
                <c:pt idx="197">
                  <c:v>46.218487394957982</c:v>
                </c:pt>
                <c:pt idx="198">
                  <c:v>41.71334999569077</c:v>
                </c:pt>
                <c:pt idx="199">
                  <c:v>38.585849302268585</c:v>
                </c:pt>
                <c:pt idx="200">
                  <c:v>40.159812633464213</c:v>
                </c:pt>
                <c:pt idx="201">
                  <c:v>38.490402264034934</c:v>
                </c:pt>
                <c:pt idx="202">
                  <c:v>38.24156106313783</c:v>
                </c:pt>
                <c:pt idx="203">
                  <c:v>48.112112826921361</c:v>
                </c:pt>
                <c:pt idx="204">
                  <c:v>39.054935123620169</c:v>
                </c:pt>
                <c:pt idx="205">
                  <c:v>43.158410985777337</c:v>
                </c:pt>
                <c:pt idx="206">
                  <c:v>40.877184933706474</c:v>
                </c:pt>
                <c:pt idx="207">
                  <c:v>39.552073557788624</c:v>
                </c:pt>
                <c:pt idx="208">
                  <c:v>40.001006631182911</c:v>
                </c:pt>
                <c:pt idx="209">
                  <c:v>48.997772828507792</c:v>
                </c:pt>
                <c:pt idx="210">
                  <c:v>41.686404547607765</c:v>
                </c:pt>
                <c:pt idx="211">
                  <c:v>43.808834178131789</c:v>
                </c:pt>
                <c:pt idx="212">
                  <c:v>44.104305071848756</c:v>
                </c:pt>
                <c:pt idx="213">
                  <c:v>42.509661286656055</c:v>
                </c:pt>
                <c:pt idx="214">
                  <c:v>40.521076313206635</c:v>
                </c:pt>
                <c:pt idx="215">
                  <c:v>39.258336325048042</c:v>
                </c:pt>
                <c:pt idx="216">
                  <c:v>39.721892853293092</c:v>
                </c:pt>
                <c:pt idx="217">
                  <c:v>44.419623679010222</c:v>
                </c:pt>
                <c:pt idx="218">
                  <c:v>41.26406729566898</c:v>
                </c:pt>
                <c:pt idx="219">
                  <c:v>48.006668955033589</c:v>
                </c:pt>
                <c:pt idx="220">
                  <c:v>39.011862541274311</c:v>
                </c:pt>
                <c:pt idx="221">
                  <c:v>39.49895615866388</c:v>
                </c:pt>
                <c:pt idx="222">
                  <c:v>38.98089698422374</c:v>
                </c:pt>
                <c:pt idx="223">
                  <c:v>44.450709519781974</c:v>
                </c:pt>
                <c:pt idx="224">
                  <c:v>42.172154823801272</c:v>
                </c:pt>
                <c:pt idx="225">
                  <c:v>44.091498146529645</c:v>
                </c:pt>
                <c:pt idx="226">
                  <c:v>47.686094334728971</c:v>
                </c:pt>
                <c:pt idx="227">
                  <c:v>40.551743601502835</c:v>
                </c:pt>
                <c:pt idx="228">
                  <c:v>38.591544783172871</c:v>
                </c:pt>
                <c:pt idx="229">
                  <c:v>42.085972414236565</c:v>
                </c:pt>
                <c:pt idx="230">
                  <c:v>39.646622042763063</c:v>
                </c:pt>
                <c:pt idx="231">
                  <c:v>41.190826611025201</c:v>
                </c:pt>
                <c:pt idx="232">
                  <c:v>45.284431137724553</c:v>
                </c:pt>
                <c:pt idx="233">
                  <c:v>41.167035820667536</c:v>
                </c:pt>
                <c:pt idx="234">
                  <c:v>38.754084880448573</c:v>
                </c:pt>
                <c:pt idx="235">
                  <c:v>39.626729764579203</c:v>
                </c:pt>
                <c:pt idx="236">
                  <c:v>50.228310502283101</c:v>
                </c:pt>
                <c:pt idx="237">
                  <c:v>38.275789663137054</c:v>
                </c:pt>
                <c:pt idx="238">
                  <c:v>41.747490933625706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1-6E41-9DC7-2D9A98209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229328"/>
        <c:axId val="410231040"/>
      </c:scatterChart>
      <c:valAx>
        <c:axId val="41022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10231040"/>
        <c:crosses val="autoZero"/>
        <c:crossBetween val="midCat"/>
      </c:valAx>
      <c:valAx>
        <c:axId val="4102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1022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Ejercicio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'Ejercicio 2'!$C$1</c:f>
              <c:strCache>
                <c:ptCount val="1"/>
                <c:pt idx="0">
                  <c:v>Y1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2'!$B$2:$B$240</c:f>
              <c:numCache>
                <c:formatCode>General</c:formatCode>
                <c:ptCount val="239"/>
                <c:pt idx="0">
                  <c:v>23.2</c:v>
                </c:pt>
                <c:pt idx="1">
                  <c:v>33</c:v>
                </c:pt>
                <c:pt idx="2">
                  <c:v>39.5</c:v>
                </c:pt>
                <c:pt idx="3">
                  <c:v>43.7</c:v>
                </c:pt>
                <c:pt idx="4">
                  <c:v>28.6</c:v>
                </c:pt>
                <c:pt idx="5">
                  <c:v>20.8</c:v>
                </c:pt>
                <c:pt idx="6">
                  <c:v>25.6</c:v>
                </c:pt>
                <c:pt idx="7">
                  <c:v>47.4</c:v>
                </c:pt>
                <c:pt idx="8">
                  <c:v>26.6</c:v>
                </c:pt>
                <c:pt idx="9">
                  <c:v>9.1</c:v>
                </c:pt>
                <c:pt idx="10">
                  <c:v>49.4</c:v>
                </c:pt>
                <c:pt idx="11">
                  <c:v>45.3</c:v>
                </c:pt>
                <c:pt idx="12">
                  <c:v>39.799999999999997</c:v>
                </c:pt>
                <c:pt idx="13">
                  <c:v>15</c:v>
                </c:pt>
                <c:pt idx="14">
                  <c:v>8.8000000000000007</c:v>
                </c:pt>
                <c:pt idx="15">
                  <c:v>33.1</c:v>
                </c:pt>
                <c:pt idx="16">
                  <c:v>15.3</c:v>
                </c:pt>
                <c:pt idx="17">
                  <c:v>41.2</c:v>
                </c:pt>
                <c:pt idx="18">
                  <c:v>21.7</c:v>
                </c:pt>
                <c:pt idx="19">
                  <c:v>28.1</c:v>
                </c:pt>
                <c:pt idx="20">
                  <c:v>40.1</c:v>
                </c:pt>
                <c:pt idx="21">
                  <c:v>21.8</c:v>
                </c:pt>
                <c:pt idx="22">
                  <c:v>19.8</c:v>
                </c:pt>
                <c:pt idx="23">
                  <c:v>42.6</c:v>
                </c:pt>
                <c:pt idx="24">
                  <c:v>45.7</c:v>
                </c:pt>
                <c:pt idx="25">
                  <c:v>32.6</c:v>
                </c:pt>
                <c:pt idx="26">
                  <c:v>29.6</c:v>
                </c:pt>
                <c:pt idx="27">
                  <c:v>32.1</c:v>
                </c:pt>
                <c:pt idx="28">
                  <c:v>40.200000000000003</c:v>
                </c:pt>
                <c:pt idx="29">
                  <c:v>40</c:v>
                </c:pt>
                <c:pt idx="30">
                  <c:v>42.5</c:v>
                </c:pt>
                <c:pt idx="31">
                  <c:v>27.3</c:v>
                </c:pt>
                <c:pt idx="32">
                  <c:v>44.7</c:v>
                </c:pt>
                <c:pt idx="33">
                  <c:v>28.7</c:v>
                </c:pt>
                <c:pt idx="34">
                  <c:v>46.8</c:v>
                </c:pt>
                <c:pt idx="35">
                  <c:v>6.7</c:v>
                </c:pt>
                <c:pt idx="36">
                  <c:v>27.7</c:v>
                </c:pt>
                <c:pt idx="37">
                  <c:v>45.5</c:v>
                </c:pt>
                <c:pt idx="38">
                  <c:v>44.9</c:v>
                </c:pt>
                <c:pt idx="39">
                  <c:v>37.799999999999997</c:v>
                </c:pt>
                <c:pt idx="40">
                  <c:v>15.6</c:v>
                </c:pt>
                <c:pt idx="41">
                  <c:v>20</c:v>
                </c:pt>
                <c:pt idx="42">
                  <c:v>26</c:v>
                </c:pt>
                <c:pt idx="43">
                  <c:v>23.1</c:v>
                </c:pt>
                <c:pt idx="44">
                  <c:v>6.5</c:v>
                </c:pt>
                <c:pt idx="45">
                  <c:v>48</c:v>
                </c:pt>
                <c:pt idx="46">
                  <c:v>13.9</c:v>
                </c:pt>
                <c:pt idx="47">
                  <c:v>42.9</c:v>
                </c:pt>
                <c:pt idx="48">
                  <c:v>36.4</c:v>
                </c:pt>
                <c:pt idx="49">
                  <c:v>23.1</c:v>
                </c:pt>
                <c:pt idx="50">
                  <c:v>37.1</c:v>
                </c:pt>
                <c:pt idx="51">
                  <c:v>49.4</c:v>
                </c:pt>
                <c:pt idx="52">
                  <c:v>18.100000000000001</c:v>
                </c:pt>
                <c:pt idx="53">
                  <c:v>20.2</c:v>
                </c:pt>
                <c:pt idx="54">
                  <c:v>49.1</c:v>
                </c:pt>
                <c:pt idx="55">
                  <c:v>11.1</c:v>
                </c:pt>
                <c:pt idx="56">
                  <c:v>21.5</c:v>
                </c:pt>
                <c:pt idx="57">
                  <c:v>33</c:v>
                </c:pt>
                <c:pt idx="58">
                  <c:v>12.4</c:v>
                </c:pt>
                <c:pt idx="59">
                  <c:v>17.5</c:v>
                </c:pt>
                <c:pt idx="60">
                  <c:v>6.8</c:v>
                </c:pt>
                <c:pt idx="61">
                  <c:v>30.5</c:v>
                </c:pt>
                <c:pt idx="62">
                  <c:v>13.4</c:v>
                </c:pt>
                <c:pt idx="63">
                  <c:v>38.200000000000003</c:v>
                </c:pt>
                <c:pt idx="64">
                  <c:v>29.4</c:v>
                </c:pt>
                <c:pt idx="65">
                  <c:v>21</c:v>
                </c:pt>
                <c:pt idx="66">
                  <c:v>33.4</c:v>
                </c:pt>
                <c:pt idx="67">
                  <c:v>12.7</c:v>
                </c:pt>
                <c:pt idx="68">
                  <c:v>46.8</c:v>
                </c:pt>
                <c:pt idx="69">
                  <c:v>17.7</c:v>
                </c:pt>
                <c:pt idx="70">
                  <c:v>6.6</c:v>
                </c:pt>
                <c:pt idx="71">
                  <c:v>9.6999999999999993</c:v>
                </c:pt>
                <c:pt idx="72">
                  <c:v>47.5</c:v>
                </c:pt>
                <c:pt idx="73">
                  <c:v>40.4</c:v>
                </c:pt>
                <c:pt idx="74">
                  <c:v>12.8</c:v>
                </c:pt>
                <c:pt idx="75">
                  <c:v>5.0999999999999996</c:v>
                </c:pt>
                <c:pt idx="76">
                  <c:v>9.4</c:v>
                </c:pt>
                <c:pt idx="77">
                  <c:v>40.9</c:v>
                </c:pt>
                <c:pt idx="78">
                  <c:v>32.700000000000003</c:v>
                </c:pt>
                <c:pt idx="79">
                  <c:v>40.5</c:v>
                </c:pt>
                <c:pt idx="80">
                  <c:v>11.3</c:v>
                </c:pt>
                <c:pt idx="81">
                  <c:v>8</c:v>
                </c:pt>
                <c:pt idx="82">
                  <c:v>13.5</c:v>
                </c:pt>
                <c:pt idx="83">
                  <c:v>42.5</c:v>
                </c:pt>
                <c:pt idx="84">
                  <c:v>30.9</c:v>
                </c:pt>
                <c:pt idx="85">
                  <c:v>22.8</c:v>
                </c:pt>
                <c:pt idx="86">
                  <c:v>25.2</c:v>
                </c:pt>
                <c:pt idx="87">
                  <c:v>21.5</c:v>
                </c:pt>
                <c:pt idx="88">
                  <c:v>9.9</c:v>
                </c:pt>
                <c:pt idx="89">
                  <c:v>12.6</c:v>
                </c:pt>
                <c:pt idx="90">
                  <c:v>32.299999999999997</c:v>
                </c:pt>
                <c:pt idx="91">
                  <c:v>43.1</c:v>
                </c:pt>
                <c:pt idx="92">
                  <c:v>36.9</c:v>
                </c:pt>
                <c:pt idx="93">
                  <c:v>15.1</c:v>
                </c:pt>
                <c:pt idx="94">
                  <c:v>48.1</c:v>
                </c:pt>
                <c:pt idx="95">
                  <c:v>28</c:v>
                </c:pt>
                <c:pt idx="96">
                  <c:v>34.700000000000003</c:v>
                </c:pt>
                <c:pt idx="97">
                  <c:v>7.8</c:v>
                </c:pt>
                <c:pt idx="98">
                  <c:v>24.3</c:v>
                </c:pt>
                <c:pt idx="99">
                  <c:v>10.5</c:v>
                </c:pt>
                <c:pt idx="100">
                  <c:v>18.2</c:v>
                </c:pt>
                <c:pt idx="101">
                  <c:v>31.6</c:v>
                </c:pt>
                <c:pt idx="102">
                  <c:v>43.6</c:v>
                </c:pt>
                <c:pt idx="103">
                  <c:v>39.9</c:v>
                </c:pt>
                <c:pt idx="104">
                  <c:v>49.8</c:v>
                </c:pt>
                <c:pt idx="105">
                  <c:v>32.700000000000003</c:v>
                </c:pt>
                <c:pt idx="106">
                  <c:v>20.9</c:v>
                </c:pt>
                <c:pt idx="107">
                  <c:v>10.6</c:v>
                </c:pt>
                <c:pt idx="108">
                  <c:v>19.5</c:v>
                </c:pt>
                <c:pt idx="109">
                  <c:v>39.5</c:v>
                </c:pt>
                <c:pt idx="110">
                  <c:v>40.9</c:v>
                </c:pt>
                <c:pt idx="111">
                  <c:v>26.9</c:v>
                </c:pt>
                <c:pt idx="112">
                  <c:v>14.4</c:v>
                </c:pt>
                <c:pt idx="113">
                  <c:v>46.3</c:v>
                </c:pt>
                <c:pt idx="114">
                  <c:v>37.700000000000003</c:v>
                </c:pt>
                <c:pt idx="115">
                  <c:v>7.8</c:v>
                </c:pt>
                <c:pt idx="116">
                  <c:v>37.9</c:v>
                </c:pt>
                <c:pt idx="117">
                  <c:v>29.1</c:v>
                </c:pt>
                <c:pt idx="118">
                  <c:v>36.700000000000003</c:v>
                </c:pt>
                <c:pt idx="119">
                  <c:v>32.4</c:v>
                </c:pt>
                <c:pt idx="120">
                  <c:v>46.6</c:v>
                </c:pt>
                <c:pt idx="121">
                  <c:v>16.2</c:v>
                </c:pt>
                <c:pt idx="122">
                  <c:v>33.1</c:v>
                </c:pt>
                <c:pt idx="123">
                  <c:v>5.2</c:v>
                </c:pt>
                <c:pt idx="124">
                  <c:v>25.2</c:v>
                </c:pt>
                <c:pt idx="125">
                  <c:v>19.899999999999999</c:v>
                </c:pt>
                <c:pt idx="126">
                  <c:v>26</c:v>
                </c:pt>
                <c:pt idx="127">
                  <c:v>28.7</c:v>
                </c:pt>
                <c:pt idx="128">
                  <c:v>16.100000000000001</c:v>
                </c:pt>
                <c:pt idx="129">
                  <c:v>47.3</c:v>
                </c:pt>
                <c:pt idx="130">
                  <c:v>6.7</c:v>
                </c:pt>
                <c:pt idx="131">
                  <c:v>45.3</c:v>
                </c:pt>
                <c:pt idx="132">
                  <c:v>10.6</c:v>
                </c:pt>
                <c:pt idx="133">
                  <c:v>16.100000000000001</c:v>
                </c:pt>
                <c:pt idx="134">
                  <c:v>31.8</c:v>
                </c:pt>
                <c:pt idx="135">
                  <c:v>13.8</c:v>
                </c:pt>
                <c:pt idx="136">
                  <c:v>14.6</c:v>
                </c:pt>
                <c:pt idx="137">
                  <c:v>27</c:v>
                </c:pt>
                <c:pt idx="138">
                  <c:v>38</c:v>
                </c:pt>
                <c:pt idx="139">
                  <c:v>25.2</c:v>
                </c:pt>
                <c:pt idx="140">
                  <c:v>31.3</c:v>
                </c:pt>
                <c:pt idx="141">
                  <c:v>7</c:v>
                </c:pt>
                <c:pt idx="142">
                  <c:v>44.8</c:v>
                </c:pt>
                <c:pt idx="143">
                  <c:v>8.3000000000000007</c:v>
                </c:pt>
                <c:pt idx="144">
                  <c:v>18</c:v>
                </c:pt>
                <c:pt idx="145">
                  <c:v>42.1</c:v>
                </c:pt>
                <c:pt idx="146">
                  <c:v>30.9</c:v>
                </c:pt>
                <c:pt idx="147">
                  <c:v>29.8</c:v>
                </c:pt>
                <c:pt idx="148">
                  <c:v>26.8</c:v>
                </c:pt>
                <c:pt idx="149">
                  <c:v>40.1</c:v>
                </c:pt>
                <c:pt idx="150">
                  <c:v>42.1</c:v>
                </c:pt>
                <c:pt idx="151">
                  <c:v>30.2</c:v>
                </c:pt>
                <c:pt idx="152">
                  <c:v>48.6</c:v>
                </c:pt>
                <c:pt idx="153">
                  <c:v>35.700000000000003</c:v>
                </c:pt>
                <c:pt idx="154">
                  <c:v>11.8</c:v>
                </c:pt>
                <c:pt idx="155">
                  <c:v>22.1</c:v>
                </c:pt>
                <c:pt idx="156">
                  <c:v>47.3</c:v>
                </c:pt>
                <c:pt idx="157">
                  <c:v>15.3</c:v>
                </c:pt>
                <c:pt idx="158">
                  <c:v>20.5</c:v>
                </c:pt>
                <c:pt idx="159">
                  <c:v>18.899999999999999</c:v>
                </c:pt>
                <c:pt idx="160">
                  <c:v>45.3</c:v>
                </c:pt>
                <c:pt idx="161">
                  <c:v>26.1</c:v>
                </c:pt>
                <c:pt idx="162">
                  <c:v>42.3</c:v>
                </c:pt>
                <c:pt idx="163">
                  <c:v>38.9</c:v>
                </c:pt>
                <c:pt idx="164">
                  <c:v>41.7</c:v>
                </c:pt>
                <c:pt idx="165">
                  <c:v>15.8</c:v>
                </c:pt>
                <c:pt idx="166">
                  <c:v>24.9</c:v>
                </c:pt>
                <c:pt idx="167">
                  <c:v>9.9</c:v>
                </c:pt>
                <c:pt idx="168">
                  <c:v>20.3</c:v>
                </c:pt>
                <c:pt idx="169">
                  <c:v>27.5</c:v>
                </c:pt>
                <c:pt idx="170">
                  <c:v>23.2</c:v>
                </c:pt>
                <c:pt idx="171">
                  <c:v>26.6</c:v>
                </c:pt>
                <c:pt idx="172">
                  <c:v>11.9</c:v>
                </c:pt>
                <c:pt idx="173">
                  <c:v>39.700000000000003</c:v>
                </c:pt>
                <c:pt idx="174">
                  <c:v>23.9</c:v>
                </c:pt>
                <c:pt idx="175">
                  <c:v>30.1</c:v>
                </c:pt>
                <c:pt idx="176">
                  <c:v>39.5</c:v>
                </c:pt>
                <c:pt idx="177">
                  <c:v>23.5</c:v>
                </c:pt>
                <c:pt idx="178">
                  <c:v>38.9</c:v>
                </c:pt>
                <c:pt idx="179">
                  <c:v>13.7</c:v>
                </c:pt>
                <c:pt idx="180">
                  <c:v>43.8</c:v>
                </c:pt>
                <c:pt idx="181">
                  <c:v>38.1</c:v>
                </c:pt>
                <c:pt idx="182">
                  <c:v>29.7</c:v>
                </c:pt>
                <c:pt idx="183">
                  <c:v>26.7</c:v>
                </c:pt>
                <c:pt idx="184">
                  <c:v>35.9</c:v>
                </c:pt>
                <c:pt idx="185">
                  <c:v>40</c:v>
                </c:pt>
                <c:pt idx="186">
                  <c:v>11.9</c:v>
                </c:pt>
                <c:pt idx="187">
                  <c:v>32.200000000000003</c:v>
                </c:pt>
                <c:pt idx="188">
                  <c:v>21.9</c:v>
                </c:pt>
                <c:pt idx="189">
                  <c:v>9.6999999999999993</c:v>
                </c:pt>
                <c:pt idx="190">
                  <c:v>25.7</c:v>
                </c:pt>
                <c:pt idx="191">
                  <c:v>30.9</c:v>
                </c:pt>
                <c:pt idx="192">
                  <c:v>49.7</c:v>
                </c:pt>
                <c:pt idx="193">
                  <c:v>23.8</c:v>
                </c:pt>
                <c:pt idx="194">
                  <c:v>26.9</c:v>
                </c:pt>
                <c:pt idx="195">
                  <c:v>35</c:v>
                </c:pt>
                <c:pt idx="196">
                  <c:v>8.3000000000000007</c:v>
                </c:pt>
                <c:pt idx="197">
                  <c:v>10</c:v>
                </c:pt>
                <c:pt idx="198">
                  <c:v>17.600000000000001</c:v>
                </c:pt>
                <c:pt idx="199">
                  <c:v>45.8</c:v>
                </c:pt>
                <c:pt idx="200">
                  <c:v>26.5</c:v>
                </c:pt>
                <c:pt idx="201">
                  <c:v>38.700000000000003</c:v>
                </c:pt>
                <c:pt idx="202">
                  <c:v>43.4</c:v>
                </c:pt>
                <c:pt idx="203">
                  <c:v>9.8000000000000007</c:v>
                </c:pt>
                <c:pt idx="204">
                  <c:v>27.5</c:v>
                </c:pt>
                <c:pt idx="205">
                  <c:v>16</c:v>
                </c:pt>
                <c:pt idx="206">
                  <c:v>16.2</c:v>
                </c:pt>
                <c:pt idx="207">
                  <c:v>34.1</c:v>
                </c:pt>
                <c:pt idx="208">
                  <c:v>28.9</c:v>
                </c:pt>
                <c:pt idx="209">
                  <c:v>6.4</c:v>
                </c:pt>
                <c:pt idx="210">
                  <c:v>22.4</c:v>
                </c:pt>
                <c:pt idx="211">
                  <c:v>8.8000000000000007</c:v>
                </c:pt>
                <c:pt idx="212">
                  <c:v>13.7</c:v>
                </c:pt>
                <c:pt idx="213">
                  <c:v>13.6</c:v>
                </c:pt>
                <c:pt idx="214">
                  <c:v>28.9</c:v>
                </c:pt>
                <c:pt idx="215">
                  <c:v>33.799999999999997</c:v>
                </c:pt>
                <c:pt idx="216">
                  <c:v>26.8</c:v>
                </c:pt>
                <c:pt idx="217">
                  <c:v>9.4</c:v>
                </c:pt>
                <c:pt idx="218">
                  <c:v>16.5</c:v>
                </c:pt>
                <c:pt idx="219">
                  <c:v>8.9</c:v>
                </c:pt>
                <c:pt idx="220">
                  <c:v>43.5</c:v>
                </c:pt>
                <c:pt idx="221">
                  <c:v>43</c:v>
                </c:pt>
                <c:pt idx="222">
                  <c:v>34.299999999999997</c:v>
                </c:pt>
                <c:pt idx="223">
                  <c:v>8.6</c:v>
                </c:pt>
                <c:pt idx="224">
                  <c:v>14.6</c:v>
                </c:pt>
                <c:pt idx="225">
                  <c:v>13.3</c:v>
                </c:pt>
                <c:pt idx="226">
                  <c:v>11.7</c:v>
                </c:pt>
                <c:pt idx="227">
                  <c:v>20.9</c:v>
                </c:pt>
                <c:pt idx="228">
                  <c:v>43.8</c:v>
                </c:pt>
                <c:pt idx="229">
                  <c:v>11.9</c:v>
                </c:pt>
                <c:pt idx="230">
                  <c:v>26.6</c:v>
                </c:pt>
                <c:pt idx="231">
                  <c:v>20.100000000000001</c:v>
                </c:pt>
                <c:pt idx="232">
                  <c:v>8.8000000000000007</c:v>
                </c:pt>
                <c:pt idx="233">
                  <c:v>19.600000000000001</c:v>
                </c:pt>
                <c:pt idx="234">
                  <c:v>49.7</c:v>
                </c:pt>
                <c:pt idx="235">
                  <c:v>27.1</c:v>
                </c:pt>
                <c:pt idx="236">
                  <c:v>10</c:v>
                </c:pt>
                <c:pt idx="237">
                  <c:v>46.4</c:v>
                </c:pt>
                <c:pt idx="238">
                  <c:v>22.5</c:v>
                </c:pt>
              </c:numCache>
            </c:numRef>
          </c:xVal>
          <c:yVal>
            <c:numRef>
              <c:f>'Ejercicio 2'!$C$2:$C$240</c:f>
              <c:numCache>
                <c:formatCode>General</c:formatCode>
                <c:ptCount val="239"/>
                <c:pt idx="0">
                  <c:v>39.7730814787108</c:v>
                </c:pt>
                <c:pt idx="1">
                  <c:v>39.366663051729745</c:v>
                </c:pt>
                <c:pt idx="2">
                  <c:v>39.330165195745643</c:v>
                </c:pt>
                <c:pt idx="3">
                  <c:v>38.675989025577486</c:v>
                </c:pt>
                <c:pt idx="4">
                  <c:v>40.004069072505786</c:v>
                </c:pt>
                <c:pt idx="5">
                  <c:v>40.555870674985819</c:v>
                </c:pt>
                <c:pt idx="6">
                  <c:v>41.319403685878619</c:v>
                </c:pt>
                <c:pt idx="7">
                  <c:v>38.945905974095815</c:v>
                </c:pt>
                <c:pt idx="8">
                  <c:v>40.446766746841391</c:v>
                </c:pt>
                <c:pt idx="9">
                  <c:v>51.420352391226189</c:v>
                </c:pt>
                <c:pt idx="10">
                  <c:v>39.139140581108926</c:v>
                </c:pt>
                <c:pt idx="11">
                  <c:v>38.735706345566349</c:v>
                </c:pt>
                <c:pt idx="12">
                  <c:v>38.734450480420428</c:v>
                </c:pt>
                <c:pt idx="13">
                  <c:v>43.38679989481988</c:v>
                </c:pt>
                <c:pt idx="14">
                  <c:v>47.321079389910047</c:v>
                </c:pt>
                <c:pt idx="15">
                  <c:v>40.060734758546324</c:v>
                </c:pt>
                <c:pt idx="16">
                  <c:v>43.263669314413505</c:v>
                </c:pt>
                <c:pt idx="17">
                  <c:v>38.91331226816871</c:v>
                </c:pt>
                <c:pt idx="18">
                  <c:v>41.106270126917984</c:v>
                </c:pt>
                <c:pt idx="19">
                  <c:v>40.855439681721457</c:v>
                </c:pt>
                <c:pt idx="20">
                  <c:v>38.967463802044229</c:v>
                </c:pt>
                <c:pt idx="21">
                  <c:v>39.763870924949423</c:v>
                </c:pt>
                <c:pt idx="22">
                  <c:v>40.827803396693291</c:v>
                </c:pt>
                <c:pt idx="23">
                  <c:v>38.396617557889904</c:v>
                </c:pt>
                <c:pt idx="24">
                  <c:v>38.173271875403415</c:v>
                </c:pt>
                <c:pt idx="25">
                  <c:v>39.259048411464612</c:v>
                </c:pt>
                <c:pt idx="26">
                  <c:v>39.662817326901525</c:v>
                </c:pt>
                <c:pt idx="27">
                  <c:v>39.764856920841922</c:v>
                </c:pt>
                <c:pt idx="28">
                  <c:v>39.427929454143403</c:v>
                </c:pt>
                <c:pt idx="29">
                  <c:v>39.398280802292263</c:v>
                </c:pt>
                <c:pt idx="30">
                  <c:v>38.628382565585625</c:v>
                </c:pt>
                <c:pt idx="31">
                  <c:v>39.019763256714441</c:v>
                </c:pt>
                <c:pt idx="32">
                  <c:v>38.900624213799155</c:v>
                </c:pt>
                <c:pt idx="33">
                  <c:v>40.799183240931008</c:v>
                </c:pt>
                <c:pt idx="34">
                  <c:v>38.900979325353646</c:v>
                </c:pt>
                <c:pt idx="35">
                  <c:v>56.263836934117109</c:v>
                </c:pt>
                <c:pt idx="36">
                  <c:v>40.773996708105287</c:v>
                </c:pt>
                <c:pt idx="37">
                  <c:v>38.219235615287701</c:v>
                </c:pt>
                <c:pt idx="38">
                  <c:v>38.739381769979531</c:v>
                </c:pt>
                <c:pt idx="39">
                  <c:v>39.335515486348925</c:v>
                </c:pt>
                <c:pt idx="40">
                  <c:v>42.04645692443399</c:v>
                </c:pt>
                <c:pt idx="41">
                  <c:v>40.71058475203553</c:v>
                </c:pt>
                <c:pt idx="42">
                  <c:v>40.067245727094424</c:v>
                </c:pt>
                <c:pt idx="43">
                  <c:v>41.032183054241287</c:v>
                </c:pt>
                <c:pt idx="44">
                  <c:v>52.943354313217334</c:v>
                </c:pt>
                <c:pt idx="45">
                  <c:v>38.800705467372133</c:v>
                </c:pt>
                <c:pt idx="46">
                  <c:v>44.238058038943379</c:v>
                </c:pt>
                <c:pt idx="47">
                  <c:v>39.216175114058494</c:v>
                </c:pt>
                <c:pt idx="48">
                  <c:v>39.022298456260728</c:v>
                </c:pt>
                <c:pt idx="49">
                  <c:v>40.27771173141852</c:v>
                </c:pt>
                <c:pt idx="50">
                  <c:v>39.87415361466384</c:v>
                </c:pt>
                <c:pt idx="51">
                  <c:v>39.088463364456409</c:v>
                </c:pt>
                <c:pt idx="52">
                  <c:v>42.509127399278348</c:v>
                </c:pt>
                <c:pt idx="53">
                  <c:v>42.120028812981005</c:v>
                </c:pt>
                <c:pt idx="54">
                  <c:v>38.926967790294562</c:v>
                </c:pt>
                <c:pt idx="55">
                  <c:v>45.446086276845207</c:v>
                </c:pt>
                <c:pt idx="56">
                  <c:v>41.048338106395903</c:v>
                </c:pt>
                <c:pt idx="57">
                  <c:v>40.044125758411475</c:v>
                </c:pt>
                <c:pt idx="58">
                  <c:v>45.6982042347896</c:v>
                </c:pt>
                <c:pt idx="59">
                  <c:v>43.537261110482866</c:v>
                </c:pt>
                <c:pt idx="60">
                  <c:v>50.898203592814369</c:v>
                </c:pt>
                <c:pt idx="61">
                  <c:v>39.200794531752059</c:v>
                </c:pt>
                <c:pt idx="62">
                  <c:v>43.051580115660961</c:v>
                </c:pt>
                <c:pt idx="63">
                  <c:v>39.450213117524456</c:v>
                </c:pt>
                <c:pt idx="64">
                  <c:v>40.345317996956013</c:v>
                </c:pt>
                <c:pt idx="65">
                  <c:v>41.764599529922265</c:v>
                </c:pt>
                <c:pt idx="66">
                  <c:v>39.497731621836635</c:v>
                </c:pt>
                <c:pt idx="67">
                  <c:v>46.912253601531283</c:v>
                </c:pt>
                <c:pt idx="68">
                  <c:v>38.293314290814962</c:v>
                </c:pt>
                <c:pt idx="69">
                  <c:v>43.181263722859235</c:v>
                </c:pt>
                <c:pt idx="70">
                  <c:v>55.242733221731847</c:v>
                </c:pt>
                <c:pt idx="71">
                  <c:v>45.933961858022307</c:v>
                </c:pt>
                <c:pt idx="72">
                  <c:v>38.335962434425326</c:v>
                </c:pt>
                <c:pt idx="73">
                  <c:v>38.407024579112942</c:v>
                </c:pt>
                <c:pt idx="74">
                  <c:v>41.587901701323247</c:v>
                </c:pt>
                <c:pt idx="75">
                  <c:v>75.94422634357656</c:v>
                </c:pt>
                <c:pt idx="76">
                  <c:v>45.878072588517163</c:v>
                </c:pt>
                <c:pt idx="77">
                  <c:v>38.860528793414694</c:v>
                </c:pt>
                <c:pt idx="78">
                  <c:v>40.038290720065895</c:v>
                </c:pt>
                <c:pt idx="79">
                  <c:v>38.48978357596441</c:v>
                </c:pt>
                <c:pt idx="80">
                  <c:v>44.454776295554517</c:v>
                </c:pt>
                <c:pt idx="81">
                  <c:v>45.501551189245085</c:v>
                </c:pt>
                <c:pt idx="82">
                  <c:v>44.979554747841888</c:v>
                </c:pt>
                <c:pt idx="83">
                  <c:v>39.429848606249742</c:v>
                </c:pt>
                <c:pt idx="84">
                  <c:v>39.683373612132677</c:v>
                </c:pt>
                <c:pt idx="85">
                  <c:v>40.519581233036057</c:v>
                </c:pt>
                <c:pt idx="86">
                  <c:v>39.406345957011254</c:v>
                </c:pt>
                <c:pt idx="87">
                  <c:v>41.091130223264699</c:v>
                </c:pt>
                <c:pt idx="88">
                  <c:v>48.479722209856213</c:v>
                </c:pt>
                <c:pt idx="89">
                  <c:v>42.176373927332484</c:v>
                </c:pt>
                <c:pt idx="90">
                  <c:v>39.254897194816103</c:v>
                </c:pt>
                <c:pt idx="91">
                  <c:v>39.224933191028157</c:v>
                </c:pt>
                <c:pt idx="92">
                  <c:v>39.242794852706588</c:v>
                </c:pt>
                <c:pt idx="93">
                  <c:v>44.261465078476824</c:v>
                </c:pt>
                <c:pt idx="94">
                  <c:v>38.380350653213114</c:v>
                </c:pt>
                <c:pt idx="95">
                  <c:v>39.875712066286894</c:v>
                </c:pt>
                <c:pt idx="96">
                  <c:v>39.359036492436509</c:v>
                </c:pt>
                <c:pt idx="97">
                  <c:v>51.114023591087815</c:v>
                </c:pt>
                <c:pt idx="98">
                  <c:v>40.877184933706474</c:v>
                </c:pt>
                <c:pt idx="99">
                  <c:v>49.688104968810499</c:v>
                </c:pt>
                <c:pt idx="100">
                  <c:v>41.080149382361398</c:v>
                </c:pt>
                <c:pt idx="101">
                  <c:v>40.059005209053609</c:v>
                </c:pt>
                <c:pt idx="102">
                  <c:v>39.179165441296604</c:v>
                </c:pt>
                <c:pt idx="103">
                  <c:v>38.977647131959188</c:v>
                </c:pt>
                <c:pt idx="104">
                  <c:v>38.273968391487216</c:v>
                </c:pt>
                <c:pt idx="105">
                  <c:v>39.676149086135965</c:v>
                </c:pt>
                <c:pt idx="106">
                  <c:v>41.38390365956834</c:v>
                </c:pt>
                <c:pt idx="107">
                  <c:v>43.6018248448134</c:v>
                </c:pt>
                <c:pt idx="108">
                  <c:v>41.784357650725632</c:v>
                </c:pt>
                <c:pt idx="109">
                  <c:v>39.588173659514375</c:v>
                </c:pt>
                <c:pt idx="110">
                  <c:v>39.453491533152686</c:v>
                </c:pt>
                <c:pt idx="111">
                  <c:v>39.237266784241442</c:v>
                </c:pt>
                <c:pt idx="112">
                  <c:v>44.659975188902678</c:v>
                </c:pt>
                <c:pt idx="113">
                  <c:v>39.276322385113097</c:v>
                </c:pt>
                <c:pt idx="114">
                  <c:v>39.40928831405791</c:v>
                </c:pt>
                <c:pt idx="115">
                  <c:v>49.808429118773951</c:v>
                </c:pt>
                <c:pt idx="116">
                  <c:v>39.802182484748386</c:v>
                </c:pt>
                <c:pt idx="117">
                  <c:v>39.691495033913228</c:v>
                </c:pt>
                <c:pt idx="118">
                  <c:v>39.524569459266296</c:v>
                </c:pt>
                <c:pt idx="119">
                  <c:v>39.299576570218775</c:v>
                </c:pt>
                <c:pt idx="120">
                  <c:v>39.279091508176123</c:v>
                </c:pt>
                <c:pt idx="121">
                  <c:v>41.313117262484354</c:v>
                </c:pt>
                <c:pt idx="122">
                  <c:v>38.624333011552295</c:v>
                </c:pt>
                <c:pt idx="123">
                  <c:v>66.173068024062943</c:v>
                </c:pt>
                <c:pt idx="124">
                  <c:v>40.654699049630409</c:v>
                </c:pt>
                <c:pt idx="125">
                  <c:v>40.030722528025166</c:v>
                </c:pt>
                <c:pt idx="126">
                  <c:v>40.157259196854817</c:v>
                </c:pt>
                <c:pt idx="127">
                  <c:v>40.652081535945612</c:v>
                </c:pt>
                <c:pt idx="128">
                  <c:v>42.657224751306693</c:v>
                </c:pt>
                <c:pt idx="129">
                  <c:v>38.386908758235521</c:v>
                </c:pt>
                <c:pt idx="130">
                  <c:v>60.414788097385035</c:v>
                </c:pt>
                <c:pt idx="131">
                  <c:v>38.289240131856992</c:v>
                </c:pt>
                <c:pt idx="132">
                  <c:v>45.22535102009153</c:v>
                </c:pt>
                <c:pt idx="133">
                  <c:v>41.811270864319951</c:v>
                </c:pt>
                <c:pt idx="134">
                  <c:v>39.177474632081179</c:v>
                </c:pt>
                <c:pt idx="135">
                  <c:v>43.488225519967905</c:v>
                </c:pt>
                <c:pt idx="136">
                  <c:v>43.286076222306072</c:v>
                </c:pt>
                <c:pt idx="137">
                  <c:v>39.176889592402063</c:v>
                </c:pt>
                <c:pt idx="138">
                  <c:v>39.307880383675005</c:v>
                </c:pt>
                <c:pt idx="139">
                  <c:v>40.738345776262413</c:v>
                </c:pt>
                <c:pt idx="140">
                  <c:v>39.638042389564937</c:v>
                </c:pt>
                <c:pt idx="141">
                  <c:v>56.91056910569106</c:v>
                </c:pt>
                <c:pt idx="142">
                  <c:v>38.196812798412594</c:v>
                </c:pt>
                <c:pt idx="143">
                  <c:v>53.545246613101867</c:v>
                </c:pt>
                <c:pt idx="144">
                  <c:v>42.894280762564989</c:v>
                </c:pt>
                <c:pt idx="145">
                  <c:v>39.240109475753492</c:v>
                </c:pt>
                <c:pt idx="146">
                  <c:v>40.02920636416097</c:v>
                </c:pt>
                <c:pt idx="147">
                  <c:v>39.095484578870789</c:v>
                </c:pt>
                <c:pt idx="148">
                  <c:v>40.742992979158601</c:v>
                </c:pt>
                <c:pt idx="149">
                  <c:v>39.091787268360562</c:v>
                </c:pt>
                <c:pt idx="150">
                  <c:v>39.100956626729825</c:v>
                </c:pt>
                <c:pt idx="151">
                  <c:v>40.308685417526149</c:v>
                </c:pt>
                <c:pt idx="152">
                  <c:v>38.63777626805048</c:v>
                </c:pt>
                <c:pt idx="153">
                  <c:v>40.03507019135683</c:v>
                </c:pt>
                <c:pt idx="154">
                  <c:v>42.493288810318866</c:v>
                </c:pt>
                <c:pt idx="155">
                  <c:v>41.671666352400713</c:v>
                </c:pt>
                <c:pt idx="156">
                  <c:v>38.511928113041357</c:v>
                </c:pt>
                <c:pt idx="157">
                  <c:v>41.927206596746466</c:v>
                </c:pt>
                <c:pt idx="158">
                  <c:v>40.539325842696634</c:v>
                </c:pt>
                <c:pt idx="159">
                  <c:v>39.878771603399002</c:v>
                </c:pt>
                <c:pt idx="160">
                  <c:v>39.03306413078387</c:v>
                </c:pt>
                <c:pt idx="161">
                  <c:v>39.711191335740075</c:v>
                </c:pt>
                <c:pt idx="162">
                  <c:v>38.305439158317625</c:v>
                </c:pt>
                <c:pt idx="163">
                  <c:v>38.994650652037215</c:v>
                </c:pt>
                <c:pt idx="164">
                  <c:v>38.510943757398685</c:v>
                </c:pt>
                <c:pt idx="165">
                  <c:v>44.420589889076318</c:v>
                </c:pt>
                <c:pt idx="166">
                  <c:v>40.224398983742816</c:v>
                </c:pt>
                <c:pt idx="167">
                  <c:v>47.925009901861557</c:v>
                </c:pt>
                <c:pt idx="168">
                  <c:v>40.313408315430301</c:v>
                </c:pt>
                <c:pt idx="169">
                  <c:v>39.711191335740075</c:v>
                </c:pt>
                <c:pt idx="170">
                  <c:v>41.83332240508819</c:v>
                </c:pt>
                <c:pt idx="171">
                  <c:v>39.765159957598321</c:v>
                </c:pt>
                <c:pt idx="172">
                  <c:v>45.732452922474927</c:v>
                </c:pt>
                <c:pt idx="173">
                  <c:v>38.911511284962003</c:v>
                </c:pt>
                <c:pt idx="174">
                  <c:v>40.999329413782888</c:v>
                </c:pt>
                <c:pt idx="175">
                  <c:v>38.981833594311084</c:v>
                </c:pt>
                <c:pt idx="176">
                  <c:v>38.789447841806897</c:v>
                </c:pt>
                <c:pt idx="177">
                  <c:v>40.444340139247437</c:v>
                </c:pt>
                <c:pt idx="178">
                  <c:v>38.973340741213008</c:v>
                </c:pt>
                <c:pt idx="179">
                  <c:v>44.468706659978167</c:v>
                </c:pt>
                <c:pt idx="180">
                  <c:v>39.42523280362667</c:v>
                </c:pt>
                <c:pt idx="181">
                  <c:v>38.8425998869292</c:v>
                </c:pt>
                <c:pt idx="182">
                  <c:v>40.002938691547591</c:v>
                </c:pt>
                <c:pt idx="183">
                  <c:v>40.035987404408459</c:v>
                </c:pt>
                <c:pt idx="184">
                  <c:v>39.711191335740075</c:v>
                </c:pt>
                <c:pt idx="185">
                  <c:v>38.401117123407225</c:v>
                </c:pt>
                <c:pt idx="186">
                  <c:v>42.745648695425004</c:v>
                </c:pt>
                <c:pt idx="187">
                  <c:v>38.985625288925085</c:v>
                </c:pt>
                <c:pt idx="188">
                  <c:v>41.318628543985731</c:v>
                </c:pt>
                <c:pt idx="189">
                  <c:v>49.838852818907938</c:v>
                </c:pt>
                <c:pt idx="190">
                  <c:v>40.496211090260566</c:v>
                </c:pt>
                <c:pt idx="191">
                  <c:v>40.114241204725431</c:v>
                </c:pt>
                <c:pt idx="192">
                  <c:v>38.127052981748946</c:v>
                </c:pt>
                <c:pt idx="193">
                  <c:v>41.069243560380258</c:v>
                </c:pt>
                <c:pt idx="194">
                  <c:v>40.874117663309988</c:v>
                </c:pt>
                <c:pt idx="195">
                  <c:v>38.853567463921692</c:v>
                </c:pt>
                <c:pt idx="196">
                  <c:v>48.227774549680412</c:v>
                </c:pt>
                <c:pt idx="197">
                  <c:v>46.218487394957982</c:v>
                </c:pt>
                <c:pt idx="198">
                  <c:v>41.71334999569077</c:v>
                </c:pt>
                <c:pt idx="199">
                  <c:v>38.585849302268585</c:v>
                </c:pt>
                <c:pt idx="200">
                  <c:v>40.159812633464213</c:v>
                </c:pt>
                <c:pt idx="201">
                  <c:v>38.490402264034934</c:v>
                </c:pt>
                <c:pt idx="202">
                  <c:v>38.24156106313783</c:v>
                </c:pt>
                <c:pt idx="203">
                  <c:v>48.112112826921361</c:v>
                </c:pt>
                <c:pt idx="204">
                  <c:v>39.054935123620169</c:v>
                </c:pt>
                <c:pt idx="205">
                  <c:v>43.158410985777337</c:v>
                </c:pt>
                <c:pt idx="206">
                  <c:v>40.877184933706474</c:v>
                </c:pt>
                <c:pt idx="207">
                  <c:v>39.552073557788624</c:v>
                </c:pt>
                <c:pt idx="208">
                  <c:v>40.001006631182911</c:v>
                </c:pt>
                <c:pt idx="209">
                  <c:v>48.997772828507792</c:v>
                </c:pt>
                <c:pt idx="210">
                  <c:v>41.686404547607765</c:v>
                </c:pt>
                <c:pt idx="211">
                  <c:v>43.808834178131789</c:v>
                </c:pt>
                <c:pt idx="212">
                  <c:v>44.104305071848756</c:v>
                </c:pt>
                <c:pt idx="213">
                  <c:v>42.509661286656055</c:v>
                </c:pt>
                <c:pt idx="214">
                  <c:v>40.521076313206635</c:v>
                </c:pt>
                <c:pt idx="215">
                  <c:v>39.258336325048042</c:v>
                </c:pt>
                <c:pt idx="216">
                  <c:v>39.721892853293092</c:v>
                </c:pt>
                <c:pt idx="217">
                  <c:v>44.419623679010222</c:v>
                </c:pt>
                <c:pt idx="218">
                  <c:v>41.26406729566898</c:v>
                </c:pt>
                <c:pt idx="219">
                  <c:v>48.006668955033589</c:v>
                </c:pt>
                <c:pt idx="220">
                  <c:v>39.011862541274311</c:v>
                </c:pt>
                <c:pt idx="221">
                  <c:v>39.49895615866388</c:v>
                </c:pt>
                <c:pt idx="222">
                  <c:v>38.98089698422374</c:v>
                </c:pt>
                <c:pt idx="223">
                  <c:v>44.450709519781974</c:v>
                </c:pt>
                <c:pt idx="224">
                  <c:v>42.172154823801272</c:v>
                </c:pt>
                <c:pt idx="225">
                  <c:v>44.091498146529645</c:v>
                </c:pt>
                <c:pt idx="226">
                  <c:v>47.686094334728971</c:v>
                </c:pt>
                <c:pt idx="227">
                  <c:v>40.551743601502835</c:v>
                </c:pt>
                <c:pt idx="228">
                  <c:v>38.591544783172871</c:v>
                </c:pt>
                <c:pt idx="229">
                  <c:v>42.085972414236565</c:v>
                </c:pt>
                <c:pt idx="230">
                  <c:v>39.646622042763063</c:v>
                </c:pt>
                <c:pt idx="231">
                  <c:v>41.190826611025201</c:v>
                </c:pt>
                <c:pt idx="232">
                  <c:v>45.284431137724553</c:v>
                </c:pt>
                <c:pt idx="233">
                  <c:v>41.167035820667536</c:v>
                </c:pt>
                <c:pt idx="234">
                  <c:v>38.754084880448573</c:v>
                </c:pt>
                <c:pt idx="235">
                  <c:v>39.626729764579203</c:v>
                </c:pt>
                <c:pt idx="236">
                  <c:v>50.228310502283101</c:v>
                </c:pt>
                <c:pt idx="237">
                  <c:v>38.275789663137054</c:v>
                </c:pt>
                <c:pt idx="238">
                  <c:v>41.747490933625706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67-4213-B92F-103346124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539272"/>
        <c:axId val="510541320"/>
      </c:scatterChart>
      <c:valAx>
        <c:axId val="51053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1320"/>
        <c:crosses val="autoZero"/>
        <c:crossBetween val="midCat"/>
      </c:valAx>
      <c:valAx>
        <c:axId val="51054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39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2" Type="http://schemas.openxmlformats.org/officeDocument/2006/relationships/image" Target="../media/image5.png"/><Relationship Id="rId1" Type="http://schemas.openxmlformats.org/officeDocument/2006/relationships/chart" Target="../charts/chart2.xml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5" Type="http://schemas.openxmlformats.org/officeDocument/2006/relationships/image" Target="../media/image1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177171</xdr:colOff>
      <xdr:row>224</xdr:row>
      <xdr:rowOff>75914</xdr:rowOff>
    </xdr:from>
    <xdr:to>
      <xdr:col>11</xdr:col>
      <xdr:colOff>233768</xdr:colOff>
      <xdr:row>236</xdr:row>
      <xdr:rowOff>157274</xdr:rowOff>
    </xdr:to>
    <xdr:graphicFrame macro="">
      <xdr:nvGraphicFramePr>
        <xdr:cNvPr id="20" name="Gráfico 2">
          <a:extLst>
            <a:ext uri="{FF2B5EF4-FFF2-40B4-BE49-F238E27FC236}">
              <a16:creationId xmlns:a16="http://schemas.microsoft.com/office/drawing/2014/main" id="{6E7DD6F4-2F4C-AB12-5187-C6E3BBE12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204492</xdr:colOff>
      <xdr:row>251</xdr:row>
      <xdr:rowOff>96866</xdr:rowOff>
    </xdr:from>
    <xdr:to>
      <xdr:col>3</xdr:col>
      <xdr:colOff>27983</xdr:colOff>
      <xdr:row>253</xdr:row>
      <xdr:rowOff>140057</xdr:rowOff>
    </xdr:to>
    <xdr:pic>
      <xdr:nvPicPr>
        <xdr:cNvPr id="22" name="Imagen 3">
          <a:extLst>
            <a:ext uri="{FF2B5EF4-FFF2-40B4-BE49-F238E27FC236}">
              <a16:creationId xmlns:a16="http://schemas.microsoft.com/office/drawing/2014/main" id="{0C2E4EFC-AC99-E090-3B2D-5F9EABE42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4492" y="48722798"/>
          <a:ext cx="2109491" cy="4241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244</xdr:row>
      <xdr:rowOff>86101</xdr:rowOff>
    </xdr:from>
    <xdr:to>
      <xdr:col>8</xdr:col>
      <xdr:colOff>430186</xdr:colOff>
      <xdr:row>246</xdr:row>
      <xdr:rowOff>184385</xdr:rowOff>
    </xdr:to>
    <xdr:pic>
      <xdr:nvPicPr>
        <xdr:cNvPr id="19" name="Imagen 4">
          <a:extLst>
            <a:ext uri="{FF2B5EF4-FFF2-40B4-BE49-F238E27FC236}">
              <a16:creationId xmlns:a16="http://schemas.microsoft.com/office/drawing/2014/main" id="{75F1BE92-A280-26B0-508B-F1D7876E2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7162203"/>
          <a:ext cx="6888136" cy="479284"/>
        </a:xfrm>
        <a:prstGeom prst="rect">
          <a:avLst/>
        </a:prstGeom>
      </xdr:spPr>
    </xdr:pic>
    <xdr:clientData/>
  </xdr:twoCellAnchor>
  <xdr:twoCellAnchor editAs="oneCell">
    <xdr:from>
      <xdr:col>0</xdr:col>
      <xdr:colOff>430508</xdr:colOff>
      <xdr:row>256</xdr:row>
      <xdr:rowOff>75339</xdr:rowOff>
    </xdr:from>
    <xdr:to>
      <xdr:col>3</xdr:col>
      <xdr:colOff>587987</xdr:colOff>
      <xdr:row>258</xdr:row>
      <xdr:rowOff>60271</xdr:rowOff>
    </xdr:to>
    <xdr:pic>
      <xdr:nvPicPr>
        <xdr:cNvPr id="27" name="Imagen 8">
          <a:extLst>
            <a:ext uri="{FF2B5EF4-FFF2-40B4-BE49-F238E27FC236}">
              <a16:creationId xmlns:a16="http://schemas.microsoft.com/office/drawing/2014/main" id="{3B404743-5D1B-4B74-2671-84567D494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0508" y="49669915"/>
          <a:ext cx="2443479" cy="365932"/>
        </a:xfrm>
        <a:prstGeom prst="rect">
          <a:avLst/>
        </a:prstGeom>
      </xdr:spPr>
    </xdr:pic>
    <xdr:clientData/>
  </xdr:twoCellAnchor>
  <xdr:twoCellAnchor editAs="oneCell">
    <xdr:from>
      <xdr:col>0</xdr:col>
      <xdr:colOff>656526</xdr:colOff>
      <xdr:row>260</xdr:row>
      <xdr:rowOff>172203</xdr:rowOff>
    </xdr:from>
    <xdr:to>
      <xdr:col>2</xdr:col>
      <xdr:colOff>656526</xdr:colOff>
      <xdr:row>264</xdr:row>
      <xdr:rowOff>7103</xdr:rowOff>
    </xdr:to>
    <xdr:pic>
      <xdr:nvPicPr>
        <xdr:cNvPr id="30" name="Imagen 9">
          <a:extLst>
            <a:ext uri="{FF2B5EF4-FFF2-40B4-BE49-F238E27FC236}">
              <a16:creationId xmlns:a16="http://schemas.microsoft.com/office/drawing/2014/main" id="{C6B33650-1B16-AFAF-6D70-B534CD856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6526" y="50541695"/>
          <a:ext cx="1524000" cy="596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46" name="Gráfico 1">
          <a:extLst>
            <a:ext uri="{FF2B5EF4-FFF2-40B4-BE49-F238E27FC236}">
              <a16:creationId xmlns:a16="http://schemas.microsoft.com/office/drawing/2014/main" id="{C3E3CB14-3EDD-E71B-9D88-EB9260132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104775</xdr:colOff>
      <xdr:row>22</xdr:row>
      <xdr:rowOff>47625</xdr:rowOff>
    </xdr:from>
    <xdr:to>
      <xdr:col>30</xdr:col>
      <xdr:colOff>438151</xdr:colOff>
      <xdr:row>24</xdr:row>
      <xdr:rowOff>95250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9EC03DD0-220B-F6E3-D4E2-0DE5B38A16A3}"/>
            </a:ext>
            <a:ext uri="{147F2762-F138-4A5C-976F-8EAC2B608ADB}">
              <a16:predDERef xmlns:a16="http://schemas.microsoft.com/office/drawing/2014/main" pred="{CBD3FB11-75B3-867F-3D31-613EE9357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92125" y="4238625"/>
          <a:ext cx="1552575" cy="428625"/>
        </a:xfrm>
        <a:prstGeom prst="rect">
          <a:avLst/>
        </a:prstGeom>
      </xdr:spPr>
    </xdr:pic>
    <xdr:clientData/>
  </xdr:twoCellAnchor>
  <xdr:twoCellAnchor editAs="oneCell">
    <xdr:from>
      <xdr:col>28</xdr:col>
      <xdr:colOff>190500</xdr:colOff>
      <xdr:row>25</xdr:row>
      <xdr:rowOff>28575</xdr:rowOff>
    </xdr:from>
    <xdr:to>
      <xdr:col>30</xdr:col>
      <xdr:colOff>257176</xdr:colOff>
      <xdr:row>27</xdr:row>
      <xdr:rowOff>123825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72A4E3B-99E5-7F26-6108-005B101B6895}"/>
            </a:ext>
            <a:ext uri="{147F2762-F138-4A5C-976F-8EAC2B608ADB}">
              <a16:predDERef xmlns:a16="http://schemas.microsoft.com/office/drawing/2014/main" pred="{9EC03DD0-220B-F6E3-D4E2-0DE5B38A1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77850" y="4791075"/>
          <a:ext cx="1285875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219075</xdr:colOff>
      <xdr:row>19</xdr:row>
      <xdr:rowOff>57150</xdr:rowOff>
    </xdr:from>
    <xdr:to>
      <xdr:col>39</xdr:col>
      <xdr:colOff>285750</xdr:colOff>
      <xdr:row>21</xdr:row>
      <xdr:rowOff>114300</xdr:rowOff>
    </xdr:to>
    <xdr:pic>
      <xdr:nvPicPr>
        <xdr:cNvPr id="12" name="Imagen 6">
          <a:extLst>
            <a:ext uri="{FF2B5EF4-FFF2-40B4-BE49-F238E27FC236}">
              <a16:creationId xmlns:a16="http://schemas.microsoft.com/office/drawing/2014/main" id="{A74D7209-8D85-484F-977C-3C27E3B88DF3}"/>
            </a:ext>
            <a:ext uri="{147F2762-F138-4A5C-976F-8EAC2B608ADB}">
              <a16:predDERef xmlns:a16="http://schemas.microsoft.com/office/drawing/2014/main" pred="{4CFDC34B-9683-4242-97EE-79CF81B79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06425" y="3676650"/>
          <a:ext cx="1285875" cy="438150"/>
        </a:xfrm>
        <a:prstGeom prst="rect">
          <a:avLst/>
        </a:prstGeom>
      </xdr:spPr>
    </xdr:pic>
    <xdr:clientData/>
  </xdr:twoCellAnchor>
  <xdr:twoCellAnchor editAs="oneCell">
    <xdr:from>
      <xdr:col>37</xdr:col>
      <xdr:colOff>104775</xdr:colOff>
      <xdr:row>22</xdr:row>
      <xdr:rowOff>47625</xdr:rowOff>
    </xdr:from>
    <xdr:to>
      <xdr:col>39</xdr:col>
      <xdr:colOff>438150</xdr:colOff>
      <xdr:row>24</xdr:row>
      <xdr:rowOff>95250</xdr:rowOff>
    </xdr:to>
    <xdr:pic>
      <xdr:nvPicPr>
        <xdr:cNvPr id="13" name="Imagen 7">
          <a:extLst>
            <a:ext uri="{FF2B5EF4-FFF2-40B4-BE49-F238E27FC236}">
              <a16:creationId xmlns:a16="http://schemas.microsoft.com/office/drawing/2014/main" id="{F8CC2C0C-93AC-4177-97CF-947C0CD3C93E}"/>
            </a:ext>
            <a:ext uri="{147F2762-F138-4A5C-976F-8EAC2B608ADB}">
              <a16:predDERef xmlns:a16="http://schemas.microsoft.com/office/drawing/2014/main" pred="{A74D7209-8D85-484F-977C-3C27E3B88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92125" y="4238625"/>
          <a:ext cx="1552575" cy="428625"/>
        </a:xfrm>
        <a:prstGeom prst="rect">
          <a:avLst/>
        </a:prstGeom>
      </xdr:spPr>
    </xdr:pic>
    <xdr:clientData/>
  </xdr:twoCellAnchor>
  <xdr:twoCellAnchor editAs="oneCell">
    <xdr:from>
      <xdr:col>37</xdr:col>
      <xdr:colOff>190500</xdr:colOff>
      <xdr:row>25</xdr:row>
      <xdr:rowOff>28575</xdr:rowOff>
    </xdr:from>
    <xdr:to>
      <xdr:col>39</xdr:col>
      <xdr:colOff>257175</xdr:colOff>
      <xdr:row>27</xdr:row>
      <xdr:rowOff>123825</xdr:rowOff>
    </xdr:to>
    <xdr:pic>
      <xdr:nvPicPr>
        <xdr:cNvPr id="14" name="Imagen 9">
          <a:extLst>
            <a:ext uri="{FF2B5EF4-FFF2-40B4-BE49-F238E27FC236}">
              <a16:creationId xmlns:a16="http://schemas.microsoft.com/office/drawing/2014/main" id="{000A07AF-0937-422C-ACFD-51238F3E199C}"/>
            </a:ext>
            <a:ext uri="{147F2762-F138-4A5C-976F-8EAC2B608ADB}">
              <a16:predDERef xmlns:a16="http://schemas.microsoft.com/office/drawing/2014/main" pred="{F8CC2C0C-93AC-4177-97CF-947C0CD3C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77850" y="4791075"/>
          <a:ext cx="1285875" cy="476250"/>
        </a:xfrm>
        <a:prstGeom prst="rect">
          <a:avLst/>
        </a:prstGeom>
      </xdr:spPr>
    </xdr:pic>
    <xdr:clientData/>
  </xdr:twoCellAnchor>
  <xdr:twoCellAnchor editAs="oneCell">
    <xdr:from>
      <xdr:col>28</xdr:col>
      <xdr:colOff>104775</xdr:colOff>
      <xdr:row>35</xdr:row>
      <xdr:rowOff>47625</xdr:rowOff>
    </xdr:from>
    <xdr:to>
      <xdr:col>30</xdr:col>
      <xdr:colOff>438151</xdr:colOff>
      <xdr:row>37</xdr:row>
      <xdr:rowOff>95250</xdr:rowOff>
    </xdr:to>
    <xdr:pic>
      <xdr:nvPicPr>
        <xdr:cNvPr id="17" name="Imagen 7">
          <a:extLst>
            <a:ext uri="{FF2B5EF4-FFF2-40B4-BE49-F238E27FC236}">
              <a16:creationId xmlns:a16="http://schemas.microsoft.com/office/drawing/2014/main" id="{87E114A9-B8E6-47C6-8E31-9CBA9BB66D6B}"/>
            </a:ext>
            <a:ext uri="{147F2762-F138-4A5C-976F-8EAC2B608ADB}">
              <a16:predDERef xmlns:a16="http://schemas.microsoft.com/office/drawing/2014/main" pred="{30628751-D6D4-496C-B4BE-8FCEE36A2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92125" y="4238625"/>
          <a:ext cx="1552575" cy="428625"/>
        </a:xfrm>
        <a:prstGeom prst="rect">
          <a:avLst/>
        </a:prstGeom>
      </xdr:spPr>
    </xdr:pic>
    <xdr:clientData/>
  </xdr:twoCellAnchor>
  <xdr:twoCellAnchor editAs="oneCell">
    <xdr:from>
      <xdr:col>28</xdr:col>
      <xdr:colOff>190500</xdr:colOff>
      <xdr:row>38</xdr:row>
      <xdr:rowOff>28575</xdr:rowOff>
    </xdr:from>
    <xdr:to>
      <xdr:col>30</xdr:col>
      <xdr:colOff>257176</xdr:colOff>
      <xdr:row>40</xdr:row>
      <xdr:rowOff>123825</xdr:rowOff>
    </xdr:to>
    <xdr:pic>
      <xdr:nvPicPr>
        <xdr:cNvPr id="18" name="Imagen 9">
          <a:extLst>
            <a:ext uri="{FF2B5EF4-FFF2-40B4-BE49-F238E27FC236}">
              <a16:creationId xmlns:a16="http://schemas.microsoft.com/office/drawing/2014/main" id="{AAB20289-B6C6-4E1F-A4E9-6F025BD22AF6}"/>
            </a:ext>
            <a:ext uri="{147F2762-F138-4A5C-976F-8EAC2B608ADB}">
              <a16:predDERef xmlns:a16="http://schemas.microsoft.com/office/drawing/2014/main" pred="{87E114A9-B8E6-47C6-8E31-9CBA9BB66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77850" y="4791075"/>
          <a:ext cx="1285875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104775</xdr:colOff>
      <xdr:row>35</xdr:row>
      <xdr:rowOff>47625</xdr:rowOff>
    </xdr:from>
    <xdr:to>
      <xdr:col>39</xdr:col>
      <xdr:colOff>438150</xdr:colOff>
      <xdr:row>37</xdr:row>
      <xdr:rowOff>95250</xdr:rowOff>
    </xdr:to>
    <xdr:pic>
      <xdr:nvPicPr>
        <xdr:cNvPr id="21" name="Imagen 7">
          <a:extLst>
            <a:ext uri="{FF2B5EF4-FFF2-40B4-BE49-F238E27FC236}">
              <a16:creationId xmlns:a16="http://schemas.microsoft.com/office/drawing/2014/main" id="{066A783C-0A0B-4D80-831F-A8A1FC278384}"/>
            </a:ext>
            <a:ext uri="{147F2762-F138-4A5C-976F-8EAC2B608ADB}">
              <a16:predDERef xmlns:a16="http://schemas.microsoft.com/office/drawing/2014/main" pred="{B6B29B53-50F3-41C0-A48A-BC7F3F9A1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92125" y="4238625"/>
          <a:ext cx="1552575" cy="428625"/>
        </a:xfrm>
        <a:prstGeom prst="rect">
          <a:avLst/>
        </a:prstGeom>
      </xdr:spPr>
    </xdr:pic>
    <xdr:clientData/>
  </xdr:twoCellAnchor>
  <xdr:twoCellAnchor editAs="oneCell">
    <xdr:from>
      <xdr:col>37</xdr:col>
      <xdr:colOff>190500</xdr:colOff>
      <xdr:row>38</xdr:row>
      <xdr:rowOff>28575</xdr:rowOff>
    </xdr:from>
    <xdr:to>
      <xdr:col>39</xdr:col>
      <xdr:colOff>257175</xdr:colOff>
      <xdr:row>40</xdr:row>
      <xdr:rowOff>123825</xdr:rowOff>
    </xdr:to>
    <xdr:pic>
      <xdr:nvPicPr>
        <xdr:cNvPr id="22" name="Imagen 9">
          <a:extLst>
            <a:ext uri="{FF2B5EF4-FFF2-40B4-BE49-F238E27FC236}">
              <a16:creationId xmlns:a16="http://schemas.microsoft.com/office/drawing/2014/main" id="{5A931064-7401-4625-AC7A-EAB00131FC20}"/>
            </a:ext>
            <a:ext uri="{147F2762-F138-4A5C-976F-8EAC2B608ADB}">
              <a16:predDERef xmlns:a16="http://schemas.microsoft.com/office/drawing/2014/main" pred="{066A783C-0A0B-4D80-831F-A8A1FC278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77850" y="4791075"/>
          <a:ext cx="1285875" cy="476250"/>
        </a:xfrm>
        <a:prstGeom prst="rect">
          <a:avLst/>
        </a:prstGeom>
      </xdr:spPr>
    </xdr:pic>
    <xdr:clientData/>
  </xdr:twoCellAnchor>
  <xdr:twoCellAnchor editAs="oneCell">
    <xdr:from>
      <xdr:col>28</xdr:col>
      <xdr:colOff>190500</xdr:colOff>
      <xdr:row>19</xdr:row>
      <xdr:rowOff>66675</xdr:rowOff>
    </xdr:from>
    <xdr:to>
      <xdr:col>30</xdr:col>
      <xdr:colOff>238126</xdr:colOff>
      <xdr:row>21</xdr:row>
      <xdr:rowOff>66675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43747FC4-8D10-BFB6-E6E4-0912AFBE897F}"/>
            </a:ext>
            <a:ext uri="{147F2762-F138-4A5C-976F-8EAC2B608ADB}">
              <a16:predDERef xmlns:a16="http://schemas.microsoft.com/office/drawing/2014/main" pred="{034DA6BE-A3E5-5CC1-D123-F8C2BD92C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887450" y="3686175"/>
          <a:ext cx="1266825" cy="381000"/>
        </a:xfrm>
        <a:prstGeom prst="rect">
          <a:avLst/>
        </a:prstGeom>
      </xdr:spPr>
    </xdr:pic>
    <xdr:clientData/>
  </xdr:twoCellAnchor>
  <xdr:twoCellAnchor editAs="oneCell">
    <xdr:from>
      <xdr:col>37</xdr:col>
      <xdr:colOff>172720</xdr:colOff>
      <xdr:row>16</xdr:row>
      <xdr:rowOff>142240</xdr:rowOff>
    </xdr:from>
    <xdr:to>
      <xdr:col>39</xdr:col>
      <xdr:colOff>50800</xdr:colOff>
      <xdr:row>18</xdr:row>
      <xdr:rowOff>106099</xdr:rowOff>
    </xdr:to>
    <xdr:pic>
      <xdr:nvPicPr>
        <xdr:cNvPr id="4" name="Imagen 77">
          <a:extLst>
            <a:ext uri="{FF2B5EF4-FFF2-40B4-BE49-F238E27FC236}">
              <a16:creationId xmlns:a16="http://schemas.microsoft.com/office/drawing/2014/main" id="{7C7A7A25-D0D2-5833-C7F6-CFBA3F7AC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603200" y="3241040"/>
          <a:ext cx="1097280" cy="344859"/>
        </a:xfrm>
        <a:prstGeom prst="rect">
          <a:avLst/>
        </a:prstGeom>
      </xdr:spPr>
    </xdr:pic>
    <xdr:clientData/>
  </xdr:twoCellAnchor>
  <xdr:twoCellAnchor editAs="oneCell">
    <xdr:from>
      <xdr:col>37</xdr:col>
      <xdr:colOff>111760</xdr:colOff>
      <xdr:row>29</xdr:row>
      <xdr:rowOff>111760</xdr:rowOff>
    </xdr:from>
    <xdr:to>
      <xdr:col>39</xdr:col>
      <xdr:colOff>20320</xdr:colOff>
      <xdr:row>31</xdr:row>
      <xdr:rowOff>85199</xdr:rowOff>
    </xdr:to>
    <xdr:pic>
      <xdr:nvPicPr>
        <xdr:cNvPr id="11" name="Imagen 78">
          <a:extLst>
            <a:ext uri="{FF2B5EF4-FFF2-40B4-BE49-F238E27FC236}">
              <a16:creationId xmlns:a16="http://schemas.microsoft.com/office/drawing/2014/main" id="{1C2196D2-2749-17F4-235A-AA1905322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542240" y="5740400"/>
          <a:ext cx="1127760" cy="354439"/>
        </a:xfrm>
        <a:prstGeom prst="rect">
          <a:avLst/>
        </a:prstGeom>
      </xdr:spPr>
    </xdr:pic>
    <xdr:clientData/>
  </xdr:twoCellAnchor>
  <xdr:oneCellAnchor>
    <xdr:from>
      <xdr:col>28</xdr:col>
      <xdr:colOff>209550</xdr:colOff>
      <xdr:row>29</xdr:row>
      <xdr:rowOff>133350</xdr:rowOff>
    </xdr:from>
    <xdr:ext cx="1217484" cy="398534"/>
    <xdr:pic>
      <xdr:nvPicPr>
        <xdr:cNvPr id="53" name="Imagen 5">
          <a:extLst>
            <a:ext uri="{FF2B5EF4-FFF2-40B4-BE49-F238E27FC236}">
              <a16:creationId xmlns:a16="http://schemas.microsoft.com/office/drawing/2014/main" id="{8CFACD6B-CD8B-0A26-9E8B-D3DC9D3B4BA7}"/>
            </a:ext>
            <a:ext uri="{147F2762-F138-4A5C-976F-8EAC2B608ADB}">
              <a16:predDERef xmlns:a16="http://schemas.microsoft.com/office/drawing/2014/main" pred="{1C2196D2-2749-17F4-235A-AA1905322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906500" y="5657850"/>
          <a:ext cx="1219200" cy="390525"/>
        </a:xfrm>
        <a:prstGeom prst="rect">
          <a:avLst/>
        </a:prstGeom>
      </xdr:spPr>
    </xdr:pic>
    <xdr:clientData/>
  </xdr:oneCellAnchor>
  <xdr:twoCellAnchor editAs="oneCell">
    <xdr:from>
      <xdr:col>37</xdr:col>
      <xdr:colOff>111760</xdr:colOff>
      <xdr:row>29</xdr:row>
      <xdr:rowOff>111760</xdr:rowOff>
    </xdr:from>
    <xdr:to>
      <xdr:col>39</xdr:col>
      <xdr:colOff>226060</xdr:colOff>
      <xdr:row>31</xdr:row>
      <xdr:rowOff>149860</xdr:rowOff>
    </xdr:to>
    <xdr:pic>
      <xdr:nvPicPr>
        <xdr:cNvPr id="82" name="Imagen 81">
          <a:extLst>
            <a:ext uri="{FF2B5EF4-FFF2-40B4-BE49-F238E27FC236}">
              <a16:creationId xmlns:a16="http://schemas.microsoft.com/office/drawing/2014/main" id="{033F5A3E-6581-8643-2A04-E6336077C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542240" y="5740400"/>
          <a:ext cx="1333500" cy="4191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161925</xdr:colOff>
      <xdr:row>32</xdr:row>
      <xdr:rowOff>95250</xdr:rowOff>
    </xdr:from>
    <xdr:to>
      <xdr:col>30</xdr:col>
      <xdr:colOff>209551</xdr:colOff>
      <xdr:row>34</xdr:row>
      <xdr:rowOff>95250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255FCC48-2A67-4009-AE66-9CEE8B77C7A3}"/>
            </a:ext>
            <a:ext uri="{147F2762-F138-4A5C-976F-8EAC2B608ADB}">
              <a16:predDERef xmlns:a16="http://schemas.microsoft.com/office/drawing/2014/main" pred="{033F5A3E-6581-8643-2A04-E6336077C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858875" y="6191250"/>
          <a:ext cx="1266825" cy="381000"/>
        </a:xfrm>
        <a:prstGeom prst="rect">
          <a:avLst/>
        </a:prstGeom>
      </xdr:spPr>
    </xdr:pic>
    <xdr:clientData/>
  </xdr:twoCellAnchor>
  <xdr:twoCellAnchor editAs="oneCell">
    <xdr:from>
      <xdr:col>28</xdr:col>
      <xdr:colOff>274320</xdr:colOff>
      <xdr:row>16</xdr:row>
      <xdr:rowOff>132080</xdr:rowOff>
    </xdr:from>
    <xdr:to>
      <xdr:col>30</xdr:col>
      <xdr:colOff>121921</xdr:colOff>
      <xdr:row>18</xdr:row>
      <xdr:rowOff>86360</xdr:rowOff>
    </xdr:to>
    <xdr:pic>
      <xdr:nvPicPr>
        <xdr:cNvPr id="26" name="Imagen 86">
          <a:extLst>
            <a:ext uri="{FF2B5EF4-FFF2-40B4-BE49-F238E27FC236}">
              <a16:creationId xmlns:a16="http://schemas.microsoft.com/office/drawing/2014/main" id="{9DECC7D8-0614-F4C5-BC93-425D8E826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074640" y="3230880"/>
          <a:ext cx="1066800" cy="335280"/>
        </a:xfrm>
        <a:prstGeom prst="rect">
          <a:avLst/>
        </a:prstGeom>
      </xdr:spPr>
    </xdr:pic>
    <xdr:clientData/>
  </xdr:twoCellAnchor>
  <xdr:twoCellAnchor editAs="oneCell">
    <xdr:from>
      <xdr:col>37</xdr:col>
      <xdr:colOff>200025</xdr:colOff>
      <xdr:row>32</xdr:row>
      <xdr:rowOff>104775</xdr:rowOff>
    </xdr:from>
    <xdr:to>
      <xdr:col>39</xdr:col>
      <xdr:colOff>247650</xdr:colOff>
      <xdr:row>34</xdr:row>
      <xdr:rowOff>104775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28E06B78-5527-44BB-B71B-127451C386F6}"/>
            </a:ext>
            <a:ext uri="{147F2762-F138-4A5C-976F-8EAC2B608ADB}">
              <a16:predDERef xmlns:a16="http://schemas.microsoft.com/office/drawing/2014/main" pred="{9DECC7D8-0614-F4C5-BC93-425D8E826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688175" y="6200775"/>
          <a:ext cx="1266825" cy="38100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45</xdr:row>
      <xdr:rowOff>0</xdr:rowOff>
    </xdr:from>
    <xdr:to>
      <xdr:col>33</xdr:col>
      <xdr:colOff>466725</xdr:colOff>
      <xdr:row>47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D38ED0E5-52DD-53F0-14A5-884D8D7325A6}"/>
            </a:ext>
            <a:ext uri="{147F2762-F138-4A5C-976F-8EAC2B608ADB}">
              <a16:predDERef xmlns:a16="http://schemas.microsoft.com/office/drawing/2014/main" pred="{28E06B78-5527-44BB-B71B-127451C38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525750" y="8572500"/>
          <a:ext cx="6553200" cy="53340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54</xdr:row>
      <xdr:rowOff>0</xdr:rowOff>
    </xdr:from>
    <xdr:to>
      <xdr:col>31</xdr:col>
      <xdr:colOff>295275</xdr:colOff>
      <xdr:row>56</xdr:row>
      <xdr:rowOff>161925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2326FD83-83C7-014E-8723-AF0F50C2BF14}"/>
            </a:ext>
            <a:ext uri="{147F2762-F138-4A5C-976F-8EAC2B608ADB}">
              <a16:predDERef xmlns:a16="http://schemas.microsoft.com/office/drawing/2014/main" pred="{D38ED0E5-52DD-53F0-14A5-884D8D732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525750" y="10668000"/>
          <a:ext cx="4857750" cy="542925"/>
        </a:xfrm>
        <a:prstGeom prst="rect">
          <a:avLst/>
        </a:prstGeom>
      </xdr:spPr>
    </xdr:pic>
    <xdr:clientData/>
  </xdr:twoCellAnchor>
  <xdr:twoCellAnchor editAs="oneCell">
    <xdr:from>
      <xdr:col>23</xdr:col>
      <xdr:colOff>720725</xdr:colOff>
      <xdr:row>70</xdr:row>
      <xdr:rowOff>256</xdr:rowOff>
    </xdr:from>
    <xdr:to>
      <xdr:col>32</xdr:col>
      <xdr:colOff>563643</xdr:colOff>
      <xdr:row>72</xdr:row>
      <xdr:rowOff>174295</xdr:rowOff>
    </xdr:to>
    <xdr:pic>
      <xdr:nvPicPr>
        <xdr:cNvPr id="58" name="Imagen 28">
          <a:extLst>
            <a:ext uri="{FF2B5EF4-FFF2-40B4-BE49-F238E27FC236}">
              <a16:creationId xmlns:a16="http://schemas.microsoft.com/office/drawing/2014/main" id="{1CB8EA2A-280A-7E06-E5B2-D0BE9F366424}"/>
            </a:ext>
            <a:ext uri="{147F2762-F138-4A5C-976F-8EAC2B608ADB}">
              <a16:predDERef xmlns:a16="http://schemas.microsoft.com/office/drawing/2014/main" pred="{2326FD83-83C7-014E-8723-AF0F50C2B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175450" y="13746959"/>
          <a:ext cx="6043693" cy="555039"/>
        </a:xfrm>
        <a:prstGeom prst="rect">
          <a:avLst/>
        </a:prstGeom>
      </xdr:spPr>
    </xdr:pic>
    <xdr:clientData/>
  </xdr:twoCellAnchor>
  <xdr:twoCellAnchor editAs="oneCell">
    <xdr:from>
      <xdr:col>24</xdr:col>
      <xdr:colOff>195792</xdr:colOff>
      <xdr:row>57</xdr:row>
      <xdr:rowOff>180975</xdr:rowOff>
    </xdr:from>
    <xdr:to>
      <xdr:col>26</xdr:col>
      <xdr:colOff>335234</xdr:colOff>
      <xdr:row>66</xdr:row>
      <xdr:rowOff>3461</xdr:rowOff>
    </xdr:to>
    <xdr:pic>
      <xdr:nvPicPr>
        <xdr:cNvPr id="119" name="Imagen 30">
          <a:extLst>
            <a:ext uri="{FF2B5EF4-FFF2-40B4-BE49-F238E27FC236}">
              <a16:creationId xmlns:a16="http://schemas.microsoft.com/office/drawing/2014/main" id="{1AD95171-E682-7D48-08E1-C80198317E04}"/>
            </a:ext>
            <a:ext uri="{147F2762-F138-4A5C-976F-8EAC2B608ADB}">
              <a16:predDERef xmlns:a16="http://schemas.microsoft.com/office/drawing/2014/main" pred="{1CB8EA2A-280A-7E06-E5B2-D0BE9F366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721542" y="11420475"/>
          <a:ext cx="1358642" cy="1536986"/>
        </a:xfrm>
        <a:prstGeom prst="rect">
          <a:avLst/>
        </a:prstGeom>
      </xdr:spPr>
    </xdr:pic>
    <xdr:clientData/>
  </xdr:twoCellAnchor>
  <xdr:twoCellAnchor editAs="oneCell">
    <xdr:from>
      <xdr:col>27</xdr:col>
      <xdr:colOff>111760</xdr:colOff>
      <xdr:row>62</xdr:row>
      <xdr:rowOff>23495</xdr:rowOff>
    </xdr:from>
    <xdr:to>
      <xdr:col>29</xdr:col>
      <xdr:colOff>146684</xdr:colOff>
      <xdr:row>65</xdr:row>
      <xdr:rowOff>61595</xdr:rowOff>
    </xdr:to>
    <xdr:pic>
      <xdr:nvPicPr>
        <xdr:cNvPr id="50" name="Imagen 114">
          <a:extLst>
            <a:ext uri="{FF2B5EF4-FFF2-40B4-BE49-F238E27FC236}">
              <a16:creationId xmlns:a16="http://schemas.microsoft.com/office/drawing/2014/main" id="{E6870830-F9EC-69E4-CA97-88FBCC97E63F}"/>
            </a:ext>
            <a:ext uri="{147F2762-F138-4A5C-976F-8EAC2B608ADB}">
              <a16:predDERef xmlns:a16="http://schemas.microsoft.com/office/drawing/2014/main" pred="{1AD95171-E682-7D48-08E1-C80198317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7466310" y="12215495"/>
          <a:ext cx="1549400" cy="609600"/>
        </a:xfrm>
        <a:prstGeom prst="rect">
          <a:avLst/>
        </a:prstGeom>
      </xdr:spPr>
    </xdr:pic>
    <xdr:clientData/>
  </xdr:twoCellAnchor>
  <xdr:twoCellAnchor editAs="oneCell">
    <xdr:from>
      <xdr:col>27</xdr:col>
      <xdr:colOff>72390</xdr:colOff>
      <xdr:row>57</xdr:row>
      <xdr:rowOff>188595</xdr:rowOff>
    </xdr:from>
    <xdr:to>
      <xdr:col>29</xdr:col>
      <xdr:colOff>244474</xdr:colOff>
      <xdr:row>60</xdr:row>
      <xdr:rowOff>179282</xdr:rowOff>
    </xdr:to>
    <xdr:pic>
      <xdr:nvPicPr>
        <xdr:cNvPr id="49" name="Imagen 115">
          <a:extLst>
            <a:ext uri="{FF2B5EF4-FFF2-40B4-BE49-F238E27FC236}">
              <a16:creationId xmlns:a16="http://schemas.microsoft.com/office/drawing/2014/main" id="{C4511BA6-C226-592F-C387-1DA9C1DD52B2}"/>
            </a:ext>
            <a:ext uri="{147F2762-F138-4A5C-976F-8EAC2B608ADB}">
              <a16:predDERef xmlns:a16="http://schemas.microsoft.com/office/drawing/2014/main" pred="{E6870830-F9EC-69E4-CA97-88FBCC97E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7426940" y="11428095"/>
          <a:ext cx="1686560" cy="562187"/>
        </a:xfrm>
        <a:prstGeom prst="rect">
          <a:avLst/>
        </a:prstGeom>
      </xdr:spPr>
    </xdr:pic>
    <xdr:clientData/>
  </xdr:twoCellAnchor>
  <xdr:twoCellAnchor editAs="oneCell">
    <xdr:from>
      <xdr:col>23</xdr:col>
      <xdr:colOff>463606</xdr:colOff>
      <xdr:row>78</xdr:row>
      <xdr:rowOff>31807</xdr:rowOff>
    </xdr:from>
    <xdr:to>
      <xdr:col>25</xdr:col>
      <xdr:colOff>622049</xdr:colOff>
      <xdr:row>81</xdr:row>
      <xdr:rowOff>32379</xdr:rowOff>
    </xdr:to>
    <xdr:pic>
      <xdr:nvPicPr>
        <xdr:cNvPr id="57" name="Imagen 128">
          <a:extLst>
            <a:ext uri="{FF2B5EF4-FFF2-40B4-BE49-F238E27FC236}">
              <a16:creationId xmlns:a16="http://schemas.microsoft.com/office/drawing/2014/main" id="{CAF1EFA2-25BC-EA17-9389-B9C51BA18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278406" y="15229474"/>
          <a:ext cx="1513110" cy="584772"/>
        </a:xfrm>
        <a:prstGeom prst="rect">
          <a:avLst/>
        </a:prstGeom>
      </xdr:spPr>
    </xdr:pic>
    <xdr:clientData/>
  </xdr:twoCellAnchor>
  <xdr:twoCellAnchor editAs="oneCell">
    <xdr:from>
      <xdr:col>23</xdr:col>
      <xdr:colOff>373045</xdr:colOff>
      <xdr:row>74</xdr:row>
      <xdr:rowOff>9525</xdr:rowOff>
    </xdr:from>
    <xdr:to>
      <xdr:col>27</xdr:col>
      <xdr:colOff>800325</xdr:colOff>
      <xdr:row>77</xdr:row>
      <xdr:rowOff>10223</xdr:rowOff>
    </xdr:to>
    <xdr:pic>
      <xdr:nvPicPr>
        <xdr:cNvPr id="61" name="Imagen 130">
          <a:extLst>
            <a:ext uri="{FF2B5EF4-FFF2-40B4-BE49-F238E27FC236}">
              <a16:creationId xmlns:a16="http://schemas.microsoft.com/office/drawing/2014/main" id="{163317CB-8C64-33F9-CFF3-23BF09C61550}"/>
            </a:ext>
            <a:ext uri="{147F2762-F138-4A5C-976F-8EAC2B608ADB}">
              <a16:predDERef xmlns:a16="http://schemas.microsoft.com/office/drawing/2014/main" pred="{CAF1EFA2-25BC-EA17-9389-B9C51BA18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5289195" y="14116050"/>
          <a:ext cx="2865680" cy="5721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C1877-1AAC-46B2-BA01-2C3C57AF7B0B}">
  <dimension ref="A1:C240"/>
  <sheetViews>
    <sheetView topLeftCell="A218" workbookViewId="0">
      <selection activeCell="D231" sqref="D231"/>
    </sheetView>
  </sheetViews>
  <sheetFormatPr baseColWidth="10" defaultColWidth="11.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39.7730814787108</v>
      </c>
      <c r="B2">
        <v>4.3134592606445992</v>
      </c>
      <c r="C2">
        <v>23.2</v>
      </c>
    </row>
    <row r="3" spans="1:3" x14ac:dyDescent="0.2">
      <c r="A3">
        <v>39.366663051729745</v>
      </c>
      <c r="B3">
        <v>5.2166684741351261</v>
      </c>
      <c r="C3">
        <v>33</v>
      </c>
    </row>
    <row r="4" spans="1:3" x14ac:dyDescent="0.2">
      <c r="A4">
        <v>39.330165195745643</v>
      </c>
      <c r="B4">
        <v>4.68491740212718</v>
      </c>
      <c r="C4">
        <v>39.5</v>
      </c>
    </row>
    <row r="5" spans="1:3" x14ac:dyDescent="0.2">
      <c r="A5">
        <v>38.675989025577486</v>
      </c>
      <c r="B5">
        <v>5.4120054872112568</v>
      </c>
      <c r="C5">
        <v>43.7</v>
      </c>
    </row>
    <row r="6" spans="1:3" x14ac:dyDescent="0.2">
      <c r="A6">
        <v>40.004069072505786</v>
      </c>
      <c r="B6">
        <v>4.6479654637471057</v>
      </c>
      <c r="C6">
        <v>28.6</v>
      </c>
    </row>
    <row r="7" spans="1:3" x14ac:dyDescent="0.2">
      <c r="A7">
        <v>40.555870674985819</v>
      </c>
      <c r="B7">
        <v>5.1720646625070898</v>
      </c>
      <c r="C7">
        <v>20.8</v>
      </c>
    </row>
    <row r="8" spans="1:3" x14ac:dyDescent="0.2">
      <c r="A8">
        <v>41.319403685878619</v>
      </c>
      <c r="B8">
        <v>3.7902981570606897</v>
      </c>
      <c r="C8">
        <v>25.6</v>
      </c>
    </row>
    <row r="9" spans="1:3" x14ac:dyDescent="0.2">
      <c r="A9">
        <v>38.945905974095815</v>
      </c>
      <c r="B9">
        <v>5.077047012952093</v>
      </c>
      <c r="C9">
        <v>47.4</v>
      </c>
    </row>
    <row r="10" spans="1:3" x14ac:dyDescent="0.2">
      <c r="A10">
        <v>40.446766746841391</v>
      </c>
      <c r="B10">
        <v>4.4266166265793032</v>
      </c>
      <c r="C10">
        <v>26.6</v>
      </c>
    </row>
    <row r="11" spans="1:3" x14ac:dyDescent="0.2">
      <c r="A11">
        <v>51.420352391226189</v>
      </c>
      <c r="B11">
        <v>-0.46017619561309431</v>
      </c>
      <c r="C11">
        <v>9.1</v>
      </c>
    </row>
    <row r="12" spans="1:3" x14ac:dyDescent="0.2">
      <c r="A12">
        <v>39.139140581108926</v>
      </c>
      <c r="B12">
        <v>5.5804297094455357</v>
      </c>
      <c r="C12">
        <v>49.4</v>
      </c>
    </row>
    <row r="13" spans="1:3" x14ac:dyDescent="0.2">
      <c r="A13">
        <v>38.735706345566349</v>
      </c>
      <c r="B13">
        <v>5.2321468272168268</v>
      </c>
      <c r="C13">
        <v>45.3</v>
      </c>
    </row>
    <row r="14" spans="1:3" x14ac:dyDescent="0.2">
      <c r="A14">
        <v>38.734450480420428</v>
      </c>
      <c r="B14">
        <v>5.4827747597897876</v>
      </c>
      <c r="C14">
        <v>39.799999999999997</v>
      </c>
    </row>
    <row r="15" spans="1:3" x14ac:dyDescent="0.2">
      <c r="A15">
        <v>43.38679989481988</v>
      </c>
      <c r="B15">
        <v>2.7066000525900584</v>
      </c>
      <c r="C15">
        <v>15</v>
      </c>
    </row>
    <row r="16" spans="1:3" x14ac:dyDescent="0.2">
      <c r="A16">
        <v>47.321079389910047</v>
      </c>
      <c r="B16">
        <v>1.2394603050449753</v>
      </c>
      <c r="C16">
        <v>8.8000000000000007</v>
      </c>
    </row>
    <row r="17" spans="1:3" x14ac:dyDescent="0.2">
      <c r="A17">
        <v>40.060734758546324</v>
      </c>
      <c r="B17">
        <v>5.169632620726837</v>
      </c>
      <c r="C17">
        <v>33.1</v>
      </c>
    </row>
    <row r="18" spans="1:3" x14ac:dyDescent="0.2">
      <c r="A18">
        <v>43.263669314413505</v>
      </c>
      <c r="B18">
        <v>3.3681653427932474</v>
      </c>
      <c r="C18">
        <v>15.3</v>
      </c>
    </row>
    <row r="19" spans="1:3" x14ac:dyDescent="0.2">
      <c r="A19">
        <v>38.91331226816871</v>
      </c>
      <c r="B19">
        <v>5.9433438659156437</v>
      </c>
      <c r="C19">
        <v>41.2</v>
      </c>
    </row>
    <row r="20" spans="1:3" x14ac:dyDescent="0.2">
      <c r="A20">
        <v>41.106270126917984</v>
      </c>
      <c r="B20">
        <v>3.9968649365410087</v>
      </c>
      <c r="C20">
        <v>21.7</v>
      </c>
    </row>
    <row r="21" spans="1:3" x14ac:dyDescent="0.2">
      <c r="A21">
        <v>40.855439681721457</v>
      </c>
      <c r="B21">
        <v>4.7722801591392709</v>
      </c>
      <c r="C21">
        <v>28.1</v>
      </c>
    </row>
    <row r="22" spans="1:3" x14ac:dyDescent="0.2">
      <c r="A22">
        <v>38.967463802044229</v>
      </c>
      <c r="B22">
        <v>6.2662680989778856</v>
      </c>
      <c r="C22">
        <v>40.1</v>
      </c>
    </row>
    <row r="23" spans="1:3" x14ac:dyDescent="0.2">
      <c r="A23">
        <v>39.763870924949423</v>
      </c>
      <c r="B23">
        <v>5.568064537525288</v>
      </c>
      <c r="C23">
        <v>21.8</v>
      </c>
    </row>
    <row r="24" spans="1:3" x14ac:dyDescent="0.2">
      <c r="A24">
        <v>40.827803396693291</v>
      </c>
      <c r="B24">
        <v>3.7360983016533531</v>
      </c>
      <c r="C24">
        <v>19.8</v>
      </c>
    </row>
    <row r="25" spans="1:3" x14ac:dyDescent="0.2">
      <c r="A25">
        <v>38.396617557889904</v>
      </c>
      <c r="B25">
        <v>5.4016912210550494</v>
      </c>
      <c r="C25">
        <v>42.6</v>
      </c>
    </row>
    <row r="26" spans="1:3" x14ac:dyDescent="0.2">
      <c r="A26">
        <v>38.173271875403415</v>
      </c>
      <c r="B26">
        <v>5.5633640622982909</v>
      </c>
      <c r="C26">
        <v>45.7</v>
      </c>
    </row>
    <row r="27" spans="1:3" x14ac:dyDescent="0.2">
      <c r="A27">
        <v>39.259048411464612</v>
      </c>
      <c r="B27">
        <v>4.5704757942676935</v>
      </c>
      <c r="C27">
        <v>32.6</v>
      </c>
    </row>
    <row r="28" spans="1:3" x14ac:dyDescent="0.2">
      <c r="A28">
        <v>39.662817326901525</v>
      </c>
      <c r="B28">
        <v>5.7685913365492389</v>
      </c>
      <c r="C28">
        <v>29.6</v>
      </c>
    </row>
    <row r="29" spans="1:3" x14ac:dyDescent="0.2">
      <c r="A29">
        <v>39.764856920841922</v>
      </c>
      <c r="B29">
        <v>4.1175715395790391</v>
      </c>
      <c r="C29">
        <v>32.1</v>
      </c>
    </row>
    <row r="30" spans="1:3" x14ac:dyDescent="0.2">
      <c r="A30">
        <v>39.427929454143403</v>
      </c>
      <c r="B30">
        <v>4.5860352729282994</v>
      </c>
      <c r="C30">
        <v>40.200000000000003</v>
      </c>
    </row>
    <row r="31" spans="1:3" x14ac:dyDescent="0.2">
      <c r="A31">
        <v>39.398280802292263</v>
      </c>
      <c r="B31">
        <v>5.000859598853868</v>
      </c>
      <c r="C31">
        <v>40</v>
      </c>
    </row>
    <row r="32" spans="1:3" x14ac:dyDescent="0.2">
      <c r="A32">
        <v>38.628382565585625</v>
      </c>
      <c r="B32">
        <v>5.5858087172071862</v>
      </c>
      <c r="C32">
        <v>42.5</v>
      </c>
    </row>
    <row r="33" spans="1:3" x14ac:dyDescent="0.2">
      <c r="A33">
        <v>39.019763256714441</v>
      </c>
      <c r="B33">
        <v>4.7901183716427802</v>
      </c>
      <c r="C33">
        <v>27.3</v>
      </c>
    </row>
    <row r="34" spans="1:3" x14ac:dyDescent="0.2">
      <c r="A34">
        <v>38.900624213799155</v>
      </c>
      <c r="B34">
        <v>6.149687893100424</v>
      </c>
      <c r="C34">
        <v>44.7</v>
      </c>
    </row>
    <row r="35" spans="1:3" x14ac:dyDescent="0.2">
      <c r="A35">
        <v>40.799183240931008</v>
      </c>
      <c r="B35">
        <v>5.0504083795344954</v>
      </c>
      <c r="C35">
        <v>28.7</v>
      </c>
    </row>
    <row r="36" spans="1:3" x14ac:dyDescent="0.2">
      <c r="A36">
        <v>38.900979325353646</v>
      </c>
      <c r="B36">
        <v>6.0495103373231771</v>
      </c>
      <c r="C36">
        <v>46.8</v>
      </c>
    </row>
    <row r="37" spans="1:3" x14ac:dyDescent="0.2">
      <c r="A37">
        <v>56.263836934117109</v>
      </c>
      <c r="B37">
        <v>-2.681918467058555</v>
      </c>
      <c r="C37">
        <v>6.7</v>
      </c>
    </row>
    <row r="38" spans="1:3" x14ac:dyDescent="0.2">
      <c r="A38">
        <v>40.773996708105287</v>
      </c>
      <c r="B38">
        <v>5.2630016459473552</v>
      </c>
      <c r="C38">
        <v>27.7</v>
      </c>
    </row>
    <row r="39" spans="1:3" x14ac:dyDescent="0.2">
      <c r="A39">
        <v>38.219235615287701</v>
      </c>
      <c r="B39">
        <v>6.4403821923561502</v>
      </c>
      <c r="C39">
        <v>45.5</v>
      </c>
    </row>
    <row r="40" spans="1:3" x14ac:dyDescent="0.2">
      <c r="A40">
        <v>38.739381769979531</v>
      </c>
      <c r="B40">
        <v>5.1303091150102347</v>
      </c>
      <c r="C40">
        <v>44.9</v>
      </c>
    </row>
    <row r="41" spans="1:3" x14ac:dyDescent="0.2">
      <c r="A41">
        <v>39.335515486348925</v>
      </c>
      <c r="B41">
        <v>5.2322422568255362</v>
      </c>
      <c r="C41">
        <v>37.799999999999997</v>
      </c>
    </row>
    <row r="42" spans="1:3" x14ac:dyDescent="0.2">
      <c r="A42">
        <v>42.04645692443399</v>
      </c>
      <c r="B42">
        <v>3.3767715377830037</v>
      </c>
      <c r="C42">
        <v>15.6</v>
      </c>
    </row>
    <row r="43" spans="1:3" x14ac:dyDescent="0.2">
      <c r="A43">
        <v>40.71058475203553</v>
      </c>
      <c r="B43">
        <v>3.7447076239822366</v>
      </c>
      <c r="C43">
        <v>20</v>
      </c>
    </row>
    <row r="44" spans="1:3" x14ac:dyDescent="0.2">
      <c r="A44">
        <v>40.067245727094424</v>
      </c>
      <c r="B44">
        <v>4.1163771364527868</v>
      </c>
      <c r="C44">
        <v>26</v>
      </c>
    </row>
    <row r="45" spans="1:3" x14ac:dyDescent="0.2">
      <c r="A45">
        <v>41.032183054241287</v>
      </c>
      <c r="B45">
        <v>4.0339084728793573</v>
      </c>
      <c r="C45">
        <v>23.1</v>
      </c>
    </row>
    <row r="46" spans="1:3" x14ac:dyDescent="0.2">
      <c r="A46">
        <v>52.943354313217334</v>
      </c>
      <c r="B46">
        <v>-2.0216771566086678</v>
      </c>
      <c r="C46">
        <v>6.5</v>
      </c>
    </row>
    <row r="47" spans="1:3" x14ac:dyDescent="0.2">
      <c r="A47">
        <v>38.800705467372133</v>
      </c>
      <c r="B47">
        <v>4.6496472663139343</v>
      </c>
      <c r="C47">
        <v>48</v>
      </c>
    </row>
    <row r="48" spans="1:3" x14ac:dyDescent="0.2">
      <c r="A48">
        <v>44.238058038943379</v>
      </c>
      <c r="B48">
        <v>2.9309709805283113</v>
      </c>
      <c r="C48">
        <v>13.9</v>
      </c>
    </row>
    <row r="49" spans="1:3" x14ac:dyDescent="0.2">
      <c r="A49">
        <v>39.216175114058494</v>
      </c>
      <c r="B49">
        <v>5.2419124429707544</v>
      </c>
      <c r="C49">
        <v>42.9</v>
      </c>
    </row>
    <row r="50" spans="1:3" x14ac:dyDescent="0.2">
      <c r="A50">
        <v>39.022298456260728</v>
      </c>
      <c r="B50">
        <v>5.8388507718696374</v>
      </c>
      <c r="C50">
        <v>36.4</v>
      </c>
    </row>
    <row r="51" spans="1:3" x14ac:dyDescent="0.2">
      <c r="A51">
        <v>40.27771173141852</v>
      </c>
      <c r="B51">
        <v>5.3111441342907391</v>
      </c>
      <c r="C51">
        <v>23.1</v>
      </c>
    </row>
    <row r="52" spans="1:3" x14ac:dyDescent="0.2">
      <c r="A52">
        <v>39.87415361466384</v>
      </c>
      <c r="B52">
        <v>5.0129231926680795</v>
      </c>
      <c r="C52">
        <v>37.1</v>
      </c>
    </row>
    <row r="53" spans="1:3" x14ac:dyDescent="0.2">
      <c r="A53">
        <v>39.088463364456409</v>
      </c>
      <c r="B53">
        <v>4.4557683177717955</v>
      </c>
      <c r="C53">
        <v>49.4</v>
      </c>
    </row>
    <row r="54" spans="1:3" x14ac:dyDescent="0.2">
      <c r="A54">
        <v>42.509127399278348</v>
      </c>
      <c r="B54">
        <v>3.2954363003608265</v>
      </c>
      <c r="C54">
        <v>18.100000000000001</v>
      </c>
    </row>
    <row r="55" spans="1:3" x14ac:dyDescent="0.2">
      <c r="A55">
        <v>42.120028812981005</v>
      </c>
      <c r="B55">
        <v>4.3899855935094969</v>
      </c>
      <c r="C55">
        <v>20.2</v>
      </c>
    </row>
    <row r="56" spans="1:3" x14ac:dyDescent="0.2">
      <c r="A56">
        <v>38.926967790294562</v>
      </c>
      <c r="B56">
        <v>5.4865161048527185</v>
      </c>
      <c r="C56">
        <v>49.1</v>
      </c>
    </row>
    <row r="57" spans="1:3" x14ac:dyDescent="0.2">
      <c r="A57">
        <v>45.446086276845207</v>
      </c>
      <c r="B57">
        <v>1.7769568615773963</v>
      </c>
      <c r="C57">
        <v>11.1</v>
      </c>
    </row>
    <row r="58" spans="1:3" x14ac:dyDescent="0.2">
      <c r="A58">
        <v>41.048338106395903</v>
      </c>
      <c r="B58">
        <v>4.4258309468020478</v>
      </c>
      <c r="C58">
        <v>21.5</v>
      </c>
    </row>
    <row r="59" spans="1:3" x14ac:dyDescent="0.2">
      <c r="A59">
        <v>40.044125758411475</v>
      </c>
      <c r="B59">
        <v>4.8279371207942638</v>
      </c>
      <c r="C59">
        <v>33</v>
      </c>
    </row>
    <row r="60" spans="1:3" x14ac:dyDescent="0.2">
      <c r="A60">
        <v>45.6982042347896</v>
      </c>
      <c r="B60">
        <v>2.8508978826051994</v>
      </c>
      <c r="C60">
        <v>12.4</v>
      </c>
    </row>
    <row r="61" spans="1:3" x14ac:dyDescent="0.2">
      <c r="A61">
        <v>43.537261110482866</v>
      </c>
      <c r="B61">
        <v>2.6813694447585661</v>
      </c>
      <c r="C61">
        <v>17.5</v>
      </c>
    </row>
    <row r="62" spans="1:3" x14ac:dyDescent="0.2">
      <c r="A62">
        <v>50.898203592814369</v>
      </c>
      <c r="B62">
        <v>-0.84910179640718297</v>
      </c>
      <c r="C62">
        <v>6.8</v>
      </c>
    </row>
    <row r="63" spans="1:3" x14ac:dyDescent="0.2">
      <c r="A63">
        <v>39.200794531752059</v>
      </c>
      <c r="B63">
        <v>4.699602734123971</v>
      </c>
      <c r="C63">
        <v>30.5</v>
      </c>
    </row>
    <row r="64" spans="1:3" x14ac:dyDescent="0.2">
      <c r="A64">
        <v>43.051580115660961</v>
      </c>
      <c r="B64">
        <v>3.4742099421695194</v>
      </c>
      <c r="C64">
        <v>13.4</v>
      </c>
    </row>
    <row r="65" spans="1:3" x14ac:dyDescent="0.2">
      <c r="A65">
        <v>39.450213117524456</v>
      </c>
      <c r="B65">
        <v>5.4248934412377707</v>
      </c>
      <c r="C65">
        <v>38.200000000000003</v>
      </c>
    </row>
    <row r="66" spans="1:3" x14ac:dyDescent="0.2">
      <c r="A66">
        <v>40.345317996956013</v>
      </c>
      <c r="B66">
        <v>4.7273410015219923</v>
      </c>
      <c r="C66">
        <v>29.4</v>
      </c>
    </row>
    <row r="67" spans="1:3" x14ac:dyDescent="0.2">
      <c r="A67">
        <v>41.764599529922265</v>
      </c>
      <c r="B67">
        <v>4.1677002350388683</v>
      </c>
      <c r="C67">
        <v>21</v>
      </c>
    </row>
    <row r="68" spans="1:3" x14ac:dyDescent="0.2">
      <c r="A68">
        <v>39.497731621836635</v>
      </c>
      <c r="B68">
        <v>5.9011341890816809</v>
      </c>
      <c r="C68">
        <v>33.4</v>
      </c>
    </row>
    <row r="69" spans="1:3" x14ac:dyDescent="0.2">
      <c r="A69">
        <v>46.912253601531283</v>
      </c>
      <c r="B69">
        <v>2.2938731992343584</v>
      </c>
      <c r="C69">
        <v>12.7</v>
      </c>
    </row>
    <row r="70" spans="1:3" x14ac:dyDescent="0.2">
      <c r="A70">
        <v>38.293314290814962</v>
      </c>
      <c r="B70">
        <v>5.8033428545925183</v>
      </c>
      <c r="C70">
        <v>46.8</v>
      </c>
    </row>
    <row r="71" spans="1:3" x14ac:dyDescent="0.2">
      <c r="A71">
        <v>43.181263722859235</v>
      </c>
      <c r="B71">
        <v>4.0093681385703839</v>
      </c>
      <c r="C71">
        <v>17.7</v>
      </c>
    </row>
    <row r="72" spans="1:3" x14ac:dyDescent="0.2">
      <c r="A72">
        <v>55.242733221731847</v>
      </c>
      <c r="B72">
        <v>-1.8713666108659233</v>
      </c>
      <c r="C72">
        <v>6.6</v>
      </c>
    </row>
    <row r="73" spans="1:3" x14ac:dyDescent="0.2">
      <c r="A73">
        <v>45.933961858022307</v>
      </c>
      <c r="B73">
        <v>2.4330190709888448</v>
      </c>
      <c r="C73">
        <v>9.6999999999999993</v>
      </c>
    </row>
    <row r="74" spans="1:3" x14ac:dyDescent="0.2">
      <c r="A74">
        <v>38.335962434425326</v>
      </c>
      <c r="B74">
        <v>5.9820187827873355</v>
      </c>
      <c r="C74">
        <v>47.5</v>
      </c>
    </row>
    <row r="75" spans="1:3" x14ac:dyDescent="0.2">
      <c r="A75">
        <v>38.407024579112942</v>
      </c>
      <c r="B75">
        <v>5.2964877104435288</v>
      </c>
      <c r="C75">
        <v>40.4</v>
      </c>
    </row>
    <row r="76" spans="1:3" x14ac:dyDescent="0.2">
      <c r="A76">
        <v>41.587901701323247</v>
      </c>
      <c r="B76">
        <v>4.3560491493383751</v>
      </c>
      <c r="C76">
        <v>12.8</v>
      </c>
    </row>
    <row r="77" spans="1:3" x14ac:dyDescent="0.2">
      <c r="A77">
        <v>75.94422634357656</v>
      </c>
      <c r="B77">
        <v>-13.522113171788281</v>
      </c>
      <c r="C77">
        <v>5.0999999999999996</v>
      </c>
    </row>
    <row r="78" spans="1:3" x14ac:dyDescent="0.2">
      <c r="A78">
        <v>45.878072588517163</v>
      </c>
      <c r="B78">
        <v>1.9109637057414197</v>
      </c>
      <c r="C78">
        <v>9.4</v>
      </c>
    </row>
    <row r="79" spans="1:3" x14ac:dyDescent="0.2">
      <c r="A79">
        <v>38.860528793414694</v>
      </c>
      <c r="B79">
        <v>4.9697356032926514</v>
      </c>
      <c r="C79">
        <v>40.9</v>
      </c>
    </row>
    <row r="80" spans="1:3" x14ac:dyDescent="0.2">
      <c r="A80">
        <v>40.038290720065895</v>
      </c>
      <c r="B80">
        <v>5.4308546399670519</v>
      </c>
      <c r="C80">
        <v>32.700000000000003</v>
      </c>
    </row>
    <row r="81" spans="1:3" x14ac:dyDescent="0.2">
      <c r="A81">
        <v>38.48978357596441</v>
      </c>
      <c r="B81">
        <v>5.5051082120177952</v>
      </c>
      <c r="C81">
        <v>40.5</v>
      </c>
    </row>
    <row r="82" spans="1:3" x14ac:dyDescent="0.2">
      <c r="A82">
        <v>44.454776295554517</v>
      </c>
      <c r="B82">
        <v>3.4726118522227409</v>
      </c>
      <c r="C82">
        <v>11.3</v>
      </c>
    </row>
    <row r="83" spans="1:3" x14ac:dyDescent="0.2">
      <c r="A83">
        <v>45.501551189245085</v>
      </c>
      <c r="B83">
        <v>2.199224405377457</v>
      </c>
      <c r="C83">
        <v>8</v>
      </c>
    </row>
    <row r="84" spans="1:3" x14ac:dyDescent="0.2">
      <c r="A84">
        <v>44.979554747841888</v>
      </c>
      <c r="B84">
        <v>2.5602226260790566</v>
      </c>
      <c r="C84">
        <v>13.5</v>
      </c>
    </row>
    <row r="85" spans="1:3" x14ac:dyDescent="0.2">
      <c r="A85">
        <v>39.429848606249742</v>
      </c>
      <c r="B85">
        <v>5.5850756968751298</v>
      </c>
      <c r="C85">
        <v>42.5</v>
      </c>
    </row>
    <row r="86" spans="1:3" x14ac:dyDescent="0.2">
      <c r="A86">
        <v>39.683373612132677</v>
      </c>
      <c r="B86">
        <v>5.2583131939336631</v>
      </c>
      <c r="C86">
        <v>30.9</v>
      </c>
    </row>
    <row r="87" spans="1:3" x14ac:dyDescent="0.2">
      <c r="A87">
        <v>40.519581233036057</v>
      </c>
      <c r="B87">
        <v>5.4402093834819709</v>
      </c>
      <c r="C87">
        <v>22.8</v>
      </c>
    </row>
    <row r="88" spans="1:3" x14ac:dyDescent="0.2">
      <c r="A88">
        <v>39.406345957011254</v>
      </c>
      <c r="B88">
        <v>5.4468270214943715</v>
      </c>
      <c r="C88">
        <v>25.2</v>
      </c>
    </row>
    <row r="89" spans="1:3" x14ac:dyDescent="0.2">
      <c r="A89">
        <v>41.091130223264699</v>
      </c>
      <c r="B89">
        <v>4.7544348883676513</v>
      </c>
      <c r="C89">
        <v>21.5</v>
      </c>
    </row>
    <row r="90" spans="1:3" x14ac:dyDescent="0.2">
      <c r="A90">
        <v>48.479722209856213</v>
      </c>
      <c r="B90">
        <v>0.16013889507189205</v>
      </c>
      <c r="C90">
        <v>9.9</v>
      </c>
    </row>
    <row r="91" spans="1:3" x14ac:dyDescent="0.2">
      <c r="A91">
        <v>42.176373927332484</v>
      </c>
      <c r="B91">
        <v>4.4118130363337578</v>
      </c>
      <c r="C91">
        <v>12.6</v>
      </c>
    </row>
    <row r="92" spans="1:3" x14ac:dyDescent="0.2">
      <c r="A92">
        <v>39.254897194816103</v>
      </c>
      <c r="B92">
        <v>5.7725514025919473</v>
      </c>
      <c r="C92">
        <v>32.299999999999997</v>
      </c>
    </row>
    <row r="93" spans="1:3" x14ac:dyDescent="0.2">
      <c r="A93">
        <v>39.224933191028157</v>
      </c>
      <c r="B93">
        <v>5.5875334044859208</v>
      </c>
      <c r="C93">
        <v>43.1</v>
      </c>
    </row>
    <row r="94" spans="1:3" x14ac:dyDescent="0.2">
      <c r="A94">
        <v>39.242794852706588</v>
      </c>
      <c r="B94">
        <v>4.5286025736467046</v>
      </c>
      <c r="C94">
        <v>36.9</v>
      </c>
    </row>
    <row r="95" spans="1:3" x14ac:dyDescent="0.2">
      <c r="A95">
        <v>44.261465078476824</v>
      </c>
      <c r="B95">
        <v>2.7692674607615864</v>
      </c>
      <c r="C95">
        <v>15.1</v>
      </c>
    </row>
    <row r="96" spans="1:3" x14ac:dyDescent="0.2">
      <c r="A96">
        <v>38.380350653213114</v>
      </c>
      <c r="B96">
        <v>6.0098246733934424</v>
      </c>
      <c r="C96">
        <v>48.1</v>
      </c>
    </row>
    <row r="97" spans="1:3" x14ac:dyDescent="0.2">
      <c r="A97">
        <v>39.875712066286894</v>
      </c>
      <c r="B97">
        <v>5.4121439668565543</v>
      </c>
      <c r="C97">
        <v>28</v>
      </c>
    </row>
    <row r="98" spans="1:3" x14ac:dyDescent="0.2">
      <c r="A98">
        <v>39.359036492436509</v>
      </c>
      <c r="B98">
        <v>5.9204817537817469</v>
      </c>
      <c r="C98">
        <v>34.700000000000003</v>
      </c>
    </row>
    <row r="99" spans="1:3" x14ac:dyDescent="0.2">
      <c r="A99">
        <v>51.114023591087815</v>
      </c>
      <c r="B99">
        <v>-0.75701179554390663</v>
      </c>
      <c r="C99">
        <v>7.8</v>
      </c>
    </row>
    <row r="100" spans="1:3" x14ac:dyDescent="0.2">
      <c r="A100">
        <v>40.877184933706474</v>
      </c>
      <c r="B100">
        <v>5.1614075331467646</v>
      </c>
      <c r="C100">
        <v>24.3</v>
      </c>
    </row>
    <row r="101" spans="1:3" x14ac:dyDescent="0.2">
      <c r="A101">
        <v>49.688104968810499</v>
      </c>
      <c r="B101">
        <v>-0.84405248440524971</v>
      </c>
      <c r="C101">
        <v>10.5</v>
      </c>
    </row>
    <row r="102" spans="1:3" x14ac:dyDescent="0.2">
      <c r="A102">
        <v>41.080149382361398</v>
      </c>
      <c r="B102">
        <v>4.4599253088193009</v>
      </c>
      <c r="C102">
        <v>18.2</v>
      </c>
    </row>
    <row r="103" spans="1:3" x14ac:dyDescent="0.2">
      <c r="A103">
        <v>40.059005209053609</v>
      </c>
      <c r="B103">
        <v>5.5704973954731969</v>
      </c>
      <c r="C103">
        <v>31.6</v>
      </c>
    </row>
    <row r="104" spans="1:3" x14ac:dyDescent="0.2">
      <c r="A104">
        <v>39.179165441296604</v>
      </c>
      <c r="B104">
        <v>6.0604172793516966</v>
      </c>
      <c r="C104">
        <v>43.6</v>
      </c>
    </row>
    <row r="105" spans="1:3" x14ac:dyDescent="0.2">
      <c r="A105">
        <v>38.977647131959188</v>
      </c>
      <c r="B105">
        <v>4.5111764340204061</v>
      </c>
      <c r="C105">
        <v>39.9</v>
      </c>
    </row>
    <row r="106" spans="1:3" x14ac:dyDescent="0.2">
      <c r="A106">
        <v>38.273968391487216</v>
      </c>
      <c r="B106">
        <v>5.6630158042563927</v>
      </c>
      <c r="C106">
        <v>49.8</v>
      </c>
    </row>
    <row r="107" spans="1:3" x14ac:dyDescent="0.2">
      <c r="A107">
        <v>39.676149086135965</v>
      </c>
      <c r="B107">
        <v>5.7119254569320184</v>
      </c>
      <c r="C107">
        <v>32.700000000000003</v>
      </c>
    </row>
    <row r="108" spans="1:3" x14ac:dyDescent="0.2">
      <c r="A108">
        <v>41.38390365956834</v>
      </c>
      <c r="B108">
        <v>4.0080481702158295</v>
      </c>
      <c r="C108">
        <v>20.9</v>
      </c>
    </row>
    <row r="109" spans="1:3" x14ac:dyDescent="0.2">
      <c r="A109">
        <v>43.6018248448134</v>
      </c>
      <c r="B109">
        <v>3.9490875775932999</v>
      </c>
      <c r="C109">
        <v>10.6</v>
      </c>
    </row>
    <row r="110" spans="1:3" x14ac:dyDescent="0.2">
      <c r="A110">
        <v>41.784357650725632</v>
      </c>
      <c r="B110">
        <v>3.3078211746371835</v>
      </c>
      <c r="C110">
        <v>19.5</v>
      </c>
    </row>
    <row r="111" spans="1:3" x14ac:dyDescent="0.2">
      <c r="A111">
        <v>39.588173659514375</v>
      </c>
      <c r="B111">
        <v>4.9059131702428118</v>
      </c>
      <c r="C111">
        <v>39.5</v>
      </c>
    </row>
    <row r="112" spans="1:3" x14ac:dyDescent="0.2">
      <c r="A112">
        <v>39.453491533152686</v>
      </c>
      <c r="B112">
        <v>5.0732542334236577</v>
      </c>
      <c r="C112">
        <v>40.9</v>
      </c>
    </row>
    <row r="113" spans="1:3" x14ac:dyDescent="0.2">
      <c r="A113">
        <v>39.237266784241442</v>
      </c>
      <c r="B113">
        <v>5.3813666078792792</v>
      </c>
      <c r="C113">
        <v>26.9</v>
      </c>
    </row>
    <row r="114" spans="1:3" x14ac:dyDescent="0.2">
      <c r="A114">
        <v>44.659975188902678</v>
      </c>
      <c r="B114">
        <v>2.9200124055486611</v>
      </c>
      <c r="C114">
        <v>14.4</v>
      </c>
    </row>
    <row r="115" spans="1:3" x14ac:dyDescent="0.2">
      <c r="A115">
        <v>39.276322385113097</v>
      </c>
      <c r="B115">
        <v>5.2118388074434527</v>
      </c>
      <c r="C115">
        <v>46.3</v>
      </c>
    </row>
    <row r="116" spans="1:3" x14ac:dyDescent="0.2">
      <c r="A116">
        <v>39.40928831405791</v>
      </c>
      <c r="B116">
        <v>5.8953558429710462</v>
      </c>
      <c r="C116">
        <v>37.700000000000003</v>
      </c>
    </row>
    <row r="117" spans="1:3" x14ac:dyDescent="0.2">
      <c r="A117">
        <v>49.808429118773951</v>
      </c>
      <c r="B117">
        <v>-0.40421455938697548</v>
      </c>
      <c r="C117">
        <v>7.8</v>
      </c>
    </row>
    <row r="118" spans="1:3" x14ac:dyDescent="0.2">
      <c r="A118">
        <v>39.802182484748386</v>
      </c>
      <c r="B118">
        <v>4.8489087576258072</v>
      </c>
      <c r="C118">
        <v>37.9</v>
      </c>
    </row>
    <row r="119" spans="1:3" x14ac:dyDescent="0.2">
      <c r="A119">
        <v>39.691495033913228</v>
      </c>
      <c r="B119">
        <v>5.1542524830433862</v>
      </c>
      <c r="C119">
        <v>29.1</v>
      </c>
    </row>
    <row r="120" spans="1:3" x14ac:dyDescent="0.2">
      <c r="A120">
        <v>39.524569459266296</v>
      </c>
      <c r="B120">
        <v>5.5377152703668528</v>
      </c>
      <c r="C120">
        <v>36.700000000000003</v>
      </c>
    </row>
    <row r="121" spans="1:3" x14ac:dyDescent="0.2">
      <c r="A121">
        <v>39.299576570218775</v>
      </c>
      <c r="B121">
        <v>5.8502117148906123</v>
      </c>
      <c r="C121">
        <v>32.4</v>
      </c>
    </row>
    <row r="122" spans="1:3" x14ac:dyDescent="0.2">
      <c r="A122">
        <v>39.279091508176123</v>
      </c>
      <c r="B122">
        <v>4.6604542459119394</v>
      </c>
      <c r="C122">
        <v>46.6</v>
      </c>
    </row>
    <row r="123" spans="1:3" x14ac:dyDescent="0.2">
      <c r="A123">
        <v>41.313117262484354</v>
      </c>
      <c r="B123">
        <v>3.8434413687578228</v>
      </c>
      <c r="C123">
        <v>16.2</v>
      </c>
    </row>
    <row r="124" spans="1:3" x14ac:dyDescent="0.2">
      <c r="A124">
        <v>38.624333011552295</v>
      </c>
      <c r="B124">
        <v>5.587833494223851</v>
      </c>
      <c r="C124">
        <v>33.1</v>
      </c>
    </row>
    <row r="125" spans="1:3" x14ac:dyDescent="0.2">
      <c r="A125">
        <v>66.173068024062943</v>
      </c>
      <c r="B125">
        <v>-8.9865340120314698</v>
      </c>
      <c r="C125">
        <v>5.2</v>
      </c>
    </row>
    <row r="126" spans="1:3" x14ac:dyDescent="0.2">
      <c r="A126">
        <v>40.654699049630409</v>
      </c>
      <c r="B126">
        <v>4.1226504751847948</v>
      </c>
      <c r="C126">
        <v>25.2</v>
      </c>
    </row>
    <row r="127" spans="1:3" x14ac:dyDescent="0.2">
      <c r="A127">
        <v>40.030722528025166</v>
      </c>
      <c r="B127">
        <v>5.1346387359874157</v>
      </c>
      <c r="C127">
        <v>19.899999999999999</v>
      </c>
    </row>
    <row r="128" spans="1:3" x14ac:dyDescent="0.2">
      <c r="A128">
        <v>40.157259196854817</v>
      </c>
      <c r="B128">
        <v>5.4213704015725916</v>
      </c>
      <c r="C128">
        <v>26</v>
      </c>
    </row>
    <row r="129" spans="1:3" x14ac:dyDescent="0.2">
      <c r="A129">
        <v>40.652081535945612</v>
      </c>
      <c r="B129">
        <v>5.2739592320271953</v>
      </c>
      <c r="C129">
        <v>28.7</v>
      </c>
    </row>
    <row r="130" spans="1:3" x14ac:dyDescent="0.2">
      <c r="A130">
        <v>42.657224751306693</v>
      </c>
      <c r="B130">
        <v>4.0213876243466551</v>
      </c>
      <c r="C130">
        <v>16.100000000000001</v>
      </c>
    </row>
    <row r="131" spans="1:3" x14ac:dyDescent="0.2">
      <c r="A131">
        <v>38.386908758235521</v>
      </c>
      <c r="B131">
        <v>5.3065456208822397</v>
      </c>
      <c r="C131">
        <v>47.3</v>
      </c>
    </row>
    <row r="132" spans="1:3" x14ac:dyDescent="0.2">
      <c r="A132">
        <v>60.414788097385035</v>
      </c>
      <c r="B132">
        <v>-6.107394048692516</v>
      </c>
      <c r="C132">
        <v>6.7</v>
      </c>
    </row>
    <row r="133" spans="1:3" x14ac:dyDescent="0.2">
      <c r="A133">
        <v>38.289240131856992</v>
      </c>
      <c r="B133">
        <v>5.5553799340715031</v>
      </c>
      <c r="C133">
        <v>45.3</v>
      </c>
    </row>
    <row r="134" spans="1:3" x14ac:dyDescent="0.2">
      <c r="A134">
        <v>45.22535102009153</v>
      </c>
      <c r="B134">
        <v>1.4873244899542364</v>
      </c>
      <c r="C134">
        <v>10.6</v>
      </c>
    </row>
    <row r="135" spans="1:3" x14ac:dyDescent="0.2">
      <c r="A135">
        <v>41.811270864319951</v>
      </c>
      <c r="B135">
        <v>4.8443645678400244</v>
      </c>
      <c r="C135">
        <v>16.100000000000001</v>
      </c>
    </row>
    <row r="136" spans="1:3" x14ac:dyDescent="0.2">
      <c r="A136">
        <v>39.177474632081179</v>
      </c>
      <c r="B136">
        <v>5.0112626839594121</v>
      </c>
      <c r="C136">
        <v>31.8</v>
      </c>
    </row>
    <row r="137" spans="1:3" x14ac:dyDescent="0.2">
      <c r="A137">
        <v>43.488225519967905</v>
      </c>
      <c r="B137">
        <v>2.405887240016046</v>
      </c>
      <c r="C137">
        <v>13.8</v>
      </c>
    </row>
    <row r="138" spans="1:3" x14ac:dyDescent="0.2">
      <c r="A138">
        <v>43.286076222306072</v>
      </c>
      <c r="B138">
        <v>3.6069618888469641</v>
      </c>
      <c r="C138">
        <v>14.6</v>
      </c>
    </row>
    <row r="139" spans="1:3" x14ac:dyDescent="0.2">
      <c r="A139">
        <v>39.176889592402063</v>
      </c>
      <c r="B139">
        <v>6.0115552037989701</v>
      </c>
      <c r="C139">
        <v>27</v>
      </c>
    </row>
    <row r="140" spans="1:3" x14ac:dyDescent="0.2">
      <c r="A140">
        <v>39.307880383675005</v>
      </c>
      <c r="B140">
        <v>5.7460598081624958</v>
      </c>
      <c r="C140">
        <v>38</v>
      </c>
    </row>
    <row r="141" spans="1:3" x14ac:dyDescent="0.2">
      <c r="A141">
        <v>40.738345776262413</v>
      </c>
      <c r="B141">
        <v>4.3808271118687934</v>
      </c>
      <c r="C141">
        <v>25.2</v>
      </c>
    </row>
    <row r="142" spans="1:3" x14ac:dyDescent="0.2">
      <c r="A142">
        <v>39.638042389564937</v>
      </c>
      <c r="B142">
        <v>5.08097880521753</v>
      </c>
      <c r="C142">
        <v>31.3</v>
      </c>
    </row>
    <row r="143" spans="1:3" x14ac:dyDescent="0.2">
      <c r="A143">
        <v>56.91056910569106</v>
      </c>
      <c r="B143">
        <v>-3.3552845528455286</v>
      </c>
      <c r="C143">
        <v>7</v>
      </c>
    </row>
    <row r="144" spans="1:3" x14ac:dyDescent="0.2">
      <c r="A144">
        <v>38.196812798412594</v>
      </c>
      <c r="B144">
        <v>6.3015936007937015</v>
      </c>
      <c r="C144">
        <v>44.8</v>
      </c>
    </row>
    <row r="145" spans="1:3" x14ac:dyDescent="0.2">
      <c r="A145">
        <v>53.545246613101867</v>
      </c>
      <c r="B145">
        <v>-2.1226233065509348</v>
      </c>
      <c r="C145">
        <v>8.3000000000000007</v>
      </c>
    </row>
    <row r="146" spans="1:3" x14ac:dyDescent="0.2">
      <c r="A146">
        <v>42.894280762564989</v>
      </c>
      <c r="B146">
        <v>3.1528596187175069</v>
      </c>
      <c r="C146">
        <v>18</v>
      </c>
    </row>
    <row r="147" spans="1:3" x14ac:dyDescent="0.2">
      <c r="A147">
        <v>39.240109475753492</v>
      </c>
      <c r="B147">
        <v>4.7799452621232525</v>
      </c>
      <c r="C147">
        <v>42.1</v>
      </c>
    </row>
    <row r="148" spans="1:3" x14ac:dyDescent="0.2">
      <c r="A148">
        <v>40.02920636416097</v>
      </c>
      <c r="B148">
        <v>5.0353968179195157</v>
      </c>
      <c r="C148">
        <v>30.9</v>
      </c>
    </row>
    <row r="149" spans="1:3" x14ac:dyDescent="0.2">
      <c r="A149">
        <v>39.095484578870789</v>
      </c>
      <c r="B149">
        <v>6.2022577105646057</v>
      </c>
      <c r="C149">
        <v>29.8</v>
      </c>
    </row>
    <row r="150" spans="1:3" x14ac:dyDescent="0.2">
      <c r="A150">
        <v>40.742992979158601</v>
      </c>
      <c r="B150">
        <v>4.9785035104207012</v>
      </c>
      <c r="C150">
        <v>26.8</v>
      </c>
    </row>
    <row r="151" spans="1:3" x14ac:dyDescent="0.2">
      <c r="A151">
        <v>39.091787268360562</v>
      </c>
      <c r="B151">
        <v>6.1041063658197174</v>
      </c>
      <c r="C151">
        <v>40.1</v>
      </c>
    </row>
    <row r="152" spans="1:3" x14ac:dyDescent="0.2">
      <c r="A152">
        <v>39.100956626729825</v>
      </c>
      <c r="B152">
        <v>4.4495216866350873</v>
      </c>
      <c r="C152">
        <v>42.1</v>
      </c>
    </row>
    <row r="153" spans="1:3" x14ac:dyDescent="0.2">
      <c r="A153">
        <v>40.308685417526149</v>
      </c>
      <c r="B153">
        <v>5.2456572912369239</v>
      </c>
      <c r="C153">
        <v>30.2</v>
      </c>
    </row>
    <row r="154" spans="1:3" x14ac:dyDescent="0.2">
      <c r="A154">
        <v>38.63777626805048</v>
      </c>
      <c r="B154">
        <v>5.4311118659747599</v>
      </c>
      <c r="C154">
        <v>48.6</v>
      </c>
    </row>
    <row r="155" spans="1:3" x14ac:dyDescent="0.2">
      <c r="A155">
        <v>40.03507019135683</v>
      </c>
      <c r="B155">
        <v>4.732464904321585</v>
      </c>
      <c r="C155">
        <v>35.700000000000003</v>
      </c>
    </row>
    <row r="156" spans="1:3" x14ac:dyDescent="0.2">
      <c r="A156">
        <v>42.493288810318866</v>
      </c>
      <c r="B156">
        <v>2.753355594840567</v>
      </c>
      <c r="C156">
        <v>11.8</v>
      </c>
    </row>
    <row r="157" spans="1:3" x14ac:dyDescent="0.2">
      <c r="A157">
        <v>41.671666352400713</v>
      </c>
      <c r="B157">
        <v>3.4141668237996434</v>
      </c>
      <c r="C157">
        <v>22.1</v>
      </c>
    </row>
    <row r="158" spans="1:3" x14ac:dyDescent="0.2">
      <c r="A158">
        <v>38.511928113041357</v>
      </c>
      <c r="B158">
        <v>6.2440359434793216</v>
      </c>
      <c r="C158">
        <v>47.3</v>
      </c>
    </row>
    <row r="159" spans="1:3" x14ac:dyDescent="0.2">
      <c r="A159">
        <v>41.927206596746466</v>
      </c>
      <c r="B159">
        <v>4.7363967016267665</v>
      </c>
      <c r="C159">
        <v>15.3</v>
      </c>
    </row>
    <row r="160" spans="1:3" x14ac:dyDescent="0.2">
      <c r="A160">
        <v>40.539325842696634</v>
      </c>
      <c r="B160">
        <v>4.3303370786516844</v>
      </c>
      <c r="C160">
        <v>20.5</v>
      </c>
    </row>
    <row r="161" spans="1:3" x14ac:dyDescent="0.2">
      <c r="A161">
        <v>39.878771603399002</v>
      </c>
      <c r="B161">
        <v>5.0106141983004981</v>
      </c>
      <c r="C161">
        <v>18.899999999999999</v>
      </c>
    </row>
    <row r="162" spans="1:3" x14ac:dyDescent="0.2">
      <c r="A162">
        <v>39.03306413078387</v>
      </c>
      <c r="B162">
        <v>5.1334679346080634</v>
      </c>
      <c r="C162">
        <v>45.3</v>
      </c>
    </row>
    <row r="163" spans="1:3" x14ac:dyDescent="0.2">
      <c r="A163">
        <v>39.711191335740075</v>
      </c>
      <c r="B163">
        <v>5.4444043321299631</v>
      </c>
      <c r="C163">
        <v>26.1</v>
      </c>
    </row>
    <row r="164" spans="1:3" x14ac:dyDescent="0.2">
      <c r="A164">
        <v>38.305439158317625</v>
      </c>
      <c r="B164">
        <v>4.897280420841188</v>
      </c>
      <c r="C164">
        <v>42.3</v>
      </c>
    </row>
    <row r="165" spans="1:3" x14ac:dyDescent="0.2">
      <c r="A165">
        <v>38.994650652037215</v>
      </c>
      <c r="B165">
        <v>5.2526746739813923</v>
      </c>
      <c r="C165">
        <v>38.9</v>
      </c>
    </row>
    <row r="166" spans="1:3" x14ac:dyDescent="0.2">
      <c r="A166">
        <v>38.510943757398685</v>
      </c>
      <c r="B166">
        <v>5.5945281213006588</v>
      </c>
      <c r="C166">
        <v>41.7</v>
      </c>
    </row>
    <row r="167" spans="1:3" x14ac:dyDescent="0.2">
      <c r="A167">
        <v>44.420589889076318</v>
      </c>
      <c r="B167">
        <v>2.7397050554618403</v>
      </c>
      <c r="C167">
        <v>15.8</v>
      </c>
    </row>
    <row r="168" spans="1:3" x14ac:dyDescent="0.2">
      <c r="A168">
        <v>40.224398983742816</v>
      </c>
      <c r="B168">
        <v>5.5878005081285913</v>
      </c>
      <c r="C168">
        <v>24.9</v>
      </c>
    </row>
    <row r="169" spans="1:3" x14ac:dyDescent="0.2">
      <c r="A169">
        <v>47.925009901861557</v>
      </c>
      <c r="B169">
        <v>0.7374950490692207</v>
      </c>
      <c r="C169">
        <v>9.9</v>
      </c>
    </row>
    <row r="170" spans="1:3" x14ac:dyDescent="0.2">
      <c r="A170">
        <v>40.313408315430301</v>
      </c>
      <c r="B170">
        <v>5.0932958422848493</v>
      </c>
      <c r="C170">
        <v>20.3</v>
      </c>
    </row>
    <row r="171" spans="1:3" x14ac:dyDescent="0.2">
      <c r="A171">
        <v>39.711191335740075</v>
      </c>
      <c r="B171">
        <v>4.9944043321299638</v>
      </c>
      <c r="C171">
        <v>27.5</v>
      </c>
    </row>
    <row r="172" spans="1:3" x14ac:dyDescent="0.2">
      <c r="A172">
        <v>41.83332240508819</v>
      </c>
      <c r="B172">
        <v>4.8333387974559052</v>
      </c>
      <c r="C172">
        <v>23.2</v>
      </c>
    </row>
    <row r="173" spans="1:3" x14ac:dyDescent="0.2">
      <c r="A173">
        <v>39.765159957598321</v>
      </c>
      <c r="B173">
        <v>4.8674200212008394</v>
      </c>
      <c r="C173">
        <v>26.6</v>
      </c>
    </row>
    <row r="174" spans="1:3" x14ac:dyDescent="0.2">
      <c r="A174">
        <v>45.732452922474927</v>
      </c>
      <c r="B174">
        <v>2.3837735387625365</v>
      </c>
      <c r="C174">
        <v>11.9</v>
      </c>
    </row>
    <row r="175" spans="1:3" x14ac:dyDescent="0.2">
      <c r="A175">
        <v>38.911511284962003</v>
      </c>
      <c r="B175">
        <v>6.0442443575189984</v>
      </c>
      <c r="C175">
        <v>39.700000000000003</v>
      </c>
    </row>
    <row r="176" spans="1:3" x14ac:dyDescent="0.2">
      <c r="A176">
        <v>40.999329413782888</v>
      </c>
      <c r="B176">
        <v>4.3503352931085573</v>
      </c>
      <c r="C176">
        <v>23.9</v>
      </c>
    </row>
    <row r="177" spans="1:3" x14ac:dyDescent="0.2">
      <c r="A177">
        <v>38.981833594311084</v>
      </c>
      <c r="B177">
        <v>4.9090832028444567</v>
      </c>
      <c r="C177">
        <v>30.1</v>
      </c>
    </row>
    <row r="178" spans="1:3" x14ac:dyDescent="0.2">
      <c r="A178">
        <v>38.789447841806897</v>
      </c>
      <c r="B178">
        <v>5.8552760790965515</v>
      </c>
      <c r="C178">
        <v>39.5</v>
      </c>
    </row>
    <row r="179" spans="1:3" x14ac:dyDescent="0.2">
      <c r="A179">
        <v>40.444340139247437</v>
      </c>
      <c r="B179">
        <v>3.7778299303762815</v>
      </c>
      <c r="C179">
        <v>23.5</v>
      </c>
    </row>
    <row r="180" spans="1:3" x14ac:dyDescent="0.2">
      <c r="A180">
        <v>38.973340741213008</v>
      </c>
      <c r="B180">
        <v>4.6133296293934976</v>
      </c>
      <c r="C180">
        <v>38.9</v>
      </c>
    </row>
    <row r="181" spans="1:3" x14ac:dyDescent="0.2">
      <c r="A181">
        <v>44.468706659978167</v>
      </c>
      <c r="B181">
        <v>3.2156466700109156</v>
      </c>
      <c r="C181">
        <v>13.7</v>
      </c>
    </row>
    <row r="182" spans="1:3" x14ac:dyDescent="0.2">
      <c r="A182">
        <v>39.42523280362667</v>
      </c>
      <c r="B182">
        <v>5.6373835981866662</v>
      </c>
      <c r="C182">
        <v>43.8</v>
      </c>
    </row>
    <row r="183" spans="1:3" x14ac:dyDescent="0.2">
      <c r="A183">
        <v>38.8425998869292</v>
      </c>
      <c r="B183">
        <v>6.0287000565353992</v>
      </c>
      <c r="C183">
        <v>38.1</v>
      </c>
    </row>
    <row r="184" spans="1:3" x14ac:dyDescent="0.2">
      <c r="A184">
        <v>40.002938691547591</v>
      </c>
      <c r="B184">
        <v>4.2985306542262052</v>
      </c>
      <c r="C184">
        <v>29.7</v>
      </c>
    </row>
    <row r="185" spans="1:3" x14ac:dyDescent="0.2">
      <c r="A185">
        <v>40.035987404408459</v>
      </c>
      <c r="B185">
        <v>4.2820062977957711</v>
      </c>
      <c r="C185">
        <v>26.7</v>
      </c>
    </row>
    <row r="186" spans="1:3" x14ac:dyDescent="0.2">
      <c r="A186">
        <v>39.711191335740075</v>
      </c>
      <c r="B186">
        <v>4.294404332129961</v>
      </c>
      <c r="C186">
        <v>35.9</v>
      </c>
    </row>
    <row r="187" spans="1:3" x14ac:dyDescent="0.2">
      <c r="A187">
        <v>38.401117123407225</v>
      </c>
      <c r="B187">
        <v>6.0994414382963882</v>
      </c>
      <c r="C187">
        <v>40</v>
      </c>
    </row>
    <row r="188" spans="1:3" x14ac:dyDescent="0.2">
      <c r="A188">
        <v>42.745648695425004</v>
      </c>
      <c r="B188">
        <v>3.5271756522874966</v>
      </c>
      <c r="C188">
        <v>11.9</v>
      </c>
    </row>
    <row r="189" spans="1:3" x14ac:dyDescent="0.2">
      <c r="A189">
        <v>38.985625288925085</v>
      </c>
      <c r="B189">
        <v>4.9571873555374566</v>
      </c>
      <c r="C189">
        <v>32.200000000000003</v>
      </c>
    </row>
    <row r="190" spans="1:3" x14ac:dyDescent="0.2">
      <c r="A190">
        <v>41.318628543985731</v>
      </c>
      <c r="B190">
        <v>4.9906857280071328</v>
      </c>
      <c r="C190">
        <v>21.9</v>
      </c>
    </row>
    <row r="191" spans="1:3" x14ac:dyDescent="0.2">
      <c r="A191">
        <v>49.838852818907938</v>
      </c>
      <c r="B191">
        <v>-0.16942640945396903</v>
      </c>
      <c r="C191">
        <v>9.6999999999999993</v>
      </c>
    </row>
    <row r="192" spans="1:3" x14ac:dyDescent="0.2">
      <c r="A192">
        <v>40.496211090260566</v>
      </c>
      <c r="B192">
        <v>4.8518944548697185</v>
      </c>
      <c r="C192">
        <v>25.7</v>
      </c>
    </row>
    <row r="193" spans="1:3" x14ac:dyDescent="0.2">
      <c r="A193">
        <v>40.114241204725431</v>
      </c>
      <c r="B193">
        <v>4.6928793976372845</v>
      </c>
      <c r="C193">
        <v>30.9</v>
      </c>
    </row>
    <row r="194" spans="1:3" x14ac:dyDescent="0.2">
      <c r="A194">
        <v>38.127052981748946</v>
      </c>
      <c r="B194">
        <v>5.3864735091255262</v>
      </c>
      <c r="C194">
        <v>49.7</v>
      </c>
    </row>
    <row r="195" spans="1:3" x14ac:dyDescent="0.2">
      <c r="A195">
        <v>41.069243560380258</v>
      </c>
      <c r="B195">
        <v>4.5153782198098718</v>
      </c>
      <c r="C195">
        <v>23.8</v>
      </c>
    </row>
    <row r="196" spans="1:3" x14ac:dyDescent="0.2">
      <c r="A196">
        <v>40.874117663309988</v>
      </c>
      <c r="B196">
        <v>5.0629411683450058</v>
      </c>
      <c r="C196">
        <v>26.9</v>
      </c>
    </row>
    <row r="197" spans="1:3" x14ac:dyDescent="0.2">
      <c r="A197">
        <v>38.853567463921692</v>
      </c>
      <c r="B197">
        <v>5.5732162680391539</v>
      </c>
      <c r="C197">
        <v>35</v>
      </c>
    </row>
    <row r="198" spans="1:3" x14ac:dyDescent="0.2">
      <c r="A198">
        <v>48.227774549680412</v>
      </c>
      <c r="B198">
        <v>0.38611272515979422</v>
      </c>
      <c r="C198">
        <v>8.3000000000000007</v>
      </c>
    </row>
    <row r="199" spans="1:3" x14ac:dyDescent="0.2">
      <c r="A199">
        <v>46.218487394957982</v>
      </c>
      <c r="B199">
        <v>1.0407563025210074</v>
      </c>
      <c r="C199">
        <v>10</v>
      </c>
    </row>
    <row r="200" spans="1:3" x14ac:dyDescent="0.2">
      <c r="A200">
        <v>41.71334999569077</v>
      </c>
      <c r="B200">
        <v>3.9933250021546165</v>
      </c>
      <c r="C200">
        <v>17.600000000000001</v>
      </c>
    </row>
    <row r="201" spans="1:3" x14ac:dyDescent="0.2">
      <c r="A201">
        <v>38.585849302268585</v>
      </c>
      <c r="B201">
        <v>6.2570753488657083</v>
      </c>
      <c r="C201">
        <v>45.8</v>
      </c>
    </row>
    <row r="202" spans="1:3" x14ac:dyDescent="0.2">
      <c r="A202">
        <v>40.159812633464213</v>
      </c>
      <c r="B202">
        <v>4.7700936832678948</v>
      </c>
      <c r="C202">
        <v>26.5</v>
      </c>
    </row>
    <row r="203" spans="1:3" x14ac:dyDescent="0.2">
      <c r="A203">
        <v>38.490402264034934</v>
      </c>
      <c r="B203">
        <v>5.1547988679825316</v>
      </c>
      <c r="C203">
        <v>38.700000000000003</v>
      </c>
    </row>
    <row r="204" spans="1:3" x14ac:dyDescent="0.2">
      <c r="A204">
        <v>38.24156106313783</v>
      </c>
      <c r="B204">
        <v>5.9792194684310864</v>
      </c>
      <c r="C204">
        <v>43.4</v>
      </c>
    </row>
    <row r="205" spans="1:3" x14ac:dyDescent="0.2">
      <c r="A205">
        <v>48.112112826921361</v>
      </c>
      <c r="B205">
        <v>0.74394358653932002</v>
      </c>
      <c r="C205">
        <v>9.8000000000000007</v>
      </c>
    </row>
    <row r="206" spans="1:3" x14ac:dyDescent="0.2">
      <c r="A206">
        <v>39.054935123620169</v>
      </c>
      <c r="B206">
        <v>6.2225324381899156</v>
      </c>
      <c r="C206">
        <v>27.5</v>
      </c>
    </row>
    <row r="207" spans="1:3" x14ac:dyDescent="0.2">
      <c r="A207">
        <v>43.158410985777337</v>
      </c>
      <c r="B207">
        <v>3.1207945071113308</v>
      </c>
      <c r="C207">
        <v>16</v>
      </c>
    </row>
    <row r="208" spans="1:3" x14ac:dyDescent="0.2">
      <c r="A208">
        <v>40.877184933706474</v>
      </c>
      <c r="B208">
        <v>5.2114075331467618</v>
      </c>
      <c r="C208">
        <v>16.2</v>
      </c>
    </row>
    <row r="209" spans="1:3" x14ac:dyDescent="0.2">
      <c r="A209">
        <v>39.552073557788624</v>
      </c>
      <c r="B209">
        <v>5.1239632211056865</v>
      </c>
      <c r="C209">
        <v>34.1</v>
      </c>
    </row>
    <row r="210" spans="1:3" x14ac:dyDescent="0.2">
      <c r="A210">
        <v>40.001006631182911</v>
      </c>
      <c r="B210">
        <v>5.3494966844085461</v>
      </c>
      <c r="C210">
        <v>28.9</v>
      </c>
    </row>
    <row r="211" spans="1:3" x14ac:dyDescent="0.2">
      <c r="A211">
        <v>48.997772828507792</v>
      </c>
      <c r="B211">
        <v>0.50111358574610421</v>
      </c>
      <c r="C211">
        <v>6.4</v>
      </c>
    </row>
    <row r="212" spans="1:3" x14ac:dyDescent="0.2">
      <c r="A212">
        <v>41.686404547607765</v>
      </c>
      <c r="B212">
        <v>4.4567977261961182</v>
      </c>
      <c r="C212">
        <v>22.4</v>
      </c>
    </row>
    <row r="213" spans="1:3" x14ac:dyDescent="0.2">
      <c r="A213">
        <v>43.808834178131789</v>
      </c>
      <c r="B213">
        <v>3.1955829109341067</v>
      </c>
      <c r="C213">
        <v>8.8000000000000007</v>
      </c>
    </row>
    <row r="214" spans="1:3" x14ac:dyDescent="0.2">
      <c r="A214">
        <v>44.104305071848756</v>
      </c>
      <c r="B214">
        <v>1.9478474640756218</v>
      </c>
      <c r="C214">
        <v>13.7</v>
      </c>
    </row>
    <row r="215" spans="1:3" x14ac:dyDescent="0.2">
      <c r="A215">
        <v>42.509661286656055</v>
      </c>
      <c r="B215">
        <v>3.345169356671974</v>
      </c>
      <c r="C215">
        <v>13.6</v>
      </c>
    </row>
    <row r="216" spans="1:3" x14ac:dyDescent="0.2">
      <c r="A216">
        <v>40.521076313206635</v>
      </c>
      <c r="B216">
        <v>4.8394618433966841</v>
      </c>
      <c r="C216">
        <v>28.9</v>
      </c>
    </row>
    <row r="217" spans="1:3" x14ac:dyDescent="0.2">
      <c r="A217">
        <v>39.258336325048042</v>
      </c>
      <c r="B217">
        <v>4.3708318374759791</v>
      </c>
      <c r="C217">
        <v>33.799999999999997</v>
      </c>
    </row>
    <row r="218" spans="1:3" x14ac:dyDescent="0.2">
      <c r="A218">
        <v>39.721892853293092</v>
      </c>
      <c r="B218">
        <v>5.5890535733534534</v>
      </c>
      <c r="C218">
        <v>26.8</v>
      </c>
    </row>
    <row r="219" spans="1:3" x14ac:dyDescent="0.2">
      <c r="A219">
        <v>44.419623679010222</v>
      </c>
      <c r="B219">
        <v>3.3901881604948905</v>
      </c>
      <c r="C219">
        <v>9.4</v>
      </c>
    </row>
    <row r="220" spans="1:3" x14ac:dyDescent="0.2">
      <c r="A220">
        <v>41.26406729566898</v>
      </c>
      <c r="B220">
        <v>3.6679663521655108</v>
      </c>
      <c r="C220">
        <v>16.5</v>
      </c>
    </row>
    <row r="221" spans="1:3" x14ac:dyDescent="0.2">
      <c r="A221">
        <v>48.006668955033589</v>
      </c>
      <c r="B221">
        <v>1.5966655224832067</v>
      </c>
      <c r="C221">
        <v>8.9</v>
      </c>
    </row>
    <row r="222" spans="1:3" x14ac:dyDescent="0.2">
      <c r="A222">
        <v>39.011862541274311</v>
      </c>
      <c r="B222">
        <v>5.9940687293628443</v>
      </c>
      <c r="C222">
        <v>43.5</v>
      </c>
    </row>
    <row r="223" spans="1:3" x14ac:dyDescent="0.2">
      <c r="A223">
        <v>39.49895615866388</v>
      </c>
      <c r="B223">
        <v>5.9505219206680593</v>
      </c>
      <c r="C223">
        <v>43</v>
      </c>
    </row>
    <row r="224" spans="1:3" x14ac:dyDescent="0.2">
      <c r="A224">
        <v>38.98089698422374</v>
      </c>
      <c r="B224">
        <v>5.3095515078881306</v>
      </c>
      <c r="C224">
        <v>34.299999999999997</v>
      </c>
    </row>
    <row r="225" spans="1:3" x14ac:dyDescent="0.2">
      <c r="A225">
        <v>44.450709519781974</v>
      </c>
      <c r="B225">
        <v>2.6246452401090146</v>
      </c>
      <c r="C225">
        <v>8.6</v>
      </c>
    </row>
    <row r="226" spans="1:3" x14ac:dyDescent="0.2">
      <c r="A226">
        <v>42.172154823801272</v>
      </c>
      <c r="B226">
        <v>3.9639225880993649</v>
      </c>
      <c r="C226">
        <v>14.6</v>
      </c>
    </row>
    <row r="227" spans="1:3" x14ac:dyDescent="0.2">
      <c r="A227">
        <v>44.091498146529645</v>
      </c>
      <c r="B227">
        <v>3.6542509267351768</v>
      </c>
      <c r="C227">
        <v>13.3</v>
      </c>
    </row>
    <row r="228" spans="1:3" x14ac:dyDescent="0.2">
      <c r="A228">
        <v>47.686094334728971</v>
      </c>
      <c r="B228">
        <v>1.0569528326355133</v>
      </c>
      <c r="C228">
        <v>11.7</v>
      </c>
    </row>
    <row r="229" spans="1:3" x14ac:dyDescent="0.2">
      <c r="A229">
        <v>40.551743601502835</v>
      </c>
      <c r="B229">
        <v>3.9241281992485817</v>
      </c>
      <c r="C229">
        <v>20.9</v>
      </c>
    </row>
    <row r="230" spans="1:3" x14ac:dyDescent="0.2">
      <c r="A230">
        <v>38.591544783172871</v>
      </c>
      <c r="B230">
        <v>5.2042276084135644</v>
      </c>
      <c r="C230">
        <v>43.8</v>
      </c>
    </row>
    <row r="231" spans="1:3" x14ac:dyDescent="0.2">
      <c r="A231">
        <v>42.085972414236565</v>
      </c>
      <c r="B231">
        <v>3.5070137928817182</v>
      </c>
      <c r="C231">
        <v>11.9</v>
      </c>
    </row>
    <row r="232" spans="1:3" x14ac:dyDescent="0.2">
      <c r="A232">
        <v>39.646622042763063</v>
      </c>
      <c r="B232">
        <v>4.826688978618467</v>
      </c>
      <c r="C232">
        <v>26.6</v>
      </c>
    </row>
    <row r="233" spans="1:3" x14ac:dyDescent="0.2">
      <c r="A233">
        <v>41.190826611025201</v>
      </c>
      <c r="B233">
        <v>4.2545866944874007</v>
      </c>
      <c r="C233">
        <v>20.100000000000001</v>
      </c>
    </row>
    <row r="234" spans="1:3" x14ac:dyDescent="0.2">
      <c r="A234">
        <v>45.284431137724553</v>
      </c>
      <c r="B234">
        <v>2.2077844311377248</v>
      </c>
      <c r="C234">
        <v>8.8000000000000007</v>
      </c>
    </row>
    <row r="235" spans="1:3" x14ac:dyDescent="0.2">
      <c r="A235">
        <v>41.167035820667536</v>
      </c>
      <c r="B235">
        <v>3.7164820896662327</v>
      </c>
      <c r="C235">
        <v>19.600000000000001</v>
      </c>
    </row>
    <row r="236" spans="1:3" x14ac:dyDescent="0.2">
      <c r="A236">
        <v>38.754084880448573</v>
      </c>
      <c r="B236">
        <v>6.2729575597757119</v>
      </c>
      <c r="C236">
        <v>49.7</v>
      </c>
    </row>
    <row r="237" spans="1:3" x14ac:dyDescent="0.2">
      <c r="A237">
        <v>39.626729764579203</v>
      </c>
      <c r="B237">
        <v>4.2866351177104001</v>
      </c>
      <c r="C237">
        <v>27.1</v>
      </c>
    </row>
    <row r="238" spans="1:3" x14ac:dyDescent="0.2">
      <c r="A238">
        <v>50.228310502283101</v>
      </c>
      <c r="B238">
        <v>-0.56415525114154974</v>
      </c>
      <c r="C238">
        <v>10</v>
      </c>
    </row>
    <row r="239" spans="1:3" x14ac:dyDescent="0.2">
      <c r="A239">
        <v>38.275789663137054</v>
      </c>
      <c r="B239">
        <v>6.3121051684314722</v>
      </c>
      <c r="C239">
        <v>46.4</v>
      </c>
    </row>
    <row r="240" spans="1:3" x14ac:dyDescent="0.2">
      <c r="A240">
        <v>41.747490933625706</v>
      </c>
      <c r="B240">
        <v>3.7762545331871458</v>
      </c>
      <c r="C240">
        <v>22.5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FC37C-3756-C442-BC6B-3B6898E92380}">
  <dimension ref="A1:E263"/>
  <sheetViews>
    <sheetView topLeftCell="A234" zoomScale="118" workbookViewId="0">
      <selection activeCell="E241" sqref="E241"/>
    </sheetView>
  </sheetViews>
  <sheetFormatPr baseColWidth="10" defaultColWidth="11.5" defaultRowHeight="15" x14ac:dyDescent="0.2"/>
  <cols>
    <col min="4" max="4" width="16.83203125" customWidth="1"/>
  </cols>
  <sheetData>
    <row r="1" spans="2:5" x14ac:dyDescent="0.2">
      <c r="B1" t="s">
        <v>1</v>
      </c>
      <c r="C1" t="s">
        <v>0</v>
      </c>
      <c r="D1" t="s">
        <v>3</v>
      </c>
      <c r="E1" t="s">
        <v>4</v>
      </c>
    </row>
    <row r="2" spans="2:5" x14ac:dyDescent="0.2">
      <c r="B2">
        <v>4.3134592606445992</v>
      </c>
      <c r="C2">
        <v>39.7730814787108</v>
      </c>
      <c r="D2">
        <f>B2*C2</f>
        <v>171.55956662871728</v>
      </c>
      <c r="E2">
        <f t="shared" ref="E2:E65" si="0">B2^2</f>
        <v>18.605930793240653</v>
      </c>
    </row>
    <row r="3" spans="2:5" x14ac:dyDescent="0.2">
      <c r="B3">
        <v>5.2166684741351261</v>
      </c>
      <c r="C3">
        <v>39.366663051729745</v>
      </c>
      <c r="D3">
        <f t="shared" ref="D3:D66" si="1">B3*C3</f>
        <v>205.36283007385865</v>
      </c>
      <c r="E3">
        <f t="shared" si="0"/>
        <v>27.213629969035306</v>
      </c>
    </row>
    <row r="4" spans="2:5" x14ac:dyDescent="0.2">
      <c r="B4">
        <v>4.68491740212718</v>
      </c>
      <c r="C4">
        <v>39.330165195745643</v>
      </c>
      <c r="D4">
        <f t="shared" si="1"/>
        <v>184.25857535408551</v>
      </c>
      <c r="E4">
        <f t="shared" si="0"/>
        <v>21.948451064754085</v>
      </c>
    </row>
    <row r="5" spans="2:5" x14ac:dyDescent="0.2">
      <c r="B5">
        <v>5.4120054872112568</v>
      </c>
      <c r="C5">
        <v>38.675989025577486</v>
      </c>
      <c r="D5">
        <f t="shared" si="1"/>
        <v>209.3146648297477</v>
      </c>
      <c r="E5">
        <f t="shared" si="0"/>
        <v>29.289803393604753</v>
      </c>
    </row>
    <row r="6" spans="2:5" x14ac:dyDescent="0.2">
      <c r="B6">
        <v>4.6479654637471057</v>
      </c>
      <c r="C6">
        <v>40.004069072505786</v>
      </c>
      <c r="D6">
        <f t="shared" si="1"/>
        <v>185.93753145836061</v>
      </c>
      <c r="E6">
        <f t="shared" si="0"/>
        <v>21.603582952185846</v>
      </c>
    </row>
    <row r="7" spans="2:5" x14ac:dyDescent="0.2">
      <c r="B7">
        <v>5.1720646625070898</v>
      </c>
      <c r="C7">
        <v>40.555870674985819</v>
      </c>
      <c r="D7">
        <f t="shared" si="1"/>
        <v>209.7575855753017</v>
      </c>
      <c r="E7">
        <f t="shared" si="0"/>
        <v>26.750252873154576</v>
      </c>
    </row>
    <row r="8" spans="2:5" x14ac:dyDescent="0.2">
      <c r="B8">
        <v>3.7902981570606897</v>
      </c>
      <c r="C8">
        <v>41.319403685878619</v>
      </c>
      <c r="D8">
        <f t="shared" si="1"/>
        <v>156.61285964143241</v>
      </c>
      <c r="E8">
        <f t="shared" si="0"/>
        <v>14.366360119417662</v>
      </c>
    </row>
    <row r="9" spans="2:5" x14ac:dyDescent="0.2">
      <c r="B9">
        <v>5.077047012952093</v>
      </c>
      <c r="C9">
        <v>38.945905974095815</v>
      </c>
      <c r="D9">
        <f t="shared" si="1"/>
        <v>197.73019559249624</v>
      </c>
      <c r="E9">
        <f t="shared" si="0"/>
        <v>25.77640637172577</v>
      </c>
    </row>
    <row r="10" spans="2:5" x14ac:dyDescent="0.2">
      <c r="B10">
        <v>4.4266166265793032</v>
      </c>
      <c r="C10">
        <v>40.446766746841391</v>
      </c>
      <c r="D10">
        <f t="shared" si="1"/>
        <v>179.04233017294297</v>
      </c>
      <c r="E10">
        <f t="shared" si="0"/>
        <v>19.59493475870833</v>
      </c>
    </row>
    <row r="11" spans="2:5" x14ac:dyDescent="0.2">
      <c r="B11">
        <v>-0.46017619561309431</v>
      </c>
      <c r="C11">
        <v>51.420352391226189</v>
      </c>
      <c r="D11">
        <f t="shared" si="1"/>
        <v>-23.662422140479144</v>
      </c>
      <c r="E11">
        <f t="shared" si="0"/>
        <v>0.21176213100894084</v>
      </c>
    </row>
    <row r="12" spans="2:5" x14ac:dyDescent="0.2">
      <c r="B12">
        <v>5.5804297094455357</v>
      </c>
      <c r="C12">
        <v>39.139140581108926</v>
      </c>
      <c r="D12">
        <f t="shared" si="1"/>
        <v>218.41322290098566</v>
      </c>
      <c r="E12">
        <f t="shared" si="0"/>
        <v>31.141195742062386</v>
      </c>
    </row>
    <row r="13" spans="2:5" x14ac:dyDescent="0.2">
      <c r="B13">
        <v>5.2321468272168268</v>
      </c>
      <c r="C13">
        <v>38.735706345566349</v>
      </c>
      <c r="D13">
        <f t="shared" si="1"/>
        <v>202.67090305595767</v>
      </c>
      <c r="E13">
        <f t="shared" si="0"/>
        <v>27.375360421555108</v>
      </c>
    </row>
    <row r="14" spans="2:5" x14ac:dyDescent="0.2">
      <c r="B14">
        <v>5.4827747597897876</v>
      </c>
      <c r="C14">
        <v>38.734450480420428</v>
      </c>
      <c r="D14">
        <f t="shared" si="1"/>
        <v>212.37226742837655</v>
      </c>
      <c r="E14">
        <f t="shared" si="0"/>
        <v>30.060819066587964</v>
      </c>
    </row>
    <row r="15" spans="2:5" x14ac:dyDescent="0.2">
      <c r="B15">
        <v>2.7066000525900584</v>
      </c>
      <c r="C15">
        <v>43.38679989481988</v>
      </c>
      <c r="D15">
        <f t="shared" si="1"/>
        <v>117.43071487703384</v>
      </c>
      <c r="E15">
        <f t="shared" si="0"/>
        <v>7.3256838446805066</v>
      </c>
    </row>
    <row r="16" spans="2:5" x14ac:dyDescent="0.2">
      <c r="B16">
        <v>1.2394603050449753</v>
      </c>
      <c r="C16">
        <v>47.321079389910047</v>
      </c>
      <c r="D16">
        <f t="shared" si="1"/>
        <v>58.652599495675396</v>
      </c>
      <c r="E16">
        <f t="shared" si="0"/>
        <v>1.5362618477821832</v>
      </c>
    </row>
    <row r="17" spans="2:5" x14ac:dyDescent="0.2">
      <c r="B17">
        <v>5.169632620726837</v>
      </c>
      <c r="C17">
        <v>40.060734758546324</v>
      </c>
      <c r="D17">
        <f t="shared" si="1"/>
        <v>207.09928121806652</v>
      </c>
      <c r="E17">
        <f t="shared" si="0"/>
        <v>26.725101433283026</v>
      </c>
    </row>
    <row r="18" spans="2:5" x14ac:dyDescent="0.2">
      <c r="B18">
        <v>3.3681653427932474</v>
      </c>
      <c r="C18">
        <v>43.263669314413505</v>
      </c>
      <c r="D18">
        <f t="shared" si="1"/>
        <v>145.71919158687527</v>
      </c>
      <c r="E18">
        <f t="shared" si="0"/>
        <v>11.344537776393555</v>
      </c>
    </row>
    <row r="19" spans="2:5" x14ac:dyDescent="0.2">
      <c r="B19">
        <v>5.9433438659156437</v>
      </c>
      <c r="C19">
        <v>38.91331226816871</v>
      </c>
      <c r="D19">
        <f t="shared" si="1"/>
        <v>231.27519577148047</v>
      </c>
      <c r="E19">
        <f t="shared" si="0"/>
        <v>35.323336308517106</v>
      </c>
    </row>
    <row r="20" spans="2:5" x14ac:dyDescent="0.2">
      <c r="B20">
        <v>3.9968649365410087</v>
      </c>
      <c r="C20">
        <v>41.106270126917984</v>
      </c>
      <c r="D20">
        <f t="shared" si="1"/>
        <v>164.29620974226162</v>
      </c>
      <c r="E20">
        <f t="shared" si="0"/>
        <v>15.974929320950961</v>
      </c>
    </row>
    <row r="21" spans="2:5" x14ac:dyDescent="0.2">
      <c r="B21">
        <v>4.7722801591392709</v>
      </c>
      <c r="C21">
        <v>40.855439681721457</v>
      </c>
      <c r="D21">
        <f t="shared" si="1"/>
        <v>194.97360418599055</v>
      </c>
      <c r="E21">
        <f t="shared" si="0"/>
        <v>22.774657917314347</v>
      </c>
    </row>
    <row r="22" spans="2:5" x14ac:dyDescent="0.2">
      <c r="B22">
        <v>6.2662680989778856</v>
      </c>
      <c r="C22">
        <v>38.967463802044229</v>
      </c>
      <c r="D22">
        <f t="shared" si="1"/>
        <v>244.18057532082526</v>
      </c>
      <c r="E22">
        <f t="shared" si="0"/>
        <v>39.266115888267926</v>
      </c>
    </row>
    <row r="23" spans="2:5" x14ac:dyDescent="0.2">
      <c r="B23">
        <v>5.568064537525288</v>
      </c>
      <c r="C23">
        <v>39.763870924949423</v>
      </c>
      <c r="D23">
        <f t="shared" si="1"/>
        <v>221.40779957194374</v>
      </c>
      <c r="E23">
        <f t="shared" si="0"/>
        <v>31.003342694046697</v>
      </c>
    </row>
    <row r="24" spans="2:5" x14ac:dyDescent="0.2">
      <c r="B24">
        <v>3.7360983016533531</v>
      </c>
      <c r="C24">
        <v>40.827803396693291</v>
      </c>
      <c r="D24">
        <f t="shared" si="1"/>
        <v>152.53668693062281</v>
      </c>
      <c r="E24">
        <f t="shared" si="0"/>
        <v>13.958430519617069</v>
      </c>
    </row>
    <row r="25" spans="2:5" x14ac:dyDescent="0.2">
      <c r="B25">
        <v>5.4016912210550494</v>
      </c>
      <c r="C25">
        <v>38.396617557889904</v>
      </c>
      <c r="D25">
        <f t="shared" si="1"/>
        <v>207.40667198066205</v>
      </c>
      <c r="E25">
        <f t="shared" si="0"/>
        <v>29.178268047623192</v>
      </c>
    </row>
    <row r="26" spans="2:5" x14ac:dyDescent="0.2">
      <c r="B26">
        <v>5.5633640622982909</v>
      </c>
      <c r="C26">
        <v>38.173271875403415</v>
      </c>
      <c r="D26">
        <f t="shared" si="1"/>
        <v>212.37180889196145</v>
      </c>
      <c r="E26">
        <f t="shared" si="0"/>
        <v>30.95101968967214</v>
      </c>
    </row>
    <row r="27" spans="2:5" x14ac:dyDescent="0.2">
      <c r="B27">
        <v>4.5704757942676935</v>
      </c>
      <c r="C27">
        <v>39.259048411464612</v>
      </c>
      <c r="D27">
        <f t="shared" si="1"/>
        <v>179.43253047058255</v>
      </c>
      <c r="E27">
        <f t="shared" si="0"/>
        <v>20.889248985986903</v>
      </c>
    </row>
    <row r="28" spans="2:5" x14ac:dyDescent="0.2">
      <c r="B28">
        <v>5.7685913365492389</v>
      </c>
      <c r="C28">
        <v>39.662817326901525</v>
      </c>
      <c r="D28">
        <f t="shared" si="1"/>
        <v>228.79858441509919</v>
      </c>
      <c r="E28">
        <f t="shared" si="0"/>
        <v>33.276646008110937</v>
      </c>
    </row>
    <row r="29" spans="2:5" x14ac:dyDescent="0.2">
      <c r="B29">
        <v>4.1175715395790391</v>
      </c>
      <c r="C29">
        <v>39.764856920841922</v>
      </c>
      <c r="D29">
        <f t="shared" si="1"/>
        <v>163.73464313269128</v>
      </c>
      <c r="E29">
        <f t="shared" si="0"/>
        <v>16.954395383551297</v>
      </c>
    </row>
    <row r="30" spans="2:5" x14ac:dyDescent="0.2">
      <c r="B30">
        <v>4.5860352729282994</v>
      </c>
      <c r="C30">
        <v>39.427929454143403</v>
      </c>
      <c r="D30">
        <f t="shared" si="1"/>
        <v>180.81787521523029</v>
      </c>
      <c r="E30">
        <f t="shared" si="0"/>
        <v>21.031719524542542</v>
      </c>
    </row>
    <row r="31" spans="2:5" x14ac:dyDescent="0.2">
      <c r="B31">
        <v>5.000859598853868</v>
      </c>
      <c r="C31">
        <v>39.398280802292263</v>
      </c>
      <c r="D31">
        <f t="shared" si="1"/>
        <v>197.02527072848332</v>
      </c>
      <c r="E31">
        <f t="shared" si="0"/>
        <v>25.008596727448868</v>
      </c>
    </row>
    <row r="32" spans="2:5" x14ac:dyDescent="0.2">
      <c r="B32">
        <v>5.5858087172071862</v>
      </c>
      <c r="C32">
        <v>38.628382565585625</v>
      </c>
      <c r="D32">
        <f t="shared" si="1"/>
        <v>215.77075606646227</v>
      </c>
      <c r="E32">
        <f t="shared" si="0"/>
        <v>31.201259025227792</v>
      </c>
    </row>
    <row r="33" spans="2:5" x14ac:dyDescent="0.2">
      <c r="B33">
        <v>4.7901183716427802</v>
      </c>
      <c r="C33">
        <v>39.019763256714441</v>
      </c>
      <c r="D33">
        <f t="shared" si="1"/>
        <v>186.90928483313976</v>
      </c>
      <c r="E33">
        <f t="shared" si="0"/>
        <v>22.94523401434968</v>
      </c>
    </row>
    <row r="34" spans="2:5" x14ac:dyDescent="0.2">
      <c r="B34">
        <v>6.149687893100424</v>
      </c>
      <c r="C34">
        <v>38.900624213799155</v>
      </c>
      <c r="D34">
        <f t="shared" si="1"/>
        <v>239.22669776164986</v>
      </c>
      <c r="E34">
        <f t="shared" si="0"/>
        <v>37.818661182545931</v>
      </c>
    </row>
    <row r="35" spans="2:5" x14ac:dyDescent="0.2">
      <c r="B35">
        <v>5.0504083795344954</v>
      </c>
      <c r="C35">
        <v>40.799183240931008</v>
      </c>
      <c r="D35">
        <f t="shared" si="1"/>
        <v>206.05253691816131</v>
      </c>
      <c r="E35">
        <f t="shared" si="0"/>
        <v>25.506624800072249</v>
      </c>
    </row>
    <row r="36" spans="2:5" x14ac:dyDescent="0.2">
      <c r="B36">
        <v>6.0495103373231771</v>
      </c>
      <c r="C36">
        <v>38.900979325353646</v>
      </c>
      <c r="D36">
        <f t="shared" si="1"/>
        <v>235.33187656072207</v>
      </c>
      <c r="E36">
        <f t="shared" si="0"/>
        <v>36.59657532137998</v>
      </c>
    </row>
    <row r="37" spans="2:5" x14ac:dyDescent="0.2">
      <c r="B37">
        <v>-2.681918467058555</v>
      </c>
      <c r="C37">
        <v>56.263836934117109</v>
      </c>
      <c r="D37">
        <f t="shared" si="1"/>
        <v>-150.89502330117986</v>
      </c>
      <c r="E37">
        <f t="shared" si="0"/>
        <v>7.1926866639497096</v>
      </c>
    </row>
    <row r="38" spans="2:5" x14ac:dyDescent="0.2">
      <c r="B38">
        <v>5.2630016459473552</v>
      </c>
      <c r="C38">
        <v>40.773996708105287</v>
      </c>
      <c r="D38">
        <f t="shared" si="1"/>
        <v>214.59361178661015</v>
      </c>
      <c r="E38">
        <f t="shared" si="0"/>
        <v>27.699186325244568</v>
      </c>
    </row>
    <row r="39" spans="2:5" x14ac:dyDescent="0.2">
      <c r="B39">
        <v>6.4403821923561502</v>
      </c>
      <c r="C39">
        <v>38.219235615287701</v>
      </c>
      <c r="D39">
        <f t="shared" si="1"/>
        <v>246.14648446216287</v>
      </c>
      <c r="E39">
        <f t="shared" si="0"/>
        <v>41.47852278361821</v>
      </c>
    </row>
    <row r="40" spans="2:5" x14ac:dyDescent="0.2">
      <c r="B40">
        <v>5.1303091150102347</v>
      </c>
      <c r="C40">
        <v>38.739381769979531</v>
      </c>
      <c r="D40">
        <f t="shared" si="1"/>
        <v>198.74500340438729</v>
      </c>
      <c r="E40">
        <f t="shared" si="0"/>
        <v>26.320071615557097</v>
      </c>
    </row>
    <row r="41" spans="2:5" x14ac:dyDescent="0.2">
      <c r="B41">
        <v>5.2322422568255362</v>
      </c>
      <c r="C41">
        <v>39.335515486348925</v>
      </c>
      <c r="D41">
        <f t="shared" si="1"/>
        <v>205.81294632169013</v>
      </c>
      <c r="E41">
        <f t="shared" si="0"/>
        <v>27.376359034110781</v>
      </c>
    </row>
    <row r="42" spans="2:5" x14ac:dyDescent="0.2">
      <c r="B42">
        <v>3.3767715377830037</v>
      </c>
      <c r="C42">
        <v>42.04645692443399</v>
      </c>
      <c r="D42">
        <f t="shared" si="1"/>
        <v>141.98127900704779</v>
      </c>
      <c r="E42">
        <f t="shared" si="0"/>
        <v>11.402586018381392</v>
      </c>
    </row>
    <row r="43" spans="2:5" x14ac:dyDescent="0.2">
      <c r="B43">
        <v>3.7447076239822366</v>
      </c>
      <c r="C43">
        <v>40.71058475203553</v>
      </c>
      <c r="D43">
        <f t="shared" si="1"/>
        <v>152.44923709772243</v>
      </c>
      <c r="E43">
        <f t="shared" si="0"/>
        <v>14.022835189110687</v>
      </c>
    </row>
    <row r="44" spans="2:5" x14ac:dyDescent="0.2">
      <c r="B44">
        <v>4.1163771364527868</v>
      </c>
      <c r="C44">
        <v>40.067245727094424</v>
      </c>
      <c r="D44">
        <f t="shared" si="1"/>
        <v>164.93189423164711</v>
      </c>
      <c r="E44">
        <f t="shared" si="0"/>
        <v>16.944560729511245</v>
      </c>
    </row>
    <row r="45" spans="2:5" x14ac:dyDescent="0.2">
      <c r="B45">
        <v>4.0339084728793573</v>
      </c>
      <c r="C45">
        <v>41.032183054241287</v>
      </c>
      <c r="D45">
        <f t="shared" si="1"/>
        <v>165.52007088324072</v>
      </c>
      <c r="E45">
        <f t="shared" si="0"/>
        <v>16.272417567567867</v>
      </c>
    </row>
    <row r="46" spans="2:5" x14ac:dyDescent="0.2">
      <c r="B46">
        <v>-2.0216771566086678</v>
      </c>
      <c r="C46">
        <v>52.943354313217334</v>
      </c>
      <c r="D46">
        <f t="shared" si="1"/>
        <v>-107.03437000927046</v>
      </c>
      <c r="E46">
        <f t="shared" si="0"/>
        <v>4.0871785255533082</v>
      </c>
    </row>
    <row r="47" spans="2:5" x14ac:dyDescent="0.2">
      <c r="B47">
        <v>4.6496472663139343</v>
      </c>
      <c r="C47">
        <v>38.800705467372133</v>
      </c>
      <c r="D47">
        <f t="shared" si="1"/>
        <v>180.40959410741897</v>
      </c>
      <c r="E47">
        <f t="shared" si="0"/>
        <v>21.619219701140644</v>
      </c>
    </row>
    <row r="48" spans="2:5" x14ac:dyDescent="0.2">
      <c r="B48">
        <v>2.9309709805283113</v>
      </c>
      <c r="C48">
        <v>44.238058038943379</v>
      </c>
      <c r="D48">
        <f t="shared" si="1"/>
        <v>129.66046434707022</v>
      </c>
      <c r="E48">
        <f t="shared" si="0"/>
        <v>8.59059088869909</v>
      </c>
    </row>
    <row r="49" spans="2:5" x14ac:dyDescent="0.2">
      <c r="B49">
        <v>5.2419124429707544</v>
      </c>
      <c r="C49">
        <v>39.216175114058494</v>
      </c>
      <c r="D49">
        <f t="shared" si="1"/>
        <v>205.56775629610325</v>
      </c>
      <c r="E49">
        <f t="shared" si="0"/>
        <v>27.477646059771622</v>
      </c>
    </row>
    <row r="50" spans="2:5" x14ac:dyDescent="0.2">
      <c r="B50">
        <v>5.8388507718696374</v>
      </c>
      <c r="C50">
        <v>39.022298456260728</v>
      </c>
      <c r="D50">
        <f t="shared" si="1"/>
        <v>227.84537746146532</v>
      </c>
      <c r="E50">
        <f t="shared" si="0"/>
        <v>34.092178336162661</v>
      </c>
    </row>
    <row r="51" spans="2:5" x14ac:dyDescent="0.2">
      <c r="B51">
        <v>5.3111441342907391</v>
      </c>
      <c r="C51">
        <v>40.27771173141852</v>
      </c>
      <c r="D51">
        <f t="shared" si="1"/>
        <v>213.92073240497677</v>
      </c>
      <c r="E51">
        <f t="shared" si="0"/>
        <v>28.208252015210924</v>
      </c>
    </row>
    <row r="52" spans="2:5" x14ac:dyDescent="0.2">
      <c r="B52">
        <v>5.0129231926680795</v>
      </c>
      <c r="C52">
        <v>39.87415361466384</v>
      </c>
      <c r="D52">
        <f t="shared" si="1"/>
        <v>199.8860694429581</v>
      </c>
      <c r="E52">
        <f t="shared" si="0"/>
        <v>25.129398935589531</v>
      </c>
    </row>
    <row r="53" spans="2:5" x14ac:dyDescent="0.2">
      <c r="B53">
        <v>4.4557683177717955</v>
      </c>
      <c r="C53">
        <v>39.088463364456409</v>
      </c>
      <c r="D53">
        <f t="shared" si="1"/>
        <v>174.16913664972839</v>
      </c>
      <c r="E53">
        <f t="shared" si="0"/>
        <v>19.853871301658895</v>
      </c>
    </row>
    <row r="54" spans="2:5" x14ac:dyDescent="0.2">
      <c r="B54">
        <v>3.2954363003608265</v>
      </c>
      <c r="C54">
        <v>42.509127399278348</v>
      </c>
      <c r="D54">
        <f t="shared" si="1"/>
        <v>140.08612152824489</v>
      </c>
      <c r="E54">
        <f t="shared" si="0"/>
        <v>10.859900409735852</v>
      </c>
    </row>
    <row r="55" spans="2:5" x14ac:dyDescent="0.2">
      <c r="B55">
        <v>4.3899855935094969</v>
      </c>
      <c r="C55">
        <v>42.120028812981005</v>
      </c>
      <c r="D55">
        <f t="shared" si="1"/>
        <v>184.90631968719154</v>
      </c>
      <c r="E55">
        <f t="shared" si="0"/>
        <v>19.271973511220931</v>
      </c>
    </row>
    <row r="56" spans="2:5" x14ac:dyDescent="0.2">
      <c r="B56">
        <v>5.4865161048527185</v>
      </c>
      <c r="C56">
        <v>38.926967790294562</v>
      </c>
      <c r="D56">
        <f t="shared" si="1"/>
        <v>213.57343569453414</v>
      </c>
      <c r="E56">
        <f t="shared" si="0"/>
        <v>30.101858968808244</v>
      </c>
    </row>
    <row r="57" spans="2:5" x14ac:dyDescent="0.2">
      <c r="B57">
        <v>1.7769568615773963</v>
      </c>
      <c r="C57">
        <v>45.446086276845207</v>
      </c>
      <c r="D57">
        <f t="shared" si="1"/>
        <v>80.755734841478443</v>
      </c>
      <c r="E57">
        <f t="shared" si="0"/>
        <v>3.1575756879069901</v>
      </c>
    </row>
    <row r="58" spans="2:5" x14ac:dyDescent="0.2">
      <c r="B58">
        <v>4.4258309468020478</v>
      </c>
      <c r="C58">
        <v>41.048338106395903</v>
      </c>
      <c r="D58">
        <f t="shared" si="1"/>
        <v>181.67300510608075</v>
      </c>
      <c r="E58">
        <f t="shared" si="0"/>
        <v>19.587979569670711</v>
      </c>
    </row>
    <row r="59" spans="2:5" x14ac:dyDescent="0.2">
      <c r="B59">
        <v>4.8279371207942638</v>
      </c>
      <c r="C59">
        <v>40.044125758411475</v>
      </c>
      <c r="D59">
        <f t="shared" si="1"/>
        <v>193.3305212187885</v>
      </c>
      <c r="E59">
        <f t="shared" si="0"/>
        <v>23.308976842343206</v>
      </c>
    </row>
    <row r="60" spans="2:5" x14ac:dyDescent="0.2">
      <c r="B60">
        <v>2.8508978826051994</v>
      </c>
      <c r="C60">
        <v>45.6982042347896</v>
      </c>
      <c r="D60">
        <f t="shared" si="1"/>
        <v>130.28091369182164</v>
      </c>
      <c r="E60">
        <f t="shared" si="0"/>
        <v>8.127618737042809</v>
      </c>
    </row>
    <row r="61" spans="2:5" x14ac:dyDescent="0.2">
      <c r="B61">
        <v>2.6813694447585661</v>
      </c>
      <c r="C61">
        <v>43.537261110482866</v>
      </c>
      <c r="D61">
        <f t="shared" si="1"/>
        <v>116.73948165012416</v>
      </c>
      <c r="E61">
        <f t="shared" si="0"/>
        <v>7.1897420992848611</v>
      </c>
    </row>
    <row r="62" spans="2:5" x14ac:dyDescent="0.2">
      <c r="B62">
        <v>-0.84910179640718297</v>
      </c>
      <c r="C62">
        <v>50.898203592814369</v>
      </c>
      <c r="D62">
        <f t="shared" si="1"/>
        <v>-43.217756104557218</v>
      </c>
      <c r="E62">
        <f t="shared" si="0"/>
        <v>0.72097386066190516</v>
      </c>
    </row>
    <row r="63" spans="2:5" x14ac:dyDescent="0.2">
      <c r="B63">
        <v>4.699602734123971</v>
      </c>
      <c r="C63">
        <v>39.200794531752059</v>
      </c>
      <c r="D63">
        <f t="shared" si="1"/>
        <v>184.22816116125398</v>
      </c>
      <c r="E63">
        <f t="shared" si="0"/>
        <v>22.086265858585502</v>
      </c>
    </row>
    <row r="64" spans="2:5" x14ac:dyDescent="0.2">
      <c r="B64">
        <v>3.4742099421695194</v>
      </c>
      <c r="C64">
        <v>43.051580115660961</v>
      </c>
      <c r="D64">
        <f t="shared" si="1"/>
        <v>149.57022766393689</v>
      </c>
      <c r="E64">
        <f t="shared" si="0"/>
        <v>12.070134722269536</v>
      </c>
    </row>
    <row r="65" spans="2:5" x14ac:dyDescent="0.2">
      <c r="B65">
        <v>5.4248934412377707</v>
      </c>
      <c r="C65">
        <v>39.450213117524456</v>
      </c>
      <c r="D65">
        <f t="shared" si="1"/>
        <v>214.0132023966907</v>
      </c>
      <c r="E65">
        <f t="shared" si="0"/>
        <v>29.429468848784584</v>
      </c>
    </row>
    <row r="66" spans="2:5" x14ac:dyDescent="0.2">
      <c r="B66">
        <v>4.7273410015219923</v>
      </c>
      <c r="C66">
        <v>40.345317996956013</v>
      </c>
      <c r="D66">
        <f t="shared" si="1"/>
        <v>190.72607598645331</v>
      </c>
      <c r="E66">
        <f t="shared" ref="E66:E129" si="2">B66^2</f>
        <v>22.347752944670955</v>
      </c>
    </row>
    <row r="67" spans="2:5" x14ac:dyDescent="0.2">
      <c r="B67">
        <v>4.1677002350388683</v>
      </c>
      <c r="C67">
        <v>41.764599529922265</v>
      </c>
      <c r="D67">
        <f t="shared" ref="D67:D130" si="3">B67*C67</f>
        <v>174.06233127716123</v>
      </c>
      <c r="E67">
        <f t="shared" si="2"/>
        <v>17.369725249143038</v>
      </c>
    </row>
    <row r="68" spans="2:5" x14ac:dyDescent="0.2">
      <c r="B68">
        <v>5.9011341890816809</v>
      </c>
      <c r="C68">
        <v>39.497731621836635</v>
      </c>
      <c r="D68">
        <f t="shared" si="3"/>
        <v>233.0814144647928</v>
      </c>
      <c r="E68">
        <f t="shared" si="2"/>
        <v>34.823384717548706</v>
      </c>
    </row>
    <row r="69" spans="2:5" x14ac:dyDescent="0.2">
      <c r="B69">
        <v>2.2938731992343584</v>
      </c>
      <c r="C69">
        <v>46.912253601531283</v>
      </c>
      <c r="D69">
        <f t="shared" si="3"/>
        <v>107.61076125223812</v>
      </c>
      <c r="E69">
        <f t="shared" si="2"/>
        <v>5.2618542541656703</v>
      </c>
    </row>
    <row r="70" spans="2:5" x14ac:dyDescent="0.2">
      <c r="B70">
        <v>5.8033428545925183</v>
      </c>
      <c r="C70">
        <v>38.293314290814962</v>
      </c>
      <c r="D70">
        <f t="shared" si="3"/>
        <v>222.22923186826657</v>
      </c>
      <c r="E70">
        <f t="shared" si="2"/>
        <v>33.678788287950042</v>
      </c>
    </row>
    <row r="71" spans="2:5" x14ac:dyDescent="0.2">
      <c r="B71">
        <v>4.0093681385703839</v>
      </c>
      <c r="C71">
        <v>43.181263722859235</v>
      </c>
      <c r="D71">
        <f t="shared" si="3"/>
        <v>173.12958295363697</v>
      </c>
      <c r="E71">
        <f t="shared" si="2"/>
        <v>16.075032870583346</v>
      </c>
    </row>
    <row r="72" spans="2:5" x14ac:dyDescent="0.2">
      <c r="B72">
        <v>-1.8713666108659233</v>
      </c>
      <c r="C72">
        <v>55.242733221731847</v>
      </c>
      <c r="D72">
        <f t="shared" si="3"/>
        <v>-103.37940644412267</v>
      </c>
      <c r="E72">
        <f t="shared" si="2"/>
        <v>3.5020129922638117</v>
      </c>
    </row>
    <row r="73" spans="2:5" x14ac:dyDescent="0.2">
      <c r="B73">
        <v>2.4330190709888448</v>
      </c>
      <c r="C73">
        <v>45.933961858022307</v>
      </c>
      <c r="D73">
        <f t="shared" si="3"/>
        <v>111.75820520664247</v>
      </c>
      <c r="E73">
        <f t="shared" si="2"/>
        <v>5.9195817997954219</v>
      </c>
    </row>
    <row r="74" spans="2:5" x14ac:dyDescent="0.2">
      <c r="B74">
        <v>5.9820187827873355</v>
      </c>
      <c r="C74">
        <v>38.335962434425326</v>
      </c>
      <c r="D74">
        <f t="shared" si="3"/>
        <v>229.326447338962</v>
      </c>
      <c r="E74">
        <f t="shared" si="2"/>
        <v>35.784548717620474</v>
      </c>
    </row>
    <row r="75" spans="2:5" x14ac:dyDescent="0.2">
      <c r="B75">
        <v>5.2964877104435288</v>
      </c>
      <c r="C75">
        <v>38.407024579112942</v>
      </c>
      <c r="D75">
        <f t="shared" si="3"/>
        <v>203.42233367797425</v>
      </c>
      <c r="E75">
        <f t="shared" si="2"/>
        <v>28.052782066879335</v>
      </c>
    </row>
    <row r="76" spans="2:5" x14ac:dyDescent="0.2">
      <c r="B76">
        <v>4.3560491493383751</v>
      </c>
      <c r="C76">
        <v>41.587901701323247</v>
      </c>
      <c r="D76">
        <f t="shared" si="3"/>
        <v>181.15894382881709</v>
      </c>
      <c r="E76">
        <f t="shared" si="2"/>
        <v>18.975164191451579</v>
      </c>
    </row>
    <row r="77" spans="2:5" x14ac:dyDescent="0.2">
      <c r="B77">
        <v>-13.522113171788281</v>
      </c>
      <c r="C77">
        <v>75.94422634357656</v>
      </c>
      <c r="D77">
        <f t="shared" si="3"/>
        <v>-1026.9264233617471</v>
      </c>
      <c r="E77">
        <f t="shared" si="2"/>
        <v>182.84754463065011</v>
      </c>
    </row>
    <row r="78" spans="2:5" x14ac:dyDescent="0.2">
      <c r="B78">
        <v>1.9109637057414197</v>
      </c>
      <c r="C78">
        <v>45.878072588517163</v>
      </c>
      <c r="D78">
        <f t="shared" si="3"/>
        <v>87.671331606026612</v>
      </c>
      <c r="E78">
        <f t="shared" si="2"/>
        <v>3.6517822846609795</v>
      </c>
    </row>
    <row r="79" spans="2:5" x14ac:dyDescent="0.2">
      <c r="B79">
        <v>4.9697356032926514</v>
      </c>
      <c r="C79">
        <v>38.860528793414694</v>
      </c>
      <c r="D79">
        <f t="shared" si="3"/>
        <v>193.12655350741224</v>
      </c>
      <c r="E79">
        <f t="shared" si="2"/>
        <v>24.698271966634575</v>
      </c>
    </row>
    <row r="80" spans="2:5" x14ac:dyDescent="0.2">
      <c r="B80">
        <v>5.4308546399670519</v>
      </c>
      <c r="C80">
        <v>40.038290720065895</v>
      </c>
      <c r="D80">
        <f t="shared" si="3"/>
        <v>217.44213693341962</v>
      </c>
      <c r="E80">
        <f t="shared" si="2"/>
        <v>29.494182120451658</v>
      </c>
    </row>
    <row r="81" spans="2:5" x14ac:dyDescent="0.2">
      <c r="B81">
        <v>5.5051082120177952</v>
      </c>
      <c r="C81">
        <v>38.48978357596441</v>
      </c>
      <c r="D81">
        <f t="shared" si="3"/>
        <v>211.89042364282932</v>
      </c>
      <c r="E81">
        <f t="shared" si="2"/>
        <v>30.306216426025767</v>
      </c>
    </row>
    <row r="82" spans="2:5" x14ac:dyDescent="0.2">
      <c r="B82">
        <v>3.4726118522227409</v>
      </c>
      <c r="C82">
        <v>44.454776295554517</v>
      </c>
      <c r="D82">
        <f t="shared" si="3"/>
        <v>154.37418305185318</v>
      </c>
      <c r="E82">
        <f t="shared" si="2"/>
        <v>12.059033076197856</v>
      </c>
    </row>
    <row r="83" spans="2:5" x14ac:dyDescent="0.2">
      <c r="B83">
        <v>2.199224405377457</v>
      </c>
      <c r="C83">
        <v>45.501551189245085</v>
      </c>
      <c r="D83">
        <f t="shared" si="3"/>
        <v>100.06812185791944</v>
      </c>
      <c r="E83">
        <f t="shared" si="2"/>
        <v>4.8365879852078297</v>
      </c>
    </row>
    <row r="84" spans="2:5" x14ac:dyDescent="0.2">
      <c r="B84">
        <v>2.5602226260790566</v>
      </c>
      <c r="C84">
        <v>44.979554747841888</v>
      </c>
      <c r="D84">
        <f t="shared" si="3"/>
        <v>115.15767377638646</v>
      </c>
      <c r="E84">
        <f t="shared" si="2"/>
        <v>6.5547398950871409</v>
      </c>
    </row>
    <row r="85" spans="2:5" x14ac:dyDescent="0.2">
      <c r="B85">
        <v>5.5850756968751298</v>
      </c>
      <c r="C85">
        <v>39.429848606249742</v>
      </c>
      <c r="D85">
        <f t="shared" si="3"/>
        <v>220.21868918223115</v>
      </c>
      <c r="E85">
        <f t="shared" si="2"/>
        <v>31.193070539825218</v>
      </c>
    </row>
    <row r="86" spans="2:5" x14ac:dyDescent="0.2">
      <c r="B86">
        <v>5.2583131939336631</v>
      </c>
      <c r="C86">
        <v>39.683373612132677</v>
      </c>
      <c r="D86">
        <f t="shared" si="3"/>
        <v>208.66760704447623</v>
      </c>
      <c r="E86">
        <f t="shared" si="2"/>
        <v>27.649857645496841</v>
      </c>
    </row>
    <row r="87" spans="2:5" x14ac:dyDescent="0.2">
      <c r="B87">
        <v>5.4402093834819709</v>
      </c>
      <c r="C87">
        <v>40.519581233036057</v>
      </c>
      <c r="D87">
        <f t="shared" si="3"/>
        <v>220.43500603872272</v>
      </c>
      <c r="E87">
        <f t="shared" si="2"/>
        <v>29.595878136125286</v>
      </c>
    </row>
    <row r="88" spans="2:5" x14ac:dyDescent="0.2">
      <c r="B88">
        <v>5.4468270214943715</v>
      </c>
      <c r="C88">
        <v>39.406345957011254</v>
      </c>
      <c r="D88">
        <f t="shared" si="3"/>
        <v>214.63954997700438</v>
      </c>
      <c r="E88">
        <f t="shared" si="2"/>
        <v>29.667924602081246</v>
      </c>
    </row>
    <row r="89" spans="2:5" x14ac:dyDescent="0.2">
      <c r="B89">
        <v>4.7544348883676513</v>
      </c>
      <c r="C89">
        <v>41.091130223264699</v>
      </c>
      <c r="D89">
        <f t="shared" si="3"/>
        <v>195.36510313594812</v>
      </c>
      <c r="E89">
        <f t="shared" si="2"/>
        <v>22.60465110772752</v>
      </c>
    </row>
    <row r="90" spans="2:5" x14ac:dyDescent="0.2">
      <c r="B90">
        <v>0.16013889507189205</v>
      </c>
      <c r="C90">
        <v>48.479722209856213</v>
      </c>
      <c r="D90">
        <f t="shared" si="3"/>
        <v>7.763489148078639</v>
      </c>
      <c r="E90">
        <f t="shared" si="2"/>
        <v>2.5644465714846451E-2</v>
      </c>
    </row>
    <row r="91" spans="2:5" x14ac:dyDescent="0.2">
      <c r="B91">
        <v>4.4118130363337578</v>
      </c>
      <c r="C91">
        <v>42.176373927332484</v>
      </c>
      <c r="D91">
        <f t="shared" si="3"/>
        <v>186.07427631789267</v>
      </c>
      <c r="E91">
        <f t="shared" si="2"/>
        <v>19.464094267564491</v>
      </c>
    </row>
    <row r="92" spans="2:5" x14ac:dyDescent="0.2">
      <c r="B92">
        <v>5.7725514025919473</v>
      </c>
      <c r="C92">
        <v>39.254897194816103</v>
      </c>
      <c r="D92">
        <f t="shared" si="3"/>
        <v>226.60091186053839</v>
      </c>
      <c r="E92">
        <f t="shared" si="2"/>
        <v>33.32234969556626</v>
      </c>
    </row>
    <row r="93" spans="2:5" x14ac:dyDescent="0.2">
      <c r="B93">
        <v>5.5875334044859208</v>
      </c>
      <c r="C93">
        <v>39.224933191028157</v>
      </c>
      <c r="D93">
        <f t="shared" si="3"/>
        <v>219.17062449359835</v>
      </c>
      <c r="E93">
        <f t="shared" si="2"/>
        <v>31.220529546246024</v>
      </c>
    </row>
    <row r="94" spans="2:5" x14ac:dyDescent="0.2">
      <c r="B94">
        <v>4.5286025736467046</v>
      </c>
      <c r="C94">
        <v>39.242794852706588</v>
      </c>
      <c r="D94">
        <f t="shared" si="3"/>
        <v>177.7150217670567</v>
      </c>
      <c r="E94">
        <f t="shared" si="2"/>
        <v>20.508241270039555</v>
      </c>
    </row>
    <row r="95" spans="2:5" x14ac:dyDescent="0.2">
      <c r="B95">
        <v>2.7692674607615864</v>
      </c>
      <c r="C95">
        <v>44.261465078476824</v>
      </c>
      <c r="D95">
        <f t="shared" si="3"/>
        <v>122.57183500746115</v>
      </c>
      <c r="E95">
        <f t="shared" si="2"/>
        <v>7.6688422692329246</v>
      </c>
    </row>
    <row r="96" spans="2:5" x14ac:dyDescent="0.2">
      <c r="B96">
        <v>6.0098246733934424</v>
      </c>
      <c r="C96">
        <v>38.380350653213114</v>
      </c>
      <c r="D96">
        <f t="shared" si="3"/>
        <v>230.65917832917231</v>
      </c>
      <c r="E96">
        <f t="shared" si="2"/>
        <v>36.117992604928595</v>
      </c>
    </row>
    <row r="97" spans="2:5" x14ac:dyDescent="0.2">
      <c r="B97">
        <v>5.4121439668565543</v>
      </c>
      <c r="C97">
        <v>39.875712066286894</v>
      </c>
      <c r="D97">
        <f t="shared" si="3"/>
        <v>215.81309448366372</v>
      </c>
      <c r="E97">
        <f t="shared" si="2"/>
        <v>29.291302317981799</v>
      </c>
    </row>
    <row r="98" spans="2:5" x14ac:dyDescent="0.2">
      <c r="B98">
        <v>5.9204817537817469</v>
      </c>
      <c r="C98">
        <v>39.359036492436509</v>
      </c>
      <c r="D98">
        <f t="shared" si="3"/>
        <v>233.02445739990029</v>
      </c>
      <c r="E98">
        <f t="shared" si="2"/>
        <v>35.052104196862587</v>
      </c>
    </row>
    <row r="99" spans="2:5" x14ac:dyDescent="0.2">
      <c r="B99">
        <v>-0.75701179554390663</v>
      </c>
      <c r="C99">
        <v>51.114023591087815</v>
      </c>
      <c r="D99">
        <f t="shared" si="3"/>
        <v>-38.693918776162988</v>
      </c>
      <c r="E99">
        <f t="shared" si="2"/>
        <v>0.57306685859260953</v>
      </c>
    </row>
    <row r="100" spans="2:5" x14ac:dyDescent="0.2">
      <c r="B100">
        <v>5.1614075331467646</v>
      </c>
      <c r="C100">
        <v>40.877184933706474</v>
      </c>
      <c r="D100">
        <f t="shared" si="3"/>
        <v>210.98381025066601</v>
      </c>
      <c r="E100">
        <f t="shared" si="2"/>
        <v>26.640127723224168</v>
      </c>
    </row>
    <row r="101" spans="2:5" x14ac:dyDescent="0.2">
      <c r="B101">
        <v>-0.84405248440524971</v>
      </c>
      <c r="C101">
        <v>49.688104968810499</v>
      </c>
      <c r="D101">
        <f t="shared" si="3"/>
        <v>-41.939368444313338</v>
      </c>
      <c r="E101">
        <f t="shared" si="2"/>
        <v>0.71242459643067435</v>
      </c>
    </row>
    <row r="102" spans="2:5" x14ac:dyDescent="0.2">
      <c r="B102">
        <v>4.4599253088193009</v>
      </c>
      <c r="C102">
        <v>41.080149382361398</v>
      </c>
      <c r="D102">
        <f t="shared" si="3"/>
        <v>183.21439792047119</v>
      </c>
      <c r="E102">
        <f t="shared" si="2"/>
        <v>19.890933760246938</v>
      </c>
    </row>
    <row r="103" spans="2:5" x14ac:dyDescent="0.2">
      <c r="B103">
        <v>5.5704973954731969</v>
      </c>
      <c r="C103">
        <v>40.059005209053609</v>
      </c>
      <c r="D103">
        <f t="shared" si="3"/>
        <v>223.14858418228036</v>
      </c>
      <c r="E103">
        <f t="shared" si="2"/>
        <v>31.030441232973669</v>
      </c>
    </row>
    <row r="104" spans="2:5" x14ac:dyDescent="0.2">
      <c r="B104">
        <v>6.0604172793516966</v>
      </c>
      <c r="C104">
        <v>39.179165441296604</v>
      </c>
      <c r="D104">
        <f t="shared" si="3"/>
        <v>237.44209123101277</v>
      </c>
      <c r="E104">
        <f t="shared" si="2"/>
        <v>36.728657599864619</v>
      </c>
    </row>
    <row r="105" spans="2:5" x14ac:dyDescent="0.2">
      <c r="B105">
        <v>4.5111764340204061</v>
      </c>
      <c r="C105">
        <v>38.977647131959188</v>
      </c>
      <c r="D105">
        <f t="shared" si="3"/>
        <v>175.83504319525736</v>
      </c>
      <c r="E105">
        <f t="shared" si="2"/>
        <v>20.350712818861069</v>
      </c>
    </row>
    <row r="106" spans="2:5" x14ac:dyDescent="0.2">
      <c r="B106">
        <v>5.6630158042563927</v>
      </c>
      <c r="C106">
        <v>38.273968391487216</v>
      </c>
      <c r="D106">
        <f t="shared" si="3"/>
        <v>216.74608789260174</v>
      </c>
      <c r="E106">
        <f t="shared" si="2"/>
        <v>32.069747999257679</v>
      </c>
    </row>
    <row r="107" spans="2:5" x14ac:dyDescent="0.2">
      <c r="B107">
        <v>5.7119254569320184</v>
      </c>
      <c r="C107">
        <v>39.676149086135965</v>
      </c>
      <c r="D107">
        <f t="shared" si="3"/>
        <v>226.62720599813005</v>
      </c>
      <c r="E107">
        <f t="shared" si="2"/>
        <v>32.626092425548045</v>
      </c>
    </row>
    <row r="108" spans="2:5" x14ac:dyDescent="0.2">
      <c r="B108">
        <v>4.0080481702158295</v>
      </c>
      <c r="C108">
        <v>41.38390365956834</v>
      </c>
      <c r="D108">
        <f t="shared" si="3"/>
        <v>165.86867933912106</v>
      </c>
      <c r="E108">
        <f t="shared" si="2"/>
        <v>16.06445013477046</v>
      </c>
    </row>
    <row r="109" spans="2:5" x14ac:dyDescent="0.2">
      <c r="B109">
        <v>3.9490875775932999</v>
      </c>
      <c r="C109">
        <v>43.6018248448134</v>
      </c>
      <c r="D109">
        <f t="shared" si="3"/>
        <v>172.18742485505152</v>
      </c>
      <c r="E109">
        <f t="shared" si="2"/>
        <v>15.595292695501717</v>
      </c>
    </row>
    <row r="110" spans="2:5" x14ac:dyDescent="0.2">
      <c r="B110">
        <v>3.3078211746371835</v>
      </c>
      <c r="C110">
        <v>41.784357650725632</v>
      </c>
      <c r="D110">
        <f t="shared" si="3"/>
        <v>138.21518300568346</v>
      </c>
      <c r="E110">
        <f t="shared" si="2"/>
        <v>10.941680923378117</v>
      </c>
    </row>
    <row r="111" spans="2:5" x14ac:dyDescent="0.2">
      <c r="B111">
        <v>4.9059131702428118</v>
      </c>
      <c r="C111">
        <v>39.588173659514375</v>
      </c>
      <c r="D111">
        <f t="shared" si="3"/>
        <v>194.21614254207114</v>
      </c>
      <c r="E111">
        <f t="shared" si="2"/>
        <v>24.067984033961878</v>
      </c>
    </row>
    <row r="112" spans="2:5" x14ac:dyDescent="0.2">
      <c r="B112">
        <v>5.0732542334236577</v>
      </c>
      <c r="C112">
        <v>39.453491533152686</v>
      </c>
      <c r="D112">
        <f t="shared" si="3"/>
        <v>200.15759294391131</v>
      </c>
      <c r="E112">
        <f t="shared" si="2"/>
        <v>25.737908516951066</v>
      </c>
    </row>
    <row r="113" spans="2:5" x14ac:dyDescent="0.2">
      <c r="B113">
        <v>5.3813666078792792</v>
      </c>
      <c r="C113">
        <v>39.237266784241442</v>
      </c>
      <c r="D113">
        <f t="shared" si="3"/>
        <v>211.15011725716769</v>
      </c>
      <c r="E113">
        <f t="shared" si="2"/>
        <v>28.959106568398141</v>
      </c>
    </row>
    <row r="114" spans="2:5" x14ac:dyDescent="0.2">
      <c r="B114">
        <v>2.9200124055486611</v>
      </c>
      <c r="C114">
        <v>44.659975188902678</v>
      </c>
      <c r="D114">
        <f t="shared" si="3"/>
        <v>130.40768158309123</v>
      </c>
      <c r="E114">
        <f t="shared" si="2"/>
        <v>8.5264724485580796</v>
      </c>
    </row>
    <row r="115" spans="2:5" x14ac:dyDescent="0.2">
      <c r="B115">
        <v>5.2118388074434527</v>
      </c>
      <c r="C115">
        <v>39.276322385113097</v>
      </c>
      <c r="D115">
        <f t="shared" si="3"/>
        <v>204.70186122039243</v>
      </c>
      <c r="E115">
        <f t="shared" si="2"/>
        <v>27.163263754773592</v>
      </c>
    </row>
    <row r="116" spans="2:5" x14ac:dyDescent="0.2">
      <c r="B116">
        <v>5.8953558429710462</v>
      </c>
      <c r="C116">
        <v>39.40928831405791</v>
      </c>
      <c r="D116">
        <f t="shared" si="3"/>
        <v>232.33177812961188</v>
      </c>
      <c r="E116">
        <f t="shared" si="2"/>
        <v>34.755220515252851</v>
      </c>
    </row>
    <row r="117" spans="2:5" x14ac:dyDescent="0.2">
      <c r="B117">
        <v>-0.40421455938697548</v>
      </c>
      <c r="C117">
        <v>49.808429118773951</v>
      </c>
      <c r="D117">
        <f t="shared" si="3"/>
        <v>-20.133292230002613</v>
      </c>
      <c r="E117">
        <f t="shared" si="2"/>
        <v>0.16338941002040672</v>
      </c>
    </row>
    <row r="118" spans="2:5" x14ac:dyDescent="0.2">
      <c r="B118">
        <v>4.8489087576258072</v>
      </c>
      <c r="C118">
        <v>39.802182484748386</v>
      </c>
      <c r="D118">
        <f t="shared" si="3"/>
        <v>192.99715122291695</v>
      </c>
      <c r="E118">
        <f t="shared" si="2"/>
        <v>23.511916139780251</v>
      </c>
    </row>
    <row r="119" spans="2:5" x14ac:dyDescent="0.2">
      <c r="B119">
        <v>5.1542524830433862</v>
      </c>
      <c r="C119">
        <v>39.691495033913228</v>
      </c>
      <c r="D119">
        <f t="shared" si="3"/>
        <v>204.57998683425149</v>
      </c>
      <c r="E119">
        <f t="shared" si="2"/>
        <v>26.566318658958913</v>
      </c>
    </row>
    <row r="120" spans="2:5" x14ac:dyDescent="0.2">
      <c r="B120">
        <v>5.5377152703668528</v>
      </c>
      <c r="C120">
        <v>39.524569459266296</v>
      </c>
      <c r="D120">
        <f t="shared" si="3"/>
        <v>218.87581184925432</v>
      </c>
      <c r="E120">
        <f t="shared" si="2"/>
        <v>30.666290415654228</v>
      </c>
    </row>
    <row r="121" spans="2:5" x14ac:dyDescent="0.2">
      <c r="B121">
        <v>5.8502117148906123</v>
      </c>
      <c r="C121">
        <v>39.299576570218775</v>
      </c>
      <c r="D121">
        <f t="shared" si="3"/>
        <v>229.9108432413345</v>
      </c>
      <c r="E121">
        <f t="shared" si="2"/>
        <v>34.224977109043358</v>
      </c>
    </row>
    <row r="122" spans="2:5" x14ac:dyDescent="0.2">
      <c r="B122">
        <v>4.6604542459119394</v>
      </c>
      <c r="C122">
        <v>39.279091508176123</v>
      </c>
      <c r="D122">
        <f t="shared" si="3"/>
        <v>183.05840879484302</v>
      </c>
      <c r="E122">
        <f t="shared" si="2"/>
        <v>21.719833778238623</v>
      </c>
    </row>
    <row r="123" spans="2:5" x14ac:dyDescent="0.2">
      <c r="B123">
        <v>3.8434413687578228</v>
      </c>
      <c r="C123">
        <v>41.313117262484354</v>
      </c>
      <c r="D123">
        <f t="shared" si="3"/>
        <v>158.78454395897529</v>
      </c>
      <c r="E123">
        <f t="shared" si="2"/>
        <v>14.772041555079007</v>
      </c>
    </row>
    <row r="124" spans="2:5" x14ac:dyDescent="0.2">
      <c r="B124">
        <v>5.587833494223851</v>
      </c>
      <c r="C124">
        <v>38.624333011552295</v>
      </c>
      <c r="D124">
        <f t="shared" si="3"/>
        <v>215.82634169400791</v>
      </c>
      <c r="E124">
        <f t="shared" si="2"/>
        <v>31.223883159169933</v>
      </c>
    </row>
    <row r="125" spans="2:5" x14ac:dyDescent="0.2">
      <c r="B125">
        <v>-8.9865340120314698</v>
      </c>
      <c r="C125">
        <v>66.173068024062943</v>
      </c>
      <c r="D125">
        <f t="shared" si="3"/>
        <v>-594.66652647871376</v>
      </c>
      <c r="E125">
        <f t="shared" si="2"/>
        <v>80.757793549398428</v>
      </c>
    </row>
    <row r="126" spans="2:5" x14ac:dyDescent="0.2">
      <c r="B126">
        <v>4.1226504751847948</v>
      </c>
      <c r="C126">
        <v>40.654699049630409</v>
      </c>
      <c r="D126">
        <f t="shared" si="3"/>
        <v>167.60511435545362</v>
      </c>
      <c r="E126">
        <f t="shared" si="2"/>
        <v>16.996246940541415</v>
      </c>
    </row>
    <row r="127" spans="2:5" x14ac:dyDescent="0.2">
      <c r="B127">
        <v>5.1346387359874157</v>
      </c>
      <c r="C127">
        <v>40.030722528025166</v>
      </c>
      <c r="D127">
        <f t="shared" si="3"/>
        <v>205.5432985219621</v>
      </c>
      <c r="E127">
        <f t="shared" si="2"/>
        <v>26.364514949102446</v>
      </c>
    </row>
    <row r="128" spans="2:5" x14ac:dyDescent="0.2">
      <c r="B128">
        <v>5.4213704015725916</v>
      </c>
      <c r="C128">
        <v>40.157259196854817</v>
      </c>
      <c r="D128">
        <f t="shared" si="3"/>
        <v>217.70737641810746</v>
      </c>
      <c r="E128">
        <f t="shared" si="2"/>
        <v>29.391257031047363</v>
      </c>
    </row>
    <row r="129" spans="2:5" x14ac:dyDescent="0.2">
      <c r="B129">
        <v>5.2739592320271953</v>
      </c>
      <c r="C129">
        <v>40.652081535945612</v>
      </c>
      <c r="D129">
        <f t="shared" si="3"/>
        <v>214.39742071762265</v>
      </c>
      <c r="E129">
        <f t="shared" si="2"/>
        <v>27.814645981084883</v>
      </c>
    </row>
    <row r="130" spans="2:5" x14ac:dyDescent="0.2">
      <c r="B130">
        <v>4.0213876243466551</v>
      </c>
      <c r="C130">
        <v>42.657224751306693</v>
      </c>
      <c r="D130">
        <f t="shared" si="3"/>
        <v>171.54123570387856</v>
      </c>
      <c r="E130">
        <f t="shared" ref="E130:E193" si="4">B130^2</f>
        <v>16.171558425248435</v>
      </c>
    </row>
    <row r="131" spans="2:5" x14ac:dyDescent="0.2">
      <c r="B131">
        <v>5.3065456208822397</v>
      </c>
      <c r="C131">
        <v>38.386908758235521</v>
      </c>
      <c r="D131">
        <f t="shared" ref="D131:D194" si="5">B131*C131</f>
        <v>203.70188257022079</v>
      </c>
      <c r="E131">
        <f t="shared" si="4"/>
        <v>28.159426426504474</v>
      </c>
    </row>
    <row r="132" spans="2:5" x14ac:dyDescent="0.2">
      <c r="B132">
        <v>-6.107394048692516</v>
      </c>
      <c r="C132">
        <v>60.414788097385035</v>
      </c>
      <c r="D132">
        <f t="shared" si="5"/>
        <v>-368.97691727898882</v>
      </c>
      <c r="E132">
        <f t="shared" si="4"/>
        <v>37.300262066004763</v>
      </c>
    </row>
    <row r="133" spans="2:5" x14ac:dyDescent="0.2">
      <c r="B133">
        <v>5.5553799340715031</v>
      </c>
      <c r="C133">
        <v>38.289240131856992</v>
      </c>
      <c r="D133">
        <f t="shared" si="5"/>
        <v>212.71127631936366</v>
      </c>
      <c r="E133">
        <f t="shared" si="4"/>
        <v>30.862246211884298</v>
      </c>
    </row>
    <row r="134" spans="2:5" x14ac:dyDescent="0.2">
      <c r="B134">
        <v>1.4873244899542364</v>
      </c>
      <c r="C134">
        <v>45.22535102009153</v>
      </c>
      <c r="D134">
        <f t="shared" si="5"/>
        <v>67.264772138958932</v>
      </c>
      <c r="E134">
        <f t="shared" si="4"/>
        <v>2.2121341384176296</v>
      </c>
    </row>
    <row r="135" spans="2:5" x14ac:dyDescent="0.2">
      <c r="B135">
        <v>4.8443645678400244</v>
      </c>
      <c r="C135">
        <v>41.811270864319951</v>
      </c>
      <c r="D135">
        <f t="shared" si="5"/>
        <v>202.54903911147352</v>
      </c>
      <c r="E135">
        <f t="shared" si="4"/>
        <v>23.467868066143868</v>
      </c>
    </row>
    <row r="136" spans="2:5" x14ac:dyDescent="0.2">
      <c r="B136">
        <v>5.0112626839594121</v>
      </c>
      <c r="C136">
        <v>39.177474632081179</v>
      </c>
      <c r="D136">
        <f t="shared" si="5"/>
        <v>196.32861667551492</v>
      </c>
      <c r="E136">
        <f t="shared" si="4"/>
        <v>25.112753687644091</v>
      </c>
    </row>
    <row r="137" spans="2:5" x14ac:dyDescent="0.2">
      <c r="B137">
        <v>2.405887240016046</v>
      </c>
      <c r="C137">
        <v>43.488225519967905</v>
      </c>
      <c r="D137">
        <f t="shared" si="5"/>
        <v>104.62776686943096</v>
      </c>
      <c r="E137">
        <f t="shared" si="4"/>
        <v>5.7882934116720275</v>
      </c>
    </row>
    <row r="138" spans="2:5" x14ac:dyDescent="0.2">
      <c r="B138">
        <v>3.6069618888469641</v>
      </c>
      <c r="C138">
        <v>43.286076222306072</v>
      </c>
      <c r="D138">
        <f t="shared" si="5"/>
        <v>156.13122725158277</v>
      </c>
      <c r="E138">
        <f t="shared" si="4"/>
        <v>13.010174067594459</v>
      </c>
    </row>
    <row r="139" spans="2:5" x14ac:dyDescent="0.2">
      <c r="B139">
        <v>6.0115552037989701</v>
      </c>
      <c r="C139">
        <v>39.176889592402063</v>
      </c>
      <c r="D139">
        <f t="shared" si="5"/>
        <v>235.51403449786233</v>
      </c>
      <c r="E139">
        <f t="shared" si="4"/>
        <v>36.138795968322476</v>
      </c>
    </row>
    <row r="140" spans="2:5" x14ac:dyDescent="0.2">
      <c r="B140">
        <v>5.7460598081624958</v>
      </c>
      <c r="C140">
        <v>39.307880383675005</v>
      </c>
      <c r="D140">
        <f t="shared" si="5"/>
        <v>225.86543161669394</v>
      </c>
      <c r="E140">
        <f t="shared" si="4"/>
        <v>33.017203318980421</v>
      </c>
    </row>
    <row r="141" spans="2:5" x14ac:dyDescent="0.2">
      <c r="B141">
        <v>4.3808271118687934</v>
      </c>
      <c r="C141">
        <v>40.738345776262413</v>
      </c>
      <c r="D141">
        <f t="shared" si="5"/>
        <v>178.46764966933591</v>
      </c>
      <c r="E141">
        <f t="shared" si="4"/>
        <v>19.191646184084675</v>
      </c>
    </row>
    <row r="142" spans="2:5" x14ac:dyDescent="0.2">
      <c r="B142">
        <v>5.08097880521753</v>
      </c>
      <c r="C142">
        <v>39.638042389564937</v>
      </c>
      <c r="D142">
        <f t="shared" si="5"/>
        <v>201.40005326169347</v>
      </c>
      <c r="E142">
        <f t="shared" si="4"/>
        <v>25.816345619069757</v>
      </c>
    </row>
    <row r="143" spans="2:5" x14ac:dyDescent="0.2">
      <c r="B143">
        <v>-3.3552845528455286</v>
      </c>
      <c r="C143">
        <v>56.91056910569106</v>
      </c>
      <c r="D143">
        <f t="shared" si="5"/>
        <v>-190.95115341397317</v>
      </c>
      <c r="E143">
        <f t="shared" si="4"/>
        <v>11.25793443056382</v>
      </c>
    </row>
    <row r="144" spans="2:5" x14ac:dyDescent="0.2">
      <c r="B144">
        <v>6.3015936007937015</v>
      </c>
      <c r="C144">
        <v>38.196812798412594</v>
      </c>
      <c r="D144">
        <f t="shared" si="5"/>
        <v>240.70079110119175</v>
      </c>
      <c r="E144">
        <f t="shared" si="4"/>
        <v>39.710081909564131</v>
      </c>
    </row>
    <row r="145" spans="2:5" x14ac:dyDescent="0.2">
      <c r="B145">
        <v>-2.1226233065509348</v>
      </c>
      <c r="C145">
        <v>53.545246613101867</v>
      </c>
      <c r="D145">
        <f t="shared" si="5"/>
        <v>-113.65638841598752</v>
      </c>
      <c r="E145">
        <f t="shared" si="4"/>
        <v>4.5055297015132236</v>
      </c>
    </row>
    <row r="146" spans="2:5" x14ac:dyDescent="0.2">
      <c r="B146">
        <v>3.1528596187175069</v>
      </c>
      <c r="C146">
        <v>42.894280762564989</v>
      </c>
      <c r="D146">
        <f t="shared" si="5"/>
        <v>135.23964569022235</v>
      </c>
      <c r="E146">
        <f t="shared" si="4"/>
        <v>9.9405237753395035</v>
      </c>
    </row>
    <row r="147" spans="2:5" x14ac:dyDescent="0.2">
      <c r="B147">
        <v>4.7799452621232525</v>
      </c>
      <c r="C147">
        <v>39.240109475753492</v>
      </c>
      <c r="D147">
        <f t="shared" si="5"/>
        <v>187.56557537382565</v>
      </c>
      <c r="E147">
        <f t="shared" si="4"/>
        <v>22.847876708894528</v>
      </c>
    </row>
    <row r="148" spans="2:5" x14ac:dyDescent="0.2">
      <c r="B148">
        <v>5.0353968179195157</v>
      </c>
      <c r="C148">
        <v>40.02920636416097</v>
      </c>
      <c r="D148">
        <f t="shared" si="5"/>
        <v>201.56293834993977</v>
      </c>
      <c r="E148">
        <f t="shared" si="4"/>
        <v>25.355221113913984</v>
      </c>
    </row>
    <row r="149" spans="2:5" x14ac:dyDescent="0.2">
      <c r="B149">
        <v>6.2022577105646057</v>
      </c>
      <c r="C149">
        <v>39.095484578870789</v>
      </c>
      <c r="D149">
        <f t="shared" si="5"/>
        <v>242.48027067756098</v>
      </c>
      <c r="E149">
        <f t="shared" si="4"/>
        <v>38.468000708258103</v>
      </c>
    </row>
    <row r="150" spans="2:5" x14ac:dyDescent="0.2">
      <c r="B150">
        <v>4.9785035104207012</v>
      </c>
      <c r="C150">
        <v>40.742992979158601</v>
      </c>
      <c r="D150">
        <f t="shared" si="5"/>
        <v>202.83913357178707</v>
      </c>
      <c r="E150">
        <f t="shared" si="4"/>
        <v>24.785497203271245</v>
      </c>
    </row>
    <row r="151" spans="2:5" x14ac:dyDescent="0.2">
      <c r="B151">
        <v>6.1041063658197174</v>
      </c>
      <c r="C151">
        <v>39.091787268360562</v>
      </c>
      <c r="D151">
        <f t="shared" si="5"/>
        <v>238.6204275160699</v>
      </c>
      <c r="E151">
        <f t="shared" si="4"/>
        <v>37.260114525240795</v>
      </c>
    </row>
    <row r="152" spans="2:5" x14ac:dyDescent="0.2">
      <c r="B152">
        <v>4.4495216866350873</v>
      </c>
      <c r="C152">
        <v>39.100956626729825</v>
      </c>
      <c r="D152">
        <f t="shared" si="5"/>
        <v>173.98055447881228</v>
      </c>
      <c r="E152">
        <f t="shared" si="4"/>
        <v>19.798243239835951</v>
      </c>
    </row>
    <row r="153" spans="2:5" x14ac:dyDescent="0.2">
      <c r="B153">
        <v>5.2456572912369239</v>
      </c>
      <c r="C153">
        <v>40.308685417526149</v>
      </c>
      <c r="D153">
        <f t="shared" si="5"/>
        <v>211.44554956062152</v>
      </c>
      <c r="E153">
        <f t="shared" si="4"/>
        <v>27.516920417107102</v>
      </c>
    </row>
    <row r="154" spans="2:5" x14ac:dyDescent="0.2">
      <c r="B154">
        <v>5.4311118659747599</v>
      </c>
      <c r="C154">
        <v>38.63777626805048</v>
      </c>
      <c r="D154">
        <f t="shared" si="5"/>
        <v>209.84608516428693</v>
      </c>
      <c r="E154">
        <f t="shared" si="4"/>
        <v>29.496976100731839</v>
      </c>
    </row>
    <row r="155" spans="2:5" x14ac:dyDescent="0.2">
      <c r="B155">
        <v>4.732464904321585</v>
      </c>
      <c r="C155">
        <v>40.03507019135683</v>
      </c>
      <c r="D155">
        <f t="shared" si="5"/>
        <v>189.46456462264743</v>
      </c>
      <c r="E155">
        <f t="shared" si="4"/>
        <v>22.396224070635508</v>
      </c>
    </row>
    <row r="156" spans="2:5" x14ac:dyDescent="0.2">
      <c r="B156">
        <v>2.753355594840567</v>
      </c>
      <c r="C156">
        <v>42.493288810318866</v>
      </c>
      <c r="D156">
        <f t="shared" si="5"/>
        <v>116.99913448906752</v>
      </c>
      <c r="E156">
        <f t="shared" si="4"/>
        <v>7.5809670316398527</v>
      </c>
    </row>
    <row r="157" spans="2:5" x14ac:dyDescent="0.2">
      <c r="B157">
        <v>3.4141668237996434</v>
      </c>
      <c r="C157">
        <v>41.671666352400713</v>
      </c>
      <c r="D157">
        <f t="shared" si="5"/>
        <v>142.27402075281441</v>
      </c>
      <c r="E157">
        <f t="shared" si="4"/>
        <v>11.656535100734146</v>
      </c>
    </row>
    <row r="158" spans="2:5" x14ac:dyDescent="0.2">
      <c r="B158">
        <v>6.2440359434793216</v>
      </c>
      <c r="C158">
        <v>38.511928113041357</v>
      </c>
      <c r="D158">
        <f t="shared" si="5"/>
        <v>240.46986339052199</v>
      </c>
      <c r="E158">
        <f t="shared" si="4"/>
        <v>38.987984863461705</v>
      </c>
    </row>
    <row r="159" spans="2:5" x14ac:dyDescent="0.2">
      <c r="B159">
        <v>4.7363967016267665</v>
      </c>
      <c r="C159">
        <v>41.927206596746466</v>
      </c>
      <c r="D159">
        <f t="shared" si="5"/>
        <v>198.58388303325395</v>
      </c>
      <c r="E159">
        <f t="shared" si="4"/>
        <v>22.433453715180914</v>
      </c>
    </row>
    <row r="160" spans="2:5" x14ac:dyDescent="0.2">
      <c r="B160">
        <v>4.3303370786516844</v>
      </c>
      <c r="C160">
        <v>40.539325842696634</v>
      </c>
      <c r="D160">
        <f t="shared" si="5"/>
        <v>175.54894584017168</v>
      </c>
      <c r="E160">
        <f t="shared" si="4"/>
        <v>18.751819214745606</v>
      </c>
    </row>
    <row r="161" spans="2:5" x14ac:dyDescent="0.2">
      <c r="B161">
        <v>5.0106141983004981</v>
      </c>
      <c r="C161">
        <v>39.878771603399002</v>
      </c>
      <c r="D161">
        <f t="shared" si="5"/>
        <v>199.81713920677376</v>
      </c>
      <c r="E161">
        <f t="shared" si="4"/>
        <v>25.106254644210544</v>
      </c>
    </row>
    <row r="162" spans="2:5" x14ac:dyDescent="0.2">
      <c r="B162">
        <v>5.1334679346080634</v>
      </c>
      <c r="C162">
        <v>39.03306413078387</v>
      </c>
      <c r="D162">
        <f t="shared" si="5"/>
        <v>200.37498310487916</v>
      </c>
      <c r="E162">
        <f t="shared" si="4"/>
        <v>26.352493035649175</v>
      </c>
    </row>
    <row r="163" spans="2:5" x14ac:dyDescent="0.2">
      <c r="B163">
        <v>5.4444043321299631</v>
      </c>
      <c r="C163">
        <v>39.711191335740075</v>
      </c>
      <c r="D163">
        <f t="shared" si="5"/>
        <v>216.20378214234512</v>
      </c>
      <c r="E163">
        <f t="shared" si="4"/>
        <v>29.641538531715511</v>
      </c>
    </row>
    <row r="164" spans="2:5" x14ac:dyDescent="0.2">
      <c r="B164">
        <v>4.897280420841188</v>
      </c>
      <c r="C164">
        <v>38.305439158317625</v>
      </c>
      <c r="D164">
        <f t="shared" si="5"/>
        <v>187.59247720175227</v>
      </c>
      <c r="E164">
        <f t="shared" si="4"/>
        <v>23.983355520354444</v>
      </c>
    </row>
    <row r="165" spans="2:5" x14ac:dyDescent="0.2">
      <c r="B165">
        <v>5.2526746739813923</v>
      </c>
      <c r="C165">
        <v>38.994650652037215</v>
      </c>
      <c r="D165">
        <f t="shared" si="5"/>
        <v>204.82621390070787</v>
      </c>
      <c r="E165">
        <f t="shared" si="4"/>
        <v>27.590591230685526</v>
      </c>
    </row>
    <row r="166" spans="2:5" x14ac:dyDescent="0.2">
      <c r="B166">
        <v>5.5945281213006588</v>
      </c>
      <c r="C166">
        <v>38.510943757398685</v>
      </c>
      <c r="D166">
        <f t="shared" si="5"/>
        <v>215.45055782859501</v>
      </c>
      <c r="E166">
        <f t="shared" si="4"/>
        <v>31.29874490002388</v>
      </c>
    </row>
    <row r="167" spans="2:5" x14ac:dyDescent="0.2">
      <c r="B167">
        <v>2.7397050554618403</v>
      </c>
      <c r="C167">
        <v>44.420589889076318</v>
      </c>
      <c r="D167">
        <f t="shared" si="5"/>
        <v>121.69931468569949</v>
      </c>
      <c r="E167">
        <f t="shared" si="4"/>
        <v>7.5059837909231657</v>
      </c>
    </row>
    <row r="168" spans="2:5" x14ac:dyDescent="0.2">
      <c r="B168">
        <v>5.5878005081285913</v>
      </c>
      <c r="C168">
        <v>40.224398983742816</v>
      </c>
      <c r="D168">
        <f t="shared" si="5"/>
        <v>224.7659170805253</v>
      </c>
      <c r="E168">
        <f t="shared" si="4"/>
        <v>31.223514518642144</v>
      </c>
    </row>
    <row r="169" spans="2:5" x14ac:dyDescent="0.2">
      <c r="B169">
        <v>0.7374950490692207</v>
      </c>
      <c r="C169">
        <v>47.925009901861557</v>
      </c>
      <c r="D169">
        <f t="shared" si="5"/>
        <v>35.344457529216278</v>
      </c>
      <c r="E169">
        <f t="shared" si="4"/>
        <v>0.54389894740161226</v>
      </c>
    </row>
    <row r="170" spans="2:5" x14ac:dyDescent="0.2">
      <c r="B170">
        <v>5.0932958422848493</v>
      </c>
      <c r="C170">
        <v>40.313408315430301</v>
      </c>
      <c r="D170">
        <f t="shared" si="5"/>
        <v>205.32811496131262</v>
      </c>
      <c r="E170">
        <f t="shared" si="4"/>
        <v>25.941662537036134</v>
      </c>
    </row>
    <row r="171" spans="2:5" x14ac:dyDescent="0.2">
      <c r="B171">
        <v>4.9944043321299638</v>
      </c>
      <c r="C171">
        <v>39.711191335740075</v>
      </c>
      <c r="D171">
        <f t="shared" si="5"/>
        <v>198.33374604126212</v>
      </c>
      <c r="E171">
        <f t="shared" si="4"/>
        <v>24.94407463279855</v>
      </c>
    </row>
    <row r="172" spans="2:5" x14ac:dyDescent="0.2">
      <c r="B172">
        <v>4.8333387974559052</v>
      </c>
      <c r="C172">
        <v>41.83332240508819</v>
      </c>
      <c r="D172">
        <f t="shared" si="5"/>
        <v>202.19462020699413</v>
      </c>
      <c r="E172">
        <f t="shared" si="4"/>
        <v>23.361163930992497</v>
      </c>
    </row>
    <row r="173" spans="2:5" x14ac:dyDescent="0.2">
      <c r="B173">
        <v>4.8674200212008394</v>
      </c>
      <c r="C173">
        <v>39.765159957598321</v>
      </c>
      <c r="D173">
        <f t="shared" si="5"/>
        <v>193.55373572386799</v>
      </c>
      <c r="E173">
        <f t="shared" si="4"/>
        <v>23.69177766278678</v>
      </c>
    </row>
    <row r="174" spans="2:5" x14ac:dyDescent="0.2">
      <c r="B174">
        <v>2.3837735387625365</v>
      </c>
      <c r="C174">
        <v>45.732452922474927</v>
      </c>
      <c r="D174">
        <f t="shared" si="5"/>
        <v>109.01581113929916</v>
      </c>
      <c r="E174">
        <f t="shared" si="4"/>
        <v>5.6823762841044658</v>
      </c>
    </row>
    <row r="175" spans="2:5" x14ac:dyDescent="0.2">
      <c r="B175">
        <v>6.0442443575189984</v>
      </c>
      <c r="C175">
        <v>38.911511284962003</v>
      </c>
      <c r="D175">
        <f t="shared" si="5"/>
        <v>235.19068252666841</v>
      </c>
      <c r="E175">
        <f t="shared" si="4"/>
        <v>36.532889853400249</v>
      </c>
    </row>
    <row r="176" spans="2:5" x14ac:dyDescent="0.2">
      <c r="B176">
        <v>4.3503352931085573</v>
      </c>
      <c r="C176">
        <v>40.999329413782888</v>
      </c>
      <c r="D176">
        <f t="shared" si="5"/>
        <v>178.36082974256348</v>
      </c>
      <c r="E176">
        <f t="shared" si="4"/>
        <v>18.925417162465916</v>
      </c>
    </row>
    <row r="177" spans="2:5" x14ac:dyDescent="0.2">
      <c r="B177">
        <v>4.9090832028444567</v>
      </c>
      <c r="C177">
        <v>38.981833594311084</v>
      </c>
      <c r="D177">
        <f t="shared" si="5"/>
        <v>191.36506451391028</v>
      </c>
      <c r="E177">
        <f t="shared" si="4"/>
        <v>24.099097892449588</v>
      </c>
    </row>
    <row r="178" spans="2:5" x14ac:dyDescent="0.2">
      <c r="B178">
        <v>5.8552760790965515</v>
      </c>
      <c r="C178">
        <v>38.789447841806897</v>
      </c>
      <c r="D178">
        <f t="shared" si="5"/>
        <v>227.12292606949526</v>
      </c>
      <c r="E178">
        <f t="shared" si="4"/>
        <v>34.284257962440286</v>
      </c>
    </row>
    <row r="179" spans="2:5" x14ac:dyDescent="0.2">
      <c r="B179">
        <v>3.7778299303762815</v>
      </c>
      <c r="C179">
        <v>40.444340139247437</v>
      </c>
      <c r="D179">
        <f t="shared" si="5"/>
        <v>152.7918386923678</v>
      </c>
      <c r="E179">
        <f t="shared" si="4"/>
        <v>14.27199898284686</v>
      </c>
    </row>
    <row r="180" spans="2:5" x14ac:dyDescent="0.2">
      <c r="B180">
        <v>4.6133296293934976</v>
      </c>
      <c r="C180">
        <v>38.973340741213008</v>
      </c>
      <c r="D180">
        <f t="shared" si="5"/>
        <v>179.79686759788672</v>
      </c>
      <c r="E180">
        <f t="shared" si="4"/>
        <v>21.282810269439945</v>
      </c>
    </row>
    <row r="181" spans="2:5" x14ac:dyDescent="0.2">
      <c r="B181">
        <v>3.2156466700109156</v>
      </c>
      <c r="C181">
        <v>44.468706659978167</v>
      </c>
      <c r="D181">
        <f t="shared" si="5"/>
        <v>142.99564849085101</v>
      </c>
      <c r="E181">
        <f t="shared" si="4"/>
        <v>10.340383506352291</v>
      </c>
    </row>
    <row r="182" spans="2:5" x14ac:dyDescent="0.2">
      <c r="B182">
        <v>5.6373835981866662</v>
      </c>
      <c r="C182">
        <v>39.42523280362667</v>
      </c>
      <c r="D182">
        <f t="shared" si="5"/>
        <v>222.2551607618559</v>
      </c>
      <c r="E182">
        <f t="shared" si="4"/>
        <v>31.780093833104043</v>
      </c>
    </row>
    <row r="183" spans="2:5" x14ac:dyDescent="0.2">
      <c r="B183">
        <v>6.0287000565353992</v>
      </c>
      <c r="C183">
        <v>38.8425998869292</v>
      </c>
      <c r="D183">
        <f t="shared" si="5"/>
        <v>234.17038413431197</v>
      </c>
      <c r="E183">
        <f t="shared" si="4"/>
        <v>36.345224371669929</v>
      </c>
    </row>
    <row r="184" spans="2:5" x14ac:dyDescent="0.2">
      <c r="B184">
        <v>4.2985306542262052</v>
      </c>
      <c r="C184">
        <v>40.002938691547591</v>
      </c>
      <c r="D184">
        <f t="shared" si="5"/>
        <v>171.95385822474884</v>
      </c>
      <c r="E184">
        <f t="shared" si="4"/>
        <v>18.477365785322366</v>
      </c>
    </row>
    <row r="185" spans="2:5" x14ac:dyDescent="0.2">
      <c r="B185">
        <v>4.2820062977957711</v>
      </c>
      <c r="C185">
        <v>40.035987404408459</v>
      </c>
      <c r="D185">
        <f t="shared" si="5"/>
        <v>171.43435020414918</v>
      </c>
      <c r="E185">
        <f t="shared" si="4"/>
        <v>18.335577934362647</v>
      </c>
    </row>
    <row r="186" spans="2:5" x14ac:dyDescent="0.2">
      <c r="B186">
        <v>4.294404332129961</v>
      </c>
      <c r="C186">
        <v>39.711191335740075</v>
      </c>
      <c r="D186">
        <f t="shared" si="5"/>
        <v>170.53591210624396</v>
      </c>
      <c r="E186">
        <f t="shared" si="4"/>
        <v>18.441908567816576</v>
      </c>
    </row>
    <row r="187" spans="2:5" x14ac:dyDescent="0.2">
      <c r="B187">
        <v>6.0994414382963882</v>
      </c>
      <c r="C187">
        <v>38.401117123407225</v>
      </c>
      <c r="D187">
        <f t="shared" si="5"/>
        <v>234.22536505938302</v>
      </c>
      <c r="E187">
        <f t="shared" si="4"/>
        <v>37.20318585920711</v>
      </c>
    </row>
    <row r="188" spans="2:5" x14ac:dyDescent="0.2">
      <c r="B188">
        <v>3.5271756522874966</v>
      </c>
      <c r="C188">
        <v>42.745648695425004</v>
      </c>
      <c r="D188">
        <f t="shared" si="5"/>
        <v>150.77141131973787</v>
      </c>
      <c r="E188">
        <f t="shared" si="4"/>
        <v>12.440968082089727</v>
      </c>
    </row>
    <row r="189" spans="2:5" x14ac:dyDescent="0.2">
      <c r="B189">
        <v>4.9571873555374566</v>
      </c>
      <c r="C189">
        <v>38.985625288925085</v>
      </c>
      <c r="D189">
        <f t="shared" si="5"/>
        <v>193.25904872998075</v>
      </c>
      <c r="E189">
        <f t="shared" si="4"/>
        <v>24.573706477900441</v>
      </c>
    </row>
    <row r="190" spans="2:5" x14ac:dyDescent="0.2">
      <c r="B190">
        <v>4.9906857280071328</v>
      </c>
      <c r="C190">
        <v>41.318628543985731</v>
      </c>
      <c r="D190">
        <f t="shared" si="5"/>
        <v>206.20828977529774</v>
      </c>
      <c r="E190">
        <f t="shared" si="4"/>
        <v>24.906944035734085</v>
      </c>
    </row>
    <row r="191" spans="2:5" x14ac:dyDescent="0.2">
      <c r="B191">
        <v>-0.16942640945396903</v>
      </c>
      <c r="C191">
        <v>49.838852818907938</v>
      </c>
      <c r="D191">
        <f t="shared" si="5"/>
        <v>-8.4440178844123945</v>
      </c>
      <c r="E191">
        <f t="shared" si="4"/>
        <v>2.8705308220463965E-2</v>
      </c>
    </row>
    <row r="192" spans="2:5" x14ac:dyDescent="0.2">
      <c r="B192">
        <v>4.8518944548697185</v>
      </c>
      <c r="C192">
        <v>40.496211090260566</v>
      </c>
      <c r="D192">
        <f t="shared" si="5"/>
        <v>196.48334203206883</v>
      </c>
      <c r="E192">
        <f t="shared" si="4"/>
        <v>23.540879801195523</v>
      </c>
    </row>
    <row r="193" spans="2:5" x14ac:dyDescent="0.2">
      <c r="B193">
        <v>4.6928793976372845</v>
      </c>
      <c r="C193">
        <v>40.114241204725431</v>
      </c>
      <c r="D193">
        <f t="shared" si="5"/>
        <v>188.25129610150861</v>
      </c>
      <c r="E193">
        <f t="shared" si="4"/>
        <v>22.023117040768483</v>
      </c>
    </row>
    <row r="194" spans="2:5" x14ac:dyDescent="0.2">
      <c r="B194">
        <v>5.3864735091255262</v>
      </c>
      <c r="C194">
        <v>38.127052981748946</v>
      </c>
      <c r="D194">
        <f t="shared" si="5"/>
        <v>205.37036086721611</v>
      </c>
      <c r="E194">
        <f t="shared" ref="E194:E240" si="6">B194^2</f>
        <v>29.01409686451106</v>
      </c>
    </row>
    <row r="195" spans="2:5" x14ac:dyDescent="0.2">
      <c r="B195">
        <v>4.5153782198098718</v>
      </c>
      <c r="C195">
        <v>41.069243560380258</v>
      </c>
      <c r="D195">
        <f t="shared" ref="D195:D240" si="7">B195*C195</f>
        <v>185.44316787660784</v>
      </c>
      <c r="E195">
        <f t="shared" si="6"/>
        <v>20.388640467933367</v>
      </c>
    </row>
    <row r="196" spans="2:5" x14ac:dyDescent="0.2">
      <c r="B196">
        <v>5.0629411683450058</v>
      </c>
      <c r="C196">
        <v>40.874117663309988</v>
      </c>
      <c r="D196">
        <f t="shared" si="7"/>
        <v>206.9432530373499</v>
      </c>
      <c r="E196">
        <f t="shared" si="6"/>
        <v>25.633373274122693</v>
      </c>
    </row>
    <row r="197" spans="2:5" x14ac:dyDescent="0.2">
      <c r="B197">
        <v>5.5732162680391539</v>
      </c>
      <c r="C197">
        <v>38.853567463921692</v>
      </c>
      <c r="D197">
        <f t="shared" si="7"/>
        <v>216.53933426128515</v>
      </c>
      <c r="E197">
        <f t="shared" si="6"/>
        <v>31.060739570336274</v>
      </c>
    </row>
    <row r="198" spans="2:5" x14ac:dyDescent="0.2">
      <c r="B198">
        <v>0.38611272515979422</v>
      </c>
      <c r="C198">
        <v>48.227774549680412</v>
      </c>
      <c r="D198">
        <f t="shared" si="7"/>
        <v>18.621357459769271</v>
      </c>
      <c r="E198">
        <f t="shared" si="6"/>
        <v>0.14908303653032279</v>
      </c>
    </row>
    <row r="199" spans="2:5" x14ac:dyDescent="0.2">
      <c r="B199">
        <v>1.0407563025210074</v>
      </c>
      <c r="C199">
        <v>46.218487394957982</v>
      </c>
      <c r="D199">
        <f t="shared" si="7"/>
        <v>48.102182049290256</v>
      </c>
      <c r="E199">
        <f t="shared" si="6"/>
        <v>1.0831736812371986</v>
      </c>
    </row>
    <row r="200" spans="2:5" x14ac:dyDescent="0.2">
      <c r="B200">
        <v>3.9933250021546165</v>
      </c>
      <c r="C200">
        <v>41.71334999569077</v>
      </c>
      <c r="D200">
        <f t="shared" si="7"/>
        <v>166.57496346141812</v>
      </c>
      <c r="E200">
        <f t="shared" si="6"/>
        <v>15.946644572833168</v>
      </c>
    </row>
    <row r="201" spans="2:5" x14ac:dyDescent="0.2">
      <c r="B201">
        <v>6.2570753488657083</v>
      </c>
      <c r="C201">
        <v>38.585849302268585</v>
      </c>
      <c r="D201">
        <f t="shared" si="7"/>
        <v>241.43456648427184</v>
      </c>
      <c r="E201">
        <f t="shared" si="6"/>
        <v>39.150991921382925</v>
      </c>
    </row>
    <row r="202" spans="2:5" x14ac:dyDescent="0.2">
      <c r="B202">
        <v>4.7700936832678948</v>
      </c>
      <c r="C202">
        <v>40.159812633464213</v>
      </c>
      <c r="D202">
        <f t="shared" si="7"/>
        <v>191.56606856410986</v>
      </c>
      <c r="E202">
        <f t="shared" si="6"/>
        <v>22.753793747152272</v>
      </c>
    </row>
    <row r="203" spans="2:5" x14ac:dyDescent="0.2">
      <c r="B203">
        <v>5.1547988679825316</v>
      </c>
      <c r="C203">
        <v>38.490402264034934</v>
      </c>
      <c r="D203">
        <f t="shared" si="7"/>
        <v>198.41028201883955</v>
      </c>
      <c r="E203">
        <f t="shared" si="6"/>
        <v>26.571951369353989</v>
      </c>
    </row>
    <row r="204" spans="2:5" x14ac:dyDescent="0.2">
      <c r="B204">
        <v>5.9792194684310864</v>
      </c>
      <c r="C204">
        <v>38.24156106313783</v>
      </c>
      <c r="D204">
        <f t="shared" si="7"/>
        <v>228.65468641190992</v>
      </c>
      <c r="E204">
        <f t="shared" si="6"/>
        <v>35.751065451665326</v>
      </c>
    </row>
    <row r="205" spans="2:5" x14ac:dyDescent="0.2">
      <c r="B205">
        <v>0.74394358653932002</v>
      </c>
      <c r="C205">
        <v>48.112112826921361</v>
      </c>
      <c r="D205">
        <f t="shared" si="7"/>
        <v>35.792697772444299</v>
      </c>
      <c r="E205">
        <f t="shared" si="6"/>
        <v>0.55345205995298674</v>
      </c>
    </row>
    <row r="206" spans="2:5" x14ac:dyDescent="0.2">
      <c r="B206">
        <v>6.2225324381899156</v>
      </c>
      <c r="C206">
        <v>39.054935123620169</v>
      </c>
      <c r="D206">
        <f t="shared" si="7"/>
        <v>243.02060067812917</v>
      </c>
      <c r="E206">
        <f t="shared" si="6"/>
        <v>38.719909944325735</v>
      </c>
    </row>
    <row r="207" spans="2:5" x14ac:dyDescent="0.2">
      <c r="B207">
        <v>3.1207945071113308</v>
      </c>
      <c r="C207">
        <v>43.158410985777337</v>
      </c>
      <c r="D207">
        <f t="shared" si="7"/>
        <v>134.68853194006724</v>
      </c>
      <c r="E207">
        <f t="shared" si="6"/>
        <v>9.739358355616254</v>
      </c>
    </row>
    <row r="208" spans="2:5" x14ac:dyDescent="0.2">
      <c r="B208">
        <v>5.2114075331467618</v>
      </c>
      <c r="C208">
        <v>40.877184933706474</v>
      </c>
      <c r="D208">
        <f t="shared" si="7"/>
        <v>213.02766949735124</v>
      </c>
      <c r="E208">
        <f t="shared" si="6"/>
        <v>27.158768476538818</v>
      </c>
    </row>
    <row r="209" spans="2:5" x14ac:dyDescent="0.2">
      <c r="B209">
        <v>5.1239632211056865</v>
      </c>
      <c r="C209">
        <v>39.552073557788624</v>
      </c>
      <c r="D209">
        <f t="shared" si="7"/>
        <v>202.66337022857564</v>
      </c>
      <c r="E209">
        <f t="shared" si="6"/>
        <v>26.254999091243761</v>
      </c>
    </row>
    <row r="210" spans="2:5" x14ac:dyDescent="0.2">
      <c r="B210">
        <v>5.3494966844085461</v>
      </c>
      <c r="C210">
        <v>40.001006631182911</v>
      </c>
      <c r="D210">
        <f t="shared" si="7"/>
        <v>213.98525234651726</v>
      </c>
      <c r="E210">
        <f t="shared" si="6"/>
        <v>28.617114776498028</v>
      </c>
    </row>
    <row r="211" spans="2:5" x14ac:dyDescent="0.2">
      <c r="B211">
        <v>0.50111358574610421</v>
      </c>
      <c r="C211">
        <v>48.997772828507792</v>
      </c>
      <c r="D211">
        <f t="shared" si="7"/>
        <v>24.553449635666574</v>
      </c>
      <c r="E211">
        <f t="shared" si="6"/>
        <v>0.25111482581931815</v>
      </c>
    </row>
    <row r="212" spans="2:5" x14ac:dyDescent="0.2">
      <c r="B212">
        <v>4.4567977261961182</v>
      </c>
      <c r="C212">
        <v>41.686404547607765</v>
      </c>
      <c r="D212">
        <f t="shared" si="7"/>
        <v>185.78787300106981</v>
      </c>
      <c r="E212">
        <f t="shared" si="6"/>
        <v>19.863045972226889</v>
      </c>
    </row>
    <row r="213" spans="2:5" x14ac:dyDescent="0.2">
      <c r="B213">
        <v>3.1955829109341067</v>
      </c>
      <c r="C213">
        <v>43.808834178131789</v>
      </c>
      <c r="D213">
        <f t="shared" si="7"/>
        <v>139.99476184758396</v>
      </c>
      <c r="E213">
        <f t="shared" si="6"/>
        <v>10.211750140654098</v>
      </c>
    </row>
    <row r="214" spans="2:5" x14ac:dyDescent="0.2">
      <c r="B214">
        <v>1.9478474640756218</v>
      </c>
      <c r="C214">
        <v>44.104305071848756</v>
      </c>
      <c r="D214">
        <f t="shared" si="7"/>
        <v>85.908458789018184</v>
      </c>
      <c r="E214">
        <f t="shared" si="6"/>
        <v>3.7941097433058308</v>
      </c>
    </row>
    <row r="215" spans="2:5" x14ac:dyDescent="0.2">
      <c r="B215">
        <v>3.345169356671974</v>
      </c>
      <c r="C215">
        <v>42.509661286656055</v>
      </c>
      <c r="D215">
        <f t="shared" si="7"/>
        <v>142.20201629862675</v>
      </c>
      <c r="E215">
        <f t="shared" si="6"/>
        <v>11.190158024817189</v>
      </c>
    </row>
    <row r="216" spans="2:5" x14ac:dyDescent="0.2">
      <c r="B216">
        <v>4.8394618433966841</v>
      </c>
      <c r="C216">
        <v>40.521076313206635</v>
      </c>
      <c r="D216">
        <f t="shared" si="7"/>
        <v>196.1002026711287</v>
      </c>
      <c r="E216">
        <f t="shared" si="6"/>
        <v>23.420390933692431</v>
      </c>
    </row>
    <row r="217" spans="2:5" x14ac:dyDescent="0.2">
      <c r="B217">
        <v>4.3708318374759791</v>
      </c>
      <c r="C217">
        <v>39.258336325048042</v>
      </c>
      <c r="D217">
        <f t="shared" si="7"/>
        <v>171.59158629585971</v>
      </c>
      <c r="E217">
        <f t="shared" si="6"/>
        <v>19.104170951493643</v>
      </c>
    </row>
    <row r="218" spans="2:5" x14ac:dyDescent="0.2">
      <c r="B218">
        <v>5.5890535733534534</v>
      </c>
      <c r="C218">
        <v>39.721892853293092</v>
      </c>
      <c r="D218">
        <f t="shared" si="7"/>
        <v>222.00778719206076</v>
      </c>
      <c r="E218">
        <f t="shared" si="6"/>
        <v>31.237519845815008</v>
      </c>
    </row>
    <row r="219" spans="2:5" x14ac:dyDescent="0.2">
      <c r="B219">
        <v>3.3901881604948905</v>
      </c>
      <c r="C219">
        <v>44.419623679010222</v>
      </c>
      <c r="D219">
        <f t="shared" si="7"/>
        <v>150.59088229021896</v>
      </c>
      <c r="E219">
        <f t="shared" si="6"/>
        <v>11.49337576355973</v>
      </c>
    </row>
    <row r="220" spans="2:5" x14ac:dyDescent="0.2">
      <c r="B220">
        <v>3.6679663521655108</v>
      </c>
      <c r="C220">
        <v>41.26406729566898</v>
      </c>
      <c r="D220">
        <f t="shared" si="7"/>
        <v>151.35521039400712</v>
      </c>
      <c r="E220">
        <f t="shared" si="6"/>
        <v>13.453977160618365</v>
      </c>
    </row>
    <row r="221" spans="2:5" x14ac:dyDescent="0.2">
      <c r="B221">
        <v>1.5966655224832067</v>
      </c>
      <c r="C221">
        <v>48.006668955033589</v>
      </c>
      <c r="D221">
        <f t="shared" si="7"/>
        <v>76.650593169767049</v>
      </c>
      <c r="E221">
        <f t="shared" si="6"/>
        <v>2.5493407906865713</v>
      </c>
    </row>
    <row r="222" spans="2:5" x14ac:dyDescent="0.2">
      <c r="B222">
        <v>5.9940687293628443</v>
      </c>
      <c r="C222">
        <v>39.011862541274311</v>
      </c>
      <c r="D222">
        <f t="shared" si="7"/>
        <v>233.83978533285406</v>
      </c>
      <c r="E222">
        <f t="shared" si="6"/>
        <v>35.928859932325501</v>
      </c>
    </row>
    <row r="223" spans="2:5" x14ac:dyDescent="0.2">
      <c r="B223">
        <v>5.9505219206680593</v>
      </c>
      <c r="C223">
        <v>39.49895615866388</v>
      </c>
      <c r="D223">
        <f t="shared" si="7"/>
        <v>235.03940446563607</v>
      </c>
      <c r="E223">
        <f t="shared" si="6"/>
        <v>35.408711128351086</v>
      </c>
    </row>
    <row r="224" spans="2:5" x14ac:dyDescent="0.2">
      <c r="B224">
        <v>5.3095515078881306</v>
      </c>
      <c r="C224">
        <v>38.98089698422374</v>
      </c>
      <c r="D224">
        <f t="shared" si="7"/>
        <v>206.97108036141705</v>
      </c>
      <c r="E224">
        <f t="shared" si="6"/>
        <v>28.19133721491712</v>
      </c>
    </row>
    <row r="225" spans="2:5" x14ac:dyDescent="0.2">
      <c r="B225">
        <v>2.6246452401090146</v>
      </c>
      <c r="C225">
        <v>44.450709519781974</v>
      </c>
      <c r="D225">
        <f t="shared" si="7"/>
        <v>116.66734316056422</v>
      </c>
      <c r="E225">
        <f t="shared" si="6"/>
        <v>6.8887626364269066</v>
      </c>
    </row>
    <row r="226" spans="2:5" x14ac:dyDescent="0.2">
      <c r="B226">
        <v>3.9639225880993649</v>
      </c>
      <c r="C226">
        <v>42.172154823801272</v>
      </c>
      <c r="D226">
        <f t="shared" si="7"/>
        <v>167.16715709488946</v>
      </c>
      <c r="E226">
        <f t="shared" si="6"/>
        <v>15.712682284444368</v>
      </c>
    </row>
    <row r="227" spans="2:5" x14ac:dyDescent="0.2">
      <c r="B227">
        <v>3.6542509267351768</v>
      </c>
      <c r="C227">
        <v>44.091498146529645</v>
      </c>
      <c r="D227">
        <f t="shared" si="7"/>
        <v>161.12139796309827</v>
      </c>
      <c r="E227">
        <f t="shared" si="6"/>
        <v>13.353549835544898</v>
      </c>
    </row>
    <row r="228" spans="2:5" x14ac:dyDescent="0.2">
      <c r="B228">
        <v>1.0569528326355133</v>
      </c>
      <c r="C228">
        <v>47.686094334728971</v>
      </c>
      <c r="D228">
        <f t="shared" si="7"/>
        <v>50.401952484416093</v>
      </c>
      <c r="E228">
        <f t="shared" si="6"/>
        <v>1.1171492904162355</v>
      </c>
    </row>
    <row r="229" spans="2:5" x14ac:dyDescent="0.2">
      <c r="B229">
        <v>3.9241281992485817</v>
      </c>
      <c r="C229">
        <v>40.551743601502835</v>
      </c>
      <c r="D229">
        <f t="shared" si="7"/>
        <v>159.1302405953555</v>
      </c>
      <c r="E229">
        <f t="shared" si="6"/>
        <v>15.398782124137917</v>
      </c>
    </row>
    <row r="230" spans="2:5" x14ac:dyDescent="0.2">
      <c r="B230">
        <v>5.2042276084135644</v>
      </c>
      <c r="C230">
        <v>38.591544783172871</v>
      </c>
      <c r="D230">
        <f t="shared" si="7"/>
        <v>200.83918281191671</v>
      </c>
      <c r="E230">
        <f t="shared" si="6"/>
        <v>27.083985000173968</v>
      </c>
    </row>
    <row r="231" spans="2:5" x14ac:dyDescent="0.2">
      <c r="B231">
        <v>3.5070137928817182</v>
      </c>
      <c r="C231">
        <v>42.085972414236565</v>
      </c>
      <c r="D231">
        <f t="shared" si="7"/>
        <v>147.59608574356713</v>
      </c>
      <c r="E231">
        <f t="shared" si="6"/>
        <v>12.299145743462615</v>
      </c>
    </row>
    <row r="232" spans="2:5" x14ac:dyDescent="0.2">
      <c r="B232">
        <v>4.826688978618467</v>
      </c>
      <c r="C232">
        <v>39.646622042763063</v>
      </c>
      <c r="D232">
        <f t="shared" si="7"/>
        <v>191.36191365325644</v>
      </c>
      <c r="E232">
        <f t="shared" si="6"/>
        <v>23.296926496316981</v>
      </c>
    </row>
    <row r="233" spans="2:5" x14ac:dyDescent="0.2">
      <c r="B233">
        <v>4.2545866944874007</v>
      </c>
      <c r="C233">
        <v>41.190826611025201</v>
      </c>
      <c r="D233">
        <f t="shared" si="7"/>
        <v>175.24994283420537</v>
      </c>
      <c r="E233">
        <f t="shared" si="6"/>
        <v>18.101507940909226</v>
      </c>
    </row>
    <row r="234" spans="2:5" x14ac:dyDescent="0.2">
      <c r="B234">
        <v>2.2077844311377248</v>
      </c>
      <c r="C234">
        <v>45.284431137724553</v>
      </c>
      <c r="D234">
        <f t="shared" si="7"/>
        <v>99.978262038796672</v>
      </c>
      <c r="E234">
        <f t="shared" si="6"/>
        <v>4.8743120943741269</v>
      </c>
    </row>
    <row r="235" spans="2:5" x14ac:dyDescent="0.2">
      <c r="B235">
        <v>3.7164820896662327</v>
      </c>
      <c r="C235">
        <v>41.167035820667536</v>
      </c>
      <c r="D235">
        <f t="shared" si="7"/>
        <v>152.99655131215914</v>
      </c>
      <c r="E235">
        <f t="shared" si="6"/>
        <v>13.812239122809888</v>
      </c>
    </row>
    <row r="236" spans="2:5" x14ac:dyDescent="0.2">
      <c r="B236">
        <v>6.2729575597757119</v>
      </c>
      <c r="C236">
        <v>38.754084880448573</v>
      </c>
      <c r="D236">
        <f t="shared" si="7"/>
        <v>243.1027297229995</v>
      </c>
      <c r="E236">
        <f t="shared" si="6"/>
        <v>39.349996546747256</v>
      </c>
    </row>
    <row r="237" spans="2:5" x14ac:dyDescent="0.2">
      <c r="B237">
        <v>4.2866351177104001</v>
      </c>
      <c r="C237">
        <v>39.626729764579203</v>
      </c>
      <c r="D237">
        <f t="shared" si="7"/>
        <v>169.86533140886519</v>
      </c>
      <c r="E237">
        <f t="shared" si="6"/>
        <v>18.375240632388056</v>
      </c>
    </row>
    <row r="238" spans="2:5" x14ac:dyDescent="0.2">
      <c r="B238">
        <v>-0.56415525114154974</v>
      </c>
      <c r="C238">
        <v>50.228310502283101</v>
      </c>
      <c r="D238">
        <f t="shared" si="7"/>
        <v>-28.336565125831264</v>
      </c>
      <c r="E238">
        <f t="shared" si="6"/>
        <v>0.31827114739058504</v>
      </c>
    </row>
    <row r="239" spans="2:5" x14ac:dyDescent="0.2">
      <c r="B239">
        <v>6.3121051684314722</v>
      </c>
      <c r="C239">
        <v>38.275789663137054</v>
      </c>
      <c r="D239">
        <f t="shared" si="7"/>
        <v>241.60080975848331</v>
      </c>
      <c r="E239">
        <f t="shared" si="6"/>
        <v>39.842671657339302</v>
      </c>
    </row>
    <row r="240" spans="2:5" x14ac:dyDescent="0.2">
      <c r="B240">
        <v>3.7762545331871458</v>
      </c>
      <c r="C240">
        <v>41.747490933625706</v>
      </c>
      <c r="D240">
        <f t="shared" si="7"/>
        <v>157.64915188729333</v>
      </c>
      <c r="E240">
        <f t="shared" si="6"/>
        <v>14.260098299416468</v>
      </c>
    </row>
    <row r="241" spans="1:5" x14ac:dyDescent="0.2">
      <c r="B241" t="s">
        <v>1</v>
      </c>
      <c r="C241" t="s">
        <v>0</v>
      </c>
      <c r="D241" t="s">
        <v>3</v>
      </c>
      <c r="E241" t="s">
        <v>4</v>
      </c>
    </row>
    <row r="242" spans="1:5" x14ac:dyDescent="0.2">
      <c r="A242" t="s">
        <v>5</v>
      </c>
      <c r="B242">
        <f>SUM(B2:B240)</f>
        <v>973.11703783528912</v>
      </c>
      <c r="C242">
        <f>SUM(C2:C240)</f>
        <v>9969.2659243294274</v>
      </c>
      <c r="D242">
        <f>SUM(D2:D240)</f>
        <v>38024.397742399306</v>
      </c>
      <c r="E242">
        <f>SUM(E2:E240)</f>
        <v>5332.8682434097373</v>
      </c>
    </row>
    <row r="249" spans="1:5" x14ac:dyDescent="0.2">
      <c r="A249" t="s">
        <v>6</v>
      </c>
    </row>
    <row r="256" spans="1:5" x14ac:dyDescent="0.2">
      <c r="A256" t="s">
        <v>7</v>
      </c>
    </row>
    <row r="260" spans="1:4" x14ac:dyDescent="0.2">
      <c r="A260" t="s">
        <v>8</v>
      </c>
    </row>
    <row r="262" spans="1:4" x14ac:dyDescent="0.2">
      <c r="D262" t="s">
        <v>9</v>
      </c>
    </row>
    <row r="263" spans="1:4" x14ac:dyDescent="0.2">
      <c r="D263">
        <f>(D242-50*B242)/E242</f>
        <v>-1.9935715011341801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789F-12BB-474B-B2A0-F534E1024FFC}">
  <dimension ref="A1:AO242"/>
  <sheetViews>
    <sheetView tabSelected="1" topLeftCell="E33" zoomScale="58" zoomScaleNormal="133" workbookViewId="0">
      <selection activeCell="AC86" sqref="AC86"/>
    </sheetView>
  </sheetViews>
  <sheetFormatPr baseColWidth="10" defaultColWidth="8.83203125" defaultRowHeight="15" x14ac:dyDescent="0.2"/>
  <cols>
    <col min="2" max="2" width="12.1640625" customWidth="1"/>
    <col min="3" max="3" width="13.83203125" customWidth="1"/>
    <col min="9" max="9" width="14" customWidth="1"/>
    <col min="11" max="11" width="10" customWidth="1"/>
    <col min="20" max="20" width="10.5" bestFit="1" customWidth="1"/>
    <col min="28" max="28" width="13.5" bestFit="1" customWidth="1"/>
    <col min="32" max="32" width="13.6640625" customWidth="1"/>
  </cols>
  <sheetData>
    <row r="1" spans="1:26" x14ac:dyDescent="0.2">
      <c r="A1" t="s">
        <v>10</v>
      </c>
      <c r="B1" s="2" t="s">
        <v>2</v>
      </c>
      <c r="C1" s="2" t="s">
        <v>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52</v>
      </c>
      <c r="U1" s="1"/>
      <c r="V1" s="1"/>
      <c r="W1" s="1"/>
      <c r="X1" s="1"/>
      <c r="Z1" s="1"/>
    </row>
    <row r="2" spans="1:26" x14ac:dyDescent="0.2">
      <c r="A2">
        <f>COUNT(B2:B240)</f>
        <v>239</v>
      </c>
      <c r="B2">
        <v>23.2</v>
      </c>
      <c r="C2">
        <v>39.7730814787108</v>
      </c>
      <c r="D2">
        <f>B2^2</f>
        <v>538.24</v>
      </c>
      <c r="E2">
        <f>C2^2</f>
        <v>1581.898010312168</v>
      </c>
      <c r="F2">
        <f>LN(B2)</f>
        <v>3.1441522786722644</v>
      </c>
      <c r="G2">
        <f>LN(C2)</f>
        <v>3.6831903387100855</v>
      </c>
      <c r="H2">
        <f>1/B2</f>
        <v>4.3103448275862072E-2</v>
      </c>
      <c r="I2">
        <f>1/C2</f>
        <v>2.5142633228840128E-2</v>
      </c>
      <c r="J2">
        <f>LN(B2^2)</f>
        <v>6.2883045573445289</v>
      </c>
      <c r="K2">
        <f>LN(C2^2)</f>
        <v>7.366380677420171</v>
      </c>
      <c r="L2">
        <f>H2^2</f>
        <v>1.857907253269917E-3</v>
      </c>
      <c r="M2">
        <f>I2^2</f>
        <v>6.3215200567997578E-4</v>
      </c>
      <c r="N2">
        <f>B2*C2</f>
        <v>922.73549030609058</v>
      </c>
      <c r="O2">
        <f>F2*G2</f>
        <v>11.580511296238985</v>
      </c>
      <c r="P2">
        <f>B2*G2</f>
        <v>85.450015858073982</v>
      </c>
      <c r="Q2">
        <f>H2*I2</f>
        <v>1.0837341908982814E-3</v>
      </c>
      <c r="R2">
        <f>C2*H2</f>
        <v>1.7143569602892588</v>
      </c>
      <c r="S2">
        <f>(I2)/A2</f>
        <v>1.051993022127202E-4</v>
      </c>
      <c r="T2">
        <f>(B2*C2)</f>
        <v>922.73549030609058</v>
      </c>
    </row>
    <row r="3" spans="1:26" x14ac:dyDescent="0.2">
      <c r="B3">
        <v>33</v>
      </c>
      <c r="C3">
        <v>39.366663051729745</v>
      </c>
      <c r="D3">
        <f t="shared" ref="D3:D66" si="0">B3^2</f>
        <v>1089</v>
      </c>
      <c r="E3">
        <f t="shared" ref="E3:E66" si="1">C3^2</f>
        <v>1549.7341598284238</v>
      </c>
      <c r="F3">
        <f t="shared" ref="F3:F66" si="2">LN(B3)</f>
        <v>3.4965075614664802</v>
      </c>
      <c r="G3">
        <f t="shared" ref="G3:G66" si="3">LN(C3)</f>
        <v>3.6729193427078464</v>
      </c>
      <c r="H3">
        <f t="shared" ref="H3:H66" si="4">1/B3</f>
        <v>3.0303030303030304E-2</v>
      </c>
      <c r="I3">
        <f t="shared" ref="I3:I66" si="5">1/C3</f>
        <v>2.5402203856749312E-2</v>
      </c>
      <c r="J3">
        <f t="shared" ref="J3:J66" si="6">LN(B3^2)</f>
        <v>6.9930151229329605</v>
      </c>
      <c r="K3">
        <f t="shared" ref="K3:K66" si="7">LN(C3^2)</f>
        <v>7.3458386854156927</v>
      </c>
      <c r="L3">
        <f t="shared" ref="L3:L66" si="8">H3^2</f>
        <v>9.1827364554637292E-4</v>
      </c>
      <c r="M3">
        <f t="shared" ref="M3:M66" si="9">I3^2</f>
        <v>6.4527196077984966E-4</v>
      </c>
      <c r="N3">
        <f t="shared" ref="N3:N66" si="10">B3*C3</f>
        <v>1299.0998807070816</v>
      </c>
      <c r="O3">
        <f t="shared" ref="O3:O66" si="11">F3*G3</f>
        <v>12.842390254434479</v>
      </c>
      <c r="P3">
        <f t="shared" ref="P3:P66" si="12">B3*G3</f>
        <v>121.20633830935893</v>
      </c>
      <c r="Q3">
        <f t="shared" ref="Q3:Q66" si="13">H3*I3</f>
        <v>7.6976375323482762E-4</v>
      </c>
      <c r="R3">
        <f t="shared" ref="R3:R66" si="14">C3*H3</f>
        <v>1.1929291833857498</v>
      </c>
      <c r="S3">
        <f>(I3)/A2</f>
        <v>1.0628537178556198E-4</v>
      </c>
      <c r="T3">
        <f t="shared" ref="T3:T66" si="15">(B3*C3)</f>
        <v>1299.0998807070816</v>
      </c>
    </row>
    <row r="4" spans="1:26" x14ac:dyDescent="0.2">
      <c r="B4">
        <v>39.5</v>
      </c>
      <c r="C4">
        <v>39.330165195745643</v>
      </c>
      <c r="D4">
        <f t="shared" si="0"/>
        <v>1560.25</v>
      </c>
      <c r="E4">
        <f t="shared" si="1"/>
        <v>1546.861894324642</v>
      </c>
      <c r="F4">
        <f t="shared" si="2"/>
        <v>3.6763006719070761</v>
      </c>
      <c r="G4">
        <f t="shared" si="3"/>
        <v>3.6719917866826886</v>
      </c>
      <c r="H4">
        <f t="shared" si="4"/>
        <v>2.5316455696202531E-2</v>
      </c>
      <c r="I4">
        <f t="shared" si="5"/>
        <v>2.5425776754890678E-2</v>
      </c>
      <c r="J4">
        <f t="shared" si="6"/>
        <v>7.3526013438141522</v>
      </c>
      <c r="K4">
        <f t="shared" si="7"/>
        <v>7.3439835733653771</v>
      </c>
      <c r="L4">
        <f t="shared" si="8"/>
        <v>6.4092292901778559E-4</v>
      </c>
      <c r="M4">
        <f t="shared" si="9"/>
        <v>6.4647012358953911E-4</v>
      </c>
      <c r="N4">
        <f t="shared" si="10"/>
        <v>1553.5415252319528</v>
      </c>
      <c r="O4">
        <f t="shared" si="11"/>
        <v>13.499345872618832</v>
      </c>
      <c r="P4">
        <f t="shared" si="12"/>
        <v>145.0436755739662</v>
      </c>
      <c r="Q4">
        <f t="shared" si="13"/>
        <v>6.4369055075672607E-4</v>
      </c>
      <c r="R4">
        <f t="shared" si="14"/>
        <v>0.99570038470242128</v>
      </c>
      <c r="S4">
        <f>(I4)/A2</f>
        <v>1.063840031585384E-4</v>
      </c>
      <c r="T4">
        <f t="shared" si="15"/>
        <v>1553.5415252319528</v>
      </c>
    </row>
    <row r="5" spans="1:26" x14ac:dyDescent="0.2">
      <c r="B5">
        <v>43.7</v>
      </c>
      <c r="C5">
        <v>38.675989025577486</v>
      </c>
      <c r="D5">
        <f t="shared" si="0"/>
        <v>1909.6900000000003</v>
      </c>
      <c r="E5">
        <f t="shared" si="1"/>
        <v>1495.8321271065902</v>
      </c>
      <c r="F5">
        <f t="shared" si="2"/>
        <v>3.7773481021015445</v>
      </c>
      <c r="G5">
        <f t="shared" si="3"/>
        <v>3.6552189688684811</v>
      </c>
      <c r="H5">
        <f t="shared" si="4"/>
        <v>2.2883295194508008E-2</v>
      </c>
      <c r="I5">
        <f t="shared" si="5"/>
        <v>2.5855835240274599E-2</v>
      </c>
      <c r="J5">
        <f t="shared" si="6"/>
        <v>7.554696204203089</v>
      </c>
      <c r="K5">
        <f t="shared" si="7"/>
        <v>7.3104379377369622</v>
      </c>
      <c r="L5">
        <f t="shared" si="8"/>
        <v>5.2364519895899326E-4</v>
      </c>
      <c r="M5">
        <f t="shared" si="9"/>
        <v>6.6852421597222587E-4</v>
      </c>
      <c r="N5">
        <f t="shared" si="10"/>
        <v>1690.1407204177362</v>
      </c>
      <c r="O5">
        <f t="shared" si="11"/>
        <v>13.807034434820922</v>
      </c>
      <c r="P5">
        <f t="shared" si="12"/>
        <v>159.73306893955262</v>
      </c>
      <c r="Q5">
        <f t="shared" si="13"/>
        <v>5.9166671030376657E-4</v>
      </c>
      <c r="R5">
        <f t="shared" si="14"/>
        <v>0.88503407381184174</v>
      </c>
      <c r="S5">
        <f t="shared" ref="S5:S68" si="16">(I5)/239</f>
        <v>1.0818341104717406E-4</v>
      </c>
      <c r="T5">
        <f t="shared" si="15"/>
        <v>1690.1407204177362</v>
      </c>
    </row>
    <row r="6" spans="1:26" x14ac:dyDescent="0.2">
      <c r="B6">
        <v>28.6</v>
      </c>
      <c r="C6">
        <v>40.004069072505786</v>
      </c>
      <c r="D6">
        <f t="shared" si="0"/>
        <v>817.96</v>
      </c>
      <c r="E6">
        <f t="shared" si="1"/>
        <v>1600.3255423578139</v>
      </c>
      <c r="F6">
        <f t="shared" si="2"/>
        <v>3.3534067178258069</v>
      </c>
      <c r="G6">
        <f t="shared" si="3"/>
        <v>3.6889811757527595</v>
      </c>
      <c r="H6">
        <f t="shared" si="4"/>
        <v>3.4965034965034961E-2</v>
      </c>
      <c r="I6">
        <f t="shared" si="5"/>
        <v>2.499745708836618E-2</v>
      </c>
      <c r="J6">
        <f t="shared" si="6"/>
        <v>6.7068134356516138</v>
      </c>
      <c r="K6">
        <f t="shared" si="7"/>
        <v>7.377962351505519</v>
      </c>
      <c r="L6">
        <f t="shared" si="8"/>
        <v>1.2225536701061174E-3</v>
      </c>
      <c r="M6">
        <f t="shared" si="9"/>
        <v>6.2487286088470852E-4</v>
      </c>
      <c r="N6">
        <f t="shared" si="10"/>
        <v>1144.1163754736656</v>
      </c>
      <c r="O6">
        <f t="shared" si="11"/>
        <v>12.370654256702247</v>
      </c>
      <c r="P6">
        <f t="shared" si="12"/>
        <v>105.50486162652892</v>
      </c>
      <c r="Q6">
        <f t="shared" si="13"/>
        <v>8.7403696113168446E-4</v>
      </c>
      <c r="R6">
        <f t="shared" si="14"/>
        <v>1.3987436738638386</v>
      </c>
      <c r="S6">
        <f t="shared" si="16"/>
        <v>1.0459187066261999E-4</v>
      </c>
      <c r="T6">
        <f t="shared" si="15"/>
        <v>1144.1163754736656</v>
      </c>
    </row>
    <row r="7" spans="1:26" x14ac:dyDescent="0.2">
      <c r="B7">
        <v>20.8</v>
      </c>
      <c r="C7">
        <v>40.555870674985819</v>
      </c>
      <c r="D7">
        <f t="shared" si="0"/>
        <v>432.64000000000004</v>
      </c>
      <c r="E7">
        <f t="shared" si="1"/>
        <v>1644.7786462061747</v>
      </c>
      <c r="F7">
        <f t="shared" si="2"/>
        <v>3.0349529867072724</v>
      </c>
      <c r="G7">
        <f t="shared" si="3"/>
        <v>3.7026805462842289</v>
      </c>
      <c r="H7">
        <f t="shared" si="4"/>
        <v>4.8076923076923073E-2</v>
      </c>
      <c r="I7">
        <f t="shared" si="5"/>
        <v>2.4657342657342658E-2</v>
      </c>
      <c r="J7">
        <f t="shared" si="6"/>
        <v>6.0699059734145449</v>
      </c>
      <c r="K7">
        <f t="shared" si="7"/>
        <v>7.4053610925684579</v>
      </c>
      <c r="L7">
        <f t="shared" si="8"/>
        <v>2.3113905325443784E-3</v>
      </c>
      <c r="M7">
        <f t="shared" si="9"/>
        <v>6.0798454692160989E-4</v>
      </c>
      <c r="N7">
        <f t="shared" si="10"/>
        <v>843.56211003970509</v>
      </c>
      <c r="O7">
        <f t="shared" si="11"/>
        <v>11.237461382768236</v>
      </c>
      <c r="P7">
        <f t="shared" si="12"/>
        <v>77.015755362711971</v>
      </c>
      <c r="Q7">
        <f t="shared" si="13"/>
        <v>1.185449166218397E-3</v>
      </c>
      <c r="R7">
        <f t="shared" si="14"/>
        <v>1.9498014747589334</v>
      </c>
      <c r="S7">
        <f t="shared" si="16"/>
        <v>1.0316879772946719E-4</v>
      </c>
      <c r="T7">
        <f t="shared" si="15"/>
        <v>843.56211003970509</v>
      </c>
    </row>
    <row r="8" spans="1:26" x14ac:dyDescent="0.2">
      <c r="B8">
        <v>25.6</v>
      </c>
      <c r="C8">
        <v>41.319403685878619</v>
      </c>
      <c r="D8">
        <f t="shared" si="0"/>
        <v>655.36000000000013</v>
      </c>
      <c r="E8">
        <f t="shared" si="1"/>
        <v>1707.2931209565995</v>
      </c>
      <c r="F8">
        <f t="shared" si="2"/>
        <v>3.2425923514855168</v>
      </c>
      <c r="G8">
        <f t="shared" si="3"/>
        <v>3.7213322125373933</v>
      </c>
      <c r="H8">
        <f t="shared" si="4"/>
        <v>3.90625E-2</v>
      </c>
      <c r="I8">
        <f t="shared" si="5"/>
        <v>2.4201704545454547E-2</v>
      </c>
      <c r="J8">
        <f t="shared" si="6"/>
        <v>6.4851847029710337</v>
      </c>
      <c r="K8">
        <f t="shared" si="7"/>
        <v>7.4426644250747866</v>
      </c>
      <c r="L8">
        <f t="shared" si="8"/>
        <v>1.52587890625E-3</v>
      </c>
      <c r="M8">
        <f t="shared" si="9"/>
        <v>5.8572250290547529E-4</v>
      </c>
      <c r="N8">
        <f t="shared" si="10"/>
        <v>1057.7767343584926</v>
      </c>
      <c r="O8">
        <f t="shared" si="11"/>
        <v>12.066763369710428</v>
      </c>
      <c r="P8">
        <f t="shared" si="12"/>
        <v>95.26610464095728</v>
      </c>
      <c r="Q8">
        <f t="shared" si="13"/>
        <v>9.4537908380681825E-4</v>
      </c>
      <c r="R8">
        <f t="shared" si="14"/>
        <v>1.6140392064796336</v>
      </c>
      <c r="S8">
        <f t="shared" si="16"/>
        <v>1.0126236211487259E-4</v>
      </c>
      <c r="T8">
        <f t="shared" si="15"/>
        <v>1057.7767343584926</v>
      </c>
    </row>
    <row r="9" spans="1:26" x14ac:dyDescent="0.2">
      <c r="B9">
        <v>47.4</v>
      </c>
      <c r="C9">
        <v>38.945905974095815</v>
      </c>
      <c r="D9">
        <f t="shared" si="0"/>
        <v>2246.7599999999998</v>
      </c>
      <c r="E9">
        <f t="shared" si="1"/>
        <v>1516.7835921431122</v>
      </c>
      <c r="F9">
        <f t="shared" si="2"/>
        <v>3.858622228701031</v>
      </c>
      <c r="G9">
        <f t="shared" si="3"/>
        <v>3.6621736570130259</v>
      </c>
      <c r="H9">
        <f t="shared" si="4"/>
        <v>2.1097046413502109E-2</v>
      </c>
      <c r="I9">
        <f t="shared" si="5"/>
        <v>2.5676639815880323E-2</v>
      </c>
      <c r="J9">
        <f t="shared" si="6"/>
        <v>7.7172444574020611</v>
      </c>
      <c r="K9">
        <f t="shared" si="7"/>
        <v>7.3243473140260518</v>
      </c>
      <c r="L9">
        <f t="shared" si="8"/>
        <v>4.4508536737346218E-4</v>
      </c>
      <c r="M9">
        <f t="shared" si="9"/>
        <v>6.592898322344507E-4</v>
      </c>
      <c r="N9">
        <f t="shared" si="10"/>
        <v>1846.0359431721415</v>
      </c>
      <c r="O9">
        <f t="shared" si="11"/>
        <v>14.130944678313806</v>
      </c>
      <c r="P9">
        <f t="shared" si="12"/>
        <v>173.58703134241742</v>
      </c>
      <c r="Q9">
        <f t="shared" si="13"/>
        <v>5.4170126193840338E-4</v>
      </c>
      <c r="R9">
        <f t="shared" si="14"/>
        <v>0.82164358595138842</v>
      </c>
      <c r="S9">
        <f t="shared" si="16"/>
        <v>1.0743363939698879E-4</v>
      </c>
      <c r="T9">
        <f t="shared" si="15"/>
        <v>1846.0359431721415</v>
      </c>
    </row>
    <row r="10" spans="1:26" x14ac:dyDescent="0.2">
      <c r="B10">
        <v>26.6</v>
      </c>
      <c r="C10">
        <v>40.446766746841391</v>
      </c>
      <c r="D10">
        <f t="shared" si="0"/>
        <v>707.56000000000006</v>
      </c>
      <c r="E10">
        <f t="shared" si="1"/>
        <v>1635.9409402733945</v>
      </c>
      <c r="F10">
        <f t="shared" si="2"/>
        <v>3.2809112157876537</v>
      </c>
      <c r="G10">
        <f t="shared" si="3"/>
        <v>3.6999867082168407</v>
      </c>
      <c r="H10">
        <f t="shared" si="4"/>
        <v>3.7593984962406013E-2</v>
      </c>
      <c r="I10">
        <f t="shared" si="5"/>
        <v>2.4723855092276145E-2</v>
      </c>
      <c r="J10">
        <f t="shared" si="6"/>
        <v>6.5618224315753064</v>
      </c>
      <c r="K10">
        <f t="shared" si="7"/>
        <v>7.3999734164336815</v>
      </c>
      <c r="L10">
        <f t="shared" si="8"/>
        <v>1.4133077053536094E-3</v>
      </c>
      <c r="M10">
        <f t="shared" si="9"/>
        <v>6.1126901062386909E-4</v>
      </c>
      <c r="N10">
        <f t="shared" si="10"/>
        <v>1075.8839954659811</v>
      </c>
      <c r="O10">
        <f t="shared" si="11"/>
        <v>12.139327889253874</v>
      </c>
      <c r="P10">
        <f t="shared" si="12"/>
        <v>98.419646438567966</v>
      </c>
      <c r="Q10">
        <f t="shared" si="13"/>
        <v>9.2946823655173471E-4</v>
      </c>
      <c r="R10">
        <f t="shared" si="14"/>
        <v>1.5205551408586988</v>
      </c>
      <c r="S10">
        <f t="shared" si="16"/>
        <v>1.0344709243630186E-4</v>
      </c>
      <c r="T10">
        <f t="shared" si="15"/>
        <v>1075.8839954659811</v>
      </c>
    </row>
    <row r="11" spans="1:26" x14ac:dyDescent="0.2">
      <c r="B11">
        <v>9.1</v>
      </c>
      <c r="C11">
        <v>51.420352391226189</v>
      </c>
      <c r="D11">
        <f t="shared" si="0"/>
        <v>82.809999999999988</v>
      </c>
      <c r="E11">
        <f t="shared" si="1"/>
        <v>2644.0526400378808</v>
      </c>
      <c r="F11">
        <f t="shared" si="2"/>
        <v>2.2082744135228043</v>
      </c>
      <c r="G11">
        <f t="shared" si="3"/>
        <v>3.9400340550080797</v>
      </c>
      <c r="H11">
        <f t="shared" si="4"/>
        <v>0.10989010989010989</v>
      </c>
      <c r="I11">
        <f t="shared" si="5"/>
        <v>1.9447552447552443E-2</v>
      </c>
      <c r="J11">
        <f t="shared" si="6"/>
        <v>4.4165488270456086</v>
      </c>
      <c r="K11">
        <f t="shared" si="7"/>
        <v>7.8800681100161594</v>
      </c>
      <c r="L11">
        <f t="shared" si="8"/>
        <v>1.2075836251660426E-2</v>
      </c>
      <c r="M11">
        <f t="shared" si="9"/>
        <v>3.7820729620030303E-4</v>
      </c>
      <c r="N11">
        <f t="shared" si="10"/>
        <v>467.92520676015829</v>
      </c>
      <c r="O11">
        <f t="shared" si="11"/>
        <v>8.700676392082844</v>
      </c>
      <c r="P11">
        <f t="shared" si="12"/>
        <v>35.854309900573526</v>
      </c>
      <c r="Q11">
        <f t="shared" si="13"/>
        <v>2.1370936755552134E-3</v>
      </c>
      <c r="R11">
        <f t="shared" si="14"/>
        <v>5.6505881748600206</v>
      </c>
      <c r="S11">
        <f t="shared" si="16"/>
        <v>8.1370512332855409E-5</v>
      </c>
      <c r="T11">
        <f t="shared" si="15"/>
        <v>467.92520676015829</v>
      </c>
    </row>
    <row r="12" spans="1:26" x14ac:dyDescent="0.2">
      <c r="B12">
        <v>49.4</v>
      </c>
      <c r="C12">
        <v>39.139140581108926</v>
      </c>
      <c r="D12">
        <f t="shared" si="0"/>
        <v>2440.3599999999997</v>
      </c>
      <c r="E12">
        <f t="shared" si="1"/>
        <v>1531.8723254278075</v>
      </c>
      <c r="F12">
        <f t="shared" si="2"/>
        <v>3.8999504241938769</v>
      </c>
      <c r="G12">
        <f t="shared" si="3"/>
        <v>3.6671230041670464</v>
      </c>
      <c r="H12">
        <f t="shared" si="4"/>
        <v>2.0242914979757085E-2</v>
      </c>
      <c r="I12">
        <f t="shared" si="5"/>
        <v>2.5549871181450124E-2</v>
      </c>
      <c r="J12">
        <f t="shared" si="6"/>
        <v>7.7999008483877539</v>
      </c>
      <c r="K12">
        <f t="shared" si="7"/>
        <v>7.3342460083340928</v>
      </c>
      <c r="L12">
        <f t="shared" si="8"/>
        <v>4.0977560687767379E-4</v>
      </c>
      <c r="M12">
        <f t="shared" si="9"/>
        <v>6.5279591738869557E-4</v>
      </c>
      <c r="N12">
        <f t="shared" si="10"/>
        <v>1933.4735447067808</v>
      </c>
      <c r="O12">
        <f t="shared" si="11"/>
        <v>14.301597915672398</v>
      </c>
      <c r="P12">
        <f t="shared" si="12"/>
        <v>181.1558764058521</v>
      </c>
      <c r="Q12">
        <f t="shared" si="13"/>
        <v>5.1720387006984054E-4</v>
      </c>
      <c r="R12">
        <f t="shared" si="14"/>
        <v>0.79229029516414828</v>
      </c>
      <c r="S12">
        <f t="shared" si="16"/>
        <v>1.0690322670062813E-4</v>
      </c>
      <c r="T12">
        <f t="shared" si="15"/>
        <v>1933.4735447067808</v>
      </c>
    </row>
    <row r="13" spans="1:26" x14ac:dyDescent="0.2">
      <c r="B13">
        <v>45.3</v>
      </c>
      <c r="C13">
        <v>38.735706345566349</v>
      </c>
      <c r="D13">
        <f t="shared" si="0"/>
        <v>2052.0899999999997</v>
      </c>
      <c r="E13">
        <f t="shared" si="1"/>
        <v>1500.4549460899491</v>
      </c>
      <c r="F13">
        <f t="shared" si="2"/>
        <v>3.8133070324889884</v>
      </c>
      <c r="G13">
        <f t="shared" si="3"/>
        <v>3.6567618192491222</v>
      </c>
      <c r="H13">
        <f t="shared" si="4"/>
        <v>2.2075055187637971E-2</v>
      </c>
      <c r="I13">
        <f t="shared" si="5"/>
        <v>2.581597431266305E-2</v>
      </c>
      <c r="J13">
        <f t="shared" si="6"/>
        <v>7.6266140649779768</v>
      </c>
      <c r="K13">
        <f t="shared" si="7"/>
        <v>7.3135236384982445</v>
      </c>
      <c r="L13">
        <f t="shared" si="8"/>
        <v>4.8730806153726209E-4</v>
      </c>
      <c r="M13">
        <f t="shared" si="9"/>
        <v>6.6646452971207842E-4</v>
      </c>
      <c r="N13">
        <f t="shared" si="10"/>
        <v>1754.7274974541556</v>
      </c>
      <c r="O13">
        <f t="shared" si="11"/>
        <v>13.944355561479904</v>
      </c>
      <c r="P13">
        <f t="shared" si="12"/>
        <v>165.65131041198524</v>
      </c>
      <c r="Q13">
        <f t="shared" si="13"/>
        <v>5.6988905767468108E-4</v>
      </c>
      <c r="R13">
        <f t="shared" si="14"/>
        <v>0.85509285531051549</v>
      </c>
      <c r="S13">
        <f t="shared" si="16"/>
        <v>1.0801662892327636E-4</v>
      </c>
      <c r="T13">
        <f t="shared" si="15"/>
        <v>1754.7274974541556</v>
      </c>
    </row>
    <row r="14" spans="1:26" x14ac:dyDescent="0.2">
      <c r="B14">
        <v>39.799999999999997</v>
      </c>
      <c r="C14">
        <v>38.734450480420428</v>
      </c>
      <c r="D14">
        <f t="shared" si="0"/>
        <v>1584.0399999999997</v>
      </c>
      <c r="E14">
        <f t="shared" si="1"/>
        <v>1500.3576540201423</v>
      </c>
      <c r="F14">
        <f t="shared" si="2"/>
        <v>3.6838669122903918</v>
      </c>
      <c r="G14">
        <f t="shared" si="3"/>
        <v>3.6567293973411905</v>
      </c>
      <c r="H14">
        <f t="shared" si="4"/>
        <v>2.5125628140703519E-2</v>
      </c>
      <c r="I14">
        <f t="shared" si="5"/>
        <v>2.5816811329374148E-2</v>
      </c>
      <c r="J14">
        <f t="shared" si="6"/>
        <v>7.3677338245807835</v>
      </c>
      <c r="K14">
        <f t="shared" si="7"/>
        <v>7.313458794682381</v>
      </c>
      <c r="L14">
        <f t="shared" si="8"/>
        <v>6.3129718946491257E-4</v>
      </c>
      <c r="M14">
        <f t="shared" si="9"/>
        <v>6.6650774721650134E-4</v>
      </c>
      <c r="N14">
        <f t="shared" si="10"/>
        <v>1541.631129120733</v>
      </c>
      <c r="O14">
        <f t="shared" si="11"/>
        <v>13.470904434064797</v>
      </c>
      <c r="P14">
        <f t="shared" si="12"/>
        <v>145.53783001417938</v>
      </c>
      <c r="Q14">
        <f t="shared" si="13"/>
        <v>6.4866360124055653E-4</v>
      </c>
      <c r="R14">
        <f t="shared" si="14"/>
        <v>0.97322739900553845</v>
      </c>
      <c r="S14">
        <f t="shared" si="16"/>
        <v>1.0802013108524749E-4</v>
      </c>
      <c r="T14">
        <f t="shared" si="15"/>
        <v>1541.631129120733</v>
      </c>
    </row>
    <row r="15" spans="1:26" x14ac:dyDescent="0.2">
      <c r="B15">
        <v>15</v>
      </c>
      <c r="C15">
        <v>43.38679989481988</v>
      </c>
      <c r="D15">
        <f t="shared" si="0"/>
        <v>225</v>
      </c>
      <c r="E15">
        <f t="shared" si="1"/>
        <v>1882.4144051131423</v>
      </c>
      <c r="F15">
        <f t="shared" si="2"/>
        <v>2.7080502011022101</v>
      </c>
      <c r="G15">
        <f t="shared" si="3"/>
        <v>3.770155244954458</v>
      </c>
      <c r="H15">
        <f t="shared" si="4"/>
        <v>6.6666666666666666E-2</v>
      </c>
      <c r="I15">
        <f t="shared" si="5"/>
        <v>2.3048484848484849E-2</v>
      </c>
      <c r="J15">
        <f t="shared" si="6"/>
        <v>5.4161004022044201</v>
      </c>
      <c r="K15">
        <f t="shared" si="7"/>
        <v>7.5403104899089159</v>
      </c>
      <c r="L15">
        <f t="shared" si="8"/>
        <v>4.4444444444444444E-3</v>
      </c>
      <c r="M15">
        <f t="shared" si="9"/>
        <v>5.3123265381083563E-4</v>
      </c>
      <c r="N15">
        <f t="shared" si="10"/>
        <v>650.8019984222982</v>
      </c>
      <c r="O15">
        <f t="shared" si="11"/>
        <v>10.209769669285471</v>
      </c>
      <c r="P15">
        <f t="shared" si="12"/>
        <v>56.552328674316868</v>
      </c>
      <c r="Q15">
        <f t="shared" si="13"/>
        <v>1.5365656565656566E-3</v>
      </c>
      <c r="R15">
        <f t="shared" si="14"/>
        <v>2.8924533263213252</v>
      </c>
      <c r="S15">
        <f t="shared" si="16"/>
        <v>9.6437175098262968E-5</v>
      </c>
      <c r="T15">
        <f t="shared" si="15"/>
        <v>650.8019984222982</v>
      </c>
    </row>
    <row r="16" spans="1:26" x14ac:dyDescent="0.2">
      <c r="B16">
        <v>8.8000000000000007</v>
      </c>
      <c r="C16">
        <v>47.321079389910047</v>
      </c>
      <c r="D16">
        <f t="shared" si="0"/>
        <v>77.440000000000012</v>
      </c>
      <c r="E16">
        <f t="shared" si="1"/>
        <v>2239.2845546261692</v>
      </c>
      <c r="F16">
        <f t="shared" si="2"/>
        <v>2.174751721484161</v>
      </c>
      <c r="G16">
        <f t="shared" si="3"/>
        <v>3.8569558492876914</v>
      </c>
      <c r="H16">
        <f t="shared" si="4"/>
        <v>0.11363636363636363</v>
      </c>
      <c r="I16">
        <f t="shared" si="5"/>
        <v>2.1132231404958679E-2</v>
      </c>
      <c r="J16">
        <f t="shared" si="6"/>
        <v>4.3495034429683219</v>
      </c>
      <c r="K16">
        <f t="shared" si="7"/>
        <v>7.7139116985753828</v>
      </c>
      <c r="L16">
        <f t="shared" si="8"/>
        <v>1.2913223140495866E-2</v>
      </c>
      <c r="M16">
        <f t="shared" si="9"/>
        <v>4.4657120415272184E-4</v>
      </c>
      <c r="N16">
        <f t="shared" si="10"/>
        <v>416.42549863120843</v>
      </c>
      <c r="O16">
        <f t="shared" si="11"/>
        <v>8.3879213729268116</v>
      </c>
      <c r="P16">
        <f t="shared" si="12"/>
        <v>33.941211473731684</v>
      </c>
      <c r="Q16">
        <f t="shared" si="13"/>
        <v>2.4013899323816678E-3</v>
      </c>
      <c r="R16">
        <f t="shared" si="14"/>
        <v>5.3773953852170502</v>
      </c>
      <c r="S16">
        <f t="shared" si="16"/>
        <v>8.8419378263425433E-5</v>
      </c>
      <c r="T16">
        <f t="shared" si="15"/>
        <v>416.42549863120843</v>
      </c>
    </row>
    <row r="17" spans="2:41" x14ac:dyDescent="0.2">
      <c r="B17">
        <v>33.1</v>
      </c>
      <c r="C17">
        <v>40.060734758546324</v>
      </c>
      <c r="D17">
        <f t="shared" si="0"/>
        <v>1095.6100000000001</v>
      </c>
      <c r="E17">
        <f t="shared" si="1"/>
        <v>1604.8624693946017</v>
      </c>
      <c r="F17">
        <f t="shared" si="2"/>
        <v>3.4995332823830174</v>
      </c>
      <c r="G17">
        <f t="shared" si="3"/>
        <v>3.6903966715209506</v>
      </c>
      <c r="H17">
        <f t="shared" si="4"/>
        <v>3.0211480362537763E-2</v>
      </c>
      <c r="I17">
        <f t="shared" si="5"/>
        <v>2.4962098324636091E-2</v>
      </c>
      <c r="J17">
        <f t="shared" si="6"/>
        <v>6.9990665647660348</v>
      </c>
      <c r="K17">
        <f t="shared" si="7"/>
        <v>7.3807933430419013</v>
      </c>
      <c r="L17">
        <f t="shared" si="8"/>
        <v>9.1273354569600487E-4</v>
      </c>
      <c r="M17">
        <f t="shared" si="9"/>
        <v>6.2310635276879996E-4</v>
      </c>
      <c r="N17">
        <f t="shared" si="10"/>
        <v>1326.0103205078833</v>
      </c>
      <c r="O17">
        <f t="shared" si="11"/>
        <v>12.914665977183075</v>
      </c>
      <c r="P17">
        <f t="shared" si="12"/>
        <v>122.15212982734347</v>
      </c>
      <c r="Q17">
        <f t="shared" si="13"/>
        <v>7.5414194334248003E-4</v>
      </c>
      <c r="R17">
        <f t="shared" si="14"/>
        <v>1.2102941014666562</v>
      </c>
      <c r="S17">
        <f t="shared" si="16"/>
        <v>1.0444392604450248E-4</v>
      </c>
      <c r="T17">
        <f t="shared" si="15"/>
        <v>1326.0103205078833</v>
      </c>
      <c r="Y17" s="15" t="s">
        <v>27</v>
      </c>
      <c r="Z17" s="16"/>
      <c r="AA17" s="4"/>
      <c r="AB17" s="4"/>
      <c r="AC17" s="4"/>
      <c r="AD17" s="4"/>
      <c r="AE17" s="4"/>
      <c r="AF17" s="5"/>
      <c r="AH17" s="15" t="s">
        <v>28</v>
      </c>
      <c r="AI17" s="16"/>
      <c r="AJ17" s="4"/>
      <c r="AK17" s="4"/>
      <c r="AL17" s="4"/>
      <c r="AM17" s="4"/>
      <c r="AN17" s="4"/>
      <c r="AO17" s="5"/>
    </row>
    <row r="18" spans="2:41" x14ac:dyDescent="0.2">
      <c r="B18">
        <v>15.3</v>
      </c>
      <c r="C18">
        <v>43.263669314413505</v>
      </c>
      <c r="D18">
        <f t="shared" si="0"/>
        <v>234.09000000000003</v>
      </c>
      <c r="E18">
        <f t="shared" si="1"/>
        <v>1871.7450825469248</v>
      </c>
      <c r="F18">
        <f t="shared" si="2"/>
        <v>2.7278528283983898</v>
      </c>
      <c r="G18">
        <f t="shared" si="3"/>
        <v>3.7673132369559488</v>
      </c>
      <c r="H18">
        <f t="shared" si="4"/>
        <v>6.535947712418301E-2</v>
      </c>
      <c r="I18">
        <f t="shared" si="5"/>
        <v>2.311408199643494E-2</v>
      </c>
      <c r="J18">
        <f t="shared" si="6"/>
        <v>5.4557056567967797</v>
      </c>
      <c r="K18">
        <f t="shared" si="7"/>
        <v>7.5346264739118975</v>
      </c>
      <c r="L18">
        <f t="shared" si="8"/>
        <v>4.2718612499466025E-3</v>
      </c>
      <c r="M18">
        <f t="shared" si="9"/>
        <v>5.3426078653791786E-4</v>
      </c>
      <c r="N18">
        <f t="shared" si="10"/>
        <v>661.93414051052662</v>
      </c>
      <c r="O18">
        <f t="shared" si="11"/>
        <v>10.276676068892979</v>
      </c>
      <c r="P18">
        <f t="shared" si="12"/>
        <v>57.639892525426021</v>
      </c>
      <c r="Q18">
        <f t="shared" si="13"/>
        <v>1.5107243134924798E-3</v>
      </c>
      <c r="R18">
        <f t="shared" si="14"/>
        <v>2.8276908048636278</v>
      </c>
      <c r="S18">
        <f t="shared" si="16"/>
        <v>9.6711640152447452E-5</v>
      </c>
      <c r="T18">
        <f t="shared" si="15"/>
        <v>661.93414051052662</v>
      </c>
      <c r="Y18" s="6"/>
      <c r="Z18" s="2"/>
      <c r="AA18" s="2"/>
      <c r="AB18" s="2" t="s">
        <v>29</v>
      </c>
      <c r="AC18" s="2"/>
      <c r="AD18" s="2"/>
      <c r="AE18" s="2"/>
      <c r="AF18" s="7">
        <f>J242-((F242^2)/A2)</f>
        <v>-880.91888330493452</v>
      </c>
      <c r="AH18" s="6"/>
      <c r="AI18" s="2"/>
      <c r="AJ18" s="2"/>
      <c r="AK18" s="2" t="s">
        <v>29</v>
      </c>
      <c r="AL18" s="2"/>
      <c r="AM18" s="2"/>
      <c r="AN18" s="2"/>
      <c r="AO18" s="7">
        <f>J242-(((F242)^2)/A2)</f>
        <v>-880.91888330493452</v>
      </c>
    </row>
    <row r="19" spans="2:41" x14ac:dyDescent="0.2">
      <c r="B19">
        <v>41.2</v>
      </c>
      <c r="C19">
        <v>38.91331226816871</v>
      </c>
      <c r="D19">
        <f t="shared" si="0"/>
        <v>1697.4400000000003</v>
      </c>
      <c r="E19">
        <f t="shared" si="1"/>
        <v>1514.2458716800095</v>
      </c>
      <c r="F19">
        <f t="shared" si="2"/>
        <v>3.7184382563554808</v>
      </c>
      <c r="G19">
        <f t="shared" si="3"/>
        <v>3.6613364097719949</v>
      </c>
      <c r="H19">
        <f t="shared" si="4"/>
        <v>2.4271844660194174E-2</v>
      </c>
      <c r="I19">
        <f t="shared" si="5"/>
        <v>2.5698146513680492E-2</v>
      </c>
      <c r="J19">
        <f t="shared" si="6"/>
        <v>7.4368765127109615</v>
      </c>
      <c r="K19">
        <f t="shared" si="7"/>
        <v>7.3226728195439899</v>
      </c>
      <c r="L19">
        <f t="shared" si="8"/>
        <v>5.8912244320859643E-4</v>
      </c>
      <c r="M19">
        <f t="shared" si="9"/>
        <v>6.6039473423858879E-4</v>
      </c>
      <c r="N19">
        <f t="shared" si="10"/>
        <v>1603.2284654485509</v>
      </c>
      <c r="O19">
        <f t="shared" si="11"/>
        <v>13.614453375483413</v>
      </c>
      <c r="P19">
        <f t="shared" si="12"/>
        <v>150.84706008260619</v>
      </c>
      <c r="Q19">
        <f t="shared" si="13"/>
        <v>6.2374142023496339E-4</v>
      </c>
      <c r="R19">
        <f t="shared" si="14"/>
        <v>0.94449787058661916</v>
      </c>
      <c r="S19">
        <f t="shared" si="16"/>
        <v>1.0752362558025311E-4</v>
      </c>
      <c r="T19">
        <f t="shared" si="15"/>
        <v>1603.2284654485509</v>
      </c>
      <c r="Y19" s="17" t="s">
        <v>30</v>
      </c>
      <c r="Z19" s="18"/>
      <c r="AA19" s="2"/>
      <c r="AB19" s="2"/>
      <c r="AC19" s="2"/>
      <c r="AD19" s="2"/>
      <c r="AE19" s="2"/>
      <c r="AF19" s="7"/>
      <c r="AH19" s="17" t="s">
        <v>31</v>
      </c>
      <c r="AI19" s="18"/>
      <c r="AJ19" s="2"/>
      <c r="AK19" s="2"/>
      <c r="AL19" s="2"/>
      <c r="AM19" s="2"/>
      <c r="AN19" s="2"/>
      <c r="AO19" s="7"/>
    </row>
    <row r="20" spans="2:41" x14ac:dyDescent="0.2">
      <c r="B20">
        <v>21.7</v>
      </c>
      <c r="C20">
        <v>41.106270126917984</v>
      </c>
      <c r="D20">
        <f t="shared" si="0"/>
        <v>470.89</v>
      </c>
      <c r="E20">
        <f t="shared" si="1"/>
        <v>1689.7254437471499</v>
      </c>
      <c r="F20">
        <f t="shared" si="2"/>
        <v>3.0773122605464138</v>
      </c>
      <c r="G20">
        <f t="shared" si="3"/>
        <v>3.7161606676989805</v>
      </c>
      <c r="H20">
        <f t="shared" si="4"/>
        <v>4.6082949308755762E-2</v>
      </c>
      <c r="I20">
        <f t="shared" si="5"/>
        <v>2.4327188940092163E-2</v>
      </c>
      <c r="J20">
        <f t="shared" si="6"/>
        <v>6.1546245210928276</v>
      </c>
      <c r="K20">
        <f t="shared" si="7"/>
        <v>7.4323213353979609</v>
      </c>
      <c r="L20">
        <f t="shared" si="8"/>
        <v>2.1236382169933531E-3</v>
      </c>
      <c r="M20">
        <f t="shared" si="9"/>
        <v>5.9181212172694248E-4</v>
      </c>
      <c r="N20">
        <f t="shared" si="10"/>
        <v>892.0060617541202</v>
      </c>
      <c r="O20">
        <f t="shared" si="11"/>
        <v>11.43578678487042</v>
      </c>
      <c r="P20">
        <f t="shared" si="12"/>
        <v>80.640686489067875</v>
      </c>
      <c r="Q20">
        <f t="shared" si="13"/>
        <v>1.1210686147507909E-3</v>
      </c>
      <c r="R20">
        <f t="shared" si="14"/>
        <v>1.8942981625307826</v>
      </c>
      <c r="S20">
        <f t="shared" si="16"/>
        <v>1.0178740142297977E-4</v>
      </c>
      <c r="T20">
        <f t="shared" si="15"/>
        <v>892.0060617541202</v>
      </c>
      <c r="Y20" s="6"/>
      <c r="Z20" s="2"/>
      <c r="AA20" s="2"/>
      <c r="AB20" s="2"/>
      <c r="AC20" s="2"/>
      <c r="AD20" s="2"/>
      <c r="AE20" s="2"/>
      <c r="AF20" s="7"/>
      <c r="AH20" s="6"/>
      <c r="AI20" s="2"/>
      <c r="AJ20" s="2"/>
      <c r="AK20" s="2"/>
      <c r="AL20" s="2"/>
      <c r="AM20" s="2"/>
      <c r="AN20" s="2"/>
      <c r="AO20" s="7"/>
    </row>
    <row r="21" spans="2:41" x14ac:dyDescent="0.2">
      <c r="B21">
        <v>28.1</v>
      </c>
      <c r="C21">
        <v>40.855439681721457</v>
      </c>
      <c r="D21">
        <f t="shared" si="0"/>
        <v>789.61000000000013</v>
      </c>
      <c r="E21">
        <f t="shared" si="1"/>
        <v>1669.1669515867802</v>
      </c>
      <c r="F21">
        <f t="shared" si="2"/>
        <v>3.3357695763396999</v>
      </c>
      <c r="G21">
        <f t="shared" si="3"/>
        <v>3.7100399747839368</v>
      </c>
      <c r="H21">
        <f t="shared" si="4"/>
        <v>3.5587188612099641E-2</v>
      </c>
      <c r="I21">
        <f t="shared" si="5"/>
        <v>2.4476544807505659E-2</v>
      </c>
      <c r="J21">
        <f t="shared" si="6"/>
        <v>6.6715391526793999</v>
      </c>
      <c r="K21">
        <f t="shared" si="7"/>
        <v>7.4200799495678735</v>
      </c>
      <c r="L21">
        <f t="shared" si="8"/>
        <v>1.2664479933131544E-3</v>
      </c>
      <c r="M21">
        <f t="shared" si="9"/>
        <v>5.991012457138322E-4</v>
      </c>
      <c r="N21">
        <f t="shared" si="10"/>
        <v>1148.037855056373</v>
      </c>
      <c r="O21">
        <f t="shared" si="11"/>
        <v>12.375838474888363</v>
      </c>
      <c r="P21">
        <f t="shared" si="12"/>
        <v>104.25212329142863</v>
      </c>
      <c r="Q21">
        <f t="shared" si="13"/>
        <v>8.71051416637212E-4</v>
      </c>
      <c r="R21">
        <f t="shared" si="14"/>
        <v>1.4539302377836816</v>
      </c>
      <c r="S21">
        <f t="shared" si="16"/>
        <v>1.0241232137031657E-4</v>
      </c>
      <c r="T21">
        <f t="shared" si="15"/>
        <v>1148.037855056373</v>
      </c>
      <c r="Y21" s="17" t="s">
        <v>32</v>
      </c>
      <c r="Z21" s="18"/>
      <c r="AA21" s="2"/>
      <c r="AB21" s="2" t="s">
        <v>33</v>
      </c>
      <c r="AC21" s="2"/>
      <c r="AD21" s="2"/>
      <c r="AE21" s="2"/>
      <c r="AF21" s="7">
        <f>K242-((G242)^2/A2)</f>
        <v>-1536.7672025795273</v>
      </c>
      <c r="AH21" s="17" t="s">
        <v>34</v>
      </c>
      <c r="AI21" s="18"/>
      <c r="AJ21" s="2"/>
      <c r="AK21" s="2" t="s">
        <v>33</v>
      </c>
      <c r="AL21" s="2"/>
      <c r="AM21" s="2"/>
      <c r="AN21" s="2"/>
      <c r="AO21" s="7">
        <f>K242-(((G242)^2)/A2)</f>
        <v>-1536.7672025795273</v>
      </c>
    </row>
    <row r="22" spans="2:41" x14ac:dyDescent="0.2">
      <c r="B22">
        <v>40.1</v>
      </c>
      <c r="C22">
        <v>38.967463802044229</v>
      </c>
      <c r="D22">
        <f t="shared" si="0"/>
        <v>1608.0100000000002</v>
      </c>
      <c r="E22">
        <f t="shared" si="1"/>
        <v>1518.4632351636274</v>
      </c>
      <c r="F22">
        <f t="shared" si="2"/>
        <v>3.6913763343125234</v>
      </c>
      <c r="G22">
        <f t="shared" si="3"/>
        <v>3.6627270364538198</v>
      </c>
      <c r="H22">
        <f t="shared" si="4"/>
        <v>2.4937655860349125E-2</v>
      </c>
      <c r="I22">
        <f t="shared" si="5"/>
        <v>2.5662434822035816E-2</v>
      </c>
      <c r="J22">
        <f t="shared" si="6"/>
        <v>7.3827526686250469</v>
      </c>
      <c r="K22">
        <f t="shared" si="7"/>
        <v>7.3254540729076396</v>
      </c>
      <c r="L22">
        <f t="shared" si="8"/>
        <v>6.2188667980920501E-4</v>
      </c>
      <c r="M22">
        <f t="shared" si="9"/>
        <v>6.5856056099523636E-4</v>
      </c>
      <c r="N22">
        <f t="shared" si="10"/>
        <v>1562.5952984619737</v>
      </c>
      <c r="O22">
        <f t="shared" si="11"/>
        <v>13.520503901412274</v>
      </c>
      <c r="P22">
        <f t="shared" si="12"/>
        <v>146.87535416179819</v>
      </c>
      <c r="Q22">
        <f t="shared" si="13"/>
        <v>6.3996096813056895E-4</v>
      </c>
      <c r="R22">
        <f t="shared" si="14"/>
        <v>0.9717572020459907</v>
      </c>
      <c r="S22">
        <f t="shared" si="16"/>
        <v>1.0737420427630048E-4</v>
      </c>
      <c r="T22">
        <f t="shared" si="15"/>
        <v>1562.5952984619737</v>
      </c>
      <c r="Y22" s="6"/>
      <c r="Z22" s="2"/>
      <c r="AA22" s="2"/>
      <c r="AB22" s="2"/>
      <c r="AC22" s="2"/>
      <c r="AD22" s="2"/>
      <c r="AE22" s="2"/>
      <c r="AF22" s="7"/>
      <c r="AH22" s="6"/>
      <c r="AI22" s="2"/>
      <c r="AJ22" s="2"/>
      <c r="AK22" s="2"/>
      <c r="AL22" s="2"/>
      <c r="AM22" s="2"/>
      <c r="AN22" s="2"/>
      <c r="AO22" s="7"/>
    </row>
    <row r="23" spans="2:41" x14ac:dyDescent="0.2">
      <c r="B23">
        <v>21.8</v>
      </c>
      <c r="C23">
        <v>39.763870924949423</v>
      </c>
      <c r="D23">
        <f t="shared" si="0"/>
        <v>475.24</v>
      </c>
      <c r="E23">
        <f t="shared" si="1"/>
        <v>1581.1654309360381</v>
      </c>
      <c r="F23">
        <f t="shared" si="2"/>
        <v>3.0819099697950434</v>
      </c>
      <c r="G23">
        <f t="shared" si="3"/>
        <v>3.6829587343168018</v>
      </c>
      <c r="H23">
        <f t="shared" si="4"/>
        <v>4.5871559633027519E-2</v>
      </c>
      <c r="I23">
        <f t="shared" si="5"/>
        <v>2.5148457047539617E-2</v>
      </c>
      <c r="J23">
        <f t="shared" si="6"/>
        <v>6.1638199395900868</v>
      </c>
      <c r="K23">
        <f t="shared" si="7"/>
        <v>7.3659174686336035</v>
      </c>
      <c r="L23">
        <f t="shared" si="8"/>
        <v>2.1041999831663996E-3</v>
      </c>
      <c r="M23">
        <f t="shared" si="9"/>
        <v>6.3244489187194502E-4</v>
      </c>
      <c r="N23">
        <f t="shared" si="10"/>
        <v>866.85238616389745</v>
      </c>
      <c r="O23">
        <f t="shared" si="11"/>
        <v>11.350547241634686</v>
      </c>
      <c r="P23">
        <f t="shared" si="12"/>
        <v>80.288500408106287</v>
      </c>
      <c r="Q23">
        <f t="shared" si="13"/>
        <v>1.1535989471348448E-3</v>
      </c>
      <c r="R23">
        <f t="shared" si="14"/>
        <v>1.8240307763738266</v>
      </c>
      <c r="S23">
        <f t="shared" si="16"/>
        <v>1.0522366965497747E-4</v>
      </c>
      <c r="T23">
        <f t="shared" si="15"/>
        <v>866.85238616389745</v>
      </c>
      <c r="Y23" s="6"/>
      <c r="Z23" s="2"/>
      <c r="AA23" s="2"/>
      <c r="AB23" s="2"/>
      <c r="AC23" s="2"/>
      <c r="AD23" s="2"/>
      <c r="AE23" s="2"/>
      <c r="AF23" s="7"/>
      <c r="AH23" s="6"/>
      <c r="AI23" s="2"/>
      <c r="AJ23" s="2"/>
      <c r="AK23" s="2"/>
      <c r="AL23" s="2"/>
      <c r="AM23" s="2"/>
      <c r="AN23" s="2"/>
      <c r="AO23" s="7"/>
    </row>
    <row r="24" spans="2:41" x14ac:dyDescent="0.2">
      <c r="B24">
        <v>19.8</v>
      </c>
      <c r="C24">
        <v>40.827803396693291</v>
      </c>
      <c r="D24">
        <f t="shared" si="0"/>
        <v>392.04</v>
      </c>
      <c r="E24">
        <f t="shared" si="1"/>
        <v>1666.9095301990403</v>
      </c>
      <c r="F24">
        <f t="shared" si="2"/>
        <v>2.9856819377004897</v>
      </c>
      <c r="G24">
        <f t="shared" si="3"/>
        <v>3.7093633051258488</v>
      </c>
      <c r="H24">
        <f t="shared" si="4"/>
        <v>5.0505050505050504E-2</v>
      </c>
      <c r="I24">
        <f t="shared" si="5"/>
        <v>2.4493112947658397E-2</v>
      </c>
      <c r="J24">
        <f t="shared" si="6"/>
        <v>5.9713638754009795</v>
      </c>
      <c r="K24">
        <f t="shared" si="7"/>
        <v>7.4187266102516984</v>
      </c>
      <c r="L24">
        <f t="shared" si="8"/>
        <v>2.5507601265177021E-3</v>
      </c>
      <c r="M24">
        <f t="shared" si="9"/>
        <v>5.9991258186675137E-4</v>
      </c>
      <c r="N24">
        <f t="shared" si="10"/>
        <v>808.39050725452717</v>
      </c>
      <c r="O24">
        <f t="shared" si="11"/>
        <v>11.074979020483237</v>
      </c>
      <c r="P24">
        <f t="shared" si="12"/>
        <v>73.445393441491802</v>
      </c>
      <c r="Q24">
        <f t="shared" si="13"/>
        <v>1.2370259064473938E-3</v>
      </c>
      <c r="R24">
        <f t="shared" si="14"/>
        <v>2.0620102725602671</v>
      </c>
      <c r="S24">
        <f t="shared" si="16"/>
        <v>1.0248164413246191E-4</v>
      </c>
      <c r="T24">
        <f t="shared" si="15"/>
        <v>808.39050725452717</v>
      </c>
      <c r="Y24" s="6"/>
      <c r="Z24" s="2"/>
      <c r="AA24" s="2"/>
      <c r="AB24" s="2" t="s">
        <v>35</v>
      </c>
      <c r="AC24" s="2"/>
      <c r="AD24" s="2"/>
      <c r="AE24" s="2"/>
      <c r="AF24" s="7">
        <f>O242-((F242*G242)/A2)</f>
        <v>-11.33027257460617</v>
      </c>
      <c r="AH24" s="6"/>
      <c r="AI24" s="2"/>
      <c r="AJ24" s="2"/>
      <c r="AK24" s="2" t="s">
        <v>35</v>
      </c>
      <c r="AL24" s="2"/>
      <c r="AM24" s="2"/>
      <c r="AN24" s="2"/>
      <c r="AO24" s="7">
        <f>(P242)-((B242*G242)/A2)</f>
        <v>-222.09517669841807</v>
      </c>
    </row>
    <row r="25" spans="2:41" x14ac:dyDescent="0.2">
      <c r="B25">
        <v>42.6</v>
      </c>
      <c r="C25">
        <v>38.396617557889904</v>
      </c>
      <c r="D25">
        <f t="shared" si="0"/>
        <v>1814.7600000000002</v>
      </c>
      <c r="E25">
        <f t="shared" si="1"/>
        <v>1474.3002398868593</v>
      </c>
      <c r="F25">
        <f t="shared" si="2"/>
        <v>3.751854253275325</v>
      </c>
      <c r="G25">
        <f t="shared" si="3"/>
        <v>3.6479693712840695</v>
      </c>
      <c r="H25">
        <f t="shared" si="4"/>
        <v>2.3474178403755867E-2</v>
      </c>
      <c r="I25">
        <f t="shared" si="5"/>
        <v>2.604396073410158E-2</v>
      </c>
      <c r="J25">
        <f t="shared" si="6"/>
        <v>7.5037085065506499</v>
      </c>
      <c r="K25">
        <f t="shared" si="7"/>
        <v>7.295938742568139</v>
      </c>
      <c r="L25">
        <f t="shared" si="8"/>
        <v>5.5103705173135834E-4</v>
      </c>
      <c r="M25">
        <f t="shared" si="9"/>
        <v>6.7828789071942483E-4</v>
      </c>
      <c r="N25">
        <f t="shared" si="10"/>
        <v>1635.6959079661099</v>
      </c>
      <c r="O25">
        <f t="shared" si="11"/>
        <v>13.68664940147025</v>
      </c>
      <c r="P25">
        <f t="shared" si="12"/>
        <v>155.40349521670137</v>
      </c>
      <c r="Q25">
        <f t="shared" si="13"/>
        <v>6.113605806127131E-4</v>
      </c>
      <c r="R25">
        <f t="shared" si="14"/>
        <v>0.90132905065469249</v>
      </c>
      <c r="S25">
        <f t="shared" si="16"/>
        <v>1.0897054700460912E-4</v>
      </c>
      <c r="T25">
        <f t="shared" si="15"/>
        <v>1635.6959079661099</v>
      </c>
      <c r="Y25" s="6"/>
      <c r="Z25" s="2"/>
      <c r="AA25" s="2"/>
      <c r="AB25" s="2"/>
      <c r="AC25" s="2"/>
      <c r="AD25" s="2"/>
      <c r="AE25" s="2"/>
      <c r="AF25" s="7"/>
      <c r="AH25" s="6"/>
      <c r="AI25" s="2"/>
      <c r="AJ25" s="2"/>
      <c r="AK25" s="2"/>
      <c r="AL25" s="2"/>
      <c r="AM25" s="2"/>
      <c r="AN25" s="2"/>
      <c r="AO25" s="7"/>
    </row>
    <row r="26" spans="2:41" x14ac:dyDescent="0.2">
      <c r="B26">
        <v>45.7</v>
      </c>
      <c r="C26">
        <v>38.173271875403415</v>
      </c>
      <c r="D26">
        <f t="shared" si="0"/>
        <v>2088.4900000000002</v>
      </c>
      <c r="E26">
        <f t="shared" si="1"/>
        <v>1457.1986856734654</v>
      </c>
      <c r="F26">
        <f t="shared" si="2"/>
        <v>3.8220982979001592</v>
      </c>
      <c r="G26">
        <f t="shared" si="3"/>
        <v>3.6421355815902872</v>
      </c>
      <c r="H26">
        <f t="shared" si="4"/>
        <v>2.1881838074398249E-2</v>
      </c>
      <c r="I26">
        <f t="shared" si="5"/>
        <v>2.6196339765267553E-2</v>
      </c>
      <c r="J26">
        <f t="shared" si="6"/>
        <v>7.6441965958003184</v>
      </c>
      <c r="K26">
        <f t="shared" si="7"/>
        <v>7.2842711631805743</v>
      </c>
      <c r="L26">
        <f t="shared" si="8"/>
        <v>4.7881483751418483E-4</v>
      </c>
      <c r="M26">
        <f t="shared" si="9"/>
        <v>6.8624821709733813E-4</v>
      </c>
      <c r="N26">
        <f t="shared" si="10"/>
        <v>1744.5185247059362</v>
      </c>
      <c r="O26">
        <f t="shared" si="11"/>
        <v>13.920600207117843</v>
      </c>
      <c r="P26">
        <f t="shared" si="12"/>
        <v>166.44559607867615</v>
      </c>
      <c r="Q26">
        <f t="shared" si="13"/>
        <v>5.7322406488550441E-4</v>
      </c>
      <c r="R26">
        <f t="shared" si="14"/>
        <v>0.83530135394755833</v>
      </c>
      <c r="S26">
        <f t="shared" si="16"/>
        <v>1.0960811617266758E-4</v>
      </c>
      <c r="T26">
        <f t="shared" si="15"/>
        <v>1744.5185247059362</v>
      </c>
      <c r="Y26" s="6"/>
      <c r="Z26" s="2"/>
      <c r="AA26" s="2"/>
      <c r="AB26" s="2"/>
      <c r="AC26" s="2"/>
      <c r="AD26" s="2"/>
      <c r="AE26" s="2"/>
      <c r="AF26" s="7"/>
      <c r="AH26" s="6"/>
      <c r="AI26" s="2"/>
      <c r="AJ26" s="2"/>
      <c r="AK26" s="2"/>
      <c r="AL26" s="2"/>
      <c r="AM26" s="2"/>
      <c r="AN26" s="2"/>
      <c r="AO26" s="7"/>
    </row>
    <row r="27" spans="2:41" x14ac:dyDescent="0.2">
      <c r="B27">
        <v>32.6</v>
      </c>
      <c r="C27">
        <v>39.259048411464612</v>
      </c>
      <c r="D27">
        <f t="shared" si="0"/>
        <v>1062.76</v>
      </c>
      <c r="E27">
        <f t="shared" si="1"/>
        <v>1541.2728821737221</v>
      </c>
      <c r="F27">
        <f t="shared" si="2"/>
        <v>3.4843122883726618</v>
      </c>
      <c r="G27">
        <f t="shared" si="3"/>
        <v>3.6701819504359885</v>
      </c>
      <c r="H27">
        <f t="shared" si="4"/>
        <v>3.0674846625766871E-2</v>
      </c>
      <c r="I27">
        <f t="shared" si="5"/>
        <v>2.5471834913552701E-2</v>
      </c>
      <c r="J27">
        <f t="shared" si="6"/>
        <v>6.9686245767453237</v>
      </c>
      <c r="K27">
        <f t="shared" si="7"/>
        <v>7.340363900871977</v>
      </c>
      <c r="L27">
        <f t="shared" si="8"/>
        <v>9.4094621551432125E-4</v>
      </c>
      <c r="M27">
        <f t="shared" si="9"/>
        <v>6.4881437386328229E-4</v>
      </c>
      <c r="N27">
        <f t="shared" si="10"/>
        <v>1279.8449782137463</v>
      </c>
      <c r="O27">
        <f t="shared" si="11"/>
        <v>12.788060070467658</v>
      </c>
      <c r="P27">
        <f t="shared" si="12"/>
        <v>119.64793158421323</v>
      </c>
      <c r="Q27">
        <f t="shared" si="13"/>
        <v>7.8134462925008282E-4</v>
      </c>
      <c r="R27">
        <f t="shared" si="14"/>
        <v>1.2042652886952334</v>
      </c>
      <c r="S27">
        <f t="shared" si="16"/>
        <v>1.0657671511946736E-4</v>
      </c>
      <c r="T27">
        <f t="shared" si="15"/>
        <v>1279.8449782137463</v>
      </c>
      <c r="Y27" s="6"/>
      <c r="Z27" s="2"/>
      <c r="AA27" s="2"/>
      <c r="AB27" s="2" t="s">
        <v>36</v>
      </c>
      <c r="AC27" s="2"/>
      <c r="AD27" s="2"/>
      <c r="AE27" s="2"/>
      <c r="AF27" s="11">
        <f>(AF24/SQRT(AF18*AF21))^2</f>
        <v>9.4828026608641635E-5</v>
      </c>
      <c r="AH27" s="6"/>
      <c r="AI27" s="2"/>
      <c r="AJ27" s="2"/>
      <c r="AK27" s="2" t="s">
        <v>36</v>
      </c>
      <c r="AL27" s="2"/>
      <c r="AM27" s="2"/>
      <c r="AN27" s="2"/>
      <c r="AO27" s="7">
        <f>(AO24/SQRT(AO18*AO21))^2</f>
        <v>3.6436298474290696E-2</v>
      </c>
    </row>
    <row r="28" spans="2:41" x14ac:dyDescent="0.2">
      <c r="B28">
        <v>29.6</v>
      </c>
      <c r="C28">
        <v>39.662817326901525</v>
      </c>
      <c r="D28">
        <f t="shared" si="0"/>
        <v>876.16000000000008</v>
      </c>
      <c r="E28">
        <f t="shared" si="1"/>
        <v>1573.1390783071599</v>
      </c>
      <c r="F28">
        <f t="shared" si="2"/>
        <v>3.3877743613300146</v>
      </c>
      <c r="G28">
        <f t="shared" si="3"/>
        <v>3.6804141575555698</v>
      </c>
      <c r="H28">
        <f t="shared" si="4"/>
        <v>3.3783783783783779E-2</v>
      </c>
      <c r="I28">
        <f t="shared" si="5"/>
        <v>2.5212530712530712E-2</v>
      </c>
      <c r="J28">
        <f t="shared" si="6"/>
        <v>6.7755487226600293</v>
      </c>
      <c r="K28">
        <f t="shared" si="7"/>
        <v>7.3608283151111396</v>
      </c>
      <c r="L28">
        <f t="shared" si="8"/>
        <v>1.1413440467494518E-3</v>
      </c>
      <c r="M28">
        <f t="shared" si="9"/>
        <v>6.3567170493030443E-4</v>
      </c>
      <c r="N28">
        <f t="shared" si="10"/>
        <v>1174.0193928762851</v>
      </c>
      <c r="O28">
        <f t="shared" si="11"/>
        <v>12.468412722042764</v>
      </c>
      <c r="P28">
        <f t="shared" si="12"/>
        <v>108.94025906364487</v>
      </c>
      <c r="Q28">
        <f t="shared" si="13"/>
        <v>8.5177468623414559E-4</v>
      </c>
      <c r="R28">
        <f t="shared" si="14"/>
        <v>1.339960044827754</v>
      </c>
      <c r="S28">
        <f t="shared" si="16"/>
        <v>1.0549176030347579E-4</v>
      </c>
      <c r="T28">
        <f t="shared" si="15"/>
        <v>1174.0193928762851</v>
      </c>
      <c r="Y28" s="8"/>
      <c r="Z28" s="9"/>
      <c r="AA28" s="9"/>
      <c r="AB28" s="9"/>
      <c r="AC28" s="9"/>
      <c r="AD28" s="9"/>
      <c r="AE28" s="9"/>
      <c r="AF28" s="10"/>
      <c r="AH28" s="8"/>
      <c r="AI28" s="9"/>
      <c r="AJ28" s="9"/>
      <c r="AK28" s="9"/>
      <c r="AL28" s="9"/>
      <c r="AM28" s="9"/>
      <c r="AN28" s="9"/>
      <c r="AO28" s="10"/>
    </row>
    <row r="29" spans="2:41" x14ac:dyDescent="0.2">
      <c r="B29">
        <v>32.1</v>
      </c>
      <c r="C29">
        <v>39.764856920841922</v>
      </c>
      <c r="D29">
        <f t="shared" si="0"/>
        <v>1030.4100000000001</v>
      </c>
      <c r="E29">
        <f t="shared" si="1"/>
        <v>1581.2438459350296</v>
      </c>
      <c r="F29">
        <f t="shared" si="2"/>
        <v>3.4688560301359703</v>
      </c>
      <c r="G29">
        <f t="shared" si="3"/>
        <v>3.6829835302847309</v>
      </c>
      <c r="H29">
        <f t="shared" si="4"/>
        <v>3.1152647975077882E-2</v>
      </c>
      <c r="I29">
        <f t="shared" si="5"/>
        <v>2.5147833474936279E-2</v>
      </c>
      <c r="J29">
        <f t="shared" si="6"/>
        <v>6.9377120602719407</v>
      </c>
      <c r="K29">
        <f t="shared" si="7"/>
        <v>7.3659670605694618</v>
      </c>
      <c r="L29">
        <f t="shared" si="8"/>
        <v>9.7048747585912404E-4</v>
      </c>
      <c r="M29">
        <f t="shared" si="9"/>
        <v>6.3241352848312571E-4</v>
      </c>
      <c r="N29">
        <f t="shared" si="10"/>
        <v>1276.4519071590257</v>
      </c>
      <c r="O29">
        <f t="shared" si="11"/>
        <v>12.775739627919654</v>
      </c>
      <c r="P29">
        <f t="shared" si="12"/>
        <v>118.22377132213987</v>
      </c>
      <c r="Q29">
        <f t="shared" si="13"/>
        <v>7.834216035805695E-4</v>
      </c>
      <c r="R29">
        <f t="shared" si="14"/>
        <v>1.2387805894343278</v>
      </c>
      <c r="S29">
        <f t="shared" si="16"/>
        <v>1.0522106056458694E-4</v>
      </c>
      <c r="T29">
        <f t="shared" si="15"/>
        <v>1276.4519071590257</v>
      </c>
    </row>
    <row r="30" spans="2:41" x14ac:dyDescent="0.2">
      <c r="B30">
        <v>40.200000000000003</v>
      </c>
      <c r="C30">
        <v>39.427929454143403</v>
      </c>
      <c r="D30">
        <f t="shared" si="0"/>
        <v>1616.0400000000002</v>
      </c>
      <c r="E30">
        <f t="shared" si="1"/>
        <v>1554.5616210409089</v>
      </c>
      <c r="F30">
        <f t="shared" si="2"/>
        <v>3.6938669956249757</v>
      </c>
      <c r="G30">
        <f t="shared" si="3"/>
        <v>3.6744744345691531</v>
      </c>
      <c r="H30">
        <f t="shared" si="4"/>
        <v>2.4875621890547261E-2</v>
      </c>
      <c r="I30">
        <f t="shared" si="5"/>
        <v>2.5362731795567622E-2</v>
      </c>
      <c r="J30">
        <f t="shared" si="6"/>
        <v>7.3877339912499504</v>
      </c>
      <c r="K30">
        <f t="shared" si="7"/>
        <v>7.3489488691383063</v>
      </c>
      <c r="L30">
        <f t="shared" si="8"/>
        <v>6.1879656444147415E-4</v>
      </c>
      <c r="M30">
        <f t="shared" si="9"/>
        <v>6.432681641338968E-4</v>
      </c>
      <c r="N30">
        <f t="shared" si="10"/>
        <v>1585.002764056565</v>
      </c>
      <c r="O30">
        <f t="shared" si="11"/>
        <v>13.57301984012274</v>
      </c>
      <c r="P30">
        <f t="shared" si="12"/>
        <v>147.71387226967997</v>
      </c>
      <c r="Q30">
        <f t="shared" si="13"/>
        <v>6.3091372625790102E-4</v>
      </c>
      <c r="R30">
        <f t="shared" si="14"/>
        <v>0.9807942650284428</v>
      </c>
      <c r="S30">
        <f t="shared" si="16"/>
        <v>1.0612021671785615E-4</v>
      </c>
      <c r="T30">
        <f t="shared" si="15"/>
        <v>1585.002764056565</v>
      </c>
      <c r="Y30" s="15" t="s">
        <v>37</v>
      </c>
      <c r="Z30" s="16"/>
      <c r="AA30" s="4"/>
      <c r="AB30" s="4"/>
      <c r="AC30" s="4"/>
      <c r="AD30" s="4"/>
      <c r="AE30" s="4"/>
      <c r="AF30" s="5"/>
      <c r="AH30" s="15" t="s">
        <v>38</v>
      </c>
      <c r="AI30" s="16"/>
      <c r="AJ30" s="4"/>
      <c r="AK30" s="4"/>
      <c r="AL30" s="4"/>
      <c r="AM30" s="4"/>
      <c r="AN30" s="4"/>
      <c r="AO30" s="5"/>
    </row>
    <row r="31" spans="2:41" x14ac:dyDescent="0.2">
      <c r="B31">
        <v>40</v>
      </c>
      <c r="C31">
        <v>39.398280802292263</v>
      </c>
      <c r="D31">
        <f t="shared" si="0"/>
        <v>1600</v>
      </c>
      <c r="E31">
        <f t="shared" si="1"/>
        <v>1552.2245301762709</v>
      </c>
      <c r="F31">
        <f t="shared" si="2"/>
        <v>3.6888794541139363</v>
      </c>
      <c r="G31">
        <f t="shared" si="3"/>
        <v>3.6737221808922902</v>
      </c>
      <c r="H31">
        <f t="shared" si="4"/>
        <v>2.5000000000000001E-2</v>
      </c>
      <c r="I31">
        <f t="shared" si="5"/>
        <v>2.5381818181818182E-2</v>
      </c>
      <c r="J31">
        <f t="shared" si="6"/>
        <v>7.3777589082278725</v>
      </c>
      <c r="K31">
        <f t="shared" si="7"/>
        <v>7.3474443617845804</v>
      </c>
      <c r="L31">
        <f t="shared" si="8"/>
        <v>6.2500000000000012E-4</v>
      </c>
      <c r="M31">
        <f t="shared" si="9"/>
        <v>6.4423669421487609E-4</v>
      </c>
      <c r="N31">
        <f t="shared" si="10"/>
        <v>1575.9312320916906</v>
      </c>
      <c r="O31">
        <f t="shared" si="11"/>
        <v>13.551918273216211</v>
      </c>
      <c r="P31">
        <f t="shared" si="12"/>
        <v>146.94888723569161</v>
      </c>
      <c r="Q31">
        <f t="shared" si="13"/>
        <v>6.3454545454545458E-4</v>
      </c>
      <c r="R31">
        <f t="shared" si="14"/>
        <v>0.98495702005730656</v>
      </c>
      <c r="S31">
        <f t="shared" si="16"/>
        <v>1.0620007607455306E-4</v>
      </c>
      <c r="T31">
        <f t="shared" si="15"/>
        <v>1575.9312320916906</v>
      </c>
      <c r="Y31" s="6"/>
      <c r="Z31" s="2"/>
      <c r="AA31" s="2"/>
      <c r="AB31" s="2" t="s">
        <v>29</v>
      </c>
      <c r="AC31" s="2"/>
      <c r="AD31" s="2"/>
      <c r="AE31" s="2"/>
      <c r="AF31" s="7">
        <f>L242-((H242^2)/A2)</f>
        <v>0.28331584676541044</v>
      </c>
      <c r="AH31" s="6"/>
      <c r="AI31" s="2"/>
      <c r="AJ31" s="2"/>
      <c r="AK31" s="2" t="s">
        <v>29</v>
      </c>
      <c r="AL31" s="2"/>
      <c r="AM31" s="2"/>
      <c r="AN31" s="2"/>
      <c r="AO31" s="7">
        <f>(L242)-((H242^2)/A2)</f>
        <v>0.28331584676541044</v>
      </c>
    </row>
    <row r="32" spans="2:41" x14ac:dyDescent="0.2">
      <c r="B32">
        <v>42.5</v>
      </c>
      <c r="C32">
        <v>38.628382565585625</v>
      </c>
      <c r="D32">
        <f t="shared" si="0"/>
        <v>1806.25</v>
      </c>
      <c r="E32">
        <f t="shared" si="1"/>
        <v>1492.1519396332394</v>
      </c>
      <c r="F32">
        <f t="shared" si="2"/>
        <v>3.7495040759303713</v>
      </c>
      <c r="G32">
        <f t="shared" si="3"/>
        <v>3.6539873058970294</v>
      </c>
      <c r="H32">
        <f t="shared" si="4"/>
        <v>2.3529411764705882E-2</v>
      </c>
      <c r="I32">
        <f t="shared" si="5"/>
        <v>2.5887700534759358E-2</v>
      </c>
      <c r="J32">
        <f t="shared" si="6"/>
        <v>7.4990081518607425</v>
      </c>
      <c r="K32">
        <f t="shared" si="7"/>
        <v>7.3079746117940587</v>
      </c>
      <c r="L32">
        <f t="shared" si="8"/>
        <v>5.5363321799307952E-4</v>
      </c>
      <c r="M32">
        <f t="shared" si="9"/>
        <v>6.7017303897737995E-4</v>
      </c>
      <c r="N32">
        <f t="shared" si="10"/>
        <v>1641.7062590373891</v>
      </c>
      <c r="O32">
        <f t="shared" si="11"/>
        <v>13.700640296858747</v>
      </c>
      <c r="P32">
        <f t="shared" si="12"/>
        <v>155.29446050062376</v>
      </c>
      <c r="Q32">
        <f t="shared" si="13"/>
        <v>6.0912236552374964E-4</v>
      </c>
      <c r="R32">
        <f t="shared" si="14"/>
        <v>0.90890311919025002</v>
      </c>
      <c r="S32">
        <f t="shared" si="16"/>
        <v>1.0831673863916049E-4</v>
      </c>
      <c r="T32">
        <f t="shared" si="15"/>
        <v>1641.7062590373891</v>
      </c>
      <c r="Y32" s="17" t="s">
        <v>39</v>
      </c>
      <c r="Z32" s="18"/>
      <c r="AA32" s="2"/>
      <c r="AB32" s="2"/>
      <c r="AC32" s="2"/>
      <c r="AD32" s="2"/>
      <c r="AE32" s="2"/>
      <c r="AF32" s="7"/>
      <c r="AH32" s="17" t="s">
        <v>40</v>
      </c>
      <c r="AI32" s="18"/>
      <c r="AJ32" s="2"/>
      <c r="AK32" s="2"/>
      <c r="AL32" s="2"/>
      <c r="AM32" s="2"/>
      <c r="AN32" s="2"/>
      <c r="AO32" s="7"/>
    </row>
    <row r="33" spans="2:41" x14ac:dyDescent="0.2">
      <c r="B33">
        <v>27.3</v>
      </c>
      <c r="C33">
        <v>39.019763256714441</v>
      </c>
      <c r="D33">
        <f t="shared" si="0"/>
        <v>745.29000000000008</v>
      </c>
      <c r="E33">
        <f t="shared" si="1"/>
        <v>1522.5419246100423</v>
      </c>
      <c r="F33">
        <f t="shared" si="2"/>
        <v>3.3068867021909143</v>
      </c>
      <c r="G33">
        <f t="shared" si="3"/>
        <v>3.6640682679473038</v>
      </c>
      <c r="H33">
        <f t="shared" si="4"/>
        <v>3.6630036630036632E-2</v>
      </c>
      <c r="I33">
        <f t="shared" si="5"/>
        <v>2.5628038628038627E-2</v>
      </c>
      <c r="J33">
        <f t="shared" si="6"/>
        <v>6.6137734043818286</v>
      </c>
      <c r="K33">
        <f t="shared" si="7"/>
        <v>7.3281365358946076</v>
      </c>
      <c r="L33">
        <f t="shared" si="8"/>
        <v>1.3417595835178253E-3</v>
      </c>
      <c r="M33">
        <f t="shared" si="9"/>
        <v>6.5679636392023994E-4</v>
      </c>
      <c r="N33">
        <f t="shared" si="10"/>
        <v>1065.2395369083042</v>
      </c>
      <c r="O33">
        <f t="shared" si="11"/>
        <v>12.116658631194635</v>
      </c>
      <c r="P33">
        <f t="shared" si="12"/>
        <v>100.0290637149614</v>
      </c>
      <c r="Q33">
        <f t="shared" si="13"/>
        <v>9.3875599370104863E-4</v>
      </c>
      <c r="R33">
        <f t="shared" si="14"/>
        <v>1.4292953573888074</v>
      </c>
      <c r="S33">
        <f t="shared" si="16"/>
        <v>1.0723028714660513E-4</v>
      </c>
      <c r="T33">
        <f t="shared" si="15"/>
        <v>1065.2395369083042</v>
      </c>
      <c r="Y33" s="6"/>
      <c r="Z33" s="2"/>
      <c r="AA33" s="2"/>
      <c r="AB33" s="2"/>
      <c r="AC33" s="2"/>
      <c r="AD33" s="2"/>
      <c r="AE33" s="2"/>
      <c r="AF33" s="7"/>
      <c r="AH33" s="6"/>
      <c r="AI33" s="2"/>
      <c r="AJ33" s="2"/>
      <c r="AK33" s="2"/>
      <c r="AL33" s="2"/>
      <c r="AM33" s="2"/>
      <c r="AN33" s="2"/>
      <c r="AO33" s="7"/>
    </row>
    <row r="34" spans="2:41" x14ac:dyDescent="0.2">
      <c r="B34">
        <v>44.7</v>
      </c>
      <c r="C34">
        <v>38.900624213799155</v>
      </c>
      <c r="D34">
        <f t="shared" si="0"/>
        <v>1998.0900000000001</v>
      </c>
      <c r="E34">
        <f t="shared" si="1"/>
        <v>1513.258564223217</v>
      </c>
      <c r="F34">
        <f t="shared" si="2"/>
        <v>3.7999735016195233</v>
      </c>
      <c r="G34">
        <f t="shared" si="3"/>
        <v>3.6610102971228824</v>
      </c>
      <c r="H34">
        <f t="shared" si="4"/>
        <v>2.2371364653243846E-2</v>
      </c>
      <c r="I34">
        <f t="shared" si="5"/>
        <v>2.5706528370957906E-2</v>
      </c>
      <c r="J34">
        <f t="shared" si="6"/>
        <v>7.5999470032390466</v>
      </c>
      <c r="K34">
        <f t="shared" si="7"/>
        <v>7.3220205942457648</v>
      </c>
      <c r="L34">
        <f t="shared" si="8"/>
        <v>5.0047795644840814E-4</v>
      </c>
      <c r="M34">
        <f t="shared" si="9"/>
        <v>6.6082560088686379E-4</v>
      </c>
      <c r="N34">
        <f t="shared" si="10"/>
        <v>1738.8579023568223</v>
      </c>
      <c r="O34">
        <f t="shared" si="11"/>
        <v>13.91174211822317</v>
      </c>
      <c r="P34">
        <f t="shared" si="12"/>
        <v>163.64716028139284</v>
      </c>
      <c r="Q34">
        <f t="shared" si="13"/>
        <v>5.7509012015565777E-4</v>
      </c>
      <c r="R34">
        <f t="shared" si="14"/>
        <v>0.87026004952570812</v>
      </c>
      <c r="S34">
        <f t="shared" si="16"/>
        <v>1.0755869611279458E-4</v>
      </c>
      <c r="T34">
        <f t="shared" si="15"/>
        <v>1738.8579023568223</v>
      </c>
      <c r="Y34" s="17" t="s">
        <v>41</v>
      </c>
      <c r="Z34" s="18"/>
      <c r="AA34" s="2"/>
      <c r="AB34" s="2" t="s">
        <v>33</v>
      </c>
      <c r="AC34" s="2"/>
      <c r="AD34" s="2"/>
      <c r="AE34" s="2"/>
      <c r="AF34" s="7">
        <f>M242-((I242^2)/A2)</f>
        <v>1.0162999775565895E-3</v>
      </c>
      <c r="AH34" s="17" t="s">
        <v>42</v>
      </c>
      <c r="AI34" s="18"/>
      <c r="AJ34" s="2"/>
      <c r="AK34" s="2" t="s">
        <v>33</v>
      </c>
      <c r="AL34" s="2"/>
      <c r="AM34" s="2"/>
      <c r="AN34" s="2"/>
      <c r="AO34" s="7">
        <f>(E242)-((C242^2)/A2)</f>
        <v>5027.001161383756</v>
      </c>
    </row>
    <row r="35" spans="2:41" x14ac:dyDescent="0.2">
      <c r="B35">
        <v>28.7</v>
      </c>
      <c r="C35">
        <v>40.799183240931008</v>
      </c>
      <c r="D35">
        <f t="shared" si="0"/>
        <v>823.68999999999994</v>
      </c>
      <c r="E35">
        <f t="shared" si="1"/>
        <v>1664.5733531270655</v>
      </c>
      <c r="F35">
        <f t="shared" si="2"/>
        <v>3.3568971227655755</v>
      </c>
      <c r="G35">
        <f t="shared" si="3"/>
        <v>3.708662062605109</v>
      </c>
      <c r="H35">
        <f t="shared" si="4"/>
        <v>3.484320557491289E-2</v>
      </c>
      <c r="I35">
        <f t="shared" si="5"/>
        <v>2.4510294583465313E-2</v>
      </c>
      <c r="J35">
        <f t="shared" si="6"/>
        <v>6.713794245531151</v>
      </c>
      <c r="K35">
        <f t="shared" si="7"/>
        <v>7.417324125210218</v>
      </c>
      <c r="L35">
        <f t="shared" si="8"/>
        <v>1.2140489747356406E-3</v>
      </c>
      <c r="M35">
        <f t="shared" si="9"/>
        <v>6.0075454056824902E-4</v>
      </c>
      <c r="N35">
        <f t="shared" si="10"/>
        <v>1170.9365590147199</v>
      </c>
      <c r="O35">
        <f t="shared" si="11"/>
        <v>12.449597007268935</v>
      </c>
      <c r="P35">
        <f t="shared" si="12"/>
        <v>106.43860119676663</v>
      </c>
      <c r="Q35">
        <f t="shared" si="13"/>
        <v>8.5401723287335579E-4</v>
      </c>
      <c r="R35">
        <f t="shared" si="14"/>
        <v>1.4215743289523</v>
      </c>
      <c r="S35">
        <f t="shared" si="16"/>
        <v>1.025535338220306E-4</v>
      </c>
      <c r="T35">
        <f t="shared" si="15"/>
        <v>1170.9365590147199</v>
      </c>
      <c r="Y35" s="6"/>
      <c r="Z35" s="2"/>
      <c r="AA35" s="2"/>
      <c r="AB35" s="2"/>
      <c r="AC35" s="2"/>
      <c r="AD35" s="2"/>
      <c r="AE35" s="2"/>
      <c r="AF35" s="7"/>
      <c r="AH35" s="6"/>
      <c r="AI35" s="2"/>
      <c r="AJ35" s="2"/>
      <c r="AK35" s="2"/>
      <c r="AL35" s="2"/>
      <c r="AM35" s="2"/>
      <c r="AN35" s="2"/>
      <c r="AO35" s="7"/>
    </row>
    <row r="36" spans="2:41" x14ac:dyDescent="0.2">
      <c r="B36">
        <v>46.8</v>
      </c>
      <c r="C36">
        <v>38.900979325353646</v>
      </c>
      <c r="D36">
        <f t="shared" si="0"/>
        <v>2190.2399999999998</v>
      </c>
      <c r="E36">
        <f t="shared" si="1"/>
        <v>1513.2861924715919</v>
      </c>
      <c r="F36">
        <f t="shared" si="2"/>
        <v>3.8458832029236012</v>
      </c>
      <c r="G36">
        <f t="shared" si="3"/>
        <v>3.6610194257664666</v>
      </c>
      <c r="H36">
        <f t="shared" si="4"/>
        <v>2.1367521367521368E-2</v>
      </c>
      <c r="I36">
        <f t="shared" si="5"/>
        <v>2.5706293706293706E-2</v>
      </c>
      <c r="J36">
        <f t="shared" si="6"/>
        <v>7.6917664058472024</v>
      </c>
      <c r="K36">
        <f t="shared" si="7"/>
        <v>7.3220388515329331</v>
      </c>
      <c r="L36">
        <f t="shared" si="8"/>
        <v>4.5657096939148223E-4</v>
      </c>
      <c r="M36">
        <f t="shared" si="9"/>
        <v>6.6081353611423537E-4</v>
      </c>
      <c r="N36">
        <f t="shared" si="10"/>
        <v>1820.5658324265505</v>
      </c>
      <c r="O36">
        <f t="shared" si="11"/>
        <v>14.079853115132261</v>
      </c>
      <c r="P36">
        <f t="shared" si="12"/>
        <v>171.33570912587064</v>
      </c>
      <c r="Q36">
        <f t="shared" si="13"/>
        <v>5.492797800490108E-4</v>
      </c>
      <c r="R36">
        <f t="shared" si="14"/>
        <v>0.83121750695200103</v>
      </c>
      <c r="S36">
        <f t="shared" si="16"/>
        <v>1.0755771425227492E-4</v>
      </c>
      <c r="T36">
        <f t="shared" si="15"/>
        <v>1820.5658324265505</v>
      </c>
      <c r="Y36" s="6"/>
      <c r="Z36" s="2"/>
      <c r="AA36" s="2"/>
      <c r="AB36" s="2"/>
      <c r="AC36" s="2"/>
      <c r="AD36" s="2"/>
      <c r="AE36" s="2"/>
      <c r="AF36" s="7"/>
      <c r="AH36" s="6"/>
      <c r="AI36" s="2"/>
      <c r="AJ36" s="2"/>
      <c r="AK36" s="2"/>
      <c r="AL36" s="2"/>
      <c r="AM36" s="2"/>
      <c r="AN36" s="2"/>
      <c r="AO36" s="7"/>
    </row>
    <row r="37" spans="2:41" x14ac:dyDescent="0.2">
      <c r="B37">
        <v>6.7</v>
      </c>
      <c r="C37">
        <v>56.263836934117109</v>
      </c>
      <c r="D37">
        <f t="shared" si="0"/>
        <v>44.89</v>
      </c>
      <c r="E37">
        <f t="shared" si="1"/>
        <v>3165.6193465489205</v>
      </c>
      <c r="F37">
        <f t="shared" si="2"/>
        <v>1.9021075263969205</v>
      </c>
      <c r="G37">
        <f t="shared" si="3"/>
        <v>4.030052000773825</v>
      </c>
      <c r="H37">
        <f t="shared" si="4"/>
        <v>0.14925373134328357</v>
      </c>
      <c r="I37">
        <f t="shared" si="5"/>
        <v>1.7773405698778832E-2</v>
      </c>
      <c r="J37">
        <f t="shared" si="6"/>
        <v>3.804215052793841</v>
      </c>
      <c r="K37">
        <f t="shared" si="7"/>
        <v>8.0601040015476499</v>
      </c>
      <c r="L37">
        <f t="shared" si="8"/>
        <v>2.2276676319893069E-2</v>
      </c>
      <c r="M37">
        <f t="shared" si="9"/>
        <v>3.158939501333839E-4</v>
      </c>
      <c r="N37">
        <f t="shared" si="10"/>
        <v>376.96770745858464</v>
      </c>
      <c r="O37">
        <f t="shared" si="11"/>
        <v>7.6655922424428606</v>
      </c>
      <c r="P37">
        <f t="shared" si="12"/>
        <v>27.001348405184629</v>
      </c>
      <c r="Q37">
        <f t="shared" si="13"/>
        <v>2.652747119220721E-3</v>
      </c>
      <c r="R37">
        <f t="shared" si="14"/>
        <v>8.3975876021070306</v>
      </c>
      <c r="S37">
        <f t="shared" si="16"/>
        <v>7.4365714220831928E-5</v>
      </c>
      <c r="T37">
        <f t="shared" si="15"/>
        <v>376.96770745858464</v>
      </c>
      <c r="Y37" s="6"/>
      <c r="Z37" s="2"/>
      <c r="AA37" s="2"/>
      <c r="AB37" s="2" t="s">
        <v>35</v>
      </c>
      <c r="AC37" s="2"/>
      <c r="AD37" s="2"/>
      <c r="AE37" s="2"/>
      <c r="AF37" s="7">
        <f>Q242-((H242*I242)/A2)</f>
        <v>-1.6192949639539378E-2</v>
      </c>
      <c r="AH37" s="6"/>
      <c r="AI37" s="2"/>
      <c r="AJ37" s="2"/>
      <c r="AK37" s="2" t="s">
        <v>35</v>
      </c>
      <c r="AL37" s="2"/>
      <c r="AM37" s="2"/>
      <c r="AN37" s="2"/>
      <c r="AO37" s="7">
        <f>R242-((H242*C242)/A2)</f>
        <v>34.629057746816272</v>
      </c>
    </row>
    <row r="38" spans="2:41" x14ac:dyDescent="0.2">
      <c r="B38">
        <v>27.7</v>
      </c>
      <c r="C38">
        <v>40.773996708105287</v>
      </c>
      <c r="D38">
        <f t="shared" si="0"/>
        <v>767.29</v>
      </c>
      <c r="E38">
        <f t="shared" si="1"/>
        <v>1662.5188075525807</v>
      </c>
      <c r="F38">
        <f t="shared" si="2"/>
        <v>3.3214324131932926</v>
      </c>
      <c r="G38">
        <f t="shared" si="3"/>
        <v>3.7080445426398012</v>
      </c>
      <c r="H38">
        <f t="shared" si="4"/>
        <v>3.6101083032490974E-2</v>
      </c>
      <c r="I38">
        <f t="shared" si="5"/>
        <v>2.4525434853954711E-2</v>
      </c>
      <c r="J38">
        <f t="shared" si="6"/>
        <v>6.6428648263865853</v>
      </c>
      <c r="K38">
        <f t="shared" si="7"/>
        <v>7.4160890852796024</v>
      </c>
      <c r="L38">
        <f t="shared" si="8"/>
        <v>1.3032881961188077E-3</v>
      </c>
      <c r="M38">
        <f t="shared" si="9"/>
        <v>6.014969547755765E-4</v>
      </c>
      <c r="N38">
        <f t="shared" si="10"/>
        <v>1129.4397088145165</v>
      </c>
      <c r="O38">
        <f t="shared" si="11"/>
        <v>12.316019333488335</v>
      </c>
      <c r="P38">
        <f t="shared" si="12"/>
        <v>102.7128338311225</v>
      </c>
      <c r="Q38">
        <f t="shared" si="13"/>
        <v>8.8539476007056721E-4</v>
      </c>
      <c r="R38">
        <f t="shared" si="14"/>
        <v>1.4719854407258226</v>
      </c>
      <c r="S38">
        <f t="shared" si="16"/>
        <v>1.0261688223412013E-4</v>
      </c>
      <c r="T38">
        <f t="shared" si="15"/>
        <v>1129.4397088145165</v>
      </c>
      <c r="Y38" s="6"/>
      <c r="Z38" s="2"/>
      <c r="AA38" s="2"/>
      <c r="AB38" s="2"/>
      <c r="AC38" s="2"/>
      <c r="AD38" s="2"/>
      <c r="AE38" s="2"/>
      <c r="AF38" s="7"/>
      <c r="AH38" s="6"/>
      <c r="AI38" s="2"/>
      <c r="AJ38" s="2"/>
      <c r="AK38" s="2"/>
      <c r="AL38" s="2"/>
      <c r="AM38" s="2"/>
      <c r="AN38" s="2"/>
      <c r="AO38" s="7"/>
    </row>
    <row r="39" spans="2:41" x14ac:dyDescent="0.2">
      <c r="B39">
        <v>45.5</v>
      </c>
      <c r="C39">
        <v>38.219235615287701</v>
      </c>
      <c r="D39">
        <f t="shared" si="0"/>
        <v>2070.25</v>
      </c>
      <c r="E39">
        <f t="shared" si="1"/>
        <v>1460.7099710168759</v>
      </c>
      <c r="F39">
        <f t="shared" si="2"/>
        <v>3.8177123259569048</v>
      </c>
      <c r="G39">
        <f t="shared" si="3"/>
        <v>3.6433389390121245</v>
      </c>
      <c r="H39">
        <f t="shared" si="4"/>
        <v>2.197802197802198E-2</v>
      </c>
      <c r="I39">
        <f t="shared" si="5"/>
        <v>2.616483516483516E-2</v>
      </c>
      <c r="J39">
        <f t="shared" si="6"/>
        <v>7.6354246519138096</v>
      </c>
      <c r="K39">
        <f t="shared" si="7"/>
        <v>7.2866778780242489</v>
      </c>
      <c r="L39">
        <f t="shared" si="8"/>
        <v>4.8303345006641719E-4</v>
      </c>
      <c r="M39">
        <f t="shared" si="9"/>
        <v>6.8459859920299453E-4</v>
      </c>
      <c r="N39">
        <f t="shared" si="10"/>
        <v>1738.9752204955903</v>
      </c>
      <c r="O39">
        <f t="shared" si="11"/>
        <v>13.909219975105339</v>
      </c>
      <c r="P39">
        <f t="shared" si="12"/>
        <v>165.77192172505167</v>
      </c>
      <c r="Q39">
        <f t="shared" si="13"/>
        <v>5.7505132230406954E-4</v>
      </c>
      <c r="R39">
        <f t="shared" si="14"/>
        <v>0.8399832003359935</v>
      </c>
      <c r="S39">
        <f t="shared" si="16"/>
        <v>1.0947629776081657E-4</v>
      </c>
      <c r="T39">
        <f t="shared" si="15"/>
        <v>1738.9752204955903</v>
      </c>
      <c r="Y39" s="6"/>
      <c r="Z39" s="2"/>
      <c r="AA39" s="2"/>
      <c r="AB39" s="2"/>
      <c r="AC39" s="2"/>
      <c r="AD39" s="2"/>
      <c r="AE39" s="2"/>
      <c r="AF39" s="7"/>
      <c r="AH39" s="6"/>
      <c r="AI39" s="2"/>
      <c r="AJ39" s="2"/>
      <c r="AK39" s="2"/>
      <c r="AL39" s="2"/>
      <c r="AM39" s="2"/>
      <c r="AN39" s="2"/>
      <c r="AO39" s="7"/>
    </row>
    <row r="40" spans="2:41" x14ac:dyDescent="0.2">
      <c r="B40">
        <v>44.9</v>
      </c>
      <c r="C40">
        <v>38.739381769979531</v>
      </c>
      <c r="D40">
        <f t="shared" si="0"/>
        <v>2016.0099999999998</v>
      </c>
      <c r="E40">
        <f t="shared" si="1"/>
        <v>1500.7396999202224</v>
      </c>
      <c r="F40">
        <f t="shared" si="2"/>
        <v>3.8044377947482086</v>
      </c>
      <c r="G40">
        <f t="shared" si="3"/>
        <v>3.6568566994100964</v>
      </c>
      <c r="H40">
        <f t="shared" si="4"/>
        <v>2.2271714922048998E-2</v>
      </c>
      <c r="I40">
        <f t="shared" si="5"/>
        <v>2.5813525005061753E-2</v>
      </c>
      <c r="J40">
        <f t="shared" si="6"/>
        <v>7.6088755894964173</v>
      </c>
      <c r="K40">
        <f t="shared" si="7"/>
        <v>7.3137133988201928</v>
      </c>
      <c r="L40">
        <f t="shared" si="8"/>
        <v>4.9602928556901997E-4</v>
      </c>
      <c r="M40">
        <f t="shared" si="9"/>
        <v>6.6633807318694841E-4</v>
      </c>
      <c r="N40">
        <f t="shared" si="10"/>
        <v>1739.3982414720808</v>
      </c>
      <c r="O40">
        <f t="shared" si="11"/>
        <v>13.912283837213961</v>
      </c>
      <c r="P40">
        <f t="shared" si="12"/>
        <v>164.19286580351331</v>
      </c>
      <c r="Q40">
        <f t="shared" si="13"/>
        <v>5.7491147004591874E-4</v>
      </c>
      <c r="R40">
        <f t="shared" si="14"/>
        <v>0.86279246703740597</v>
      </c>
      <c r="S40">
        <f t="shared" si="16"/>
        <v>1.0800638077431697E-4</v>
      </c>
      <c r="T40">
        <f t="shared" si="15"/>
        <v>1739.3982414720808</v>
      </c>
      <c r="Y40" s="6"/>
      <c r="Z40" s="2"/>
      <c r="AA40" s="2"/>
      <c r="AB40" s="2" t="s">
        <v>36</v>
      </c>
      <c r="AC40" s="2"/>
      <c r="AD40" s="2"/>
      <c r="AE40" s="2"/>
      <c r="AF40" s="7">
        <f>(AF37/SQRT(AF31*AF34))^2</f>
        <v>0.91066605325349381</v>
      </c>
      <c r="AH40" s="6"/>
      <c r="AI40" s="2"/>
      <c r="AJ40" s="2"/>
      <c r="AK40" s="2" t="s">
        <v>36</v>
      </c>
      <c r="AL40" s="2"/>
      <c r="AM40" s="2"/>
      <c r="AN40" s="2"/>
      <c r="AO40" s="7">
        <f>(AO37/SQRT(AO31*AO34))^2</f>
        <v>0.8419794597927055</v>
      </c>
    </row>
    <row r="41" spans="2:41" x14ac:dyDescent="0.2">
      <c r="B41">
        <v>37.799999999999997</v>
      </c>
      <c r="C41">
        <v>39.335515486348925</v>
      </c>
      <c r="D41">
        <f t="shared" si="0"/>
        <v>1428.8399999999997</v>
      </c>
      <c r="E41">
        <f t="shared" si="1"/>
        <v>1547.2827785767961</v>
      </c>
      <c r="F41">
        <f t="shared" si="2"/>
        <v>3.6323091026255421</v>
      </c>
      <c r="G41">
        <f t="shared" si="3"/>
        <v>3.6721278127251797</v>
      </c>
      <c r="H41">
        <f t="shared" si="4"/>
        <v>2.6455026455026457E-2</v>
      </c>
      <c r="I41">
        <f t="shared" si="5"/>
        <v>2.5422318422318426E-2</v>
      </c>
      <c r="J41">
        <f t="shared" si="6"/>
        <v>7.2646182052510841</v>
      </c>
      <c r="K41">
        <f t="shared" si="7"/>
        <v>7.3442556254503595</v>
      </c>
      <c r="L41">
        <f t="shared" si="8"/>
        <v>6.9986842473614976E-4</v>
      </c>
      <c r="M41">
        <f t="shared" si="9"/>
        <v>6.4629427396575086E-4</v>
      </c>
      <c r="N41">
        <f t="shared" si="10"/>
        <v>1486.8824853839892</v>
      </c>
      <c r="O41">
        <f t="shared" si="11"/>
        <v>13.338303280166093</v>
      </c>
      <c r="P41">
        <f t="shared" si="12"/>
        <v>138.80643132101179</v>
      </c>
      <c r="Q41">
        <f t="shared" si="13"/>
        <v>6.7254810641054045E-4</v>
      </c>
      <c r="R41">
        <f t="shared" si="14"/>
        <v>1.0406221028134637</v>
      </c>
      <c r="S41">
        <f t="shared" si="16"/>
        <v>1.0636953314777584E-4</v>
      </c>
      <c r="T41">
        <f t="shared" si="15"/>
        <v>1486.8824853839892</v>
      </c>
      <c r="Y41" s="8"/>
      <c r="Z41" s="9"/>
      <c r="AA41" s="9"/>
      <c r="AB41" s="9"/>
      <c r="AC41" s="9"/>
      <c r="AD41" s="9"/>
      <c r="AE41" s="9"/>
      <c r="AF41" s="10"/>
      <c r="AH41" s="8"/>
      <c r="AI41" s="9"/>
      <c r="AJ41" s="9"/>
      <c r="AK41" s="9"/>
      <c r="AL41" s="9"/>
      <c r="AM41" s="9"/>
      <c r="AN41" s="9"/>
      <c r="AO41" s="10"/>
    </row>
    <row r="42" spans="2:41" x14ac:dyDescent="0.2">
      <c r="B42">
        <v>15.6</v>
      </c>
      <c r="C42">
        <v>42.04645692443399</v>
      </c>
      <c r="D42">
        <f t="shared" si="0"/>
        <v>243.35999999999999</v>
      </c>
      <c r="E42">
        <f t="shared" si="1"/>
        <v>1767.904539898283</v>
      </c>
      <c r="F42">
        <f t="shared" si="2"/>
        <v>2.7472709142554912</v>
      </c>
      <c r="G42">
        <f t="shared" si="3"/>
        <v>3.738775124234849</v>
      </c>
      <c r="H42">
        <f t="shared" si="4"/>
        <v>6.4102564102564111E-2</v>
      </c>
      <c r="I42">
        <f t="shared" si="5"/>
        <v>2.3783216783216782E-2</v>
      </c>
      <c r="J42">
        <f t="shared" si="6"/>
        <v>5.4945418285109824</v>
      </c>
      <c r="K42">
        <f t="shared" si="7"/>
        <v>7.4775502484696981</v>
      </c>
      <c r="L42">
        <f t="shared" si="8"/>
        <v>4.1091387245233407E-3</v>
      </c>
      <c r="M42">
        <f t="shared" si="9"/>
        <v>5.656414005574844E-4</v>
      </c>
      <c r="N42">
        <f t="shared" si="10"/>
        <v>655.92472802117027</v>
      </c>
      <c r="O42">
        <f t="shared" si="11"/>
        <v>10.271428153752362</v>
      </c>
      <c r="P42">
        <f t="shared" si="12"/>
        <v>58.324891938063644</v>
      </c>
      <c r="Q42">
        <f t="shared" si="13"/>
        <v>1.5245651784113324E-3</v>
      </c>
      <c r="R42">
        <f t="shared" si="14"/>
        <v>2.6952857002842303</v>
      </c>
      <c r="S42">
        <f t="shared" si="16"/>
        <v>9.9511367293794069E-5</v>
      </c>
      <c r="T42">
        <f t="shared" si="15"/>
        <v>655.92472802117027</v>
      </c>
    </row>
    <row r="43" spans="2:41" x14ac:dyDescent="0.2">
      <c r="B43">
        <v>20</v>
      </c>
      <c r="C43">
        <v>40.71058475203553</v>
      </c>
      <c r="D43">
        <f t="shared" si="0"/>
        <v>400</v>
      </c>
      <c r="E43">
        <f t="shared" si="1"/>
        <v>1657.3517108526678</v>
      </c>
      <c r="F43">
        <f t="shared" si="2"/>
        <v>2.9957322735539909</v>
      </c>
      <c r="G43">
        <f t="shared" si="3"/>
        <v>3.7064881262544089</v>
      </c>
      <c r="H43">
        <f t="shared" si="4"/>
        <v>0.05</v>
      </c>
      <c r="I43">
        <f t="shared" si="5"/>
        <v>2.4563636363636364E-2</v>
      </c>
      <c r="J43">
        <f t="shared" si="6"/>
        <v>5.9914645471079817</v>
      </c>
      <c r="K43">
        <f t="shared" si="7"/>
        <v>7.4129762525088179</v>
      </c>
      <c r="L43">
        <f t="shared" si="8"/>
        <v>2.5000000000000005E-3</v>
      </c>
      <c r="M43">
        <f t="shared" si="9"/>
        <v>6.0337223140495869E-4</v>
      </c>
      <c r="N43">
        <f t="shared" si="10"/>
        <v>814.21169504071054</v>
      </c>
      <c r="O43">
        <f t="shared" si="11"/>
        <v>11.103646101364992</v>
      </c>
      <c r="P43">
        <f t="shared" si="12"/>
        <v>74.129762525088182</v>
      </c>
      <c r="Q43">
        <f t="shared" si="13"/>
        <v>1.2281818181818184E-3</v>
      </c>
      <c r="R43">
        <f t="shared" si="14"/>
        <v>2.0355292376017764</v>
      </c>
      <c r="S43">
        <f t="shared" si="16"/>
        <v>1.0277672118676303E-4</v>
      </c>
      <c r="T43">
        <f t="shared" si="15"/>
        <v>814.21169504071054</v>
      </c>
    </row>
    <row r="44" spans="2:41" x14ac:dyDescent="0.2">
      <c r="B44">
        <v>26</v>
      </c>
      <c r="C44">
        <v>40.067245727094424</v>
      </c>
      <c r="D44">
        <f t="shared" si="0"/>
        <v>676</v>
      </c>
      <c r="E44">
        <f t="shared" si="1"/>
        <v>1605.3841801553663</v>
      </c>
      <c r="F44">
        <f t="shared" si="2"/>
        <v>3.2580965380214821</v>
      </c>
      <c r="G44">
        <f t="shared" si="3"/>
        <v>3.690559185751884</v>
      </c>
      <c r="H44">
        <f t="shared" si="4"/>
        <v>3.8461538461538464E-2</v>
      </c>
      <c r="I44">
        <f t="shared" si="5"/>
        <v>2.4958041958041959E-2</v>
      </c>
      <c r="J44">
        <f t="shared" si="6"/>
        <v>6.5161930760429643</v>
      </c>
      <c r="K44">
        <f t="shared" si="7"/>
        <v>7.381118371503768</v>
      </c>
      <c r="L44">
        <f t="shared" si="8"/>
        <v>1.4792899408284025E-3</v>
      </c>
      <c r="M44">
        <f t="shared" si="9"/>
        <v>6.2290385837938283E-4</v>
      </c>
      <c r="N44">
        <f t="shared" si="10"/>
        <v>1041.7483889044549</v>
      </c>
      <c r="O44">
        <f t="shared" si="11"/>
        <v>12.024198106461593</v>
      </c>
      <c r="P44">
        <f t="shared" si="12"/>
        <v>95.95453882954898</v>
      </c>
      <c r="Q44">
        <f t="shared" si="13"/>
        <v>9.5992469069392156E-4</v>
      </c>
      <c r="R44">
        <f t="shared" si="14"/>
        <v>1.5410479125805547</v>
      </c>
      <c r="S44">
        <f t="shared" si="16"/>
        <v>1.0442695379933874E-4</v>
      </c>
      <c r="T44">
        <f t="shared" si="15"/>
        <v>1041.7483889044549</v>
      </c>
    </row>
    <row r="45" spans="2:41" x14ac:dyDescent="0.2">
      <c r="B45">
        <v>23.1</v>
      </c>
      <c r="C45">
        <v>41.032183054241287</v>
      </c>
      <c r="D45">
        <f t="shared" si="0"/>
        <v>533.61</v>
      </c>
      <c r="E45">
        <f t="shared" si="1"/>
        <v>1683.6400461967658</v>
      </c>
      <c r="F45">
        <f t="shared" si="2"/>
        <v>3.1398326175277478</v>
      </c>
      <c r="G45">
        <f t="shared" si="3"/>
        <v>3.7143567113326528</v>
      </c>
      <c r="H45">
        <f t="shared" si="4"/>
        <v>4.3290043290043288E-2</v>
      </c>
      <c r="I45">
        <f t="shared" si="5"/>
        <v>2.4371113734750097E-2</v>
      </c>
      <c r="J45">
        <f t="shared" si="6"/>
        <v>6.2796652350554956</v>
      </c>
      <c r="K45">
        <f t="shared" si="7"/>
        <v>7.4287134226653055</v>
      </c>
      <c r="L45">
        <f t="shared" si="8"/>
        <v>1.8740278480538219E-3</v>
      </c>
      <c r="M45">
        <f t="shared" si="9"/>
        <v>5.9395118467212482E-4</v>
      </c>
      <c r="N45">
        <f t="shared" si="10"/>
        <v>947.84342855297382</v>
      </c>
      <c r="O45">
        <f t="shared" si="11"/>
        <v>11.66245835537536</v>
      </c>
      <c r="P45">
        <f t="shared" si="12"/>
        <v>85.801640031784288</v>
      </c>
      <c r="Q45">
        <f t="shared" si="13"/>
        <v>1.0550265686039002E-3</v>
      </c>
      <c r="R45">
        <f t="shared" si="14"/>
        <v>1.776284980703086</v>
      </c>
      <c r="S45">
        <f t="shared" si="16"/>
        <v>1.019711871746866E-4</v>
      </c>
      <c r="T45">
        <f t="shared" si="15"/>
        <v>947.84342855297382</v>
      </c>
    </row>
    <row r="46" spans="2:41" x14ac:dyDescent="0.2">
      <c r="B46">
        <v>6.5</v>
      </c>
      <c r="C46">
        <v>52.943354313217334</v>
      </c>
      <c r="D46">
        <f t="shared" si="0"/>
        <v>42.25</v>
      </c>
      <c r="E46">
        <f t="shared" si="1"/>
        <v>2802.9987659348685</v>
      </c>
      <c r="F46">
        <f t="shared" si="2"/>
        <v>1.8718021769015913</v>
      </c>
      <c r="G46">
        <f t="shared" si="3"/>
        <v>3.9692225554494289</v>
      </c>
      <c r="H46">
        <f t="shared" si="4"/>
        <v>0.15384615384615385</v>
      </c>
      <c r="I46">
        <f t="shared" si="5"/>
        <v>1.8888111888111885E-2</v>
      </c>
      <c r="J46">
        <f t="shared" si="6"/>
        <v>3.7436043538031827</v>
      </c>
      <c r="K46">
        <f t="shared" si="7"/>
        <v>7.9384451108988578</v>
      </c>
      <c r="L46">
        <f t="shared" si="8"/>
        <v>2.3668639053254441E-2</v>
      </c>
      <c r="M46">
        <f t="shared" si="9"/>
        <v>3.5676077069783353E-4</v>
      </c>
      <c r="N46">
        <f t="shared" si="10"/>
        <v>344.1318030359127</v>
      </c>
      <c r="O46">
        <f t="shared" si="11"/>
        <v>7.429599419897138</v>
      </c>
      <c r="P46">
        <f t="shared" si="12"/>
        <v>25.799946610421287</v>
      </c>
      <c r="Q46">
        <f t="shared" si="13"/>
        <v>2.9058633674018289E-3</v>
      </c>
      <c r="R46">
        <f t="shared" si="14"/>
        <v>8.1451314328026676</v>
      </c>
      <c r="S46">
        <f t="shared" si="16"/>
        <v>7.9029756854024621E-5</v>
      </c>
      <c r="T46">
        <f t="shared" si="15"/>
        <v>344.1318030359127</v>
      </c>
    </row>
    <row r="47" spans="2:41" x14ac:dyDescent="0.2">
      <c r="B47">
        <v>48</v>
      </c>
      <c r="C47">
        <v>38.800705467372133</v>
      </c>
      <c r="D47">
        <f t="shared" si="0"/>
        <v>2304</v>
      </c>
      <c r="E47">
        <f t="shared" si="1"/>
        <v>1505.4947447657617</v>
      </c>
      <c r="F47">
        <f t="shared" si="2"/>
        <v>3.8712010109078911</v>
      </c>
      <c r="G47">
        <f t="shared" si="3"/>
        <v>3.6584384286127007</v>
      </c>
      <c r="H47">
        <f t="shared" si="4"/>
        <v>2.0833333333333332E-2</v>
      </c>
      <c r="I47">
        <f t="shared" si="5"/>
        <v>2.5772727272727274E-2</v>
      </c>
      <c r="J47">
        <f t="shared" si="6"/>
        <v>7.7424020218157823</v>
      </c>
      <c r="K47">
        <f t="shared" si="7"/>
        <v>7.3168768572254015</v>
      </c>
      <c r="L47">
        <f t="shared" si="8"/>
        <v>4.3402777777777775E-4</v>
      </c>
      <c r="M47">
        <f t="shared" si="9"/>
        <v>6.6423347107438021E-4</v>
      </c>
      <c r="N47">
        <f t="shared" si="10"/>
        <v>1862.4338624338625</v>
      </c>
      <c r="O47">
        <f t="shared" si="11"/>
        <v>14.162550543189765</v>
      </c>
      <c r="P47">
        <f t="shared" si="12"/>
        <v>175.60504457340963</v>
      </c>
      <c r="Q47">
        <f t="shared" si="13"/>
        <v>5.3693181818181813E-4</v>
      </c>
      <c r="R47">
        <f t="shared" si="14"/>
        <v>0.80834803057025273</v>
      </c>
      <c r="S47">
        <f t="shared" si="16"/>
        <v>1.0783567896538608E-4</v>
      </c>
      <c r="T47">
        <f t="shared" si="15"/>
        <v>1862.4338624338625</v>
      </c>
    </row>
    <row r="48" spans="2:41" x14ac:dyDescent="0.2">
      <c r="B48">
        <v>13.9</v>
      </c>
      <c r="C48">
        <v>44.238058038943379</v>
      </c>
      <c r="D48">
        <f t="shared" si="0"/>
        <v>193.21</v>
      </c>
      <c r="E48">
        <f t="shared" si="1"/>
        <v>1957.0057790569228</v>
      </c>
      <c r="F48">
        <f t="shared" si="2"/>
        <v>2.631888840136646</v>
      </c>
      <c r="G48">
        <f t="shared" si="3"/>
        <v>3.7895854602050361</v>
      </c>
      <c r="H48">
        <f t="shared" si="4"/>
        <v>7.1942446043165464E-2</v>
      </c>
      <c r="I48">
        <f t="shared" si="5"/>
        <v>2.2604970568999346E-2</v>
      </c>
      <c r="J48">
        <f t="shared" si="6"/>
        <v>5.2637776802732921</v>
      </c>
      <c r="K48">
        <f t="shared" si="7"/>
        <v>7.5791709204100721</v>
      </c>
      <c r="L48">
        <f t="shared" si="8"/>
        <v>5.175715542673774E-3</v>
      </c>
      <c r="M48">
        <f t="shared" si="9"/>
        <v>5.1098469442532662E-4</v>
      </c>
      <c r="N48">
        <f t="shared" si="10"/>
        <v>614.90900674131296</v>
      </c>
      <c r="O48">
        <f t="shared" si="11"/>
        <v>9.9737676814577299</v>
      </c>
      <c r="P48">
        <f t="shared" si="12"/>
        <v>52.67523789685</v>
      </c>
      <c r="Q48">
        <f t="shared" si="13"/>
        <v>1.6262568754675788E-3</v>
      </c>
      <c r="R48">
        <f t="shared" si="14"/>
        <v>3.1825941035211063</v>
      </c>
      <c r="S48">
        <f t="shared" si="16"/>
        <v>9.4581466815896846E-5</v>
      </c>
      <c r="T48">
        <f t="shared" si="15"/>
        <v>614.90900674131296</v>
      </c>
    </row>
    <row r="49" spans="2:34" x14ac:dyDescent="0.2">
      <c r="B49">
        <v>42.9</v>
      </c>
      <c r="C49">
        <v>39.216175114058494</v>
      </c>
      <c r="D49">
        <f t="shared" si="0"/>
        <v>1840.4099999999999</v>
      </c>
      <c r="E49">
        <f t="shared" si="1"/>
        <v>1537.9083905765008</v>
      </c>
      <c r="F49">
        <f t="shared" si="2"/>
        <v>3.7588718259339711</v>
      </c>
      <c r="G49">
        <f t="shared" si="3"/>
        <v>3.6690892921485556</v>
      </c>
      <c r="H49">
        <f t="shared" si="4"/>
        <v>2.3310023310023312E-2</v>
      </c>
      <c r="I49">
        <f t="shared" si="5"/>
        <v>2.5499682136045768E-2</v>
      </c>
      <c r="J49">
        <f t="shared" si="6"/>
        <v>7.5177436518679421</v>
      </c>
      <c r="K49">
        <f t="shared" si="7"/>
        <v>7.3381785842971112</v>
      </c>
      <c r="L49">
        <f t="shared" si="8"/>
        <v>5.4335718671383012E-4</v>
      </c>
      <c r="M49">
        <f t="shared" si="9"/>
        <v>6.5023378903937166E-4</v>
      </c>
      <c r="N49">
        <f t="shared" si="10"/>
        <v>1682.3739123931093</v>
      </c>
      <c r="O49">
        <f t="shared" si="11"/>
        <v>13.791636367093222</v>
      </c>
      <c r="P49">
        <f t="shared" si="12"/>
        <v>157.40393063317302</v>
      </c>
      <c r="Q49">
        <f t="shared" si="13"/>
        <v>5.9439818498941191E-4</v>
      </c>
      <c r="R49">
        <f t="shared" si="14"/>
        <v>0.91412995603865965</v>
      </c>
      <c r="S49">
        <f t="shared" si="16"/>
        <v>1.0669323069475216E-4</v>
      </c>
      <c r="T49">
        <f t="shared" si="15"/>
        <v>1682.3739123931093</v>
      </c>
    </row>
    <row r="50" spans="2:34" x14ac:dyDescent="0.2">
      <c r="B50">
        <v>36.4</v>
      </c>
      <c r="C50">
        <v>39.022298456260728</v>
      </c>
      <c r="D50">
        <f t="shared" si="0"/>
        <v>1324.9599999999998</v>
      </c>
      <c r="E50">
        <f t="shared" si="1"/>
        <v>1522.7397768094884</v>
      </c>
      <c r="F50">
        <f t="shared" si="2"/>
        <v>3.5945687746426951</v>
      </c>
      <c r="G50">
        <f t="shared" si="3"/>
        <v>3.6641332380286045</v>
      </c>
      <c r="H50">
        <f t="shared" si="4"/>
        <v>2.7472527472527472E-2</v>
      </c>
      <c r="I50">
        <f t="shared" si="5"/>
        <v>2.5626373626373621E-2</v>
      </c>
      <c r="J50">
        <f t="shared" si="6"/>
        <v>7.1891375492853902</v>
      </c>
      <c r="K50">
        <f t="shared" si="7"/>
        <v>7.3282664760572089</v>
      </c>
      <c r="L50">
        <f t="shared" si="8"/>
        <v>7.5473976572877665E-4</v>
      </c>
      <c r="M50">
        <f t="shared" si="9"/>
        <v>6.5671102523849742E-4</v>
      </c>
      <c r="N50">
        <f t="shared" si="10"/>
        <v>1420.4116638078904</v>
      </c>
      <c r="O50">
        <f t="shared" si="11"/>
        <v>13.170978923548052</v>
      </c>
      <c r="P50">
        <f t="shared" si="12"/>
        <v>133.3744498642412</v>
      </c>
      <c r="Q50">
        <f t="shared" si="13"/>
        <v>7.0402125347180278E-4</v>
      </c>
      <c r="R50">
        <f t="shared" si="14"/>
        <v>1.0720411663807892</v>
      </c>
      <c r="S50">
        <f t="shared" si="16"/>
        <v>1.0722332061244192E-4</v>
      </c>
      <c r="T50">
        <f t="shared" si="15"/>
        <v>1420.4116638078904</v>
      </c>
      <c r="Y50" s="14" t="s">
        <v>43</v>
      </c>
      <c r="Z50" s="14"/>
      <c r="AA50" s="14"/>
      <c r="AB50" s="14"/>
      <c r="AC50" s="14"/>
      <c r="AD50" s="14"/>
      <c r="AE50" s="14"/>
      <c r="AF50" s="14"/>
      <c r="AG50" s="14"/>
      <c r="AH50" s="14"/>
    </row>
    <row r="51" spans="2:34" x14ac:dyDescent="0.2">
      <c r="B51">
        <v>23.1</v>
      </c>
      <c r="C51">
        <v>40.27771173141852</v>
      </c>
      <c r="D51">
        <f t="shared" si="0"/>
        <v>533.61</v>
      </c>
      <c r="E51">
        <f t="shared" si="1"/>
        <v>1622.2940623192492</v>
      </c>
      <c r="F51">
        <f t="shared" si="2"/>
        <v>3.1398326175277478</v>
      </c>
      <c r="G51">
        <f t="shared" si="3"/>
        <v>3.6957982571854875</v>
      </c>
      <c r="H51">
        <f t="shared" si="4"/>
        <v>4.3290043290043288E-2</v>
      </c>
      <c r="I51">
        <f t="shared" si="5"/>
        <v>2.4827626918536006E-2</v>
      </c>
      <c r="J51">
        <f t="shared" si="6"/>
        <v>6.2796652350554956</v>
      </c>
      <c r="K51">
        <f t="shared" si="7"/>
        <v>7.391596514370975</v>
      </c>
      <c r="L51">
        <f t="shared" si="8"/>
        <v>1.8740278480538219E-3</v>
      </c>
      <c r="M51">
        <f t="shared" si="9"/>
        <v>6.1641105840601373E-4</v>
      </c>
      <c r="N51">
        <f t="shared" si="10"/>
        <v>930.41514099576784</v>
      </c>
      <c r="O51">
        <f t="shared" si="11"/>
        <v>11.604187915713197</v>
      </c>
      <c r="P51">
        <f t="shared" si="12"/>
        <v>85.372939740984762</v>
      </c>
      <c r="Q51">
        <f t="shared" si="13"/>
        <v>1.0747890440924678E-3</v>
      </c>
      <c r="R51">
        <f t="shared" si="14"/>
        <v>1.7436238844769922</v>
      </c>
      <c r="S51">
        <f t="shared" si="16"/>
        <v>1.0388128417797492E-4</v>
      </c>
      <c r="T51">
        <f t="shared" si="15"/>
        <v>930.41514099576784</v>
      </c>
      <c r="Y51" s="14"/>
      <c r="Z51" s="14"/>
      <c r="AA51" s="14"/>
      <c r="AB51" s="14"/>
      <c r="AC51" s="14"/>
      <c r="AD51" s="14"/>
      <c r="AE51" s="14"/>
      <c r="AF51" s="14"/>
      <c r="AG51" s="14"/>
      <c r="AH51" s="14"/>
    </row>
    <row r="52" spans="2:34" x14ac:dyDescent="0.2">
      <c r="B52">
        <v>37.1</v>
      </c>
      <c r="C52">
        <v>39.87415361466384</v>
      </c>
      <c r="D52">
        <f t="shared" si="0"/>
        <v>1376.41</v>
      </c>
      <c r="E52">
        <f t="shared" si="1"/>
        <v>1589.9481264858093</v>
      </c>
      <c r="F52">
        <f t="shared" si="2"/>
        <v>3.6136169696133895</v>
      </c>
      <c r="G52">
        <f t="shared" si="3"/>
        <v>3.6857283349151913</v>
      </c>
      <c r="H52">
        <f t="shared" si="4"/>
        <v>2.6954177897574122E-2</v>
      </c>
      <c r="I52">
        <f t="shared" si="5"/>
        <v>2.5078902229845625E-2</v>
      </c>
      <c r="J52">
        <f t="shared" si="6"/>
        <v>7.227233939226779</v>
      </c>
      <c r="K52">
        <f t="shared" si="7"/>
        <v>7.3714566698303825</v>
      </c>
      <c r="L52">
        <f t="shared" si="8"/>
        <v>7.2652770613407334E-4</v>
      </c>
      <c r="M52">
        <f t="shared" si="9"/>
        <v>6.2895133705415584E-4</v>
      </c>
      <c r="N52">
        <f t="shared" si="10"/>
        <v>1479.3310991040285</v>
      </c>
      <c r="O52">
        <f t="shared" si="11"/>
        <v>13.318810456434438</v>
      </c>
      <c r="P52">
        <f t="shared" si="12"/>
        <v>136.7405212253536</v>
      </c>
      <c r="Q52">
        <f t="shared" si="13"/>
        <v>6.759811921791273E-4</v>
      </c>
      <c r="R52">
        <f t="shared" si="14"/>
        <v>1.0747750300448473</v>
      </c>
      <c r="S52">
        <f t="shared" si="16"/>
        <v>1.0493264531316161E-4</v>
      </c>
      <c r="T52">
        <f t="shared" si="15"/>
        <v>1479.3310991040285</v>
      </c>
    </row>
    <row r="53" spans="2:34" x14ac:dyDescent="0.2">
      <c r="B53">
        <v>49.4</v>
      </c>
      <c r="C53">
        <v>39.088463364456409</v>
      </c>
      <c r="D53">
        <f t="shared" si="0"/>
        <v>2440.3599999999997</v>
      </c>
      <c r="E53">
        <f t="shared" si="1"/>
        <v>1527.9079681944509</v>
      </c>
      <c r="F53">
        <f t="shared" si="2"/>
        <v>3.8999504241938769</v>
      </c>
      <c r="G53">
        <f t="shared" si="3"/>
        <v>3.6658273688366592</v>
      </c>
      <c r="H53">
        <f t="shared" si="4"/>
        <v>2.0242914979757085E-2</v>
      </c>
      <c r="I53">
        <f t="shared" si="5"/>
        <v>2.5582995951416998E-2</v>
      </c>
      <c r="J53">
        <f t="shared" si="6"/>
        <v>7.7999008483877539</v>
      </c>
      <c r="K53">
        <f t="shared" si="7"/>
        <v>7.3316547376733183</v>
      </c>
      <c r="L53">
        <f t="shared" si="8"/>
        <v>4.0977560687767379E-4</v>
      </c>
      <c r="M53">
        <f t="shared" si="9"/>
        <v>6.544896818502185E-4</v>
      </c>
      <c r="N53">
        <f t="shared" si="10"/>
        <v>1930.9700902041466</v>
      </c>
      <c r="O53">
        <f t="shared" si="11"/>
        <v>14.296545002116053</v>
      </c>
      <c r="P53">
        <f t="shared" si="12"/>
        <v>181.09187202053096</v>
      </c>
      <c r="Q53">
        <f t="shared" si="13"/>
        <v>5.1787441197200402E-4</v>
      </c>
      <c r="R53">
        <f t="shared" si="14"/>
        <v>0.79126444057604073</v>
      </c>
      <c r="S53">
        <f t="shared" si="16"/>
        <v>1.0704182406450627E-4</v>
      </c>
      <c r="T53">
        <f t="shared" si="15"/>
        <v>1930.9700902041466</v>
      </c>
    </row>
    <row r="54" spans="2:34" x14ac:dyDescent="0.2">
      <c r="B54">
        <v>18.100000000000001</v>
      </c>
      <c r="C54">
        <v>42.509127399278348</v>
      </c>
      <c r="D54">
        <f t="shared" si="0"/>
        <v>327.61000000000007</v>
      </c>
      <c r="E54">
        <f t="shared" si="1"/>
        <v>1807.0259122480772</v>
      </c>
      <c r="F54">
        <f t="shared" si="2"/>
        <v>2.8959119382717802</v>
      </c>
      <c r="G54">
        <f t="shared" si="3"/>
        <v>3.7497188152082033</v>
      </c>
      <c r="H54">
        <f t="shared" si="4"/>
        <v>5.5248618784530384E-2</v>
      </c>
      <c r="I54">
        <f t="shared" si="5"/>
        <v>2.3524359618282271E-2</v>
      </c>
      <c r="J54">
        <f t="shared" si="6"/>
        <v>5.7918238765435603</v>
      </c>
      <c r="K54">
        <f t="shared" si="7"/>
        <v>7.4994376304164065</v>
      </c>
      <c r="L54">
        <f t="shared" si="8"/>
        <v>3.0524098775983636E-3</v>
      </c>
      <c r="M54">
        <f t="shared" si="9"/>
        <v>5.5339549545026961E-4</v>
      </c>
      <c r="N54">
        <f t="shared" si="10"/>
        <v>769.41520592693814</v>
      </c>
      <c r="O54">
        <f t="shared" si="11"/>
        <v>10.858855482123751</v>
      </c>
      <c r="P54">
        <f t="shared" si="12"/>
        <v>67.86991055526849</v>
      </c>
      <c r="Q54">
        <f t="shared" si="13"/>
        <v>1.2996883767006778E-3</v>
      </c>
      <c r="R54">
        <f t="shared" si="14"/>
        <v>2.3485705745457652</v>
      </c>
      <c r="S54">
        <f t="shared" si="16"/>
        <v>9.8428282921683138E-5</v>
      </c>
      <c r="T54">
        <f t="shared" si="15"/>
        <v>769.41520592693814</v>
      </c>
    </row>
    <row r="55" spans="2:34" x14ac:dyDescent="0.2">
      <c r="B55">
        <v>20.2</v>
      </c>
      <c r="C55">
        <v>42.120028812981005</v>
      </c>
      <c r="D55">
        <f t="shared" si="0"/>
        <v>408.03999999999996</v>
      </c>
      <c r="E55">
        <f t="shared" si="1"/>
        <v>1774.0968272063501</v>
      </c>
      <c r="F55">
        <f t="shared" si="2"/>
        <v>3.0056826044071592</v>
      </c>
      <c r="G55">
        <f t="shared" si="3"/>
        <v>3.7405233713344157</v>
      </c>
      <c r="H55">
        <f t="shared" si="4"/>
        <v>4.9504950495049507E-2</v>
      </c>
      <c r="I55">
        <f t="shared" si="5"/>
        <v>2.3741674167416741E-2</v>
      </c>
      <c r="J55">
        <f t="shared" si="6"/>
        <v>6.0113652088143184</v>
      </c>
      <c r="K55">
        <f t="shared" si="7"/>
        <v>7.4810467426688314</v>
      </c>
      <c r="L55">
        <f t="shared" si="8"/>
        <v>2.4507401235173026E-3</v>
      </c>
      <c r="M55">
        <f t="shared" si="9"/>
        <v>5.6366709227178343E-4</v>
      </c>
      <c r="N55">
        <f t="shared" si="10"/>
        <v>850.8245820222163</v>
      </c>
      <c r="O55">
        <f t="shared" si="11"/>
        <v>11.242826028598273</v>
      </c>
      <c r="P55">
        <f t="shared" si="12"/>
        <v>75.558572100955189</v>
      </c>
      <c r="Q55">
        <f t="shared" si="13"/>
        <v>1.1753304043275615E-3</v>
      </c>
      <c r="R55">
        <f t="shared" si="14"/>
        <v>2.0851499412366836</v>
      </c>
      <c r="S55">
        <f t="shared" si="16"/>
        <v>9.9337548817643269E-5</v>
      </c>
      <c r="T55">
        <f t="shared" si="15"/>
        <v>850.8245820222163</v>
      </c>
    </row>
    <row r="56" spans="2:34" x14ac:dyDescent="0.2">
      <c r="B56">
        <v>49.1</v>
      </c>
      <c r="C56">
        <v>38.926967790294562</v>
      </c>
      <c r="D56">
        <f t="shared" si="0"/>
        <v>2410.81</v>
      </c>
      <c r="E56">
        <f t="shared" si="1"/>
        <v>1515.3088213466303</v>
      </c>
      <c r="F56">
        <f t="shared" si="2"/>
        <v>3.8938590348004749</v>
      </c>
      <c r="G56">
        <f t="shared" si="3"/>
        <v>3.6616872698217193</v>
      </c>
      <c r="H56">
        <f t="shared" si="4"/>
        <v>2.0366598778004074E-2</v>
      </c>
      <c r="I56">
        <f t="shared" si="5"/>
        <v>2.5689131642288466E-2</v>
      </c>
      <c r="J56">
        <f t="shared" si="6"/>
        <v>7.7877180696009498</v>
      </c>
      <c r="K56">
        <f t="shared" si="7"/>
        <v>7.3233745396434387</v>
      </c>
      <c r="L56">
        <f t="shared" si="8"/>
        <v>4.1479834578419703E-4</v>
      </c>
      <c r="M56">
        <f t="shared" si="9"/>
        <v>6.5993148453482654E-4</v>
      </c>
      <c r="N56">
        <f t="shared" si="10"/>
        <v>1911.3141185034631</v>
      </c>
      <c r="O56">
        <f t="shared" si="11"/>
        <v>14.258094058209187</v>
      </c>
      <c r="P56">
        <f t="shared" si="12"/>
        <v>179.78884494824644</v>
      </c>
      <c r="Q56">
        <f t="shared" si="13"/>
        <v>5.2320023711381809E-4</v>
      </c>
      <c r="R56">
        <f t="shared" si="14"/>
        <v>0.79280993462921712</v>
      </c>
      <c r="S56">
        <f t="shared" si="16"/>
        <v>1.0748590645308981E-4</v>
      </c>
      <c r="T56">
        <f t="shared" si="15"/>
        <v>1911.3141185034631</v>
      </c>
    </row>
    <row r="57" spans="2:34" x14ac:dyDescent="0.2">
      <c r="B57">
        <v>11.1</v>
      </c>
      <c r="C57">
        <v>45.446086276845207</v>
      </c>
      <c r="D57">
        <f t="shared" si="0"/>
        <v>123.21</v>
      </c>
      <c r="E57">
        <f t="shared" si="1"/>
        <v>2065.3467578824584</v>
      </c>
      <c r="F57">
        <f t="shared" si="2"/>
        <v>2.4069451083182885</v>
      </c>
      <c r="G57">
        <f t="shared" si="3"/>
        <v>3.8165267063953068</v>
      </c>
      <c r="H57">
        <f t="shared" si="4"/>
        <v>9.00900900900901E-2</v>
      </c>
      <c r="I57">
        <f t="shared" si="5"/>
        <v>2.2004095004095E-2</v>
      </c>
      <c r="J57">
        <f t="shared" si="6"/>
        <v>4.8138902166365769</v>
      </c>
      <c r="K57">
        <f t="shared" si="7"/>
        <v>7.6330534127906136</v>
      </c>
      <c r="L57">
        <f t="shared" si="8"/>
        <v>8.1162243324405508E-3</v>
      </c>
      <c r="M57">
        <f t="shared" si="9"/>
        <v>4.8418019694923851E-4</v>
      </c>
      <c r="N57">
        <f t="shared" si="10"/>
        <v>504.45155767298178</v>
      </c>
      <c r="O57">
        <f t="shared" si="11"/>
        <v>9.1861702867242929</v>
      </c>
      <c r="P57">
        <f t="shared" si="12"/>
        <v>42.363446440987907</v>
      </c>
      <c r="Q57">
        <f t="shared" si="13"/>
        <v>1.98235090126982E-3</v>
      </c>
      <c r="R57">
        <f t="shared" si="14"/>
        <v>4.0942420069229923</v>
      </c>
      <c r="S57">
        <f t="shared" si="16"/>
        <v>9.20673431133682E-5</v>
      </c>
      <c r="T57">
        <f t="shared" si="15"/>
        <v>504.45155767298178</v>
      </c>
    </row>
    <row r="58" spans="2:34" x14ac:dyDescent="0.2">
      <c r="B58">
        <v>21.5</v>
      </c>
      <c r="C58">
        <v>41.048338106395903</v>
      </c>
      <c r="D58">
        <f t="shared" si="0"/>
        <v>462.25</v>
      </c>
      <c r="E58">
        <f t="shared" si="1"/>
        <v>1684.966061296994</v>
      </c>
      <c r="F58">
        <f t="shared" si="2"/>
        <v>3.068052935133617</v>
      </c>
      <c r="G58">
        <f t="shared" si="3"/>
        <v>3.7147503504600556</v>
      </c>
      <c r="H58">
        <f t="shared" si="4"/>
        <v>4.6511627906976744E-2</v>
      </c>
      <c r="I58">
        <f t="shared" si="5"/>
        <v>2.43615221987315E-2</v>
      </c>
      <c r="J58">
        <f t="shared" si="6"/>
        <v>6.136105870267234</v>
      </c>
      <c r="K58">
        <f t="shared" si="7"/>
        <v>7.4295007009201113</v>
      </c>
      <c r="L58">
        <f t="shared" si="8"/>
        <v>2.1633315305570576E-3</v>
      </c>
      <c r="M58">
        <f t="shared" si="9"/>
        <v>5.9348376383928762E-4</v>
      </c>
      <c r="N58">
        <f t="shared" si="10"/>
        <v>882.53926928751196</v>
      </c>
      <c r="O58">
        <f t="shared" si="11"/>
        <v>11.397050716017606</v>
      </c>
      <c r="P58">
        <f t="shared" si="12"/>
        <v>79.867132534891198</v>
      </c>
      <c r="Q58">
        <f t="shared" si="13"/>
        <v>1.1330940557549535E-3</v>
      </c>
      <c r="R58">
        <f t="shared" si="14"/>
        <v>1.9092250282044605</v>
      </c>
      <c r="S58">
        <f t="shared" si="16"/>
        <v>1.0193105522481799E-4</v>
      </c>
      <c r="T58">
        <f t="shared" si="15"/>
        <v>882.53926928751196</v>
      </c>
    </row>
    <row r="59" spans="2:34" x14ac:dyDescent="0.2">
      <c r="B59">
        <v>33</v>
      </c>
      <c r="C59">
        <v>40.044125758411475</v>
      </c>
      <c r="D59">
        <f t="shared" si="0"/>
        <v>1089</v>
      </c>
      <c r="E59">
        <f t="shared" si="1"/>
        <v>1603.5320077554734</v>
      </c>
      <c r="F59">
        <f t="shared" si="2"/>
        <v>3.4965075614664802</v>
      </c>
      <c r="G59">
        <f t="shared" si="3"/>
        <v>3.6899819900580364</v>
      </c>
      <c r="H59">
        <f t="shared" si="4"/>
        <v>3.0303030303030304E-2</v>
      </c>
      <c r="I59">
        <f t="shared" si="5"/>
        <v>2.4972451790633607E-2</v>
      </c>
      <c r="J59">
        <f t="shared" si="6"/>
        <v>6.9930151229329605</v>
      </c>
      <c r="K59">
        <f t="shared" si="7"/>
        <v>7.3799639801160728</v>
      </c>
      <c r="L59">
        <f t="shared" si="8"/>
        <v>9.1827364554637292E-4</v>
      </c>
      <c r="M59">
        <f t="shared" si="9"/>
        <v>6.236233484355196E-4</v>
      </c>
      <c r="N59">
        <f t="shared" si="10"/>
        <v>1321.4561500275786</v>
      </c>
      <c r="O59">
        <f t="shared" si="11"/>
        <v>12.902049929913055</v>
      </c>
      <c r="P59">
        <f t="shared" si="12"/>
        <v>121.76940567191519</v>
      </c>
      <c r="Q59">
        <f t="shared" si="13"/>
        <v>7.5674096335253359E-4</v>
      </c>
      <c r="R59">
        <f t="shared" si="14"/>
        <v>1.2134583563154993</v>
      </c>
      <c r="S59">
        <f t="shared" si="16"/>
        <v>1.0448724598591468E-4</v>
      </c>
      <c r="T59">
        <f t="shared" si="15"/>
        <v>1321.4561500275786</v>
      </c>
    </row>
    <row r="60" spans="2:34" x14ac:dyDescent="0.2">
      <c r="B60">
        <v>12.4</v>
      </c>
      <c r="C60">
        <v>45.6982042347896</v>
      </c>
      <c r="D60">
        <f t="shared" si="0"/>
        <v>153.76000000000002</v>
      </c>
      <c r="E60">
        <f t="shared" si="1"/>
        <v>2088.3258702845419</v>
      </c>
      <c r="F60">
        <f t="shared" si="2"/>
        <v>2.5176964726109912</v>
      </c>
      <c r="G60">
        <f t="shared" si="3"/>
        <v>3.8220590024845507</v>
      </c>
      <c r="H60">
        <f t="shared" si="4"/>
        <v>8.0645161290322578E-2</v>
      </c>
      <c r="I60">
        <f t="shared" si="5"/>
        <v>2.1882697947214078E-2</v>
      </c>
      <c r="J60">
        <f t="shared" si="6"/>
        <v>5.0353929452219823</v>
      </c>
      <c r="K60">
        <f t="shared" si="7"/>
        <v>7.6441180049691013</v>
      </c>
      <c r="L60">
        <f t="shared" si="8"/>
        <v>6.5036420395421434E-3</v>
      </c>
      <c r="M60">
        <f t="shared" si="9"/>
        <v>4.7885246944900722E-4</v>
      </c>
      <c r="N60">
        <f t="shared" si="10"/>
        <v>566.65773251139103</v>
      </c>
      <c r="O60">
        <f t="shared" si="11"/>
        <v>9.6227844686664366</v>
      </c>
      <c r="P60">
        <f t="shared" si="12"/>
        <v>47.393531630808432</v>
      </c>
      <c r="Q60">
        <f t="shared" si="13"/>
        <v>1.7647337054204901E-3</v>
      </c>
      <c r="R60">
        <f t="shared" si="14"/>
        <v>3.6853390511927095</v>
      </c>
      <c r="S60">
        <f t="shared" si="16"/>
        <v>9.1559405636878981E-5</v>
      </c>
      <c r="T60">
        <f t="shared" si="15"/>
        <v>566.65773251139103</v>
      </c>
      <c r="AE60">
        <f>(A2*Q242-H242*I242)/(A2*L242-(H242^2))</f>
        <v>-5.7155114422340746E-2</v>
      </c>
    </row>
    <row r="61" spans="2:34" x14ac:dyDescent="0.2">
      <c r="B61">
        <v>17.5</v>
      </c>
      <c r="C61">
        <v>43.537261110482866</v>
      </c>
      <c r="D61">
        <f t="shared" si="0"/>
        <v>306.25</v>
      </c>
      <c r="E61">
        <f t="shared" si="1"/>
        <v>1895.4931050023638</v>
      </c>
      <c r="F61">
        <f t="shared" si="2"/>
        <v>2.8622008809294686</v>
      </c>
      <c r="G61">
        <f t="shared" si="3"/>
        <v>3.7736171486941861</v>
      </c>
      <c r="H61">
        <f t="shared" si="4"/>
        <v>5.7142857142857141E-2</v>
      </c>
      <c r="I61">
        <f t="shared" si="5"/>
        <v>2.296883116883117E-2</v>
      </c>
      <c r="J61">
        <f t="shared" si="6"/>
        <v>5.7244017618589371</v>
      </c>
      <c r="K61">
        <f t="shared" si="7"/>
        <v>7.5472342973883721</v>
      </c>
      <c r="L61">
        <f t="shared" si="8"/>
        <v>3.2653061224489793E-3</v>
      </c>
      <c r="M61">
        <f t="shared" si="9"/>
        <v>5.2756720526227023E-4</v>
      </c>
      <c r="N61">
        <f t="shared" si="10"/>
        <v>761.90206943345015</v>
      </c>
      <c r="O61">
        <f t="shared" si="11"/>
        <v>10.800850327283049</v>
      </c>
      <c r="P61">
        <f t="shared" si="12"/>
        <v>66.038300102148256</v>
      </c>
      <c r="Q61">
        <f t="shared" si="13"/>
        <v>1.312504638218924E-3</v>
      </c>
      <c r="R61">
        <f t="shared" si="14"/>
        <v>2.4878434920275923</v>
      </c>
      <c r="S61">
        <f t="shared" si="16"/>
        <v>9.6103896103896108E-5</v>
      </c>
      <c r="T61">
        <f t="shared" si="15"/>
        <v>761.90206943345015</v>
      </c>
    </row>
    <row r="62" spans="2:34" x14ac:dyDescent="0.2">
      <c r="B62">
        <v>6.8</v>
      </c>
      <c r="C62">
        <v>50.898203592814369</v>
      </c>
      <c r="D62">
        <f t="shared" si="0"/>
        <v>46.239999999999995</v>
      </c>
      <c r="E62">
        <f t="shared" si="1"/>
        <v>2590.6271289755814</v>
      </c>
      <c r="F62">
        <f t="shared" si="2"/>
        <v>1.9169226121820611</v>
      </c>
      <c r="G62">
        <f t="shared" si="3"/>
        <v>3.9298276300616526</v>
      </c>
      <c r="H62">
        <f t="shared" si="4"/>
        <v>0.14705882352941177</v>
      </c>
      <c r="I62">
        <f t="shared" si="5"/>
        <v>1.9647058823529413E-2</v>
      </c>
      <c r="J62">
        <f t="shared" si="6"/>
        <v>3.8338452243641221</v>
      </c>
      <c r="K62">
        <f t="shared" si="7"/>
        <v>7.8596552601233052</v>
      </c>
      <c r="L62">
        <f t="shared" si="8"/>
        <v>2.1626297577854673E-2</v>
      </c>
      <c r="M62">
        <f t="shared" si="9"/>
        <v>3.8600692041522498E-4</v>
      </c>
      <c r="N62">
        <f t="shared" si="10"/>
        <v>346.1077844311377</v>
      </c>
      <c r="O62">
        <f t="shared" si="11"/>
        <v>7.5331754460430211</v>
      </c>
      <c r="P62">
        <f t="shared" si="12"/>
        <v>26.722827884419235</v>
      </c>
      <c r="Q62">
        <f t="shared" si="13"/>
        <v>2.8892733564013845E-3</v>
      </c>
      <c r="R62">
        <f t="shared" si="14"/>
        <v>7.4850299401197606</v>
      </c>
      <c r="S62">
        <f t="shared" si="16"/>
        <v>8.2205267044056129E-5</v>
      </c>
      <c r="T62">
        <f t="shared" si="15"/>
        <v>346.1077844311377</v>
      </c>
    </row>
    <row r="63" spans="2:34" x14ac:dyDescent="0.2">
      <c r="B63">
        <v>30.5</v>
      </c>
      <c r="C63">
        <v>39.200794531752059</v>
      </c>
      <c r="D63">
        <f t="shared" si="0"/>
        <v>930.25</v>
      </c>
      <c r="E63">
        <f t="shared" si="1"/>
        <v>1536.7022919206422</v>
      </c>
      <c r="F63">
        <f t="shared" si="2"/>
        <v>3.417726683613366</v>
      </c>
      <c r="G63">
        <f t="shared" si="3"/>
        <v>3.6686970152581546</v>
      </c>
      <c r="H63">
        <f t="shared" si="4"/>
        <v>3.2786885245901641E-2</v>
      </c>
      <c r="I63">
        <f t="shared" si="5"/>
        <v>2.5509687034277199E-2</v>
      </c>
      <c r="J63">
        <f t="shared" si="6"/>
        <v>6.8354533672267319</v>
      </c>
      <c r="K63">
        <f t="shared" si="7"/>
        <v>7.3373940305163092</v>
      </c>
      <c r="L63">
        <f t="shared" si="8"/>
        <v>1.0749798441279227E-3</v>
      </c>
      <c r="M63">
        <f t="shared" si="9"/>
        <v>6.5074413258677021E-4</v>
      </c>
      <c r="N63">
        <f t="shared" si="10"/>
        <v>1195.6242332184379</v>
      </c>
      <c r="O63">
        <f t="shared" si="11"/>
        <v>12.538603683140508</v>
      </c>
      <c r="P63">
        <f t="shared" si="12"/>
        <v>111.89525896537371</v>
      </c>
      <c r="Q63">
        <f t="shared" si="13"/>
        <v>8.3638318145171152E-4</v>
      </c>
      <c r="R63">
        <f t="shared" si="14"/>
        <v>1.2852719518607234</v>
      </c>
      <c r="S63">
        <f t="shared" si="16"/>
        <v>1.0673509219362845E-4</v>
      </c>
      <c r="T63">
        <f t="shared" si="15"/>
        <v>1195.6242332184379</v>
      </c>
    </row>
    <row r="64" spans="2:34" x14ac:dyDescent="0.2">
      <c r="B64">
        <v>13.4</v>
      </c>
      <c r="C64">
        <v>43.051580115660961</v>
      </c>
      <c r="D64">
        <f t="shared" si="0"/>
        <v>179.56</v>
      </c>
      <c r="E64">
        <f t="shared" si="1"/>
        <v>1853.4385504551742</v>
      </c>
      <c r="F64">
        <f t="shared" si="2"/>
        <v>2.5952547069568657</v>
      </c>
      <c r="G64">
        <f t="shared" si="3"/>
        <v>3.7623989343966953</v>
      </c>
      <c r="H64">
        <f t="shared" si="4"/>
        <v>7.4626865671641784E-2</v>
      </c>
      <c r="I64">
        <f t="shared" si="5"/>
        <v>2.3227951153324287E-2</v>
      </c>
      <c r="J64">
        <f t="shared" si="6"/>
        <v>5.1905094139137313</v>
      </c>
      <c r="K64">
        <f t="shared" si="7"/>
        <v>7.5247978687933905</v>
      </c>
      <c r="L64">
        <f t="shared" si="8"/>
        <v>5.5691690799732673E-3</v>
      </c>
      <c r="M64">
        <f t="shared" si="9"/>
        <v>5.3953771478121911E-4</v>
      </c>
      <c r="N64">
        <f t="shared" si="10"/>
        <v>576.89117354985694</v>
      </c>
      <c r="O64">
        <f t="shared" si="11"/>
        <v>9.7643835439425182</v>
      </c>
      <c r="P64">
        <f t="shared" si="12"/>
        <v>50.416145720915715</v>
      </c>
      <c r="Q64">
        <f t="shared" si="13"/>
        <v>1.7334291905465884E-3</v>
      </c>
      <c r="R64">
        <f t="shared" si="14"/>
        <v>3.2128044862433551</v>
      </c>
      <c r="S64">
        <f t="shared" si="16"/>
        <v>9.7188080139432164E-5</v>
      </c>
      <c r="T64">
        <f t="shared" si="15"/>
        <v>576.89117354985694</v>
      </c>
      <c r="AE64">
        <f>(I242-AE60*H242)/A2</f>
        <v>2.7083038208965311E-2</v>
      </c>
    </row>
    <row r="65" spans="2:32" x14ac:dyDescent="0.2">
      <c r="B65">
        <v>38.200000000000003</v>
      </c>
      <c r="C65">
        <v>39.450213117524456</v>
      </c>
      <c r="D65">
        <f t="shared" si="0"/>
        <v>1459.2400000000002</v>
      </c>
      <c r="E65">
        <f t="shared" si="1"/>
        <v>1556.3193150180987</v>
      </c>
      <c r="F65">
        <f t="shared" si="2"/>
        <v>3.6428355156125294</v>
      </c>
      <c r="G65">
        <f t="shared" si="3"/>
        <v>3.6750394494959089</v>
      </c>
      <c r="H65">
        <f t="shared" si="4"/>
        <v>2.6178010471204185E-2</v>
      </c>
      <c r="I65">
        <f t="shared" si="5"/>
        <v>2.5348405521180391E-2</v>
      </c>
      <c r="J65">
        <f t="shared" si="6"/>
        <v>7.2856710312250588</v>
      </c>
      <c r="K65">
        <f t="shared" si="7"/>
        <v>7.3500788989918178</v>
      </c>
      <c r="L65">
        <f t="shared" si="8"/>
        <v>6.8528823223047599E-4</v>
      </c>
      <c r="M65">
        <f t="shared" si="9"/>
        <v>6.4254166246620857E-4</v>
      </c>
      <c r="N65">
        <f t="shared" si="10"/>
        <v>1506.9981410894343</v>
      </c>
      <c r="O65">
        <f t="shared" si="11"/>
        <v>13.387564227900816</v>
      </c>
      <c r="P65">
        <f t="shared" si="12"/>
        <v>140.38650697074374</v>
      </c>
      <c r="Q65">
        <f t="shared" si="13"/>
        <v>6.6357082516179029E-4</v>
      </c>
      <c r="R65">
        <f t="shared" si="14"/>
        <v>1.0327280920817918</v>
      </c>
      <c r="S65">
        <f t="shared" si="16"/>
        <v>1.0606027414719829E-4</v>
      </c>
      <c r="T65">
        <f t="shared" si="15"/>
        <v>1506.9981410894343</v>
      </c>
    </row>
    <row r="66" spans="2:32" x14ac:dyDescent="0.2">
      <c r="B66">
        <v>29.4</v>
      </c>
      <c r="C66">
        <v>40.345317996956013</v>
      </c>
      <c r="D66">
        <f t="shared" si="0"/>
        <v>864.3599999999999</v>
      </c>
      <c r="E66">
        <f t="shared" si="1"/>
        <v>1627.7446842755028</v>
      </c>
      <c r="F66">
        <f t="shared" si="2"/>
        <v>3.380994674344636</v>
      </c>
      <c r="G66">
        <f t="shared" si="3"/>
        <v>3.6974753532115567</v>
      </c>
      <c r="H66">
        <f t="shared" si="4"/>
        <v>3.4013605442176874E-2</v>
      </c>
      <c r="I66">
        <f t="shared" si="5"/>
        <v>2.4786023500309215E-2</v>
      </c>
      <c r="J66">
        <f t="shared" si="6"/>
        <v>6.7619893486892719</v>
      </c>
      <c r="K66">
        <f t="shared" si="7"/>
        <v>7.3949507064231135</v>
      </c>
      <c r="L66">
        <f t="shared" si="8"/>
        <v>1.1569253551760843E-3</v>
      </c>
      <c r="M66">
        <f t="shared" si="9"/>
        <v>6.1434696095788064E-4</v>
      </c>
      <c r="N66">
        <f t="shared" si="10"/>
        <v>1186.1523491105067</v>
      </c>
      <c r="O66">
        <f t="shared" si="11"/>
        <v>12.501144477728825</v>
      </c>
      <c r="P66">
        <f t="shared" si="12"/>
        <v>108.70577538441977</v>
      </c>
      <c r="Q66">
        <f t="shared" si="13"/>
        <v>8.4306202382004143E-4</v>
      </c>
      <c r="R66">
        <f t="shared" si="14"/>
        <v>1.3722897277876196</v>
      </c>
      <c r="S66">
        <f t="shared" si="16"/>
        <v>1.0370721129836492E-4</v>
      </c>
      <c r="T66">
        <f t="shared" si="15"/>
        <v>1186.1523491105067</v>
      </c>
    </row>
    <row r="67" spans="2:32" x14ac:dyDescent="0.2">
      <c r="B67">
        <v>21</v>
      </c>
      <c r="C67">
        <v>41.764599529922265</v>
      </c>
      <c r="D67">
        <f t="shared" ref="D67:D130" si="17">B67^2</f>
        <v>441</v>
      </c>
      <c r="E67">
        <f t="shared" ref="E67:E130" si="18">C67^2</f>
        <v>1744.2817738947831</v>
      </c>
      <c r="F67">
        <f t="shared" ref="F67:F130" si="19">LN(B67)</f>
        <v>3.044522437723423</v>
      </c>
      <c r="G67">
        <f t="shared" ref="G67:G130" si="20">LN(C67)</f>
        <v>3.7320490795092529</v>
      </c>
      <c r="H67">
        <f t="shared" ref="H67:H130" si="21">1/B67</f>
        <v>4.7619047619047616E-2</v>
      </c>
      <c r="I67">
        <f t="shared" ref="I67:I130" si="22">1/C67</f>
        <v>2.3943722943722937E-2</v>
      </c>
      <c r="J67">
        <f t="shared" ref="J67:J130" si="23">LN(B67^2)</f>
        <v>6.089044875446846</v>
      </c>
      <c r="K67">
        <f t="shared" ref="K67:K130" si="24">LN(C67^2)</f>
        <v>7.4640981590185058</v>
      </c>
      <c r="L67">
        <f t="shared" ref="L67:L130" si="25">H67^2</f>
        <v>2.2675736961451243E-3</v>
      </c>
      <c r="M67">
        <f t="shared" ref="M67:M130" si="26">I67^2</f>
        <v>5.733018684057642E-4</v>
      </c>
      <c r="N67">
        <f t="shared" ref="N67:N130" si="27">B67*C67</f>
        <v>877.05659012836759</v>
      </c>
      <c r="O67">
        <f t="shared" ref="O67:O130" si="28">F67*G67</f>
        <v>11.362307161250968</v>
      </c>
      <c r="P67">
        <f t="shared" ref="P67:P130" si="29">B67*G67</f>
        <v>78.373030669694316</v>
      </c>
      <c r="Q67">
        <f t="shared" ref="Q67:Q130" si="30">H67*I67</f>
        <v>1.1401772830344256E-3</v>
      </c>
      <c r="R67">
        <f t="shared" ref="R67:R130" si="31">C67*H67</f>
        <v>1.9887904538058221</v>
      </c>
      <c r="S67">
        <f t="shared" si="16"/>
        <v>1.0018294118712526E-4</v>
      </c>
      <c r="T67">
        <f t="shared" ref="T67:T130" si="32">(B67*C67)</f>
        <v>877.05659012836759</v>
      </c>
    </row>
    <row r="68" spans="2:32" ht="16" x14ac:dyDescent="0.2">
      <c r="B68">
        <v>33.4</v>
      </c>
      <c r="C68">
        <v>39.497731621836635</v>
      </c>
      <c r="D68">
        <f t="shared" si="17"/>
        <v>1115.56</v>
      </c>
      <c r="E68">
        <f t="shared" si="18"/>
        <v>1560.0708032706336</v>
      </c>
      <c r="F68">
        <f t="shared" si="19"/>
        <v>3.5085558999826545</v>
      </c>
      <c r="G68">
        <f t="shared" si="20"/>
        <v>3.6762432429627907</v>
      </c>
      <c r="H68">
        <f t="shared" si="21"/>
        <v>2.9940119760479042E-2</v>
      </c>
      <c r="I68">
        <f t="shared" si="22"/>
        <v>2.5317909635274905E-2</v>
      </c>
      <c r="J68">
        <f t="shared" si="23"/>
        <v>7.017111799965309</v>
      </c>
      <c r="K68">
        <f t="shared" si="24"/>
        <v>7.3524864859255814</v>
      </c>
      <c r="L68">
        <f t="shared" si="25"/>
        <v>8.9641077127182759E-4</v>
      </c>
      <c r="M68">
        <f t="shared" si="26"/>
        <v>6.4099654829994593E-4</v>
      </c>
      <c r="N68">
        <f t="shared" si="27"/>
        <v>1319.2242361693436</v>
      </c>
      <c r="O68">
        <f t="shared" si="28"/>
        <v>12.898304919868467</v>
      </c>
      <c r="P68">
        <f t="shared" si="29"/>
        <v>122.78652431495721</v>
      </c>
      <c r="Q68">
        <f t="shared" si="30"/>
        <v>7.5802124656511696E-4</v>
      </c>
      <c r="R68">
        <f t="shared" si="31"/>
        <v>1.182566815025049</v>
      </c>
      <c r="S68">
        <f t="shared" si="16"/>
        <v>1.0593267629822137E-4</v>
      </c>
      <c r="T68">
        <f t="shared" si="32"/>
        <v>1319.2242361693436</v>
      </c>
      <c r="AB68" s="13" t="s">
        <v>44</v>
      </c>
      <c r="AC68" s="13"/>
      <c r="AD68" s="13"/>
      <c r="AE68" s="13"/>
      <c r="AF68" s="12"/>
    </row>
    <row r="69" spans="2:32" x14ac:dyDescent="0.2">
      <c r="B69">
        <v>12.7</v>
      </c>
      <c r="C69">
        <v>46.912253601531283</v>
      </c>
      <c r="D69">
        <f t="shared" si="17"/>
        <v>161.29</v>
      </c>
      <c r="E69">
        <f t="shared" si="18"/>
        <v>2200.7595379743848</v>
      </c>
      <c r="F69">
        <f t="shared" si="19"/>
        <v>2.5416019934645457</v>
      </c>
      <c r="G69">
        <f t="shared" si="20"/>
        <v>3.848278912148519</v>
      </c>
      <c r="H69">
        <f t="shared" si="21"/>
        <v>7.874015748031496E-2</v>
      </c>
      <c r="I69">
        <f t="shared" si="22"/>
        <v>2.1316392269148172E-2</v>
      </c>
      <c r="J69">
        <f t="shared" si="23"/>
        <v>5.0832039869290915</v>
      </c>
      <c r="K69">
        <f t="shared" si="24"/>
        <v>7.6965578242970381</v>
      </c>
      <c r="L69">
        <f t="shared" si="25"/>
        <v>6.2000124000248001E-3</v>
      </c>
      <c r="M69">
        <f t="shared" si="26"/>
        <v>4.5438857937219997E-4</v>
      </c>
      <c r="N69">
        <f t="shared" si="27"/>
        <v>595.78562073944727</v>
      </c>
      <c r="O69">
        <f t="shared" si="28"/>
        <v>9.7807933545242491</v>
      </c>
      <c r="P69">
        <f t="shared" si="29"/>
        <v>48.873142184286188</v>
      </c>
      <c r="Q69">
        <f t="shared" si="30"/>
        <v>1.6784560841848954E-3</v>
      </c>
      <c r="R69">
        <f t="shared" si="31"/>
        <v>3.6938782363410461</v>
      </c>
      <c r="S69">
        <f t="shared" ref="S69:S132" si="33">(I69)/239</f>
        <v>8.9189925812335448E-5</v>
      </c>
      <c r="T69">
        <f t="shared" si="32"/>
        <v>595.78562073944727</v>
      </c>
    </row>
    <row r="70" spans="2:32" x14ac:dyDescent="0.2">
      <c r="B70">
        <v>46.8</v>
      </c>
      <c r="C70">
        <v>38.293314290814962</v>
      </c>
      <c r="D70">
        <f t="shared" si="17"/>
        <v>2190.2399999999998</v>
      </c>
      <c r="E70">
        <f t="shared" si="18"/>
        <v>1466.3779193751334</v>
      </c>
      <c r="F70">
        <f t="shared" si="19"/>
        <v>3.8458832029236012</v>
      </c>
      <c r="G70">
        <f t="shared" si="20"/>
        <v>3.6452753193514309</v>
      </c>
      <c r="H70">
        <f t="shared" si="21"/>
        <v>2.1367521367521368E-2</v>
      </c>
      <c r="I70">
        <f t="shared" si="22"/>
        <v>2.6114219114219114E-2</v>
      </c>
      <c r="J70">
        <f t="shared" si="23"/>
        <v>7.6917664058472024</v>
      </c>
      <c r="K70">
        <f t="shared" si="24"/>
        <v>7.2905506387028618</v>
      </c>
      <c r="L70">
        <f t="shared" si="25"/>
        <v>4.5657096939148223E-4</v>
      </c>
      <c r="M70">
        <f t="shared" si="26"/>
        <v>6.8195243994544693E-4</v>
      </c>
      <c r="N70">
        <f t="shared" si="27"/>
        <v>1792.12710881014</v>
      </c>
      <c r="O70">
        <f t="shared" si="28"/>
        <v>14.019303120725635</v>
      </c>
      <c r="P70">
        <f t="shared" si="29"/>
        <v>170.59888494564694</v>
      </c>
      <c r="Q70">
        <f t="shared" si="30"/>
        <v>5.5799613491921182E-4</v>
      </c>
      <c r="R70">
        <f t="shared" si="31"/>
        <v>0.81823321134220006</v>
      </c>
      <c r="S70">
        <f t="shared" si="33"/>
        <v>1.0926451512225571E-4</v>
      </c>
      <c r="T70">
        <f t="shared" si="32"/>
        <v>1792.12710881014</v>
      </c>
    </row>
    <row r="71" spans="2:32" x14ac:dyDescent="0.2">
      <c r="B71">
        <v>17.7</v>
      </c>
      <c r="C71">
        <v>43.181263722859235</v>
      </c>
      <c r="D71">
        <f t="shared" si="17"/>
        <v>313.28999999999996</v>
      </c>
      <c r="E71">
        <f t="shared" si="18"/>
        <v>1864.6215367031191</v>
      </c>
      <c r="F71">
        <f t="shared" si="19"/>
        <v>2.8735646395797834</v>
      </c>
      <c r="G71">
        <f t="shared" si="20"/>
        <v>3.7654066910516288</v>
      </c>
      <c r="H71">
        <f t="shared" si="21"/>
        <v>5.6497175141242938E-2</v>
      </c>
      <c r="I71">
        <f t="shared" si="22"/>
        <v>2.315819209039548E-2</v>
      </c>
      <c r="J71">
        <f t="shared" si="23"/>
        <v>5.7471292791595667</v>
      </c>
      <c r="K71">
        <f t="shared" si="24"/>
        <v>7.5308133821032577</v>
      </c>
      <c r="L71">
        <f t="shared" si="25"/>
        <v>3.1919307989402789E-3</v>
      </c>
      <c r="M71">
        <f t="shared" si="26"/>
        <v>5.3630186089565575E-4</v>
      </c>
      <c r="N71">
        <f t="shared" si="27"/>
        <v>764.30836789460841</v>
      </c>
      <c r="O71">
        <f t="shared" si="28"/>
        <v>10.820139521043078</v>
      </c>
      <c r="P71">
        <f t="shared" si="29"/>
        <v>66.647698431613833</v>
      </c>
      <c r="Q71">
        <f t="shared" si="30"/>
        <v>1.3083724344856204E-3</v>
      </c>
      <c r="R71">
        <f t="shared" si="31"/>
        <v>2.4396194193705782</v>
      </c>
      <c r="S71">
        <f t="shared" si="33"/>
        <v>9.6896201215043856E-5</v>
      </c>
      <c r="T71">
        <f t="shared" si="32"/>
        <v>764.30836789460841</v>
      </c>
    </row>
    <row r="72" spans="2:32" x14ac:dyDescent="0.2">
      <c r="B72">
        <v>6.6</v>
      </c>
      <c r="C72">
        <v>55.242733221731847</v>
      </c>
      <c r="D72">
        <f t="shared" si="17"/>
        <v>43.559999999999995</v>
      </c>
      <c r="E72">
        <f t="shared" si="18"/>
        <v>3051.7595738074356</v>
      </c>
      <c r="F72">
        <f t="shared" si="19"/>
        <v>1.8870696490323797</v>
      </c>
      <c r="G72">
        <f t="shared" si="20"/>
        <v>4.0117368063491199</v>
      </c>
      <c r="H72">
        <f t="shared" si="21"/>
        <v>0.15151515151515152</v>
      </c>
      <c r="I72">
        <f t="shared" si="22"/>
        <v>1.810192837465565E-2</v>
      </c>
      <c r="J72">
        <f t="shared" si="23"/>
        <v>3.7741392980647595</v>
      </c>
      <c r="K72">
        <f t="shared" si="24"/>
        <v>8.0234736126982398</v>
      </c>
      <c r="L72">
        <f t="shared" si="25"/>
        <v>2.2956841138659322E-2</v>
      </c>
      <c r="M72">
        <f t="shared" si="26"/>
        <v>3.2767981088116337E-4</v>
      </c>
      <c r="N72">
        <f t="shared" si="27"/>
        <v>364.60203926343019</v>
      </c>
      <c r="O72">
        <f t="shared" si="28"/>
        <v>7.5704267671675138</v>
      </c>
      <c r="P72">
        <f t="shared" si="29"/>
        <v>26.477462921904191</v>
      </c>
      <c r="Q72">
        <f t="shared" si="30"/>
        <v>2.7427164204023714E-3</v>
      </c>
      <c r="R72">
        <f t="shared" si="31"/>
        <v>8.3701110942017944</v>
      </c>
      <c r="S72">
        <f t="shared" si="33"/>
        <v>7.5740286086425318E-5</v>
      </c>
      <c r="T72">
        <f t="shared" si="32"/>
        <v>364.60203926343019</v>
      </c>
    </row>
    <row r="73" spans="2:32" x14ac:dyDescent="0.2">
      <c r="B73">
        <v>9.6999999999999993</v>
      </c>
      <c r="C73">
        <v>45.933961858022307</v>
      </c>
      <c r="D73">
        <f t="shared" si="17"/>
        <v>94.089999999999989</v>
      </c>
      <c r="E73">
        <f t="shared" si="18"/>
        <v>2109.9288519742481</v>
      </c>
      <c r="F73">
        <f t="shared" si="19"/>
        <v>2.2721258855093369</v>
      </c>
      <c r="G73">
        <f t="shared" si="20"/>
        <v>3.8272047532290574</v>
      </c>
      <c r="H73">
        <f t="shared" si="21"/>
        <v>0.10309278350515465</v>
      </c>
      <c r="I73">
        <f t="shared" si="22"/>
        <v>2.1770384254920335E-2</v>
      </c>
      <c r="J73">
        <f t="shared" si="23"/>
        <v>4.5442517710186738</v>
      </c>
      <c r="K73">
        <f t="shared" si="24"/>
        <v>7.6544095064581148</v>
      </c>
      <c r="L73">
        <f t="shared" si="25"/>
        <v>1.0628122010840686E-2</v>
      </c>
      <c r="M73">
        <f t="shared" si="26"/>
        <v>4.7394963060688321E-4</v>
      </c>
      <c r="N73">
        <f t="shared" si="27"/>
        <v>445.55943002281634</v>
      </c>
      <c r="O73">
        <f t="shared" si="28"/>
        <v>8.6958909889561156</v>
      </c>
      <c r="P73">
        <f t="shared" si="29"/>
        <v>37.123886106321855</v>
      </c>
      <c r="Q73">
        <f t="shared" si="30"/>
        <v>2.2443695108165297E-3</v>
      </c>
      <c r="R73">
        <f t="shared" si="31"/>
        <v>4.735459985363125</v>
      </c>
      <c r="S73">
        <f t="shared" si="33"/>
        <v>9.1089473869959556E-5</v>
      </c>
      <c r="T73">
        <f t="shared" si="32"/>
        <v>445.55943002281634</v>
      </c>
    </row>
    <row r="74" spans="2:32" x14ac:dyDescent="0.2">
      <c r="B74">
        <v>47.5</v>
      </c>
      <c r="C74">
        <v>38.335962434425326</v>
      </c>
      <c r="D74">
        <f t="shared" si="17"/>
        <v>2256.25</v>
      </c>
      <c r="E74">
        <f t="shared" si="18"/>
        <v>1469.6460157736699</v>
      </c>
      <c r="F74">
        <f t="shared" si="19"/>
        <v>3.8607297110405954</v>
      </c>
      <c r="G74">
        <f t="shared" si="20"/>
        <v>3.6463884225891579</v>
      </c>
      <c r="H74">
        <f t="shared" si="21"/>
        <v>2.1052631578947368E-2</v>
      </c>
      <c r="I74">
        <f t="shared" si="22"/>
        <v>2.6085167464114833E-2</v>
      </c>
      <c r="J74">
        <f t="shared" si="23"/>
        <v>7.7214594220811907</v>
      </c>
      <c r="K74">
        <f t="shared" si="24"/>
        <v>7.2927768451783157</v>
      </c>
      <c r="L74">
        <f t="shared" si="25"/>
        <v>4.4321329639889195E-4</v>
      </c>
      <c r="M74">
        <f t="shared" si="26"/>
        <v>6.8043596163091505E-4</v>
      </c>
      <c r="N74">
        <f t="shared" si="27"/>
        <v>1820.958215635203</v>
      </c>
      <c r="O74">
        <f t="shared" si="28"/>
        <v>14.077720121084411</v>
      </c>
      <c r="P74">
        <f t="shared" si="29"/>
        <v>173.20345007298499</v>
      </c>
      <c r="Q74">
        <f t="shared" si="30"/>
        <v>5.4916142029715433E-4</v>
      </c>
      <c r="R74">
        <f t="shared" si="31"/>
        <v>0.8070728933563226</v>
      </c>
      <c r="S74">
        <f t="shared" si="33"/>
        <v>1.0914296010089888E-4</v>
      </c>
      <c r="T74">
        <f t="shared" si="32"/>
        <v>1820.958215635203</v>
      </c>
    </row>
    <row r="75" spans="2:32" x14ac:dyDescent="0.2">
      <c r="B75">
        <v>40.4</v>
      </c>
      <c r="C75">
        <v>38.407024579112942</v>
      </c>
      <c r="D75">
        <f t="shared" si="17"/>
        <v>1632.1599999999999</v>
      </c>
      <c r="E75">
        <f t="shared" si="18"/>
        <v>1475.0995370205858</v>
      </c>
      <c r="F75">
        <f t="shared" si="19"/>
        <v>3.6988297849671046</v>
      </c>
      <c r="G75">
        <f t="shared" si="20"/>
        <v>3.6482403746114422</v>
      </c>
      <c r="H75">
        <f t="shared" si="21"/>
        <v>2.4752475247524754E-2</v>
      </c>
      <c r="I75">
        <f t="shared" si="22"/>
        <v>2.6036903690369036E-2</v>
      </c>
      <c r="J75">
        <f t="shared" si="23"/>
        <v>7.3976595699342083</v>
      </c>
      <c r="K75">
        <f t="shared" si="24"/>
        <v>7.2964807492228845</v>
      </c>
      <c r="L75">
        <f t="shared" si="25"/>
        <v>6.1268503087932565E-4</v>
      </c>
      <c r="M75">
        <f t="shared" si="26"/>
        <v>6.7792035378155271E-4</v>
      </c>
      <c r="N75">
        <f t="shared" si="27"/>
        <v>1551.6437929961628</v>
      </c>
      <c r="O75">
        <f t="shared" si="28"/>
        <v>13.49422016033235</v>
      </c>
      <c r="P75">
        <f t="shared" si="29"/>
        <v>147.38891113430225</v>
      </c>
      <c r="Q75">
        <f t="shared" si="30"/>
        <v>6.4447781411804551E-4</v>
      </c>
      <c r="R75">
        <f t="shared" si="31"/>
        <v>0.9506689252255679</v>
      </c>
      <c r="S75">
        <f t="shared" si="33"/>
        <v>1.0894101962497505E-4</v>
      </c>
      <c r="T75">
        <f t="shared" si="32"/>
        <v>1551.6437929961628</v>
      </c>
      <c r="AC75" s="13" t="s">
        <v>45</v>
      </c>
      <c r="AD75" s="13"/>
      <c r="AE75" s="13"/>
      <c r="AF75" s="13"/>
    </row>
    <row r="76" spans="2:32" x14ac:dyDescent="0.2">
      <c r="B76">
        <v>12.8</v>
      </c>
      <c r="C76">
        <v>41.587901701323247</v>
      </c>
      <c r="D76">
        <f t="shared" si="17"/>
        <v>163.84000000000003</v>
      </c>
      <c r="E76">
        <f t="shared" si="18"/>
        <v>1729.553567918925</v>
      </c>
      <c r="F76">
        <f t="shared" si="19"/>
        <v>2.5494451709255714</v>
      </c>
      <c r="G76">
        <f t="shared" si="20"/>
        <v>3.7278093004821535</v>
      </c>
      <c r="H76">
        <f t="shared" si="21"/>
        <v>7.8125E-2</v>
      </c>
      <c r="I76">
        <f t="shared" si="22"/>
        <v>2.4045454545454547E-2</v>
      </c>
      <c r="J76">
        <f t="shared" si="23"/>
        <v>5.0988903418511429</v>
      </c>
      <c r="K76">
        <f t="shared" si="24"/>
        <v>7.4556186009643071</v>
      </c>
      <c r="L76">
        <f t="shared" si="25"/>
        <v>6.103515625E-3</v>
      </c>
      <c r="M76">
        <f t="shared" si="26"/>
        <v>5.7818388429752075E-4</v>
      </c>
      <c r="N76">
        <f t="shared" si="27"/>
        <v>532.32514177693758</v>
      </c>
      <c r="O76">
        <f t="shared" si="28"/>
        <v>9.5038454192456587</v>
      </c>
      <c r="P76">
        <f t="shared" si="29"/>
        <v>47.715959046171569</v>
      </c>
      <c r="Q76">
        <f t="shared" si="30"/>
        <v>1.8785511363636365E-3</v>
      </c>
      <c r="R76">
        <f t="shared" si="31"/>
        <v>3.2490548204158785</v>
      </c>
      <c r="S76">
        <f t="shared" si="33"/>
        <v>1.0060859642449601E-4</v>
      </c>
      <c r="T76">
        <f t="shared" si="32"/>
        <v>532.32514177693758</v>
      </c>
      <c r="AC76" t="s">
        <v>46</v>
      </c>
      <c r="AD76">
        <f>A2-2</f>
        <v>237</v>
      </c>
    </row>
    <row r="77" spans="2:32" x14ac:dyDescent="0.2">
      <c r="B77">
        <v>5.0999999999999996</v>
      </c>
      <c r="C77">
        <v>75.94422634357656</v>
      </c>
      <c r="D77">
        <f t="shared" si="17"/>
        <v>26.009999999999998</v>
      </c>
      <c r="E77">
        <f t="shared" si="18"/>
        <v>5767.5255149243876</v>
      </c>
      <c r="F77">
        <f t="shared" si="19"/>
        <v>1.62924053973028</v>
      </c>
      <c r="G77">
        <f t="shared" si="20"/>
        <v>4.3299992069760957</v>
      </c>
      <c r="H77">
        <f t="shared" si="21"/>
        <v>0.19607843137254904</v>
      </c>
      <c r="I77">
        <f t="shared" si="22"/>
        <v>1.3167557932263813E-2</v>
      </c>
      <c r="J77">
        <f t="shared" si="23"/>
        <v>3.2584810794605601</v>
      </c>
      <c r="K77">
        <f t="shared" si="24"/>
        <v>8.6599984139521915</v>
      </c>
      <c r="L77">
        <f t="shared" si="25"/>
        <v>3.8446751249519427E-2</v>
      </c>
      <c r="M77">
        <f t="shared" si="26"/>
        <v>1.7338458189952366E-4</v>
      </c>
      <c r="N77">
        <f t="shared" si="27"/>
        <v>387.31555435224044</v>
      </c>
      <c r="O77">
        <f t="shared" si="28"/>
        <v>7.0546102450054189</v>
      </c>
      <c r="P77">
        <f t="shared" si="29"/>
        <v>22.082995955578088</v>
      </c>
      <c r="Q77">
        <f t="shared" si="30"/>
        <v>2.5818741043654538E-3</v>
      </c>
      <c r="R77">
        <f t="shared" si="31"/>
        <v>14.891024773250308</v>
      </c>
      <c r="S77">
        <f t="shared" si="33"/>
        <v>5.5094384653823487E-5</v>
      </c>
      <c r="T77">
        <f t="shared" si="32"/>
        <v>387.31555435224044</v>
      </c>
      <c r="AC77" s="13" t="s">
        <v>47</v>
      </c>
      <c r="AD77" s="13"/>
      <c r="AE77" s="13"/>
      <c r="AF77" s="13"/>
    </row>
    <row r="78" spans="2:32" x14ac:dyDescent="0.2">
      <c r="B78">
        <v>9.4</v>
      </c>
      <c r="C78">
        <v>45.878072588517163</v>
      </c>
      <c r="D78">
        <f t="shared" si="17"/>
        <v>88.360000000000014</v>
      </c>
      <c r="E78">
        <f t="shared" si="18"/>
        <v>2104.7975444372501</v>
      </c>
      <c r="F78">
        <f t="shared" si="19"/>
        <v>2.2407096892759584</v>
      </c>
      <c r="G78">
        <f t="shared" si="20"/>
        <v>3.8259872815382168</v>
      </c>
      <c r="H78">
        <f t="shared" si="21"/>
        <v>0.10638297872340426</v>
      </c>
      <c r="I78">
        <f t="shared" si="22"/>
        <v>2.179690522243714E-2</v>
      </c>
      <c r="J78">
        <f t="shared" si="23"/>
        <v>4.4814193785519167</v>
      </c>
      <c r="K78">
        <f t="shared" si="24"/>
        <v>7.6519745630764335</v>
      </c>
      <c r="L78">
        <f t="shared" si="25"/>
        <v>1.1317338162064282E-2</v>
      </c>
      <c r="M78">
        <f t="shared" si="26"/>
        <v>4.7510507727590749E-4</v>
      </c>
      <c r="N78">
        <f t="shared" si="27"/>
        <v>431.25388233206138</v>
      </c>
      <c r="O78">
        <f t="shared" si="28"/>
        <v>8.5729267727892662</v>
      </c>
      <c r="P78">
        <f t="shared" si="29"/>
        <v>35.964280446459242</v>
      </c>
      <c r="Q78">
        <f t="shared" si="30"/>
        <v>2.3188197045145892E-3</v>
      </c>
      <c r="R78">
        <f t="shared" si="31"/>
        <v>4.8806460200550177</v>
      </c>
      <c r="S78">
        <f t="shared" si="33"/>
        <v>9.1200440261243268E-5</v>
      </c>
      <c r="T78">
        <f t="shared" si="32"/>
        <v>431.25388233206138</v>
      </c>
      <c r="AC78" t="s">
        <v>48</v>
      </c>
      <c r="AD78" s="22">
        <v>-2.0651139999999999</v>
      </c>
      <c r="AE78" s="22"/>
    </row>
    <row r="79" spans="2:32" x14ac:dyDescent="0.2">
      <c r="B79">
        <v>40.9</v>
      </c>
      <c r="C79">
        <v>38.860528793414694</v>
      </c>
      <c r="D79">
        <f t="shared" si="17"/>
        <v>1672.81</v>
      </c>
      <c r="E79">
        <f t="shared" si="18"/>
        <v>1510.1406981038126</v>
      </c>
      <c r="F79">
        <f t="shared" si="19"/>
        <v>3.7111300630487558</v>
      </c>
      <c r="G79">
        <f t="shared" si="20"/>
        <v>3.6599790515102026</v>
      </c>
      <c r="H79">
        <f t="shared" si="21"/>
        <v>2.4449877750611249E-2</v>
      </c>
      <c r="I79">
        <f t="shared" si="22"/>
        <v>2.5733051789286511E-2</v>
      </c>
      <c r="J79">
        <f t="shared" si="23"/>
        <v>7.4222601260975125</v>
      </c>
      <c r="K79">
        <f t="shared" si="24"/>
        <v>7.3199581030204053</v>
      </c>
      <c r="L79">
        <f t="shared" si="25"/>
        <v>5.9779652201983496E-4</v>
      </c>
      <c r="M79">
        <f t="shared" si="26"/>
        <v>6.6218995439010166E-4</v>
      </c>
      <c r="N79">
        <f t="shared" si="27"/>
        <v>1589.395627650661</v>
      </c>
      <c r="O79">
        <f t="shared" si="28"/>
        <v>13.582658288188183</v>
      </c>
      <c r="P79">
        <f t="shared" si="29"/>
        <v>149.69314320676727</v>
      </c>
      <c r="Q79">
        <f t="shared" si="30"/>
        <v>6.2916997039820326E-4</v>
      </c>
      <c r="R79">
        <f t="shared" si="31"/>
        <v>0.95013517832309768</v>
      </c>
      <c r="S79">
        <f t="shared" si="33"/>
        <v>1.0766967275852097E-4</v>
      </c>
      <c r="T79">
        <f t="shared" si="32"/>
        <v>1589.395627650661</v>
      </c>
    </row>
    <row r="80" spans="2:32" x14ac:dyDescent="0.2">
      <c r="B80">
        <v>32.700000000000003</v>
      </c>
      <c r="C80">
        <v>40.038290720065895</v>
      </c>
      <c r="D80">
        <f t="shared" si="17"/>
        <v>1069.2900000000002</v>
      </c>
      <c r="E80">
        <f t="shared" si="18"/>
        <v>1603.0647237845149</v>
      </c>
      <c r="F80">
        <f t="shared" si="19"/>
        <v>3.487375077903208</v>
      </c>
      <c r="G80">
        <f t="shared" si="20"/>
        <v>3.6898362642267619</v>
      </c>
      <c r="H80">
        <f t="shared" si="21"/>
        <v>3.0581039755351678E-2</v>
      </c>
      <c r="I80">
        <f t="shared" si="22"/>
        <v>2.4976091187100362E-2</v>
      </c>
      <c r="J80">
        <f t="shared" si="23"/>
        <v>6.974750155806416</v>
      </c>
      <c r="K80">
        <f t="shared" si="24"/>
        <v>7.3796725284535238</v>
      </c>
      <c r="L80">
        <f t="shared" si="25"/>
        <v>9.3519999251839977E-4</v>
      </c>
      <c r="M80">
        <f t="shared" si="26"/>
        <v>6.2380513098635236E-4</v>
      </c>
      <c r="N80">
        <f t="shared" si="27"/>
        <v>1309.2521065461549</v>
      </c>
      <c r="O80">
        <f t="shared" si="28"/>
        <v>12.867843029407886</v>
      </c>
      <c r="P80">
        <f t="shared" si="29"/>
        <v>120.65764584021512</v>
      </c>
      <c r="Q80">
        <f t="shared" si="30"/>
        <v>7.6379483752600486E-4</v>
      </c>
      <c r="R80">
        <f t="shared" si="31"/>
        <v>1.2244125602466633</v>
      </c>
      <c r="S80">
        <f t="shared" si="33"/>
        <v>1.0450247358619398E-4</v>
      </c>
      <c r="T80">
        <f t="shared" si="32"/>
        <v>1309.2521065461549</v>
      </c>
      <c r="AA80" t="s">
        <v>49</v>
      </c>
      <c r="AB80" s="20">
        <f>(AF34-(AE60*AF37))/AD76</f>
        <v>3.8308054039457829E-7</v>
      </c>
      <c r="AC80" s="21"/>
    </row>
    <row r="81" spans="2:31" x14ac:dyDescent="0.2">
      <c r="B81">
        <v>40.5</v>
      </c>
      <c r="C81">
        <v>38.48978357596441</v>
      </c>
      <c r="D81">
        <f t="shared" si="17"/>
        <v>1640.25</v>
      </c>
      <c r="E81">
        <f t="shared" si="18"/>
        <v>1481.4634397245795</v>
      </c>
      <c r="F81">
        <f t="shared" si="19"/>
        <v>3.7013019741124933</v>
      </c>
      <c r="G81">
        <f t="shared" si="20"/>
        <v>3.6503928444158404</v>
      </c>
      <c r="H81">
        <f t="shared" si="21"/>
        <v>2.4691358024691357E-2</v>
      </c>
      <c r="I81">
        <f t="shared" si="22"/>
        <v>2.5980920314253645E-2</v>
      </c>
      <c r="J81">
        <f t="shared" si="23"/>
        <v>7.4026039482249866</v>
      </c>
      <c r="K81">
        <f t="shared" si="24"/>
        <v>7.3007856888316809</v>
      </c>
      <c r="L81">
        <f t="shared" si="25"/>
        <v>6.0966316110349023E-4</v>
      </c>
      <c r="M81">
        <f t="shared" si="26"/>
        <v>6.7500822037559771E-4</v>
      </c>
      <c r="N81">
        <f t="shared" si="27"/>
        <v>1558.8362348265587</v>
      </c>
      <c r="O81">
        <f t="shared" si="28"/>
        <v>13.511206241322469</v>
      </c>
      <c r="P81">
        <f t="shared" si="29"/>
        <v>147.84091019884153</v>
      </c>
      <c r="Q81">
        <f t="shared" si="30"/>
        <v>6.4150420529021342E-4</v>
      </c>
      <c r="R81">
        <f t="shared" si="31"/>
        <v>0.95036502656702238</v>
      </c>
      <c r="S81">
        <f t="shared" si="33"/>
        <v>1.0870677955754663E-4</v>
      </c>
      <c r="T81">
        <f t="shared" si="32"/>
        <v>1558.8362348265587</v>
      </c>
      <c r="AA81" t="s">
        <v>50</v>
      </c>
    </row>
    <row r="82" spans="2:31" x14ac:dyDescent="0.2">
      <c r="B82">
        <v>11.3</v>
      </c>
      <c r="C82">
        <v>44.454776295554517</v>
      </c>
      <c r="D82">
        <f t="shared" si="17"/>
        <v>127.69000000000001</v>
      </c>
      <c r="E82">
        <f t="shared" si="18"/>
        <v>1976.2271354877957</v>
      </c>
      <c r="F82">
        <f t="shared" si="19"/>
        <v>2.4248027257182949</v>
      </c>
      <c r="G82">
        <f t="shared" si="20"/>
        <v>3.7944724094055542</v>
      </c>
      <c r="H82">
        <f t="shared" si="21"/>
        <v>8.8495575221238937E-2</v>
      </c>
      <c r="I82">
        <f t="shared" si="22"/>
        <v>2.2494770716009659E-2</v>
      </c>
      <c r="J82">
        <f t="shared" si="23"/>
        <v>4.8496054514365898</v>
      </c>
      <c r="K82">
        <f t="shared" si="24"/>
        <v>7.5889448188111084</v>
      </c>
      <c r="L82">
        <f t="shared" si="25"/>
        <v>7.8314668337379593E-3</v>
      </c>
      <c r="M82">
        <f t="shared" si="26"/>
        <v>5.0601470956584569E-4</v>
      </c>
      <c r="N82">
        <f t="shared" si="27"/>
        <v>502.33897213976604</v>
      </c>
      <c r="O82">
        <f t="shared" si="28"/>
        <v>9.2008470409894532</v>
      </c>
      <c r="P82">
        <f t="shared" si="29"/>
        <v>42.877538226282766</v>
      </c>
      <c r="Q82">
        <f t="shared" si="30"/>
        <v>1.9906876739831554E-3</v>
      </c>
      <c r="R82">
        <f t="shared" si="31"/>
        <v>3.9340509996065944</v>
      </c>
      <c r="S82">
        <f t="shared" si="33"/>
        <v>9.4120379564893974E-5</v>
      </c>
      <c r="T82">
        <f t="shared" si="32"/>
        <v>502.33897213976604</v>
      </c>
    </row>
    <row r="83" spans="2:31" x14ac:dyDescent="0.2">
      <c r="B83">
        <v>8</v>
      </c>
      <c r="C83">
        <v>45.501551189245085</v>
      </c>
      <c r="D83">
        <f t="shared" si="17"/>
        <v>64</v>
      </c>
      <c r="E83">
        <f t="shared" si="18"/>
        <v>2070.391160627491</v>
      </c>
      <c r="F83">
        <f t="shared" si="19"/>
        <v>2.0794415416798357</v>
      </c>
      <c r="G83">
        <f t="shared" si="20"/>
        <v>3.8177464174471036</v>
      </c>
      <c r="H83">
        <f t="shared" si="21"/>
        <v>0.125</v>
      </c>
      <c r="I83">
        <f t="shared" si="22"/>
        <v>2.1977272727272727E-2</v>
      </c>
      <c r="J83">
        <f t="shared" si="23"/>
        <v>4.1588830833596715</v>
      </c>
      <c r="K83">
        <f t="shared" si="24"/>
        <v>7.6354928348942082</v>
      </c>
      <c r="L83">
        <f t="shared" si="25"/>
        <v>1.5625E-2</v>
      </c>
      <c r="M83">
        <f t="shared" si="26"/>
        <v>4.8300051652892562E-4</v>
      </c>
      <c r="N83">
        <f t="shared" si="27"/>
        <v>364.01240951396068</v>
      </c>
      <c r="O83">
        <f t="shared" si="28"/>
        <v>7.9387804960388753</v>
      </c>
      <c r="P83">
        <f t="shared" si="29"/>
        <v>30.541971339576829</v>
      </c>
      <c r="Q83">
        <f t="shared" si="30"/>
        <v>2.7471590909090909E-3</v>
      </c>
      <c r="R83">
        <f t="shared" si="31"/>
        <v>5.6876938986556356</v>
      </c>
      <c r="S83">
        <f t="shared" si="33"/>
        <v>9.1955116013693413E-5</v>
      </c>
      <c r="T83">
        <f t="shared" si="32"/>
        <v>364.01240951396068</v>
      </c>
      <c r="Y83" t="s">
        <v>51</v>
      </c>
      <c r="Z83">
        <f>SQRT(AB80)</f>
        <v>6.1893500498402766E-4</v>
      </c>
      <c r="AB83" s="19">
        <f>(AE60-AD78)*Z83*SQRT(1/AF31)</f>
        <v>2.3348792650287184E-3</v>
      </c>
      <c r="AC83" s="19"/>
      <c r="AD83" s="19">
        <f>(AE60+AD78)*Z83*SQRT(1/AF31)</f>
        <v>-2.467800603721045E-3</v>
      </c>
      <c r="AE83" s="19"/>
    </row>
    <row r="84" spans="2:31" x14ac:dyDescent="0.2">
      <c r="B84">
        <v>13.5</v>
      </c>
      <c r="C84">
        <v>44.979554747841888</v>
      </c>
      <c r="D84">
        <f t="shared" si="17"/>
        <v>182.25</v>
      </c>
      <c r="E84">
        <f t="shared" si="18"/>
        <v>2023.1603453141058</v>
      </c>
      <c r="F84">
        <f t="shared" si="19"/>
        <v>2.6026896854443837</v>
      </c>
      <c r="G84">
        <f t="shared" si="20"/>
        <v>3.8062080475902653</v>
      </c>
      <c r="H84">
        <f t="shared" si="21"/>
        <v>7.407407407407407E-2</v>
      </c>
      <c r="I84">
        <f t="shared" si="22"/>
        <v>2.2232323232323232E-2</v>
      </c>
      <c r="J84">
        <f t="shared" si="23"/>
        <v>5.2053793708887675</v>
      </c>
      <c r="K84">
        <f t="shared" si="24"/>
        <v>7.6124160951805306</v>
      </c>
      <c r="L84">
        <f t="shared" si="25"/>
        <v>5.4869684499314125E-3</v>
      </c>
      <c r="M84">
        <f t="shared" si="26"/>
        <v>4.9427619630649936E-4</v>
      </c>
      <c r="N84">
        <f t="shared" si="27"/>
        <v>607.22398909586548</v>
      </c>
      <c r="O84">
        <f t="shared" si="28"/>
        <v>9.9063784261185894</v>
      </c>
      <c r="P84">
        <f t="shared" si="29"/>
        <v>51.38380864246858</v>
      </c>
      <c r="Q84">
        <f t="shared" si="30"/>
        <v>1.646838757949869E-3</v>
      </c>
      <c r="R84">
        <f t="shared" si="31"/>
        <v>3.33181887021051</v>
      </c>
      <c r="S84">
        <f t="shared" si="33"/>
        <v>9.3022272938590923E-5</v>
      </c>
      <c r="T84">
        <f t="shared" si="32"/>
        <v>607.22398909586548</v>
      </c>
    </row>
    <row r="85" spans="2:31" x14ac:dyDescent="0.2">
      <c r="B85">
        <v>42.5</v>
      </c>
      <c r="C85">
        <v>39.429848606249742</v>
      </c>
      <c r="D85">
        <f t="shared" si="17"/>
        <v>1806.25</v>
      </c>
      <c r="E85">
        <f t="shared" si="18"/>
        <v>1554.7129611117748</v>
      </c>
      <c r="F85">
        <f t="shared" si="19"/>
        <v>3.7495040759303713</v>
      </c>
      <c r="G85">
        <f t="shared" si="20"/>
        <v>3.6745231083247147</v>
      </c>
      <c r="H85">
        <f t="shared" si="21"/>
        <v>2.3529411764705882E-2</v>
      </c>
      <c r="I85">
        <f t="shared" si="22"/>
        <v>2.5361497326203204E-2</v>
      </c>
      <c r="J85">
        <f t="shared" si="23"/>
        <v>7.4990081518607425</v>
      </c>
      <c r="K85">
        <f t="shared" si="24"/>
        <v>7.3490462166494295</v>
      </c>
      <c r="L85">
        <f t="shared" si="25"/>
        <v>5.5363321799307952E-4</v>
      </c>
      <c r="M85">
        <f t="shared" si="26"/>
        <v>6.432055466270122E-4</v>
      </c>
      <c r="N85">
        <f t="shared" si="27"/>
        <v>1675.7685657656141</v>
      </c>
      <c r="O85">
        <f t="shared" si="28"/>
        <v>13.777639371763856</v>
      </c>
      <c r="P85">
        <f t="shared" si="29"/>
        <v>156.16723210380039</v>
      </c>
      <c r="Q85">
        <f t="shared" si="30"/>
        <v>5.9674111355772239E-4</v>
      </c>
      <c r="R85">
        <f t="shared" si="31"/>
        <v>0.92776114367646445</v>
      </c>
      <c r="S85">
        <f t="shared" si="33"/>
        <v>1.0611505157407198E-4</v>
      </c>
      <c r="T85">
        <f t="shared" si="32"/>
        <v>1675.7685657656141</v>
      </c>
    </row>
    <row r="86" spans="2:31" x14ac:dyDescent="0.2">
      <c r="B86">
        <v>30.9</v>
      </c>
      <c r="C86">
        <v>39.683373612132677</v>
      </c>
      <c r="D86">
        <f t="shared" si="17"/>
        <v>954.81</v>
      </c>
      <c r="E86">
        <f t="shared" si="18"/>
        <v>1574.7701412401079</v>
      </c>
      <c r="F86">
        <f t="shared" si="19"/>
        <v>3.4307561839036995</v>
      </c>
      <c r="G86">
        <f t="shared" si="20"/>
        <v>3.6809322992696902</v>
      </c>
      <c r="H86">
        <f t="shared" si="21"/>
        <v>3.236245954692557E-2</v>
      </c>
      <c r="I86">
        <f t="shared" si="22"/>
        <v>2.519947043248014E-2</v>
      </c>
      <c r="J86">
        <f t="shared" si="23"/>
        <v>6.8615123678073999</v>
      </c>
      <c r="K86">
        <f t="shared" si="24"/>
        <v>7.3618645985393805</v>
      </c>
      <c r="L86">
        <f t="shared" si="25"/>
        <v>1.047328787926394E-3</v>
      </c>
      <c r="M86">
        <f t="shared" si="26"/>
        <v>6.3501331007744086E-4</v>
      </c>
      <c r="N86">
        <f t="shared" si="27"/>
        <v>1226.2162446148996</v>
      </c>
      <c r="O86">
        <f t="shared" si="28"/>
        <v>12.628381248250353</v>
      </c>
      <c r="P86">
        <f t="shared" si="29"/>
        <v>113.74080804743342</v>
      </c>
      <c r="Q86">
        <f t="shared" si="30"/>
        <v>8.1551684247508553E-4</v>
      </c>
      <c r="R86">
        <f t="shared" si="31"/>
        <v>1.2842515732081774</v>
      </c>
      <c r="S86">
        <f t="shared" si="33"/>
        <v>1.0543711478025163E-4</v>
      </c>
      <c r="T86">
        <f t="shared" si="32"/>
        <v>1226.2162446148996</v>
      </c>
    </row>
    <row r="87" spans="2:31" x14ac:dyDescent="0.2">
      <c r="B87">
        <v>22.8</v>
      </c>
      <c r="C87">
        <v>40.519581233036057</v>
      </c>
      <c r="D87">
        <f t="shared" si="17"/>
        <v>519.84</v>
      </c>
      <c r="E87">
        <f t="shared" si="18"/>
        <v>1641.8364633006079</v>
      </c>
      <c r="F87">
        <f t="shared" si="19"/>
        <v>3.1267605359603952</v>
      </c>
      <c r="G87">
        <f t="shared" si="20"/>
        <v>3.7017853445056579</v>
      </c>
      <c r="H87">
        <f t="shared" si="21"/>
        <v>4.3859649122807015E-2</v>
      </c>
      <c r="I87">
        <f t="shared" si="22"/>
        <v>2.4679425837320575E-2</v>
      </c>
      <c r="J87">
        <f t="shared" si="23"/>
        <v>6.2535210719207903</v>
      </c>
      <c r="K87">
        <f t="shared" si="24"/>
        <v>7.4035706890113158</v>
      </c>
      <c r="L87">
        <f t="shared" si="25"/>
        <v>1.9236688211757462E-3</v>
      </c>
      <c r="M87">
        <f t="shared" si="26"/>
        <v>6.0907405965980642E-4</v>
      </c>
      <c r="N87">
        <f t="shared" si="27"/>
        <v>923.84645211322209</v>
      </c>
      <c r="O87">
        <f t="shared" si="28"/>
        <v>11.574596327796847</v>
      </c>
      <c r="P87">
        <f t="shared" si="29"/>
        <v>84.400705854728997</v>
      </c>
      <c r="Q87">
        <f t="shared" si="30"/>
        <v>1.0824309577772181E-3</v>
      </c>
      <c r="R87">
        <f t="shared" si="31"/>
        <v>1.7771746154840375</v>
      </c>
      <c r="S87">
        <f t="shared" si="33"/>
        <v>1.0326119597205262E-4</v>
      </c>
      <c r="T87">
        <f t="shared" si="32"/>
        <v>923.84645211322209</v>
      </c>
    </row>
    <row r="88" spans="2:31" x14ac:dyDescent="0.2">
      <c r="B88">
        <v>25.2</v>
      </c>
      <c r="C88">
        <v>39.406345957011254</v>
      </c>
      <c r="D88">
        <f t="shared" si="17"/>
        <v>635.04</v>
      </c>
      <c r="E88">
        <f t="shared" si="18"/>
        <v>1552.8601016836571</v>
      </c>
      <c r="F88">
        <f t="shared" si="19"/>
        <v>3.2268439945173775</v>
      </c>
      <c r="G88">
        <f t="shared" si="20"/>
        <v>3.6739268682330928</v>
      </c>
      <c r="H88">
        <f t="shared" si="21"/>
        <v>3.968253968253968E-2</v>
      </c>
      <c r="I88">
        <f t="shared" si="22"/>
        <v>2.5376623376623379E-2</v>
      </c>
      <c r="J88">
        <f t="shared" si="23"/>
        <v>6.4536879890347549</v>
      </c>
      <c r="K88">
        <f t="shared" si="24"/>
        <v>7.3478537364661856</v>
      </c>
      <c r="L88">
        <f t="shared" si="25"/>
        <v>1.5747039556563364E-3</v>
      </c>
      <c r="M88">
        <f t="shared" si="26"/>
        <v>6.4397301399898811E-4</v>
      </c>
      <c r="N88">
        <f t="shared" si="27"/>
        <v>993.03991811668357</v>
      </c>
      <c r="O88">
        <f t="shared" si="28"/>
        <v>11.855188851053992</v>
      </c>
      <c r="P88">
        <f t="shared" si="29"/>
        <v>92.582957079473942</v>
      </c>
      <c r="Q88">
        <f t="shared" si="30"/>
        <v>1.0070088641517213E-3</v>
      </c>
      <c r="R88">
        <f t="shared" si="31"/>
        <v>1.5637438871829863</v>
      </c>
      <c r="S88">
        <f t="shared" si="33"/>
        <v>1.0617834048796393E-4</v>
      </c>
      <c r="T88">
        <f t="shared" si="32"/>
        <v>993.03991811668357</v>
      </c>
    </row>
    <row r="89" spans="2:31" x14ac:dyDescent="0.2">
      <c r="B89">
        <v>21.5</v>
      </c>
      <c r="C89">
        <v>41.091130223264699</v>
      </c>
      <c r="D89">
        <f t="shared" si="17"/>
        <v>462.25</v>
      </c>
      <c r="E89">
        <f t="shared" si="18"/>
        <v>1688.4809830252975</v>
      </c>
      <c r="F89">
        <f t="shared" si="19"/>
        <v>3.068052935133617</v>
      </c>
      <c r="G89">
        <f t="shared" si="20"/>
        <v>3.7157922885590078</v>
      </c>
      <c r="H89">
        <f t="shared" si="21"/>
        <v>4.6511627906976744E-2</v>
      </c>
      <c r="I89">
        <f t="shared" si="22"/>
        <v>2.4336152219873154E-2</v>
      </c>
      <c r="J89">
        <f t="shared" si="23"/>
        <v>6.136105870267234</v>
      </c>
      <c r="K89">
        <f t="shared" si="24"/>
        <v>7.4315845771180156</v>
      </c>
      <c r="L89">
        <f t="shared" si="25"/>
        <v>2.1633315305570576E-3</v>
      </c>
      <c r="M89">
        <f t="shared" si="26"/>
        <v>5.9224830486883707E-4</v>
      </c>
      <c r="N89">
        <f t="shared" si="27"/>
        <v>883.45929980019105</v>
      </c>
      <c r="O89">
        <f t="shared" si="28"/>
        <v>11.400247437260324</v>
      </c>
      <c r="P89">
        <f t="shared" si="29"/>
        <v>79.889534204018673</v>
      </c>
      <c r="Q89">
        <f t="shared" si="30"/>
        <v>1.1319140567382863E-3</v>
      </c>
      <c r="R89">
        <f t="shared" si="31"/>
        <v>1.9112153592216139</v>
      </c>
      <c r="S89">
        <f t="shared" si="33"/>
        <v>1.0182490468566173E-4</v>
      </c>
      <c r="T89">
        <f t="shared" si="32"/>
        <v>883.45929980019105</v>
      </c>
    </row>
    <row r="90" spans="2:31" x14ac:dyDescent="0.2">
      <c r="B90">
        <v>9.9</v>
      </c>
      <c r="C90">
        <v>48.479722209856213</v>
      </c>
      <c r="D90">
        <f t="shared" si="17"/>
        <v>98.01</v>
      </c>
      <c r="E90">
        <f t="shared" si="18"/>
        <v>2350.283465544826</v>
      </c>
      <c r="F90">
        <f t="shared" si="19"/>
        <v>2.2925347571405443</v>
      </c>
      <c r="G90">
        <f t="shared" si="20"/>
        <v>3.8811456117499277</v>
      </c>
      <c r="H90">
        <f t="shared" si="21"/>
        <v>0.10101010101010101</v>
      </c>
      <c r="I90">
        <f t="shared" si="22"/>
        <v>2.0627180899908171E-2</v>
      </c>
      <c r="J90">
        <f t="shared" si="23"/>
        <v>4.5850695142810887</v>
      </c>
      <c r="K90">
        <f t="shared" si="24"/>
        <v>7.7622912234998553</v>
      </c>
      <c r="L90">
        <f t="shared" si="25"/>
        <v>1.0203040506070809E-2</v>
      </c>
      <c r="M90">
        <f t="shared" si="26"/>
        <v>4.2548059187753646E-4</v>
      </c>
      <c r="N90">
        <f t="shared" si="27"/>
        <v>479.94924987757651</v>
      </c>
      <c r="O90">
        <f t="shared" si="28"/>
        <v>8.8976612124602106</v>
      </c>
      <c r="P90">
        <f t="shared" si="29"/>
        <v>38.423341556324289</v>
      </c>
      <c r="Q90">
        <f t="shared" si="30"/>
        <v>2.0835536262533505E-3</v>
      </c>
      <c r="R90">
        <f t="shared" si="31"/>
        <v>4.8969416373592134</v>
      </c>
      <c r="S90">
        <f t="shared" si="33"/>
        <v>8.63061962339254E-5</v>
      </c>
      <c r="T90">
        <f t="shared" si="32"/>
        <v>479.94924987757651</v>
      </c>
    </row>
    <row r="91" spans="2:31" x14ac:dyDescent="0.2">
      <c r="B91">
        <v>12.6</v>
      </c>
      <c r="C91">
        <v>42.176373927332484</v>
      </c>
      <c r="D91">
        <f t="shared" si="17"/>
        <v>158.76</v>
      </c>
      <c r="E91">
        <f t="shared" si="18"/>
        <v>1778.8465176581715</v>
      </c>
      <c r="F91">
        <f t="shared" si="19"/>
        <v>2.5336968139574321</v>
      </c>
      <c r="G91">
        <f t="shared" si="20"/>
        <v>3.7418602047202092</v>
      </c>
      <c r="H91">
        <f t="shared" si="21"/>
        <v>7.9365079365079361E-2</v>
      </c>
      <c r="I91">
        <f t="shared" si="22"/>
        <v>2.3709956709956709E-2</v>
      </c>
      <c r="J91">
        <f t="shared" si="23"/>
        <v>5.0673936279148641</v>
      </c>
      <c r="K91">
        <f t="shared" si="24"/>
        <v>7.4837204094404184</v>
      </c>
      <c r="L91">
        <f t="shared" si="25"/>
        <v>6.2988158226253456E-3</v>
      </c>
      <c r="M91">
        <f t="shared" si="26"/>
        <v>5.6216204718802113E-4</v>
      </c>
      <c r="N91">
        <f t="shared" si="27"/>
        <v>531.4223114843893</v>
      </c>
      <c r="O91">
        <f t="shared" si="28"/>
        <v>9.4807392789736991</v>
      </c>
      <c r="P91">
        <f t="shared" si="29"/>
        <v>47.147438579474631</v>
      </c>
      <c r="Q91">
        <f t="shared" si="30"/>
        <v>1.8817425960283101E-3</v>
      </c>
      <c r="R91">
        <f t="shared" si="31"/>
        <v>3.3473312640740067</v>
      </c>
      <c r="S91">
        <f t="shared" si="33"/>
        <v>9.9204839790613847E-5</v>
      </c>
      <c r="T91">
        <f t="shared" si="32"/>
        <v>531.4223114843893</v>
      </c>
    </row>
    <row r="92" spans="2:31" x14ac:dyDescent="0.2">
      <c r="B92">
        <v>32.299999999999997</v>
      </c>
      <c r="C92">
        <v>39.254897194816103</v>
      </c>
      <c r="D92">
        <f t="shared" si="17"/>
        <v>1043.2899999999997</v>
      </c>
      <c r="E92">
        <f t="shared" si="18"/>
        <v>1540.9469537755811</v>
      </c>
      <c r="F92">
        <f t="shared" si="19"/>
        <v>3.475067230228611</v>
      </c>
      <c r="G92">
        <f t="shared" si="20"/>
        <v>3.6700762057400542</v>
      </c>
      <c r="H92">
        <f t="shared" si="21"/>
        <v>3.0959752321981428E-2</v>
      </c>
      <c r="I92">
        <f t="shared" si="22"/>
        <v>2.5474528567407822E-2</v>
      </c>
      <c r="J92">
        <f t="shared" si="23"/>
        <v>6.9501344604572211</v>
      </c>
      <c r="K92">
        <f t="shared" si="24"/>
        <v>7.3401524114801084</v>
      </c>
      <c r="L92">
        <f t="shared" si="25"/>
        <v>9.5850626383843442E-4</v>
      </c>
      <c r="M92">
        <f t="shared" si="26"/>
        <v>6.4895160573167721E-4</v>
      </c>
      <c r="N92">
        <f t="shared" si="27"/>
        <v>1267.9331793925601</v>
      </c>
      <c r="O92">
        <f t="shared" si="28"/>
        <v>12.753761555009021</v>
      </c>
      <c r="P92">
        <f t="shared" si="29"/>
        <v>118.54346144540374</v>
      </c>
      <c r="Q92">
        <f t="shared" si="30"/>
        <v>7.8868509496618651E-4</v>
      </c>
      <c r="R92">
        <f t="shared" si="31"/>
        <v>1.21532189457635</v>
      </c>
      <c r="S92">
        <f t="shared" si="33"/>
        <v>1.0658798563768963E-4</v>
      </c>
      <c r="T92">
        <f t="shared" si="32"/>
        <v>1267.9331793925601</v>
      </c>
    </row>
    <row r="93" spans="2:31" x14ac:dyDescent="0.2">
      <c r="B93">
        <v>43.1</v>
      </c>
      <c r="C93">
        <v>39.224933191028157</v>
      </c>
      <c r="D93">
        <f t="shared" si="17"/>
        <v>1857.6100000000001</v>
      </c>
      <c r="E93">
        <f t="shared" si="18"/>
        <v>1538.5953838406224</v>
      </c>
      <c r="F93">
        <f t="shared" si="19"/>
        <v>3.763522997109702</v>
      </c>
      <c r="G93">
        <f t="shared" si="20"/>
        <v>3.6693125953933796</v>
      </c>
      <c r="H93">
        <f t="shared" si="21"/>
        <v>2.3201856148491878E-2</v>
      </c>
      <c r="I93">
        <f t="shared" si="22"/>
        <v>2.5493988609997891E-2</v>
      </c>
      <c r="J93">
        <f t="shared" si="23"/>
        <v>7.5270459942194039</v>
      </c>
      <c r="K93">
        <f t="shared" si="24"/>
        <v>7.3386251907867592</v>
      </c>
      <c r="L93">
        <f t="shared" si="25"/>
        <v>5.3832612873531038E-4</v>
      </c>
      <c r="M93">
        <f t="shared" si="26"/>
        <v>6.4994345524670225E-4</v>
      </c>
      <c r="N93">
        <f t="shared" si="27"/>
        <v>1690.5946205333137</v>
      </c>
      <c r="O93">
        <f t="shared" si="28"/>
        <v>13.80954233634727</v>
      </c>
      <c r="P93">
        <f t="shared" si="29"/>
        <v>158.14737286145467</v>
      </c>
      <c r="Q93">
        <f t="shared" si="30"/>
        <v>5.9150785638046146E-4</v>
      </c>
      <c r="R93">
        <f t="shared" si="31"/>
        <v>0.91009125733243978</v>
      </c>
      <c r="S93">
        <f t="shared" si="33"/>
        <v>1.0666940841003301E-4</v>
      </c>
      <c r="T93">
        <f t="shared" si="32"/>
        <v>1690.5946205333137</v>
      </c>
    </row>
    <row r="94" spans="2:31" x14ac:dyDescent="0.2">
      <c r="B94">
        <v>36.9</v>
      </c>
      <c r="C94">
        <v>39.242794852706588</v>
      </c>
      <c r="D94">
        <f t="shared" si="17"/>
        <v>1361.61</v>
      </c>
      <c r="E94">
        <f t="shared" si="18"/>
        <v>1539.9969478516148</v>
      </c>
      <c r="F94">
        <f t="shared" si="19"/>
        <v>3.6082115510464816</v>
      </c>
      <c r="G94">
        <f t="shared" si="20"/>
        <v>3.6697678567455876</v>
      </c>
      <c r="H94">
        <f t="shared" si="21"/>
        <v>2.7100271002710029E-2</v>
      </c>
      <c r="I94">
        <f t="shared" si="22"/>
        <v>2.5482384823848236E-2</v>
      </c>
      <c r="J94">
        <f t="shared" si="23"/>
        <v>7.2164231020929632</v>
      </c>
      <c r="K94">
        <f t="shared" si="24"/>
        <v>7.3395357134911752</v>
      </c>
      <c r="L94">
        <f t="shared" si="25"/>
        <v>7.3442468842032608E-4</v>
      </c>
      <c r="M94">
        <f t="shared" si="26"/>
        <v>6.4935193631069092E-4</v>
      </c>
      <c r="N94">
        <f t="shared" si="27"/>
        <v>1448.059130064873</v>
      </c>
      <c r="O94">
        <f t="shared" si="28"/>
        <v>13.24129877036852</v>
      </c>
      <c r="P94">
        <f t="shared" si="29"/>
        <v>135.41443391391218</v>
      </c>
      <c r="Q94">
        <f t="shared" si="30"/>
        <v>6.9057953452163244E-4</v>
      </c>
      <c r="R94">
        <f t="shared" si="31"/>
        <v>1.0634903754121028</v>
      </c>
      <c r="S94">
        <f t="shared" si="33"/>
        <v>1.0662085700354911E-4</v>
      </c>
      <c r="T94">
        <f t="shared" si="32"/>
        <v>1448.059130064873</v>
      </c>
    </row>
    <row r="95" spans="2:31" x14ac:dyDescent="0.2">
      <c r="B95">
        <v>15.1</v>
      </c>
      <c r="C95">
        <v>44.261465078476824</v>
      </c>
      <c r="D95">
        <f t="shared" si="17"/>
        <v>228.01</v>
      </c>
      <c r="E95">
        <f t="shared" si="18"/>
        <v>1959.0772908932233</v>
      </c>
      <c r="F95">
        <f t="shared" si="19"/>
        <v>2.7146947438208788</v>
      </c>
      <c r="G95">
        <f t="shared" si="20"/>
        <v>3.7901144357125807</v>
      </c>
      <c r="H95">
        <f t="shared" si="21"/>
        <v>6.6225165562913912E-2</v>
      </c>
      <c r="I95">
        <f t="shared" si="22"/>
        <v>2.2593016255267915E-2</v>
      </c>
      <c r="J95">
        <f t="shared" si="23"/>
        <v>5.4293894876417577</v>
      </c>
      <c r="K95">
        <f t="shared" si="24"/>
        <v>7.5802288714251613</v>
      </c>
      <c r="L95">
        <f t="shared" si="25"/>
        <v>4.3857725538353591E-3</v>
      </c>
      <c r="M95">
        <f t="shared" si="26"/>
        <v>5.1044438351080025E-4</v>
      </c>
      <c r="N95">
        <f t="shared" si="27"/>
        <v>668.34812268500002</v>
      </c>
      <c r="O95">
        <f t="shared" si="28"/>
        <v>10.28900373710858</v>
      </c>
      <c r="P95">
        <f t="shared" si="29"/>
        <v>57.230727979259967</v>
      </c>
      <c r="Q95">
        <f t="shared" si="30"/>
        <v>1.4962262420707229E-3</v>
      </c>
      <c r="R95">
        <f t="shared" si="31"/>
        <v>2.9312228528792601</v>
      </c>
      <c r="S95">
        <f t="shared" si="33"/>
        <v>9.4531448766811357E-5</v>
      </c>
      <c r="T95">
        <f t="shared" si="32"/>
        <v>668.34812268500002</v>
      </c>
    </row>
    <row r="96" spans="2:31" x14ac:dyDescent="0.2">
      <c r="B96">
        <v>48.1</v>
      </c>
      <c r="C96">
        <v>38.380350653213114</v>
      </c>
      <c r="D96">
        <f t="shared" si="17"/>
        <v>2313.61</v>
      </c>
      <c r="E96">
        <f t="shared" si="18"/>
        <v>1473.0513162635964</v>
      </c>
      <c r="F96">
        <f t="shared" si="19"/>
        <v>3.8732821771117156</v>
      </c>
      <c r="G96">
        <f t="shared" si="20"/>
        <v>3.6475456268904263</v>
      </c>
      <c r="H96">
        <f t="shared" si="21"/>
        <v>2.0790020790020788E-2</v>
      </c>
      <c r="I96">
        <f t="shared" si="22"/>
        <v>2.6054999054999053E-2</v>
      </c>
      <c r="J96">
        <f t="shared" si="23"/>
        <v>7.7465643542234313</v>
      </c>
      <c r="K96">
        <f t="shared" si="24"/>
        <v>7.2950912537808525</v>
      </c>
      <c r="L96">
        <f t="shared" si="25"/>
        <v>4.322249644494966E-4</v>
      </c>
      <c r="M96">
        <f t="shared" si="26"/>
        <v>6.7886297575600152E-4</v>
      </c>
      <c r="N96">
        <f t="shared" si="27"/>
        <v>1846.0948664195507</v>
      </c>
      <c r="O96">
        <f t="shared" si="28"/>
        <v>14.127973466836467</v>
      </c>
      <c r="P96">
        <f t="shared" si="29"/>
        <v>175.44694465342951</v>
      </c>
      <c r="Q96">
        <f t="shared" si="30"/>
        <v>5.4168397203740234E-4</v>
      </c>
      <c r="R96">
        <f t="shared" si="31"/>
        <v>0.7979282880085885</v>
      </c>
      <c r="S96">
        <f t="shared" si="33"/>
        <v>1.0901673244769478E-4</v>
      </c>
      <c r="T96">
        <f t="shared" si="32"/>
        <v>1846.0948664195507</v>
      </c>
    </row>
    <row r="97" spans="2:20" x14ac:dyDescent="0.2">
      <c r="B97">
        <v>28</v>
      </c>
      <c r="C97">
        <v>39.875712066286894</v>
      </c>
      <c r="D97">
        <f t="shared" si="17"/>
        <v>784</v>
      </c>
      <c r="E97">
        <f t="shared" si="18"/>
        <v>1590.0724127934182</v>
      </c>
      <c r="F97">
        <f t="shared" si="19"/>
        <v>3.3322045101752038</v>
      </c>
      <c r="G97">
        <f t="shared" si="20"/>
        <v>3.6857674184073064</v>
      </c>
      <c r="H97">
        <f t="shared" si="21"/>
        <v>3.5714285714285712E-2</v>
      </c>
      <c r="I97">
        <f t="shared" si="22"/>
        <v>2.5077922077922081E-2</v>
      </c>
      <c r="J97">
        <f t="shared" si="23"/>
        <v>6.6644090203504076</v>
      </c>
      <c r="K97">
        <f t="shared" si="24"/>
        <v>7.3715348368146127</v>
      </c>
      <c r="L97">
        <f t="shared" si="25"/>
        <v>1.2755102040816326E-3</v>
      </c>
      <c r="M97">
        <f t="shared" si="26"/>
        <v>6.2890217574633174E-4</v>
      </c>
      <c r="N97">
        <f t="shared" si="27"/>
        <v>1116.519937856033</v>
      </c>
      <c r="O97">
        <f t="shared" si="28"/>
        <v>12.281730815073644</v>
      </c>
      <c r="P97">
        <f t="shared" si="29"/>
        <v>103.20148771540458</v>
      </c>
      <c r="Q97">
        <f t="shared" si="30"/>
        <v>8.9564007421150289E-4</v>
      </c>
      <c r="R97">
        <f t="shared" si="31"/>
        <v>1.4241325737959605</v>
      </c>
      <c r="S97">
        <f t="shared" si="33"/>
        <v>1.0492854425908821E-4</v>
      </c>
      <c r="T97">
        <f t="shared" si="32"/>
        <v>1116.519937856033</v>
      </c>
    </row>
    <row r="98" spans="2:20" x14ac:dyDescent="0.2">
      <c r="B98">
        <v>34.700000000000003</v>
      </c>
      <c r="C98">
        <v>39.359036492436509</v>
      </c>
      <c r="D98">
        <f t="shared" si="17"/>
        <v>1204.0900000000001</v>
      </c>
      <c r="E98">
        <f t="shared" si="18"/>
        <v>1549.1337536129488</v>
      </c>
      <c r="F98">
        <f t="shared" si="19"/>
        <v>3.5467396869528134</v>
      </c>
      <c r="G98">
        <f t="shared" si="20"/>
        <v>3.6727255925255999</v>
      </c>
      <c r="H98">
        <f t="shared" si="21"/>
        <v>2.8818443804034581E-2</v>
      </c>
      <c r="I98">
        <f t="shared" si="22"/>
        <v>2.5407126015195177E-2</v>
      </c>
      <c r="J98">
        <f t="shared" si="23"/>
        <v>7.0934793739056268</v>
      </c>
      <c r="K98">
        <f t="shared" si="24"/>
        <v>7.3454511850511999</v>
      </c>
      <c r="L98">
        <f t="shared" si="25"/>
        <v>8.305027032862991E-4</v>
      </c>
      <c r="M98">
        <f t="shared" si="26"/>
        <v>6.4552205235200754E-4</v>
      </c>
      <c r="N98">
        <f t="shared" si="27"/>
        <v>1365.758566287547</v>
      </c>
      <c r="O98">
        <f t="shared" si="28"/>
        <v>13.026201618297833</v>
      </c>
      <c r="P98">
        <f t="shared" si="29"/>
        <v>127.44357806063833</v>
      </c>
      <c r="Q98">
        <f t="shared" si="30"/>
        <v>7.3219383329092727E-4</v>
      </c>
      <c r="R98">
        <f t="shared" si="31"/>
        <v>1.134266181338228</v>
      </c>
      <c r="S98">
        <f t="shared" si="33"/>
        <v>1.0630596659077479E-4</v>
      </c>
      <c r="T98">
        <f t="shared" si="32"/>
        <v>1365.758566287547</v>
      </c>
    </row>
    <row r="99" spans="2:20" x14ac:dyDescent="0.2">
      <c r="B99">
        <v>7.8</v>
      </c>
      <c r="C99">
        <v>51.114023591087815</v>
      </c>
      <c r="D99">
        <f t="shared" si="17"/>
        <v>60.839999999999996</v>
      </c>
      <c r="E99">
        <f t="shared" si="18"/>
        <v>2612.6434076702817</v>
      </c>
      <c r="F99">
        <f t="shared" si="19"/>
        <v>2.0541237336955462</v>
      </c>
      <c r="G99">
        <f t="shared" si="20"/>
        <v>3.9340588938273267</v>
      </c>
      <c r="H99">
        <f t="shared" si="21"/>
        <v>0.12820512820512822</v>
      </c>
      <c r="I99">
        <f t="shared" si="22"/>
        <v>1.9564102564102563E-2</v>
      </c>
      <c r="J99">
        <f t="shared" si="23"/>
        <v>4.1082474673910925</v>
      </c>
      <c r="K99">
        <f t="shared" si="24"/>
        <v>7.8681177876546533</v>
      </c>
      <c r="L99">
        <f t="shared" si="25"/>
        <v>1.6436554898093363E-2</v>
      </c>
      <c r="M99">
        <f t="shared" si="26"/>
        <v>3.8275410913872449E-4</v>
      </c>
      <c r="N99">
        <f t="shared" si="27"/>
        <v>398.68938401048496</v>
      </c>
      <c r="O99">
        <f t="shared" si="28"/>
        <v>8.0810437435667595</v>
      </c>
      <c r="P99">
        <f t="shared" si="29"/>
        <v>30.685659371853149</v>
      </c>
      <c r="Q99">
        <f t="shared" si="30"/>
        <v>2.5082182774490468E-3</v>
      </c>
      <c r="R99">
        <f t="shared" si="31"/>
        <v>6.5530799475753616</v>
      </c>
      <c r="S99">
        <f t="shared" si="33"/>
        <v>8.185816972427851E-5</v>
      </c>
      <c r="T99">
        <f t="shared" si="32"/>
        <v>398.68938401048496</v>
      </c>
    </row>
    <row r="100" spans="2:20" x14ac:dyDescent="0.2">
      <c r="B100">
        <v>24.3</v>
      </c>
      <c r="C100">
        <v>40.877184933706474</v>
      </c>
      <c r="D100">
        <f t="shared" si="17"/>
        <v>590.49</v>
      </c>
      <c r="E100">
        <f t="shared" si="18"/>
        <v>1670.9442481044396</v>
      </c>
      <c r="F100">
        <f t="shared" si="19"/>
        <v>3.1904763503465028</v>
      </c>
      <c r="G100">
        <f t="shared" si="20"/>
        <v>3.7105720818244339</v>
      </c>
      <c r="H100">
        <f t="shared" si="21"/>
        <v>4.1152263374485597E-2</v>
      </c>
      <c r="I100">
        <f t="shared" si="22"/>
        <v>2.4463524130190796E-2</v>
      </c>
      <c r="J100">
        <f t="shared" si="23"/>
        <v>6.3809527006930056</v>
      </c>
      <c r="K100">
        <f t="shared" si="24"/>
        <v>7.4211441636488678</v>
      </c>
      <c r="L100">
        <f t="shared" si="25"/>
        <v>1.6935087808430287E-3</v>
      </c>
      <c r="M100">
        <f t="shared" si="26"/>
        <v>5.9846401286842729E-4</v>
      </c>
      <c r="N100">
        <f t="shared" si="27"/>
        <v>993.31559388906737</v>
      </c>
      <c r="O100">
        <f t="shared" si="28"/>
        <v>11.838492473316844</v>
      </c>
      <c r="P100">
        <f t="shared" si="29"/>
        <v>90.166901588333744</v>
      </c>
      <c r="Q100">
        <f t="shared" si="30"/>
        <v>1.0067293880736954E-3</v>
      </c>
      <c r="R100">
        <f t="shared" si="31"/>
        <v>1.6821886803994435</v>
      </c>
      <c r="S100">
        <f t="shared" si="33"/>
        <v>1.0235784154891547E-4</v>
      </c>
      <c r="T100">
        <f t="shared" si="32"/>
        <v>993.31559388906737</v>
      </c>
    </row>
    <row r="101" spans="2:20" x14ac:dyDescent="0.2">
      <c r="B101">
        <v>10.5</v>
      </c>
      <c r="C101">
        <v>49.688104968810499</v>
      </c>
      <c r="D101">
        <f t="shared" si="17"/>
        <v>110.25</v>
      </c>
      <c r="E101">
        <f t="shared" si="18"/>
        <v>2468.9077753915308</v>
      </c>
      <c r="F101">
        <f t="shared" si="19"/>
        <v>2.3513752571634776</v>
      </c>
      <c r="G101">
        <f t="shared" si="20"/>
        <v>3.9057655678133458</v>
      </c>
      <c r="H101">
        <f t="shared" si="21"/>
        <v>9.5238095238095233E-2</v>
      </c>
      <c r="I101">
        <f t="shared" si="22"/>
        <v>2.0125541125541123E-2</v>
      </c>
      <c r="J101">
        <f t="shared" si="23"/>
        <v>4.7027505143269552</v>
      </c>
      <c r="K101">
        <f t="shared" si="24"/>
        <v>7.8115311356266917</v>
      </c>
      <c r="L101">
        <f t="shared" si="25"/>
        <v>9.0702947845804974E-3</v>
      </c>
      <c r="M101">
        <f t="shared" si="26"/>
        <v>4.0503740559584707E-4</v>
      </c>
      <c r="N101">
        <f t="shared" si="27"/>
        <v>521.72510217251022</v>
      </c>
      <c r="O101">
        <f t="shared" si="28"/>
        <v>9.1839205164373627</v>
      </c>
      <c r="P101">
        <f t="shared" si="29"/>
        <v>41.010538462040131</v>
      </c>
      <c r="Q101">
        <f t="shared" si="30"/>
        <v>1.9167182024324879E-3</v>
      </c>
      <c r="R101">
        <f t="shared" si="31"/>
        <v>4.7322004732200469</v>
      </c>
      <c r="S101">
        <f t="shared" si="33"/>
        <v>8.4207285044105116E-5</v>
      </c>
      <c r="T101">
        <f t="shared" si="32"/>
        <v>521.72510217251022</v>
      </c>
    </row>
    <row r="102" spans="2:20" x14ac:dyDescent="0.2">
      <c r="B102">
        <v>18.2</v>
      </c>
      <c r="C102">
        <v>41.080149382361398</v>
      </c>
      <c r="D102">
        <f t="shared" si="17"/>
        <v>331.23999999999995</v>
      </c>
      <c r="E102">
        <f t="shared" si="18"/>
        <v>1687.5786732771276</v>
      </c>
      <c r="F102">
        <f t="shared" si="19"/>
        <v>2.9014215940827497</v>
      </c>
      <c r="G102">
        <f t="shared" si="20"/>
        <v>3.7155250214306057</v>
      </c>
      <c r="H102">
        <f t="shared" si="21"/>
        <v>5.4945054945054944E-2</v>
      </c>
      <c r="I102">
        <f t="shared" si="22"/>
        <v>2.4342657342657337E-2</v>
      </c>
      <c r="J102">
        <f t="shared" si="23"/>
        <v>5.8028431881654994</v>
      </c>
      <c r="K102">
        <f t="shared" si="24"/>
        <v>7.4310500428612114</v>
      </c>
      <c r="L102">
        <f t="shared" si="25"/>
        <v>3.0189590629151066E-3</v>
      </c>
      <c r="M102">
        <f t="shared" si="26"/>
        <v>5.9256496650202919E-4</v>
      </c>
      <c r="N102">
        <f t="shared" si="27"/>
        <v>747.65871875897744</v>
      </c>
      <c r="O102">
        <f t="shared" si="28"/>
        <v>10.780304530533531</v>
      </c>
      <c r="P102">
        <f t="shared" si="29"/>
        <v>67.622555390037022</v>
      </c>
      <c r="Q102">
        <f t="shared" si="30"/>
        <v>1.3375086452009526E-3</v>
      </c>
      <c r="R102">
        <f t="shared" si="31"/>
        <v>2.257151064964912</v>
      </c>
      <c r="S102">
        <f t="shared" si="33"/>
        <v>1.0185212277262484E-4</v>
      </c>
      <c r="T102">
        <f t="shared" si="32"/>
        <v>747.65871875897744</v>
      </c>
    </row>
    <row r="103" spans="2:20" x14ac:dyDescent="0.2">
      <c r="B103">
        <v>31.6</v>
      </c>
      <c r="C103">
        <v>40.059005209053609</v>
      </c>
      <c r="D103">
        <f t="shared" si="17"/>
        <v>998.56000000000006</v>
      </c>
      <c r="E103">
        <f t="shared" si="18"/>
        <v>1604.7238983389841</v>
      </c>
      <c r="F103">
        <f t="shared" si="19"/>
        <v>3.4531571205928664</v>
      </c>
      <c r="G103">
        <f t="shared" si="20"/>
        <v>3.6903534974044674</v>
      </c>
      <c r="H103">
        <f t="shared" si="21"/>
        <v>3.164556962025316E-2</v>
      </c>
      <c r="I103">
        <f t="shared" si="22"/>
        <v>2.4963176064441889E-2</v>
      </c>
      <c r="J103">
        <f t="shared" si="23"/>
        <v>6.9063142411857328</v>
      </c>
      <c r="K103">
        <f t="shared" si="24"/>
        <v>7.3807069948089348</v>
      </c>
      <c r="L103">
        <f t="shared" si="25"/>
        <v>1.0014420765902896E-3</v>
      </c>
      <c r="M103">
        <f t="shared" si="26"/>
        <v>6.2316015922432447E-4</v>
      </c>
      <c r="N103">
        <f t="shared" si="27"/>
        <v>1265.8645646060941</v>
      </c>
      <c r="O103">
        <f t="shared" si="28"/>
        <v>12.743370457067025</v>
      </c>
      <c r="P103">
        <f t="shared" si="29"/>
        <v>116.61517051798117</v>
      </c>
      <c r="Q103">
        <f t="shared" si="30"/>
        <v>7.8997392608993306E-4</v>
      </c>
      <c r="R103">
        <f t="shared" si="31"/>
        <v>1.26769003826119</v>
      </c>
      <c r="S103">
        <f t="shared" si="33"/>
        <v>1.0444843541607485E-4</v>
      </c>
      <c r="T103">
        <f t="shared" si="32"/>
        <v>1265.8645646060941</v>
      </c>
    </row>
    <row r="104" spans="2:20" x14ac:dyDescent="0.2">
      <c r="B104">
        <v>43.6</v>
      </c>
      <c r="C104">
        <v>39.179165441296604</v>
      </c>
      <c r="D104">
        <f t="shared" si="17"/>
        <v>1900.96</v>
      </c>
      <c r="E104">
        <f t="shared" si="18"/>
        <v>1535.0070046764902</v>
      </c>
      <c r="F104">
        <f t="shared" si="19"/>
        <v>3.7750571503549888</v>
      </c>
      <c r="G104">
        <f t="shared" si="20"/>
        <v>3.6681451116590225</v>
      </c>
      <c r="H104">
        <f t="shared" si="21"/>
        <v>2.2935779816513759E-2</v>
      </c>
      <c r="I104">
        <f t="shared" si="22"/>
        <v>2.5523769808173478E-2</v>
      </c>
      <c r="J104">
        <f t="shared" si="23"/>
        <v>7.5501143007099776</v>
      </c>
      <c r="K104">
        <f t="shared" si="24"/>
        <v>7.3362902233180458</v>
      </c>
      <c r="L104">
        <f t="shared" si="25"/>
        <v>5.260499957915999E-4</v>
      </c>
      <c r="M104">
        <f t="shared" si="26"/>
        <v>6.5146282522062795E-4</v>
      </c>
      <c r="N104">
        <f t="shared" si="27"/>
        <v>1708.211613240532</v>
      </c>
      <c r="O104">
        <f t="shared" si="28"/>
        <v>13.847457432308092</v>
      </c>
      <c r="P104">
        <f t="shared" si="29"/>
        <v>159.93112686833339</v>
      </c>
      <c r="Q104">
        <f t="shared" si="30"/>
        <v>5.8540756440764847E-4</v>
      </c>
      <c r="R104">
        <f t="shared" si="31"/>
        <v>0.89860471195634406</v>
      </c>
      <c r="S104">
        <f t="shared" si="33"/>
        <v>1.0679401593378024E-4</v>
      </c>
      <c r="T104">
        <f t="shared" si="32"/>
        <v>1708.211613240532</v>
      </c>
    </row>
    <row r="105" spans="2:20" x14ac:dyDescent="0.2">
      <c r="B105">
        <v>39.9</v>
      </c>
      <c r="C105">
        <v>38.977647131959188</v>
      </c>
      <c r="D105">
        <f t="shared" si="17"/>
        <v>1592.01</v>
      </c>
      <c r="E105">
        <f t="shared" si="18"/>
        <v>1519.2569759435262</v>
      </c>
      <c r="F105">
        <f t="shared" si="19"/>
        <v>3.6863763238958178</v>
      </c>
      <c r="G105">
        <f t="shared" si="20"/>
        <v>3.6629883313535481</v>
      </c>
      <c r="H105">
        <f t="shared" si="21"/>
        <v>2.5062656641604012E-2</v>
      </c>
      <c r="I105">
        <f t="shared" si="22"/>
        <v>2.5655730234677602E-2</v>
      </c>
      <c r="J105">
        <f t="shared" si="23"/>
        <v>7.3727526477916356</v>
      </c>
      <c r="K105">
        <f t="shared" si="24"/>
        <v>7.3259766627070952</v>
      </c>
      <c r="L105">
        <f t="shared" si="25"/>
        <v>6.2813675793493774E-4</v>
      </c>
      <c r="M105">
        <f t="shared" si="26"/>
        <v>6.582164938745504E-4</v>
      </c>
      <c r="N105">
        <f t="shared" si="27"/>
        <v>1555.2081205651716</v>
      </c>
      <c r="O105">
        <f t="shared" si="28"/>
        <v>13.503153459408368</v>
      </c>
      <c r="P105">
        <f t="shared" si="29"/>
        <v>146.15323442100657</v>
      </c>
      <c r="Q105">
        <f t="shared" si="30"/>
        <v>6.4300075776134349E-4</v>
      </c>
      <c r="R105">
        <f t="shared" si="31"/>
        <v>0.97688338676589448</v>
      </c>
      <c r="S105">
        <f t="shared" si="33"/>
        <v>1.0734615160952971E-4</v>
      </c>
      <c r="T105">
        <f t="shared" si="32"/>
        <v>1555.2081205651716</v>
      </c>
    </row>
    <row r="106" spans="2:20" x14ac:dyDescent="0.2">
      <c r="B106">
        <v>49.8</v>
      </c>
      <c r="C106">
        <v>38.273968391487216</v>
      </c>
      <c r="D106">
        <f t="shared" si="17"/>
        <v>2480.0399999999995</v>
      </c>
      <c r="E106">
        <f t="shared" si="18"/>
        <v>1464.8966564325624</v>
      </c>
      <c r="F106">
        <f t="shared" si="19"/>
        <v>3.9080149840306073</v>
      </c>
      <c r="G106">
        <f t="shared" si="20"/>
        <v>3.6447699886393643</v>
      </c>
      <c r="H106">
        <f t="shared" si="21"/>
        <v>2.0080321285140562E-2</v>
      </c>
      <c r="I106">
        <f t="shared" si="22"/>
        <v>2.6127418765972986E-2</v>
      </c>
      <c r="J106">
        <f t="shared" si="23"/>
        <v>7.8160299680612146</v>
      </c>
      <c r="K106">
        <f t="shared" si="24"/>
        <v>7.2895399772787286</v>
      </c>
      <c r="L106">
        <f t="shared" si="25"/>
        <v>4.0321930291446913E-4</v>
      </c>
      <c r="M106">
        <f t="shared" si="26"/>
        <v>6.8264201137251731E-4</v>
      </c>
      <c r="N106">
        <f t="shared" si="27"/>
        <v>1906.0436258960633</v>
      </c>
      <c r="O106">
        <f t="shared" si="28"/>
        <v>14.243815728947702</v>
      </c>
      <c r="P106">
        <f t="shared" si="29"/>
        <v>181.50954543424032</v>
      </c>
      <c r="Q106">
        <f t="shared" si="30"/>
        <v>5.246469631721483E-4</v>
      </c>
      <c r="R106">
        <f t="shared" si="31"/>
        <v>0.76855358215837788</v>
      </c>
      <c r="S106">
        <f t="shared" si="33"/>
        <v>1.0931974379068195E-4</v>
      </c>
      <c r="T106">
        <f t="shared" si="32"/>
        <v>1906.0436258960633</v>
      </c>
    </row>
    <row r="107" spans="2:20" x14ac:dyDescent="0.2">
      <c r="B107">
        <v>32.700000000000003</v>
      </c>
      <c r="C107">
        <v>39.676149086135965</v>
      </c>
      <c r="D107">
        <f t="shared" si="17"/>
        <v>1069.2900000000002</v>
      </c>
      <c r="E107">
        <f t="shared" si="18"/>
        <v>1574.1968063052877</v>
      </c>
      <c r="F107">
        <f t="shared" si="19"/>
        <v>3.487375077903208</v>
      </c>
      <c r="G107">
        <f t="shared" si="20"/>
        <v>3.6807502284665645</v>
      </c>
      <c r="H107">
        <f t="shared" si="21"/>
        <v>3.0581039755351678E-2</v>
      </c>
      <c r="I107">
        <f t="shared" si="22"/>
        <v>2.5204058938003888E-2</v>
      </c>
      <c r="J107">
        <f t="shared" si="23"/>
        <v>6.974750155806416</v>
      </c>
      <c r="K107">
        <f t="shared" si="24"/>
        <v>7.361500456933129</v>
      </c>
      <c r="L107">
        <f t="shared" si="25"/>
        <v>9.3519999251839977E-4</v>
      </c>
      <c r="M107">
        <f t="shared" si="26"/>
        <v>6.352445869503737E-4</v>
      </c>
      <c r="N107">
        <f t="shared" si="27"/>
        <v>1297.4100751166461</v>
      </c>
      <c r="O107">
        <f t="shared" si="28"/>
        <v>12.836156614740837</v>
      </c>
      <c r="P107">
        <f t="shared" si="29"/>
        <v>120.36053247085667</v>
      </c>
      <c r="Q107">
        <f t="shared" si="30"/>
        <v>7.7076632837932372E-4</v>
      </c>
      <c r="R107">
        <f t="shared" si="31"/>
        <v>1.2133378925423841</v>
      </c>
      <c r="S107">
        <f t="shared" si="33"/>
        <v>1.0545631354813342E-4</v>
      </c>
      <c r="T107">
        <f t="shared" si="32"/>
        <v>1297.4100751166461</v>
      </c>
    </row>
    <row r="108" spans="2:20" x14ac:dyDescent="0.2">
      <c r="B108">
        <v>20.9</v>
      </c>
      <c r="C108">
        <v>41.38390365956834</v>
      </c>
      <c r="D108">
        <f t="shared" si="17"/>
        <v>436.80999999999995</v>
      </c>
      <c r="E108">
        <f t="shared" si="18"/>
        <v>1712.6274821044337</v>
      </c>
      <c r="F108">
        <f t="shared" si="19"/>
        <v>3.039749158970765</v>
      </c>
      <c r="G108">
        <f t="shared" si="20"/>
        <v>3.7228920047352414</v>
      </c>
      <c r="H108">
        <f t="shared" si="21"/>
        <v>4.784688995215311E-2</v>
      </c>
      <c r="I108">
        <f t="shared" si="22"/>
        <v>2.4163984341017835E-2</v>
      </c>
      <c r="J108">
        <f t="shared" si="23"/>
        <v>6.0794983179415309</v>
      </c>
      <c r="K108">
        <f t="shared" si="24"/>
        <v>7.4457840094704828</v>
      </c>
      <c r="L108">
        <f t="shared" si="25"/>
        <v>2.2893248780934501E-3</v>
      </c>
      <c r="M108">
        <f t="shared" si="26"/>
        <v>5.8389813923295515E-4</v>
      </c>
      <c r="N108">
        <f t="shared" si="27"/>
        <v>864.92358648497827</v>
      </c>
      <c r="O108">
        <f t="shared" si="28"/>
        <v>11.316657840332935</v>
      </c>
      <c r="P108">
        <f t="shared" si="29"/>
        <v>77.808442898966547</v>
      </c>
      <c r="Q108">
        <f t="shared" si="30"/>
        <v>1.1561714995702314E-3</v>
      </c>
      <c r="R108">
        <f t="shared" si="31"/>
        <v>1.9800910841898727</v>
      </c>
      <c r="S108">
        <f t="shared" si="33"/>
        <v>1.0110453699170642E-4</v>
      </c>
      <c r="T108">
        <f t="shared" si="32"/>
        <v>864.92358648497827</v>
      </c>
    </row>
    <row r="109" spans="2:20" x14ac:dyDescent="0.2">
      <c r="B109">
        <v>10.6</v>
      </c>
      <c r="C109">
        <v>43.6018248448134</v>
      </c>
      <c r="D109">
        <f t="shared" si="17"/>
        <v>112.36</v>
      </c>
      <c r="E109">
        <f t="shared" si="18"/>
        <v>1901.1191297977871</v>
      </c>
      <c r="F109">
        <f t="shared" si="19"/>
        <v>2.3608540011180215</v>
      </c>
      <c r="G109">
        <f t="shared" si="20"/>
        <v>3.7750990037179637</v>
      </c>
      <c r="H109">
        <f t="shared" si="21"/>
        <v>9.4339622641509441E-2</v>
      </c>
      <c r="I109">
        <f t="shared" si="22"/>
        <v>2.2934819897084048E-2</v>
      </c>
      <c r="J109">
        <f t="shared" si="23"/>
        <v>4.7217080022360429</v>
      </c>
      <c r="K109">
        <f t="shared" si="24"/>
        <v>7.5501980074359274</v>
      </c>
      <c r="L109">
        <f t="shared" si="25"/>
        <v>8.8999644001423999E-3</v>
      </c>
      <c r="M109">
        <f t="shared" si="26"/>
        <v>5.2600596371168236E-4</v>
      </c>
      <c r="N109">
        <f t="shared" si="27"/>
        <v>462.17934335502201</v>
      </c>
      <c r="O109">
        <f t="shared" si="28"/>
        <v>8.9124575875442105</v>
      </c>
      <c r="P109">
        <f t="shared" si="29"/>
        <v>40.016049439410416</v>
      </c>
      <c r="Q109">
        <f t="shared" si="30"/>
        <v>2.1636622544418914E-3</v>
      </c>
      <c r="R109">
        <f t="shared" si="31"/>
        <v>4.1133797023408869</v>
      </c>
      <c r="S109">
        <f t="shared" si="33"/>
        <v>9.5961589527548318E-5</v>
      </c>
      <c r="T109">
        <f t="shared" si="32"/>
        <v>462.17934335502201</v>
      </c>
    </row>
    <row r="110" spans="2:20" x14ac:dyDescent="0.2">
      <c r="B110">
        <v>19.5</v>
      </c>
      <c r="C110">
        <v>41.784357650725632</v>
      </c>
      <c r="D110">
        <f t="shared" si="17"/>
        <v>380.25</v>
      </c>
      <c r="E110">
        <f t="shared" si="18"/>
        <v>1745.9325442837537</v>
      </c>
      <c r="F110">
        <f t="shared" si="19"/>
        <v>2.9704144655697009</v>
      </c>
      <c r="G110">
        <f t="shared" si="20"/>
        <v>3.7325220506111894</v>
      </c>
      <c r="H110">
        <f t="shared" si="21"/>
        <v>5.128205128205128E-2</v>
      </c>
      <c r="I110">
        <f t="shared" si="22"/>
        <v>2.393240093240093E-2</v>
      </c>
      <c r="J110">
        <f t="shared" si="23"/>
        <v>5.9408289311394018</v>
      </c>
      <c r="K110">
        <f t="shared" si="24"/>
        <v>7.4650441012223787</v>
      </c>
      <c r="L110">
        <f t="shared" si="25"/>
        <v>2.6298487836949372E-3</v>
      </c>
      <c r="M110">
        <f t="shared" si="26"/>
        <v>5.7275981438918494E-4</v>
      </c>
      <c r="N110">
        <f t="shared" si="27"/>
        <v>814.7949741891498</v>
      </c>
      <c r="O110">
        <f t="shared" si="28"/>
        <v>11.08713749219336</v>
      </c>
      <c r="P110">
        <f t="shared" si="29"/>
        <v>72.78417998691819</v>
      </c>
      <c r="Q110">
        <f t="shared" si="30"/>
        <v>1.2273026119179963E-3</v>
      </c>
      <c r="R110">
        <f t="shared" si="31"/>
        <v>2.1427875718320837</v>
      </c>
      <c r="S110">
        <f t="shared" si="33"/>
        <v>1.0013556875481561E-4</v>
      </c>
      <c r="T110">
        <f t="shared" si="32"/>
        <v>814.7949741891498</v>
      </c>
    </row>
    <row r="111" spans="2:20" x14ac:dyDescent="0.2">
      <c r="B111">
        <v>39.5</v>
      </c>
      <c r="C111">
        <v>39.588173659514375</v>
      </c>
      <c r="D111">
        <f t="shared" si="17"/>
        <v>1560.25</v>
      </c>
      <c r="E111">
        <f t="shared" si="18"/>
        <v>1567.2234936958678</v>
      </c>
      <c r="F111">
        <f t="shared" si="19"/>
        <v>3.6763006719070761</v>
      </c>
      <c r="G111">
        <f t="shared" si="20"/>
        <v>3.6785304286953893</v>
      </c>
      <c r="H111">
        <f t="shared" si="21"/>
        <v>2.5316455696202531E-2</v>
      </c>
      <c r="I111">
        <f t="shared" si="22"/>
        <v>2.5260069044879169E-2</v>
      </c>
      <c r="J111">
        <f t="shared" si="23"/>
        <v>7.3526013438141522</v>
      </c>
      <c r="K111">
        <f t="shared" si="24"/>
        <v>7.3570608573907785</v>
      </c>
      <c r="L111">
        <f t="shared" si="25"/>
        <v>6.4092292901778559E-4</v>
      </c>
      <c r="M111">
        <f t="shared" si="26"/>
        <v>6.3807108815206284E-4</v>
      </c>
      <c r="N111">
        <f t="shared" si="27"/>
        <v>1563.7328595508179</v>
      </c>
      <c r="O111">
        <f t="shared" si="28"/>
        <v>13.523383886643485</v>
      </c>
      <c r="P111">
        <f t="shared" si="29"/>
        <v>145.30195193346788</v>
      </c>
      <c r="Q111">
        <f t="shared" si="30"/>
        <v>6.3949541885770049E-4</v>
      </c>
      <c r="R111">
        <f t="shared" si="31"/>
        <v>1.0022322445446676</v>
      </c>
      <c r="S111">
        <f t="shared" si="33"/>
        <v>1.0569066545974548E-4</v>
      </c>
      <c r="T111">
        <f t="shared" si="32"/>
        <v>1563.7328595508179</v>
      </c>
    </row>
    <row r="112" spans="2:20" x14ac:dyDescent="0.2">
      <c r="B112">
        <v>40.9</v>
      </c>
      <c r="C112">
        <v>39.453491533152686</v>
      </c>
      <c r="D112">
        <f t="shared" si="17"/>
        <v>1672.81</v>
      </c>
      <c r="E112">
        <f t="shared" si="18"/>
        <v>1556.5779941565506</v>
      </c>
      <c r="F112">
        <f t="shared" si="19"/>
        <v>3.7111300630487558</v>
      </c>
      <c r="G112">
        <f t="shared" si="20"/>
        <v>3.6751225486518897</v>
      </c>
      <c r="H112">
        <f t="shared" si="21"/>
        <v>2.4449877750611249E-2</v>
      </c>
      <c r="I112">
        <f t="shared" si="22"/>
        <v>2.5346299177595021E-2</v>
      </c>
      <c r="J112">
        <f t="shared" si="23"/>
        <v>7.4222601260975125</v>
      </c>
      <c r="K112">
        <f t="shared" si="24"/>
        <v>7.3502450973037794</v>
      </c>
      <c r="L112">
        <f t="shared" si="25"/>
        <v>5.9779652201983496E-4</v>
      </c>
      <c r="M112">
        <f t="shared" si="26"/>
        <v>6.4243488200015401E-4</v>
      </c>
      <c r="N112">
        <f t="shared" si="27"/>
        <v>1613.6478037059449</v>
      </c>
      <c r="O112">
        <f t="shared" si="28"/>
        <v>13.638857775690392</v>
      </c>
      <c r="P112">
        <f t="shared" si="29"/>
        <v>150.31251223986229</v>
      </c>
      <c r="Q112">
        <f t="shared" si="30"/>
        <v>6.1971391632261667E-4</v>
      </c>
      <c r="R112">
        <f t="shared" si="31"/>
        <v>0.96463304482035916</v>
      </c>
      <c r="S112">
        <f t="shared" si="33"/>
        <v>1.0605146099412142E-4</v>
      </c>
      <c r="T112">
        <f t="shared" si="32"/>
        <v>1613.6478037059449</v>
      </c>
    </row>
    <row r="113" spans="2:20" x14ac:dyDescent="0.2">
      <c r="B113">
        <v>26.9</v>
      </c>
      <c r="C113">
        <v>39.237266784241442</v>
      </c>
      <c r="D113">
        <f t="shared" si="17"/>
        <v>723.6099999999999</v>
      </c>
      <c r="E113">
        <f t="shared" si="18"/>
        <v>1539.5631046977367</v>
      </c>
      <c r="F113">
        <f t="shared" si="19"/>
        <v>3.2921262866077932</v>
      </c>
      <c r="G113">
        <f t="shared" si="20"/>
        <v>3.6696269784547457</v>
      </c>
      <c r="H113">
        <f t="shared" si="21"/>
        <v>3.717472118959108E-2</v>
      </c>
      <c r="I113">
        <f t="shared" si="22"/>
        <v>2.54859749915512E-2</v>
      </c>
      <c r="J113">
        <f t="shared" si="23"/>
        <v>6.5842525732155863</v>
      </c>
      <c r="K113">
        <f t="shared" si="24"/>
        <v>7.3392539569094914</v>
      </c>
      <c r="L113">
        <f t="shared" si="25"/>
        <v>1.3819598955238321E-3</v>
      </c>
      <c r="M113">
        <f t="shared" si="26"/>
        <v>6.4953492126997318E-4</v>
      </c>
      <c r="N113">
        <f t="shared" si="27"/>
        <v>1055.4824764960947</v>
      </c>
      <c r="O113">
        <f t="shared" si="28"/>
        <v>12.080875437815997</v>
      </c>
      <c r="P113">
        <f t="shared" si="29"/>
        <v>98.712965720432649</v>
      </c>
      <c r="Q113">
        <f t="shared" si="30"/>
        <v>9.4743401455580679E-4</v>
      </c>
      <c r="R113">
        <f t="shared" si="31"/>
        <v>1.4586344529457786</v>
      </c>
      <c r="S113">
        <f t="shared" si="33"/>
        <v>1.0663587862573724E-4</v>
      </c>
      <c r="T113">
        <f t="shared" si="32"/>
        <v>1055.4824764960947</v>
      </c>
    </row>
    <row r="114" spans="2:20" x14ac:dyDescent="0.2">
      <c r="B114">
        <v>14.4</v>
      </c>
      <c r="C114">
        <v>44.659975188902678</v>
      </c>
      <c r="D114">
        <f t="shared" si="17"/>
        <v>207.36</v>
      </c>
      <c r="E114">
        <f t="shared" si="18"/>
        <v>1994.5133838734027</v>
      </c>
      <c r="F114">
        <f t="shared" si="19"/>
        <v>2.6672282065819548</v>
      </c>
      <c r="G114">
        <f t="shared" si="20"/>
        <v>3.7990776908566106</v>
      </c>
      <c r="H114">
        <f t="shared" si="21"/>
        <v>6.9444444444444448E-2</v>
      </c>
      <c r="I114">
        <f t="shared" si="22"/>
        <v>2.2391414141414139E-2</v>
      </c>
      <c r="J114">
        <f t="shared" si="23"/>
        <v>5.3344564131639096</v>
      </c>
      <c r="K114">
        <f t="shared" si="24"/>
        <v>7.5981553817132212</v>
      </c>
      <c r="L114">
        <f t="shared" si="25"/>
        <v>4.8225308641975315E-3</v>
      </c>
      <c r="M114">
        <f t="shared" si="26"/>
        <v>5.0137542725232106E-4</v>
      </c>
      <c r="N114">
        <f t="shared" si="27"/>
        <v>643.10364272019854</v>
      </c>
      <c r="O114">
        <f t="shared" si="28"/>
        <v>10.133007176048991</v>
      </c>
      <c r="P114">
        <f t="shared" si="29"/>
        <v>54.706718748335192</v>
      </c>
      <c r="Q114">
        <f t="shared" si="30"/>
        <v>1.5549593153759819E-3</v>
      </c>
      <c r="R114">
        <f t="shared" si="31"/>
        <v>3.1013871658960195</v>
      </c>
      <c r="S114">
        <f t="shared" si="33"/>
        <v>9.3687925277883432E-5</v>
      </c>
      <c r="T114">
        <f t="shared" si="32"/>
        <v>643.10364272019854</v>
      </c>
    </row>
    <row r="115" spans="2:20" x14ac:dyDescent="0.2">
      <c r="B115">
        <v>46.3</v>
      </c>
      <c r="C115">
        <v>39.276322385113097</v>
      </c>
      <c r="D115">
        <f t="shared" si="17"/>
        <v>2143.6899999999996</v>
      </c>
      <c r="E115">
        <f t="shared" si="18"/>
        <v>1542.6295000993362</v>
      </c>
      <c r="F115">
        <f t="shared" si="19"/>
        <v>3.8351419610921882</v>
      </c>
      <c r="G115">
        <f t="shared" si="20"/>
        <v>3.6706218534695352</v>
      </c>
      <c r="H115">
        <f t="shared" si="21"/>
        <v>2.1598272138228944E-2</v>
      </c>
      <c r="I115">
        <f t="shared" si="22"/>
        <v>2.5460632240329861E-2</v>
      </c>
      <c r="J115">
        <f t="shared" si="23"/>
        <v>7.6702839221843764</v>
      </c>
      <c r="K115">
        <f t="shared" si="24"/>
        <v>7.3412437069390704</v>
      </c>
      <c r="L115">
        <f t="shared" si="25"/>
        <v>4.6648535935699668E-4</v>
      </c>
      <c r="M115">
        <f t="shared" si="26"/>
        <v>6.4824379407732436E-4</v>
      </c>
      <c r="N115">
        <f t="shared" si="27"/>
        <v>1818.4937264307364</v>
      </c>
      <c r="O115">
        <f t="shared" si="28"/>
        <v>14.077355893542995</v>
      </c>
      <c r="P115">
        <f t="shared" si="29"/>
        <v>169.94979181563946</v>
      </c>
      <c r="Q115">
        <f t="shared" si="30"/>
        <v>5.4990566393800999E-4</v>
      </c>
      <c r="R115">
        <f t="shared" si="31"/>
        <v>0.84830069946248599</v>
      </c>
      <c r="S115">
        <f t="shared" si="33"/>
        <v>1.0652984200974837E-4</v>
      </c>
      <c r="T115">
        <f t="shared" si="32"/>
        <v>1818.4937264307364</v>
      </c>
    </row>
    <row r="116" spans="2:20" x14ac:dyDescent="0.2">
      <c r="B116">
        <v>37.700000000000003</v>
      </c>
      <c r="C116">
        <v>39.40928831405791</v>
      </c>
      <c r="D116">
        <f t="shared" si="17"/>
        <v>1421.2900000000002</v>
      </c>
      <c r="E116">
        <f t="shared" si="18"/>
        <v>1553.0920054205415</v>
      </c>
      <c r="F116">
        <f t="shared" si="19"/>
        <v>3.629660094453965</v>
      </c>
      <c r="G116">
        <f t="shared" si="20"/>
        <v>3.674001532532257</v>
      </c>
      <c r="H116">
        <f t="shared" si="21"/>
        <v>2.652519893899204E-2</v>
      </c>
      <c r="I116">
        <f t="shared" si="22"/>
        <v>2.5374728719556306E-2</v>
      </c>
      <c r="J116">
        <f t="shared" si="23"/>
        <v>7.25932018890793</v>
      </c>
      <c r="K116">
        <f t="shared" si="24"/>
        <v>7.3480030650645141</v>
      </c>
      <c r="L116">
        <f t="shared" si="25"/>
        <v>7.0358617875310441E-4</v>
      </c>
      <c r="M116">
        <f t="shared" si="26"/>
        <v>6.4387685759107556E-4</v>
      </c>
      <c r="N116">
        <f t="shared" si="27"/>
        <v>1485.7301694399832</v>
      </c>
      <c r="O116">
        <f t="shared" si="28"/>
        <v>13.335376749595044</v>
      </c>
      <c r="P116">
        <f t="shared" si="29"/>
        <v>138.50985777646611</v>
      </c>
      <c r="Q116">
        <f t="shared" si="30"/>
        <v>6.7306972730918574E-4</v>
      </c>
      <c r="R116">
        <f t="shared" si="31"/>
        <v>1.0453392125744803</v>
      </c>
      <c r="S116">
        <f t="shared" si="33"/>
        <v>1.0617041305253684E-4</v>
      </c>
      <c r="T116">
        <f t="shared" si="32"/>
        <v>1485.7301694399832</v>
      </c>
    </row>
    <row r="117" spans="2:20" x14ac:dyDescent="0.2">
      <c r="B117">
        <v>7.8</v>
      </c>
      <c r="C117">
        <v>49.808429118773951</v>
      </c>
      <c r="D117">
        <f t="shared" si="17"/>
        <v>60.839999999999996</v>
      </c>
      <c r="E117">
        <f t="shared" si="18"/>
        <v>2480.8796112799287</v>
      </c>
      <c r="F117">
        <f t="shared" si="19"/>
        <v>2.0541237336955462</v>
      </c>
      <c r="G117">
        <f t="shared" si="20"/>
        <v>3.9081842291209803</v>
      </c>
      <c r="H117">
        <f t="shared" si="21"/>
        <v>0.12820512820512822</v>
      </c>
      <c r="I117">
        <f t="shared" si="22"/>
        <v>2.0076923076923076E-2</v>
      </c>
      <c r="J117">
        <f t="shared" si="23"/>
        <v>4.1082474673910925</v>
      </c>
      <c r="K117">
        <f t="shared" si="24"/>
        <v>7.8163684582419606</v>
      </c>
      <c r="L117">
        <f t="shared" si="25"/>
        <v>1.6436554898093363E-2</v>
      </c>
      <c r="M117">
        <f t="shared" si="26"/>
        <v>4.0308284023668635E-4</v>
      </c>
      <c r="N117">
        <f t="shared" si="27"/>
        <v>388.5057471264368</v>
      </c>
      <c r="O117">
        <f t="shared" si="28"/>
        <v>8.0278939806920384</v>
      </c>
      <c r="P117">
        <f t="shared" si="29"/>
        <v>30.483836987143647</v>
      </c>
      <c r="Q117">
        <f t="shared" si="30"/>
        <v>2.5739644970414204E-3</v>
      </c>
      <c r="R117">
        <f t="shared" si="31"/>
        <v>6.3856960408684564</v>
      </c>
      <c r="S117">
        <f t="shared" si="33"/>
        <v>8.4003862246540066E-5</v>
      </c>
      <c r="T117">
        <f t="shared" si="32"/>
        <v>388.5057471264368</v>
      </c>
    </row>
    <row r="118" spans="2:20" x14ac:dyDescent="0.2">
      <c r="B118">
        <v>37.9</v>
      </c>
      <c r="C118">
        <v>39.802182484748386</v>
      </c>
      <c r="D118">
        <f t="shared" si="17"/>
        <v>1436.4099999999999</v>
      </c>
      <c r="E118">
        <f t="shared" si="18"/>
        <v>1584.2137305492113</v>
      </c>
      <c r="F118">
        <f t="shared" si="19"/>
        <v>3.6349511120883808</v>
      </c>
      <c r="G118">
        <f t="shared" si="20"/>
        <v>3.6839217470871479</v>
      </c>
      <c r="H118">
        <f t="shared" si="21"/>
        <v>2.6385224274406333E-2</v>
      </c>
      <c r="I118">
        <f t="shared" si="22"/>
        <v>2.5124250419764932E-2</v>
      </c>
      <c r="J118">
        <f t="shared" si="23"/>
        <v>7.2699022241767608</v>
      </c>
      <c r="K118">
        <f t="shared" si="24"/>
        <v>7.3678434941742958</v>
      </c>
      <c r="L118">
        <f t="shared" si="25"/>
        <v>6.9618006001072124E-4</v>
      </c>
      <c r="M118">
        <f t="shared" si="26"/>
        <v>6.3122795915505838E-4</v>
      </c>
      <c r="N118">
        <f t="shared" si="27"/>
        <v>1508.5027161719638</v>
      </c>
      <c r="O118">
        <f t="shared" si="28"/>
        <v>13.390875451421</v>
      </c>
      <c r="P118">
        <f t="shared" si="29"/>
        <v>139.62063421460289</v>
      </c>
      <c r="Q118">
        <f t="shared" si="30"/>
        <v>6.6290898205184515E-4</v>
      </c>
      <c r="R118">
        <f t="shared" si="31"/>
        <v>1.0501895114709336</v>
      </c>
      <c r="S118">
        <f t="shared" si="33"/>
        <v>1.0512238669357712E-4</v>
      </c>
      <c r="T118">
        <f t="shared" si="32"/>
        <v>1508.5027161719638</v>
      </c>
    </row>
    <row r="119" spans="2:20" x14ac:dyDescent="0.2">
      <c r="B119">
        <v>29.1</v>
      </c>
      <c r="C119">
        <v>39.691495033913228</v>
      </c>
      <c r="D119">
        <f t="shared" si="17"/>
        <v>846.81000000000006</v>
      </c>
      <c r="E119">
        <f t="shared" si="18"/>
        <v>1575.4147780271585</v>
      </c>
      <c r="F119">
        <f t="shared" si="19"/>
        <v>3.3707381741774469</v>
      </c>
      <c r="G119">
        <f t="shared" si="20"/>
        <v>3.6811369338586331</v>
      </c>
      <c r="H119">
        <f t="shared" si="21"/>
        <v>3.4364261168384876E-2</v>
      </c>
      <c r="I119">
        <f t="shared" si="22"/>
        <v>2.5194314276788504E-2</v>
      </c>
      <c r="J119">
        <f t="shared" si="23"/>
        <v>6.7414763483548938</v>
      </c>
      <c r="K119">
        <f t="shared" si="24"/>
        <v>7.362273867717267</v>
      </c>
      <c r="L119">
        <f t="shared" si="25"/>
        <v>1.1809024456489647E-3</v>
      </c>
      <c r="M119">
        <f t="shared" si="26"/>
        <v>6.3475347187758903E-4</v>
      </c>
      <c r="N119">
        <f t="shared" si="27"/>
        <v>1155.0225054868749</v>
      </c>
      <c r="O119">
        <f t="shared" si="28"/>
        <v>12.408148787331815</v>
      </c>
      <c r="P119">
        <f t="shared" si="29"/>
        <v>107.12108477528622</v>
      </c>
      <c r="Q119">
        <f t="shared" si="30"/>
        <v>8.657839957659279E-4</v>
      </c>
      <c r="R119">
        <f t="shared" si="31"/>
        <v>1.3639689015090455</v>
      </c>
      <c r="S119">
        <f t="shared" si="33"/>
        <v>1.0541554090706487E-4</v>
      </c>
      <c r="T119">
        <f t="shared" si="32"/>
        <v>1155.0225054868749</v>
      </c>
    </row>
    <row r="120" spans="2:20" x14ac:dyDescent="0.2">
      <c r="B120">
        <v>36.700000000000003</v>
      </c>
      <c r="C120">
        <v>39.524569459266296</v>
      </c>
      <c r="D120">
        <f t="shared" si="17"/>
        <v>1346.89</v>
      </c>
      <c r="E120">
        <f t="shared" si="18"/>
        <v>1562.191590940366</v>
      </c>
      <c r="F120">
        <f t="shared" si="19"/>
        <v>3.6027767550605247</v>
      </c>
      <c r="G120">
        <f t="shared" si="20"/>
        <v>3.6769224901650199</v>
      </c>
      <c r="H120">
        <f t="shared" si="21"/>
        <v>2.7247956403269751E-2</v>
      </c>
      <c r="I120">
        <f t="shared" si="22"/>
        <v>2.5300718355214268E-2</v>
      </c>
      <c r="J120">
        <f t="shared" si="23"/>
        <v>7.2055535101210495</v>
      </c>
      <c r="K120">
        <f t="shared" si="24"/>
        <v>7.3538449803300399</v>
      </c>
      <c r="L120">
        <f t="shared" si="25"/>
        <v>7.4245112815448907E-4</v>
      </c>
      <c r="M120">
        <f t="shared" si="26"/>
        <v>6.4012634928987619E-4</v>
      </c>
      <c r="N120">
        <f t="shared" si="27"/>
        <v>1450.5516991550733</v>
      </c>
      <c r="O120">
        <f t="shared" si="28"/>
        <v>13.247130877725795</v>
      </c>
      <c r="P120">
        <f t="shared" si="29"/>
        <v>134.94305538905624</v>
      </c>
      <c r="Q120">
        <f t="shared" si="30"/>
        <v>6.8939287071428511E-4</v>
      </c>
      <c r="R120">
        <f t="shared" si="31"/>
        <v>1.076963745484095</v>
      </c>
      <c r="S120">
        <f t="shared" si="33"/>
        <v>1.0586074625612664E-4</v>
      </c>
      <c r="T120">
        <f t="shared" si="32"/>
        <v>1450.5516991550733</v>
      </c>
    </row>
    <row r="121" spans="2:20" x14ac:dyDescent="0.2">
      <c r="B121">
        <v>32.4</v>
      </c>
      <c r="C121">
        <v>39.299576570218775</v>
      </c>
      <c r="D121">
        <f t="shared" si="17"/>
        <v>1049.76</v>
      </c>
      <c r="E121">
        <f t="shared" si="18"/>
        <v>1544.4567185984886</v>
      </c>
      <c r="F121">
        <f t="shared" si="19"/>
        <v>3.4781584227982836</v>
      </c>
      <c r="G121">
        <f t="shared" si="20"/>
        <v>3.6712137445224848</v>
      </c>
      <c r="H121">
        <f t="shared" si="21"/>
        <v>3.0864197530864199E-2</v>
      </c>
      <c r="I121">
        <f t="shared" si="22"/>
        <v>2.544556677890011E-2</v>
      </c>
      <c r="J121">
        <f t="shared" si="23"/>
        <v>6.9563168455965672</v>
      </c>
      <c r="K121">
        <f t="shared" si="24"/>
        <v>7.3424274890449697</v>
      </c>
      <c r="L121">
        <f t="shared" si="25"/>
        <v>9.5259868922420378E-4</v>
      </c>
      <c r="M121">
        <f t="shared" si="26"/>
        <v>6.4747686869946492E-4</v>
      </c>
      <c r="N121">
        <f t="shared" si="27"/>
        <v>1273.3062808750883</v>
      </c>
      <c r="O121">
        <f t="shared" si="28"/>
        <v>12.769063007403707</v>
      </c>
      <c r="P121">
        <f t="shared" si="29"/>
        <v>118.9473253225285</v>
      </c>
      <c r="Q121">
        <f t="shared" si="30"/>
        <v>7.8535699934876885E-4</v>
      </c>
      <c r="R121">
        <f t="shared" si="31"/>
        <v>1.2129498941425549</v>
      </c>
      <c r="S121">
        <f t="shared" si="33"/>
        <v>1.0646680660627661E-4</v>
      </c>
      <c r="T121">
        <f t="shared" si="32"/>
        <v>1273.3062808750883</v>
      </c>
    </row>
    <row r="122" spans="2:20" x14ac:dyDescent="0.2">
      <c r="B122">
        <v>46.6</v>
      </c>
      <c r="C122">
        <v>39.279091508176123</v>
      </c>
      <c r="D122">
        <f t="shared" si="17"/>
        <v>2171.56</v>
      </c>
      <c r="E122">
        <f t="shared" si="18"/>
        <v>1542.8470297076735</v>
      </c>
      <c r="F122">
        <f t="shared" si="19"/>
        <v>3.8416005411316001</v>
      </c>
      <c r="G122">
        <f t="shared" si="20"/>
        <v>3.6706923546082071</v>
      </c>
      <c r="H122">
        <f t="shared" si="21"/>
        <v>2.1459227467811159E-2</v>
      </c>
      <c r="I122">
        <f t="shared" si="22"/>
        <v>2.5458837300039016E-2</v>
      </c>
      <c r="J122">
        <f t="shared" si="23"/>
        <v>7.6832010822632002</v>
      </c>
      <c r="K122">
        <f t="shared" si="24"/>
        <v>7.3413847092164142</v>
      </c>
      <c r="L122">
        <f t="shared" si="25"/>
        <v>4.6049844351526092E-4</v>
      </c>
      <c r="M122">
        <f t="shared" si="26"/>
        <v>6.4815239666985791E-4</v>
      </c>
      <c r="N122">
        <f t="shared" si="27"/>
        <v>1830.4056642810074</v>
      </c>
      <c r="O122">
        <f t="shared" si="28"/>
        <v>14.101333735790515</v>
      </c>
      <c r="P122">
        <f t="shared" si="29"/>
        <v>171.05426372474247</v>
      </c>
      <c r="Q122">
        <f t="shared" si="30"/>
        <v>5.4632698068753256E-4</v>
      </c>
      <c r="R122">
        <f t="shared" si="31"/>
        <v>0.84289895940292103</v>
      </c>
      <c r="S122">
        <f t="shared" si="33"/>
        <v>1.0652233179932643E-4</v>
      </c>
      <c r="T122">
        <f t="shared" si="32"/>
        <v>1830.4056642810074</v>
      </c>
    </row>
    <row r="123" spans="2:20" x14ac:dyDescent="0.2">
      <c r="B123">
        <v>16.2</v>
      </c>
      <c r="C123">
        <v>41.313117262484354</v>
      </c>
      <c r="D123">
        <f t="shared" si="17"/>
        <v>262.44</v>
      </c>
      <c r="E123">
        <f t="shared" si="18"/>
        <v>1706.7736579437828</v>
      </c>
      <c r="F123">
        <f t="shared" si="19"/>
        <v>2.7850112422383382</v>
      </c>
      <c r="G123">
        <f t="shared" si="20"/>
        <v>3.7211800588009654</v>
      </c>
      <c r="H123">
        <f t="shared" si="21"/>
        <v>6.1728395061728399E-2</v>
      </c>
      <c r="I123">
        <f t="shared" si="22"/>
        <v>2.4205387205387202E-2</v>
      </c>
      <c r="J123">
        <f t="shared" si="23"/>
        <v>5.5700224844766764</v>
      </c>
      <c r="K123">
        <f t="shared" si="24"/>
        <v>7.4423601176019307</v>
      </c>
      <c r="L123">
        <f t="shared" si="25"/>
        <v>3.8103947568968151E-3</v>
      </c>
      <c r="M123">
        <f t="shared" si="26"/>
        <v>5.8590076976272251E-4</v>
      </c>
      <c r="N123">
        <f t="shared" si="27"/>
        <v>669.27249965224655</v>
      </c>
      <c r="O123">
        <f t="shared" si="28"/>
        <v>10.36352829815381</v>
      </c>
      <c r="P123">
        <f t="shared" si="29"/>
        <v>60.283116952575639</v>
      </c>
      <c r="Q123">
        <f t="shared" si="30"/>
        <v>1.4941597040362472E-3</v>
      </c>
      <c r="R123">
        <f t="shared" si="31"/>
        <v>2.5501924236101456</v>
      </c>
      <c r="S123">
        <f t="shared" si="33"/>
        <v>1.0127777073383767E-4</v>
      </c>
      <c r="T123">
        <f t="shared" si="32"/>
        <v>669.27249965224655</v>
      </c>
    </row>
    <row r="124" spans="2:20" x14ac:dyDescent="0.2">
      <c r="B124">
        <v>33.1</v>
      </c>
      <c r="C124">
        <v>38.624333011552295</v>
      </c>
      <c r="D124">
        <f t="shared" si="17"/>
        <v>1095.6100000000001</v>
      </c>
      <c r="E124">
        <f t="shared" si="18"/>
        <v>1491.8391005872884</v>
      </c>
      <c r="F124">
        <f t="shared" si="19"/>
        <v>3.4995332823830174</v>
      </c>
      <c r="G124">
        <f t="shared" si="20"/>
        <v>3.6538824667594847</v>
      </c>
      <c r="H124">
        <f t="shared" si="21"/>
        <v>3.0211480362537763E-2</v>
      </c>
      <c r="I124">
        <f t="shared" si="22"/>
        <v>2.589041472123043E-2</v>
      </c>
      <c r="J124">
        <f t="shared" si="23"/>
        <v>6.9990665647660348</v>
      </c>
      <c r="K124">
        <f t="shared" si="24"/>
        <v>7.3077649335189694</v>
      </c>
      <c r="L124">
        <f t="shared" si="25"/>
        <v>9.1273354569600487E-4</v>
      </c>
      <c r="M124">
        <f t="shared" si="26"/>
        <v>6.7031357443730541E-4</v>
      </c>
      <c r="N124">
        <f t="shared" si="27"/>
        <v>1278.4654226823811</v>
      </c>
      <c r="O124">
        <f t="shared" si="28"/>
        <v>12.786883302340575</v>
      </c>
      <c r="P124">
        <f t="shared" si="29"/>
        <v>120.94350964973894</v>
      </c>
      <c r="Q124">
        <f t="shared" si="30"/>
        <v>7.8218775592841171E-4</v>
      </c>
      <c r="R124">
        <f t="shared" si="31"/>
        <v>1.1668982782946311</v>
      </c>
      <c r="S124">
        <f t="shared" si="33"/>
        <v>1.0832809506790975E-4</v>
      </c>
      <c r="T124">
        <f t="shared" si="32"/>
        <v>1278.4654226823811</v>
      </c>
    </row>
    <row r="125" spans="2:20" x14ac:dyDescent="0.2">
      <c r="B125">
        <v>5.2</v>
      </c>
      <c r="C125">
        <v>66.173068024062943</v>
      </c>
      <c r="D125">
        <f t="shared" si="17"/>
        <v>27.040000000000003</v>
      </c>
      <c r="E125">
        <f t="shared" si="18"/>
        <v>4378.8749317172615</v>
      </c>
      <c r="F125">
        <f t="shared" si="19"/>
        <v>1.6486586255873816</v>
      </c>
      <c r="G125">
        <f t="shared" si="20"/>
        <v>4.1922735527351582</v>
      </c>
      <c r="H125">
        <f t="shared" si="21"/>
        <v>0.19230769230769229</v>
      </c>
      <c r="I125">
        <f t="shared" si="22"/>
        <v>1.511188811188811E-2</v>
      </c>
      <c r="J125">
        <f t="shared" si="23"/>
        <v>3.2973172511747633</v>
      </c>
      <c r="K125">
        <f t="shared" si="24"/>
        <v>8.3845471054703165</v>
      </c>
      <c r="L125">
        <f t="shared" si="25"/>
        <v>3.6982248520710054E-2</v>
      </c>
      <c r="M125">
        <f t="shared" si="26"/>
        <v>2.283691623062252E-4</v>
      </c>
      <c r="N125">
        <f t="shared" si="27"/>
        <v>344.09995372512731</v>
      </c>
      <c r="O125">
        <f t="shared" si="28"/>
        <v>6.9116279535386758</v>
      </c>
      <c r="P125">
        <f t="shared" si="29"/>
        <v>21.799822474222825</v>
      </c>
      <c r="Q125">
        <f t="shared" si="30"/>
        <v>2.9061323292092515E-3</v>
      </c>
      <c r="R125">
        <f t="shared" si="31"/>
        <v>12.725590004627488</v>
      </c>
      <c r="S125">
        <f t="shared" si="33"/>
        <v>6.3229657371916776E-5</v>
      </c>
      <c r="T125">
        <f t="shared" si="32"/>
        <v>344.09995372512731</v>
      </c>
    </row>
    <row r="126" spans="2:20" x14ac:dyDescent="0.2">
      <c r="B126">
        <v>25.2</v>
      </c>
      <c r="C126">
        <v>40.654699049630409</v>
      </c>
      <c r="D126">
        <f t="shared" si="17"/>
        <v>635.04</v>
      </c>
      <c r="E126">
        <f t="shared" si="18"/>
        <v>1652.8045548160196</v>
      </c>
      <c r="F126">
        <f t="shared" si="19"/>
        <v>3.2268439945173775</v>
      </c>
      <c r="G126">
        <f t="shared" si="20"/>
        <v>3.7051144270897973</v>
      </c>
      <c r="H126">
        <f t="shared" si="21"/>
        <v>3.968253968253968E-2</v>
      </c>
      <c r="I126">
        <f t="shared" si="22"/>
        <v>2.45974025974026E-2</v>
      </c>
      <c r="J126">
        <f t="shared" si="23"/>
        <v>6.4536879890347549</v>
      </c>
      <c r="K126">
        <f t="shared" si="24"/>
        <v>7.4102288541795946</v>
      </c>
      <c r="L126">
        <f t="shared" si="25"/>
        <v>1.5747039556563364E-3</v>
      </c>
      <c r="M126">
        <f t="shared" si="26"/>
        <v>6.0503221453870823E-4</v>
      </c>
      <c r="N126">
        <f t="shared" si="27"/>
        <v>1024.4984160506863</v>
      </c>
      <c r="O126">
        <f t="shared" si="28"/>
        <v>11.955826238054406</v>
      </c>
      <c r="P126">
        <f t="shared" si="29"/>
        <v>93.368883562662887</v>
      </c>
      <c r="Q126">
        <f t="shared" si="30"/>
        <v>9.7608740465883329E-4</v>
      </c>
      <c r="R126">
        <f t="shared" si="31"/>
        <v>1.613281708318667</v>
      </c>
      <c r="S126">
        <f t="shared" si="33"/>
        <v>1.0291800249959247E-4</v>
      </c>
      <c r="T126">
        <f t="shared" si="32"/>
        <v>1024.4984160506863</v>
      </c>
    </row>
    <row r="127" spans="2:20" x14ac:dyDescent="0.2">
      <c r="B127">
        <v>19.899999999999999</v>
      </c>
      <c r="C127">
        <v>40.030722528025166</v>
      </c>
      <c r="D127">
        <f t="shared" si="17"/>
        <v>396.00999999999993</v>
      </c>
      <c r="E127">
        <f t="shared" si="18"/>
        <v>1602.4587461157414</v>
      </c>
      <c r="F127">
        <f t="shared" si="19"/>
        <v>2.9907197317304468</v>
      </c>
      <c r="G127">
        <f t="shared" si="20"/>
        <v>3.6896472225049708</v>
      </c>
      <c r="H127">
        <f t="shared" si="21"/>
        <v>5.0251256281407038E-2</v>
      </c>
      <c r="I127">
        <f t="shared" si="22"/>
        <v>2.4980813156692552E-2</v>
      </c>
      <c r="J127">
        <f t="shared" si="23"/>
        <v>5.9814394634608936</v>
      </c>
      <c r="K127">
        <f t="shared" si="24"/>
        <v>7.3792944450099416</v>
      </c>
      <c r="L127">
        <f t="shared" si="25"/>
        <v>2.5251887578596503E-3</v>
      </c>
      <c r="M127">
        <f t="shared" si="26"/>
        <v>6.2404102596958367E-4</v>
      </c>
      <c r="N127">
        <f t="shared" si="27"/>
        <v>796.61137830770076</v>
      </c>
      <c r="O127">
        <f t="shared" si="28"/>
        <v>11.034700751470055</v>
      </c>
      <c r="P127">
        <f t="shared" si="29"/>
        <v>73.423979727848916</v>
      </c>
      <c r="Q127">
        <f t="shared" si="30"/>
        <v>1.2553172440549021E-3</v>
      </c>
      <c r="R127">
        <f t="shared" si="31"/>
        <v>2.0115940968856867</v>
      </c>
      <c r="S127">
        <f t="shared" si="33"/>
        <v>1.0452223078114039E-4</v>
      </c>
      <c r="T127">
        <f t="shared" si="32"/>
        <v>796.61137830770076</v>
      </c>
    </row>
    <row r="128" spans="2:20" x14ac:dyDescent="0.2">
      <c r="B128">
        <v>26</v>
      </c>
      <c r="C128">
        <v>40.157259196854817</v>
      </c>
      <c r="D128">
        <f t="shared" si="17"/>
        <v>676</v>
      </c>
      <c r="E128">
        <f t="shared" si="18"/>
        <v>1612.6054662033807</v>
      </c>
      <c r="F128">
        <f t="shared" si="19"/>
        <v>3.2580965380214821</v>
      </c>
      <c r="G128">
        <f t="shared" si="20"/>
        <v>3.6928032259642665</v>
      </c>
      <c r="H128">
        <f t="shared" si="21"/>
        <v>3.8461538461538464E-2</v>
      </c>
      <c r="I128">
        <f t="shared" si="22"/>
        <v>2.4902097902097901E-2</v>
      </c>
      <c r="J128">
        <f t="shared" si="23"/>
        <v>6.5161930760429643</v>
      </c>
      <c r="K128">
        <f t="shared" si="24"/>
        <v>7.3856064519285329</v>
      </c>
      <c r="L128">
        <f t="shared" si="25"/>
        <v>1.4792899408284025E-3</v>
      </c>
      <c r="M128">
        <f t="shared" si="26"/>
        <v>6.2011447992566871E-4</v>
      </c>
      <c r="N128">
        <f t="shared" si="27"/>
        <v>1044.0887391182252</v>
      </c>
      <c r="O128">
        <f t="shared" si="28"/>
        <v>12.031509406108738</v>
      </c>
      <c r="P128">
        <f t="shared" si="29"/>
        <v>96.012883875070926</v>
      </c>
      <c r="Q128">
        <f t="shared" si="30"/>
        <v>9.5777299623453472E-4</v>
      </c>
      <c r="R128">
        <f t="shared" si="31"/>
        <v>1.5445099691098008</v>
      </c>
      <c r="S128">
        <f t="shared" si="33"/>
        <v>1.0419287825145566E-4</v>
      </c>
      <c r="T128">
        <f t="shared" si="32"/>
        <v>1044.0887391182252</v>
      </c>
    </row>
    <row r="129" spans="2:20" x14ac:dyDescent="0.2">
      <c r="B129">
        <v>28.7</v>
      </c>
      <c r="C129">
        <v>40.652081535945612</v>
      </c>
      <c r="D129">
        <f t="shared" si="17"/>
        <v>823.68999999999994</v>
      </c>
      <c r="E129">
        <f t="shared" si="18"/>
        <v>1652.5917332051702</v>
      </c>
      <c r="F129">
        <f t="shared" si="19"/>
        <v>3.3568971227655755</v>
      </c>
      <c r="G129">
        <f t="shared" si="20"/>
        <v>3.7050500409791471</v>
      </c>
      <c r="H129">
        <f t="shared" si="21"/>
        <v>3.484320557491289E-2</v>
      </c>
      <c r="I129">
        <f t="shared" si="22"/>
        <v>2.4598986379474181E-2</v>
      </c>
      <c r="J129">
        <f t="shared" si="23"/>
        <v>6.713794245531151</v>
      </c>
      <c r="K129">
        <f t="shared" si="24"/>
        <v>7.4101000819582943</v>
      </c>
      <c r="L129">
        <f t="shared" si="25"/>
        <v>1.2140489747356406E-3</v>
      </c>
      <c r="M129">
        <f t="shared" si="26"/>
        <v>6.0511013089755632E-4</v>
      </c>
      <c r="N129">
        <f t="shared" si="27"/>
        <v>1166.7147400816391</v>
      </c>
      <c r="O129">
        <f t="shared" si="28"/>
        <v>12.437471822265376</v>
      </c>
      <c r="P129">
        <f t="shared" si="29"/>
        <v>106.33493617610152</v>
      </c>
      <c r="Q129">
        <f t="shared" si="30"/>
        <v>8.5710753935450102E-4</v>
      </c>
      <c r="R129">
        <f t="shared" si="31"/>
        <v>1.4164488340050736</v>
      </c>
      <c r="S129">
        <f t="shared" si="33"/>
        <v>1.0292462920282085E-4</v>
      </c>
      <c r="T129">
        <f t="shared" si="32"/>
        <v>1166.7147400816391</v>
      </c>
    </row>
    <row r="130" spans="2:20" x14ac:dyDescent="0.2">
      <c r="B130">
        <v>16.100000000000001</v>
      </c>
      <c r="C130">
        <v>42.657224751306693</v>
      </c>
      <c r="D130">
        <f t="shared" si="17"/>
        <v>259.21000000000004</v>
      </c>
      <c r="E130">
        <f t="shared" si="18"/>
        <v>1819.6388234834924</v>
      </c>
      <c r="F130">
        <f t="shared" si="19"/>
        <v>2.7788192719904172</v>
      </c>
      <c r="G130">
        <f t="shared" si="20"/>
        <v>3.7531966558709309</v>
      </c>
      <c r="H130">
        <f t="shared" si="21"/>
        <v>6.2111801242236017E-2</v>
      </c>
      <c r="I130">
        <f t="shared" si="22"/>
        <v>2.3442687747035573E-2</v>
      </c>
      <c r="J130">
        <f t="shared" si="23"/>
        <v>5.5576385439808345</v>
      </c>
      <c r="K130">
        <f t="shared" si="24"/>
        <v>7.5063933117418618</v>
      </c>
      <c r="L130">
        <f t="shared" si="25"/>
        <v>3.8578758535550315E-3</v>
      </c>
      <c r="M130">
        <f t="shared" si="26"/>
        <v>5.4955960880501175E-4</v>
      </c>
      <c r="N130">
        <f t="shared" si="27"/>
        <v>686.78131849603778</v>
      </c>
      <c r="O130">
        <f t="shared" si="28"/>
        <v>10.429455198904128</v>
      </c>
      <c r="P130">
        <f t="shared" si="29"/>
        <v>60.426466159521993</v>
      </c>
      <c r="Q130">
        <f t="shared" si="30"/>
        <v>1.4560675619276751E-3</v>
      </c>
      <c r="R130">
        <f t="shared" si="31"/>
        <v>2.6495170652985518</v>
      </c>
      <c r="S130">
        <f t="shared" si="33"/>
        <v>9.8086559611027503E-5</v>
      </c>
      <c r="T130">
        <f t="shared" si="32"/>
        <v>686.78131849603778</v>
      </c>
    </row>
    <row r="131" spans="2:20" x14ac:dyDescent="0.2">
      <c r="B131">
        <v>47.3</v>
      </c>
      <c r="C131">
        <v>38.386908758235521</v>
      </c>
      <c r="D131">
        <f t="shared" ref="D131:D194" si="34">B131^2</f>
        <v>2237.2899999999995</v>
      </c>
      <c r="E131">
        <f t="shared" ref="E131:E194" si="35">C131^2</f>
        <v>1473.554764013099</v>
      </c>
      <c r="F131">
        <f t="shared" ref="F131:F194" si="36">LN(B131)</f>
        <v>3.8565102954978872</v>
      </c>
      <c r="G131">
        <f t="shared" ref="G131:G194" si="37">LN(C131)</f>
        <v>3.647716483713729</v>
      </c>
      <c r="H131">
        <f t="shared" ref="H131:H194" si="38">1/B131</f>
        <v>2.1141649048625793E-2</v>
      </c>
      <c r="I131">
        <f t="shared" ref="I131:I194" si="39">1/C131</f>
        <v>2.6050547760907164E-2</v>
      </c>
      <c r="J131">
        <f t="shared" ref="J131:J194" si="40">LN(B131^2)</f>
        <v>7.7130205909957743</v>
      </c>
      <c r="K131">
        <f t="shared" ref="K131:K194" si="41">LN(C131^2)</f>
        <v>7.2954329674274581</v>
      </c>
      <c r="L131">
        <f t="shared" ref="L131:L194" si="42">H131^2</f>
        <v>4.469693244952599E-4</v>
      </c>
      <c r="M131">
        <f t="shared" ref="M131:M194" si="43">I131^2</f>
        <v>6.786310386433052E-4</v>
      </c>
      <c r="N131">
        <f t="shared" ref="N131:N194" si="44">B131*C131</f>
        <v>1815.7007842645401</v>
      </c>
      <c r="O131">
        <f t="shared" ref="O131:O194" si="45">F131*G131</f>
        <v>14.067456174499346</v>
      </c>
      <c r="P131">
        <f t="shared" ref="P131:P194" si="46">B131*G131</f>
        <v>172.53698967965937</v>
      </c>
      <c r="Q131">
        <f t="shared" ref="Q131:Q194" si="47">H131*I131</f>
        <v>5.5075153828556373E-4</v>
      </c>
      <c r="R131">
        <f t="shared" ref="R131:R194" si="48">C131*H131</f>
        <v>0.8115625530282351</v>
      </c>
      <c r="S131">
        <f t="shared" si="33"/>
        <v>1.0899810778622244E-4</v>
      </c>
      <c r="T131">
        <f t="shared" ref="T131:T194" si="49">(B131*C131)</f>
        <v>1815.7007842645401</v>
      </c>
    </row>
    <row r="132" spans="2:20" x14ac:dyDescent="0.2">
      <c r="B132">
        <v>6.7</v>
      </c>
      <c r="C132">
        <v>60.414788097385035</v>
      </c>
      <c r="D132">
        <f t="shared" si="34"/>
        <v>44.89</v>
      </c>
      <c r="E132">
        <f t="shared" si="35"/>
        <v>3649.9466208519366</v>
      </c>
      <c r="F132">
        <f t="shared" si="36"/>
        <v>1.9021075263969205</v>
      </c>
      <c r="G132">
        <f t="shared" si="37"/>
        <v>4.101233911022736</v>
      </c>
      <c r="H132">
        <f t="shared" si="38"/>
        <v>0.14925373134328357</v>
      </c>
      <c r="I132">
        <f t="shared" si="39"/>
        <v>1.6552238805970149E-2</v>
      </c>
      <c r="J132">
        <f t="shared" si="40"/>
        <v>3.804215052793841</v>
      </c>
      <c r="K132">
        <f t="shared" si="41"/>
        <v>8.2024678220454721</v>
      </c>
      <c r="L132">
        <f t="shared" si="42"/>
        <v>2.2276676319893069E-2</v>
      </c>
      <c r="M132">
        <f t="shared" si="43"/>
        <v>2.7397660948986412E-4</v>
      </c>
      <c r="N132">
        <f t="shared" si="44"/>
        <v>404.77908025247973</v>
      </c>
      <c r="O132">
        <f t="shared" si="45"/>
        <v>7.8009878896706244</v>
      </c>
      <c r="P132">
        <f t="shared" si="46"/>
        <v>27.478267203852333</v>
      </c>
      <c r="Q132">
        <f t="shared" si="47"/>
        <v>2.4704834038761412E-3</v>
      </c>
      <c r="R132">
        <f t="shared" si="48"/>
        <v>9.0171325518485119</v>
      </c>
      <c r="S132">
        <f t="shared" si="33"/>
        <v>6.9256229313682628E-5</v>
      </c>
      <c r="T132">
        <f t="shared" si="49"/>
        <v>404.77908025247973</v>
      </c>
    </row>
    <row r="133" spans="2:20" x14ac:dyDescent="0.2">
      <c r="B133">
        <v>45.3</v>
      </c>
      <c r="C133">
        <v>38.289240131856992</v>
      </c>
      <c r="D133">
        <f t="shared" si="34"/>
        <v>2052.0899999999997</v>
      </c>
      <c r="E133">
        <f t="shared" si="35"/>
        <v>1466.0659098750082</v>
      </c>
      <c r="F133">
        <f t="shared" si="36"/>
        <v>3.8133070324889884</v>
      </c>
      <c r="G133">
        <f t="shared" si="37"/>
        <v>3.6451689202115083</v>
      </c>
      <c r="H133">
        <f t="shared" si="38"/>
        <v>2.2075055187637971E-2</v>
      </c>
      <c r="I133">
        <f t="shared" si="39"/>
        <v>2.6116997792494476E-2</v>
      </c>
      <c r="J133">
        <f t="shared" si="40"/>
        <v>7.6266140649779768</v>
      </c>
      <c r="K133">
        <f t="shared" si="41"/>
        <v>7.2903378404230166</v>
      </c>
      <c r="L133">
        <f t="shared" si="42"/>
        <v>4.8730806153726209E-4</v>
      </c>
      <c r="M133">
        <f t="shared" si="43"/>
        <v>6.8209757369316133E-4</v>
      </c>
      <c r="N133">
        <f t="shared" si="44"/>
        <v>1734.5025779731216</v>
      </c>
      <c r="O133">
        <f t="shared" si="45"/>
        <v>13.900148278052837</v>
      </c>
      <c r="P133">
        <f t="shared" si="46"/>
        <v>165.12615208558131</v>
      </c>
      <c r="Q133">
        <f t="shared" si="47"/>
        <v>5.7653416760473464E-4</v>
      </c>
      <c r="R133">
        <f t="shared" si="48"/>
        <v>0.84523708900346572</v>
      </c>
      <c r="S133">
        <f t="shared" ref="S133:S196" si="50">(I133)/239</f>
        <v>1.0927614139119028E-4</v>
      </c>
      <c r="T133">
        <f t="shared" si="49"/>
        <v>1734.5025779731216</v>
      </c>
    </row>
    <row r="134" spans="2:20" x14ac:dyDescent="0.2">
      <c r="B134">
        <v>10.6</v>
      </c>
      <c r="C134">
        <v>45.22535102009153</v>
      </c>
      <c r="D134">
        <f t="shared" si="34"/>
        <v>112.36</v>
      </c>
      <c r="E134">
        <f t="shared" si="35"/>
        <v>2045.3323748904941</v>
      </c>
      <c r="F134">
        <f t="shared" si="36"/>
        <v>2.3608540011180215</v>
      </c>
      <c r="G134">
        <f t="shared" si="37"/>
        <v>3.8116577928895246</v>
      </c>
      <c r="H134">
        <f t="shared" si="38"/>
        <v>9.4339622641509441E-2</v>
      </c>
      <c r="I134">
        <f t="shared" si="39"/>
        <v>2.2111492281303605E-2</v>
      </c>
      <c r="J134">
        <f t="shared" si="40"/>
        <v>4.7217080022360429</v>
      </c>
      <c r="K134">
        <f t="shared" si="41"/>
        <v>7.6233155857790491</v>
      </c>
      <c r="L134">
        <f t="shared" si="42"/>
        <v>8.8999644001423999E-3</v>
      </c>
      <c r="M134">
        <f t="shared" si="43"/>
        <v>4.889180909061489E-4</v>
      </c>
      <c r="N134">
        <f t="shared" si="44"/>
        <v>479.38872081297018</v>
      </c>
      <c r="O134">
        <f t="shared" si="45"/>
        <v>8.99876755123592</v>
      </c>
      <c r="P134">
        <f t="shared" si="46"/>
        <v>40.403572604628955</v>
      </c>
      <c r="Q134">
        <f t="shared" si="47"/>
        <v>2.0859898378588308E-3</v>
      </c>
      <c r="R134">
        <f t="shared" si="48"/>
        <v>4.2665425490652389</v>
      </c>
      <c r="S134">
        <f t="shared" si="50"/>
        <v>9.2516704105872829E-5</v>
      </c>
      <c r="T134">
        <f t="shared" si="49"/>
        <v>479.38872081297018</v>
      </c>
    </row>
    <row r="135" spans="2:20" x14ac:dyDescent="0.2">
      <c r="B135">
        <v>16.100000000000001</v>
      </c>
      <c r="C135">
        <v>41.811270864319951</v>
      </c>
      <c r="D135">
        <f t="shared" si="34"/>
        <v>259.21000000000004</v>
      </c>
      <c r="E135">
        <f t="shared" si="35"/>
        <v>1748.1823712895305</v>
      </c>
      <c r="F135">
        <f t="shared" si="36"/>
        <v>2.7788192719904172</v>
      </c>
      <c r="G135">
        <f t="shared" si="37"/>
        <v>3.7331659410873361</v>
      </c>
      <c r="H135">
        <f t="shared" si="38"/>
        <v>6.2111801242236017E-2</v>
      </c>
      <c r="I135">
        <f t="shared" si="39"/>
        <v>2.3916996047430829E-2</v>
      </c>
      <c r="J135">
        <f t="shared" si="40"/>
        <v>5.5576385439808345</v>
      </c>
      <c r="K135">
        <f t="shared" si="41"/>
        <v>7.4663318821746723</v>
      </c>
      <c r="L135">
        <f t="shared" si="42"/>
        <v>3.8578758535550315E-3</v>
      </c>
      <c r="M135">
        <f t="shared" si="43"/>
        <v>5.7202269993282193E-4</v>
      </c>
      <c r="N135">
        <f t="shared" si="44"/>
        <v>673.16146091555129</v>
      </c>
      <c r="O135">
        <f t="shared" si="45"/>
        <v>10.373793462631733</v>
      </c>
      <c r="P135">
        <f t="shared" si="46"/>
        <v>60.103971651506114</v>
      </c>
      <c r="Q135">
        <f t="shared" si="47"/>
        <v>1.4855277048093681E-3</v>
      </c>
      <c r="R135">
        <f t="shared" si="48"/>
        <v>2.5969733456099346</v>
      </c>
      <c r="S135">
        <f t="shared" si="50"/>
        <v>1.0007111316916665E-4</v>
      </c>
      <c r="T135">
        <f t="shared" si="49"/>
        <v>673.16146091555129</v>
      </c>
    </row>
    <row r="136" spans="2:20" x14ac:dyDescent="0.2">
      <c r="B136">
        <v>31.8</v>
      </c>
      <c r="C136">
        <v>39.177474632081179</v>
      </c>
      <c r="D136">
        <f t="shared" si="34"/>
        <v>1011.24</v>
      </c>
      <c r="E136">
        <f t="shared" si="35"/>
        <v>1534.8745185473642</v>
      </c>
      <c r="F136">
        <f t="shared" si="36"/>
        <v>3.459466289786131</v>
      </c>
      <c r="G136">
        <f t="shared" si="37"/>
        <v>3.6681019549025793</v>
      </c>
      <c r="H136">
        <f t="shared" si="38"/>
        <v>3.1446540880503145E-2</v>
      </c>
      <c r="I136">
        <f t="shared" si="39"/>
        <v>2.5524871355060035E-2</v>
      </c>
      <c r="J136">
        <f t="shared" si="40"/>
        <v>6.918932579572262</v>
      </c>
      <c r="K136">
        <f t="shared" si="41"/>
        <v>7.3362039098051586</v>
      </c>
      <c r="L136">
        <f t="shared" si="42"/>
        <v>9.8888493334915555E-4</v>
      </c>
      <c r="M136">
        <f t="shared" si="43"/>
        <v>6.5151905769236427E-4</v>
      </c>
      <c r="N136">
        <f t="shared" si="44"/>
        <v>1245.8436933001815</v>
      </c>
      <c r="O136">
        <f t="shared" si="45"/>
        <v>12.689675060484079</v>
      </c>
      <c r="P136">
        <f t="shared" si="46"/>
        <v>116.64564216590202</v>
      </c>
      <c r="Q136">
        <f t="shared" si="47"/>
        <v>8.0266891053647909E-4</v>
      </c>
      <c r="R136">
        <f t="shared" si="48"/>
        <v>1.2319960576126157</v>
      </c>
      <c r="S136">
        <f t="shared" si="50"/>
        <v>1.0679862491656918E-4</v>
      </c>
      <c r="T136">
        <f t="shared" si="49"/>
        <v>1245.8436933001815</v>
      </c>
    </row>
    <row r="137" spans="2:20" x14ac:dyDescent="0.2">
      <c r="B137">
        <v>13.8</v>
      </c>
      <c r="C137">
        <v>43.488225519967905</v>
      </c>
      <c r="D137">
        <f t="shared" si="34"/>
        <v>190.44000000000003</v>
      </c>
      <c r="E137">
        <f t="shared" si="35"/>
        <v>1891.2257588755879</v>
      </c>
      <c r="F137">
        <f t="shared" si="36"/>
        <v>2.6246685921631592</v>
      </c>
      <c r="G137">
        <f t="shared" si="37"/>
        <v>3.7724902237529303</v>
      </c>
      <c r="H137">
        <f t="shared" si="38"/>
        <v>7.2463768115942032E-2</v>
      </c>
      <c r="I137">
        <f t="shared" si="39"/>
        <v>2.299472990777339E-2</v>
      </c>
      <c r="J137">
        <f t="shared" si="40"/>
        <v>5.2493371843263184</v>
      </c>
      <c r="K137">
        <f t="shared" si="41"/>
        <v>7.5449804475058606</v>
      </c>
      <c r="L137">
        <f t="shared" si="42"/>
        <v>5.2509976895610171E-3</v>
      </c>
      <c r="M137">
        <f t="shared" si="43"/>
        <v>5.2875760353144805E-4</v>
      </c>
      <c r="N137">
        <f t="shared" si="44"/>
        <v>600.13751217555716</v>
      </c>
      <c r="O137">
        <f t="shared" si="45"/>
        <v>9.9015366045268856</v>
      </c>
      <c r="P137">
        <f t="shared" si="46"/>
        <v>52.060365087790444</v>
      </c>
      <c r="Q137">
        <f t="shared" si="47"/>
        <v>1.6662847759256079E-3</v>
      </c>
      <c r="R137">
        <f t="shared" si="48"/>
        <v>3.151320689852747</v>
      </c>
      <c r="S137">
        <f t="shared" si="50"/>
        <v>9.6212259028340545E-5</v>
      </c>
      <c r="T137">
        <f t="shared" si="49"/>
        <v>600.13751217555716</v>
      </c>
    </row>
    <row r="138" spans="2:20" x14ac:dyDescent="0.2">
      <c r="B138">
        <v>14.6</v>
      </c>
      <c r="C138">
        <v>43.286076222306072</v>
      </c>
      <c r="D138">
        <f t="shared" si="34"/>
        <v>213.16</v>
      </c>
      <c r="E138">
        <f t="shared" si="35"/>
        <v>1873.684394723291</v>
      </c>
      <c r="F138">
        <f t="shared" si="36"/>
        <v>2.6810215287142909</v>
      </c>
      <c r="G138">
        <f t="shared" si="37"/>
        <v>3.7678310179905257</v>
      </c>
      <c r="H138">
        <f t="shared" si="38"/>
        <v>6.8493150684931503E-2</v>
      </c>
      <c r="I138">
        <f t="shared" si="39"/>
        <v>2.3102117061021173E-2</v>
      </c>
      <c r="J138">
        <f t="shared" si="40"/>
        <v>5.3620430574285818</v>
      </c>
      <c r="K138">
        <f t="shared" si="41"/>
        <v>7.5356620359810513</v>
      </c>
      <c r="L138">
        <f t="shared" si="42"/>
        <v>4.6913116907487326E-3</v>
      </c>
      <c r="M138">
        <f t="shared" si="43"/>
        <v>5.3370781270112549E-4</v>
      </c>
      <c r="N138">
        <f t="shared" si="44"/>
        <v>631.97671284566866</v>
      </c>
      <c r="O138">
        <f t="shared" si="45"/>
        <v>10.101636075790083</v>
      </c>
      <c r="P138">
        <f t="shared" si="46"/>
        <v>55.01033286266167</v>
      </c>
      <c r="Q138">
        <f t="shared" si="47"/>
        <v>1.5823367850014501E-3</v>
      </c>
      <c r="R138">
        <f t="shared" si="48"/>
        <v>2.9647997412538403</v>
      </c>
      <c r="S138">
        <f t="shared" si="50"/>
        <v>9.6661577661176449E-5</v>
      </c>
      <c r="T138">
        <f t="shared" si="49"/>
        <v>631.97671284566866</v>
      </c>
    </row>
    <row r="139" spans="2:20" x14ac:dyDescent="0.2">
      <c r="B139">
        <v>27</v>
      </c>
      <c r="C139">
        <v>39.176889592402063</v>
      </c>
      <c r="D139">
        <f t="shared" si="34"/>
        <v>729</v>
      </c>
      <c r="E139">
        <f t="shared" si="35"/>
        <v>1534.828678135261</v>
      </c>
      <c r="F139">
        <f t="shared" si="36"/>
        <v>3.2958368660043291</v>
      </c>
      <c r="G139">
        <f t="shared" si="37"/>
        <v>3.6680870217285331</v>
      </c>
      <c r="H139">
        <f t="shared" si="38"/>
        <v>3.7037037037037035E-2</v>
      </c>
      <c r="I139">
        <f t="shared" si="39"/>
        <v>2.5525252525252524E-2</v>
      </c>
      <c r="J139">
        <f t="shared" si="40"/>
        <v>6.5916737320086582</v>
      </c>
      <c r="K139">
        <f t="shared" si="41"/>
        <v>7.3361740434570661</v>
      </c>
      <c r="L139">
        <f t="shared" si="42"/>
        <v>1.3717421124828531E-3</v>
      </c>
      <c r="M139">
        <f t="shared" si="43"/>
        <v>6.5153851647791036E-4</v>
      </c>
      <c r="N139">
        <f t="shared" si="44"/>
        <v>1057.7760189948558</v>
      </c>
      <c r="O139">
        <f t="shared" si="45"/>
        <v>12.089416433924923</v>
      </c>
      <c r="P139">
        <f t="shared" si="46"/>
        <v>99.038349586670392</v>
      </c>
      <c r="Q139">
        <f t="shared" si="47"/>
        <v>9.4537972315750078E-4</v>
      </c>
      <c r="R139">
        <f t="shared" si="48"/>
        <v>1.4509959108297059</v>
      </c>
      <c r="S139">
        <f t="shared" si="50"/>
        <v>1.0680021977093106E-4</v>
      </c>
      <c r="T139">
        <f t="shared" si="49"/>
        <v>1057.7760189948558</v>
      </c>
    </row>
    <row r="140" spans="2:20" x14ac:dyDescent="0.2">
      <c r="B140">
        <v>38</v>
      </c>
      <c r="C140">
        <v>39.307880383675005</v>
      </c>
      <c r="D140">
        <f t="shared" si="34"/>
        <v>1444</v>
      </c>
      <c r="E140">
        <f t="shared" si="35"/>
        <v>1545.1094602573023</v>
      </c>
      <c r="F140">
        <f t="shared" si="36"/>
        <v>3.6375861597263857</v>
      </c>
      <c r="G140">
        <f t="shared" si="37"/>
        <v>3.6714250174426097</v>
      </c>
      <c r="H140">
        <f t="shared" si="38"/>
        <v>2.6315789473684209E-2</v>
      </c>
      <c r="I140">
        <f t="shared" si="39"/>
        <v>2.5440191387559808E-2</v>
      </c>
      <c r="J140">
        <f t="shared" si="40"/>
        <v>7.2751723194527713</v>
      </c>
      <c r="K140">
        <f t="shared" si="41"/>
        <v>7.3428500348852195</v>
      </c>
      <c r="L140">
        <f t="shared" si="42"/>
        <v>6.9252077562326859E-4</v>
      </c>
      <c r="M140">
        <f t="shared" si="43"/>
        <v>6.4720333783567226E-4</v>
      </c>
      <c r="N140">
        <f t="shared" si="44"/>
        <v>1493.6994545796501</v>
      </c>
      <c r="O140">
        <f t="shared" si="45"/>
        <v>13.355124829922442</v>
      </c>
      <c r="P140">
        <f t="shared" si="46"/>
        <v>139.51415066281916</v>
      </c>
      <c r="Q140">
        <f t="shared" si="47"/>
        <v>6.6947872072525806E-4</v>
      </c>
      <c r="R140">
        <f t="shared" si="48"/>
        <v>1.0344179048335527</v>
      </c>
      <c r="S140">
        <f t="shared" si="50"/>
        <v>1.0644431542912054E-4</v>
      </c>
      <c r="T140">
        <f t="shared" si="49"/>
        <v>1493.6994545796501</v>
      </c>
    </row>
    <row r="141" spans="2:20" x14ac:dyDescent="0.2">
      <c r="B141">
        <v>25.2</v>
      </c>
      <c r="C141">
        <v>40.738345776262413</v>
      </c>
      <c r="D141">
        <f t="shared" si="34"/>
        <v>635.04</v>
      </c>
      <c r="E141">
        <f t="shared" si="35"/>
        <v>1659.6128165863176</v>
      </c>
      <c r="F141">
        <f t="shared" si="36"/>
        <v>3.2268439945173775</v>
      </c>
      <c r="G141">
        <f t="shared" si="37"/>
        <v>3.7071698055624571</v>
      </c>
      <c r="H141">
        <f t="shared" si="38"/>
        <v>3.968253968253968E-2</v>
      </c>
      <c r="I141">
        <f t="shared" si="39"/>
        <v>2.454689754689755E-2</v>
      </c>
      <c r="J141">
        <f t="shared" si="40"/>
        <v>6.4536879890347549</v>
      </c>
      <c r="K141">
        <f t="shared" si="41"/>
        <v>7.4143396111249151</v>
      </c>
      <c r="L141">
        <f t="shared" si="42"/>
        <v>1.5747039556563364E-3</v>
      </c>
      <c r="M141">
        <f t="shared" si="43"/>
        <v>6.0255017917788497E-4</v>
      </c>
      <c r="N141">
        <f t="shared" si="44"/>
        <v>1026.6063135618128</v>
      </c>
      <c r="O141">
        <f t="shared" si="45"/>
        <v>11.962458623735369</v>
      </c>
      <c r="P141">
        <f t="shared" si="46"/>
        <v>93.420679100173913</v>
      </c>
      <c r="Q141">
        <f t="shared" si="47"/>
        <v>9.7408323598799796E-4</v>
      </c>
      <c r="R141">
        <f t="shared" si="48"/>
        <v>1.616601022867556</v>
      </c>
      <c r="S141">
        <f t="shared" si="50"/>
        <v>1.0270668429664246E-4</v>
      </c>
      <c r="T141">
        <f t="shared" si="49"/>
        <v>1026.6063135618128</v>
      </c>
    </row>
    <row r="142" spans="2:20" x14ac:dyDescent="0.2">
      <c r="B142">
        <v>31.3</v>
      </c>
      <c r="C142">
        <v>39.638042389564937</v>
      </c>
      <c r="D142">
        <f t="shared" si="34"/>
        <v>979.69</v>
      </c>
      <c r="E142">
        <f t="shared" si="35"/>
        <v>1571.1744044769468</v>
      </c>
      <c r="F142">
        <f t="shared" si="36"/>
        <v>3.4436180975461075</v>
      </c>
      <c r="G142">
        <f t="shared" si="37"/>
        <v>3.6797893235189347</v>
      </c>
      <c r="H142">
        <f t="shared" si="38"/>
        <v>3.1948881789137379E-2</v>
      </c>
      <c r="I142">
        <f t="shared" si="39"/>
        <v>2.522828928260238E-2</v>
      </c>
      <c r="J142">
        <f t="shared" si="40"/>
        <v>6.887236195092215</v>
      </c>
      <c r="K142">
        <f t="shared" si="41"/>
        <v>7.3595786470378695</v>
      </c>
      <c r="L142">
        <f t="shared" si="42"/>
        <v>1.0207310475762741E-3</v>
      </c>
      <c r="M142">
        <f t="shared" si="43"/>
        <v>6.3646658012667015E-4</v>
      </c>
      <c r="N142">
        <f t="shared" si="44"/>
        <v>1240.6707267933825</v>
      </c>
      <c r="O142">
        <f t="shared" si="45"/>
        <v>12.671789109626753</v>
      </c>
      <c r="P142">
        <f t="shared" si="46"/>
        <v>115.17740582614266</v>
      </c>
      <c r="Q142">
        <f t="shared" si="47"/>
        <v>8.060156320320249E-4</v>
      </c>
      <c r="R142">
        <f t="shared" si="48"/>
        <v>1.2663911306570268</v>
      </c>
      <c r="S142">
        <f t="shared" si="50"/>
        <v>1.0555769574310619E-4</v>
      </c>
      <c r="T142">
        <f t="shared" si="49"/>
        <v>1240.6707267933825</v>
      </c>
    </row>
    <row r="143" spans="2:20" x14ac:dyDescent="0.2">
      <c r="B143">
        <v>7</v>
      </c>
      <c r="C143">
        <v>56.91056910569106</v>
      </c>
      <c r="D143">
        <f t="shared" si="34"/>
        <v>49</v>
      </c>
      <c r="E143">
        <f t="shared" si="35"/>
        <v>3238.8128759336378</v>
      </c>
      <c r="F143">
        <f t="shared" si="36"/>
        <v>1.9459101490553132</v>
      </c>
      <c r="G143">
        <f t="shared" si="37"/>
        <v>4.0414810726650332</v>
      </c>
      <c r="H143">
        <f t="shared" si="38"/>
        <v>0.14285714285714285</v>
      </c>
      <c r="I143">
        <f t="shared" si="39"/>
        <v>1.7571428571428571E-2</v>
      </c>
      <c r="J143">
        <f t="shared" si="40"/>
        <v>3.8918202981106265</v>
      </c>
      <c r="K143">
        <f t="shared" si="41"/>
        <v>8.0829621453300664</v>
      </c>
      <c r="L143">
        <f t="shared" si="42"/>
        <v>2.0408163265306121E-2</v>
      </c>
      <c r="M143">
        <f t="shared" si="43"/>
        <v>3.087551020408163E-4</v>
      </c>
      <c r="N143">
        <f t="shared" si="44"/>
        <v>398.3739837398374</v>
      </c>
      <c r="O143">
        <f t="shared" si="45"/>
        <v>7.864359036513842</v>
      </c>
      <c r="P143">
        <f t="shared" si="46"/>
        <v>28.290367508655233</v>
      </c>
      <c r="Q143">
        <f t="shared" si="47"/>
        <v>2.5102040816326527E-3</v>
      </c>
      <c r="R143">
        <f t="shared" si="48"/>
        <v>8.1300813008130088</v>
      </c>
      <c r="S143">
        <f t="shared" si="50"/>
        <v>7.3520621637776452E-5</v>
      </c>
      <c r="T143">
        <f t="shared" si="49"/>
        <v>398.3739837398374</v>
      </c>
    </row>
    <row r="144" spans="2:20" x14ac:dyDescent="0.2">
      <c r="B144">
        <v>44.8</v>
      </c>
      <c r="C144">
        <v>38.196812798412594</v>
      </c>
      <c r="D144">
        <f t="shared" si="34"/>
        <v>2007.0399999999997</v>
      </c>
      <c r="E144">
        <f t="shared" si="35"/>
        <v>1458.9965079569761</v>
      </c>
      <c r="F144">
        <f t="shared" si="36"/>
        <v>3.8022081394209395</v>
      </c>
      <c r="G144">
        <f t="shared" si="37"/>
        <v>3.6427520775351412</v>
      </c>
      <c r="H144">
        <f t="shared" si="38"/>
        <v>2.2321428571428572E-2</v>
      </c>
      <c r="I144">
        <f t="shared" si="39"/>
        <v>2.6180194805194811E-2</v>
      </c>
      <c r="J144">
        <f t="shared" si="40"/>
        <v>7.604416278841879</v>
      </c>
      <c r="K144">
        <f t="shared" si="41"/>
        <v>7.2855041550702815</v>
      </c>
      <c r="L144">
        <f t="shared" si="42"/>
        <v>4.9824617346938777E-4</v>
      </c>
      <c r="M144">
        <f t="shared" si="43"/>
        <v>6.8540260003794934E-4</v>
      </c>
      <c r="N144">
        <f t="shared" si="44"/>
        <v>1711.2172133688841</v>
      </c>
      <c r="O144">
        <f t="shared" si="45"/>
        <v>13.850501599096651</v>
      </c>
      <c r="P144">
        <f t="shared" si="46"/>
        <v>163.19529307357431</v>
      </c>
      <c r="Q144">
        <f t="shared" si="47"/>
        <v>5.8437934833024128E-4</v>
      </c>
      <c r="R144">
        <f t="shared" si="48"/>
        <v>0.85260742853599547</v>
      </c>
      <c r="S144">
        <f t="shared" si="50"/>
        <v>1.0954056403847201E-4</v>
      </c>
      <c r="T144">
        <f t="shared" si="49"/>
        <v>1711.2172133688841</v>
      </c>
    </row>
    <row r="145" spans="2:20" x14ac:dyDescent="0.2">
      <c r="B145">
        <v>8.3000000000000007</v>
      </c>
      <c r="C145">
        <v>53.545246613101867</v>
      </c>
      <c r="D145">
        <f t="shared" si="34"/>
        <v>68.890000000000015</v>
      </c>
      <c r="E145">
        <f t="shared" si="35"/>
        <v>2867.0934348578971</v>
      </c>
      <c r="F145">
        <f t="shared" si="36"/>
        <v>2.1162555148025524</v>
      </c>
      <c r="G145">
        <f t="shared" si="37"/>
        <v>3.9805270275589537</v>
      </c>
      <c r="H145">
        <f t="shared" si="38"/>
        <v>0.12048192771084336</v>
      </c>
      <c r="I145">
        <f t="shared" si="39"/>
        <v>1.8675794085432643E-2</v>
      </c>
      <c r="J145">
        <f t="shared" si="40"/>
        <v>4.2325110296051047</v>
      </c>
      <c r="K145">
        <f t="shared" si="41"/>
        <v>7.9610540551179074</v>
      </c>
      <c r="L145">
        <f t="shared" si="42"/>
        <v>1.4515894904920884E-2</v>
      </c>
      <c r="M145">
        <f t="shared" si="43"/>
        <v>3.4878528472148088E-4</v>
      </c>
      <c r="N145">
        <f t="shared" si="44"/>
        <v>444.42554688874554</v>
      </c>
      <c r="O145">
        <f t="shared" si="45"/>
        <v>8.4238122738922474</v>
      </c>
      <c r="P145">
        <f t="shared" si="46"/>
        <v>33.038374328739316</v>
      </c>
      <c r="Q145">
        <f t="shared" si="47"/>
        <v>2.2500956729436918E-3</v>
      </c>
      <c r="R145">
        <f t="shared" si="48"/>
        <v>6.4512345316990194</v>
      </c>
      <c r="S145">
        <f t="shared" si="50"/>
        <v>7.8141397846998506E-5</v>
      </c>
      <c r="T145">
        <f t="shared" si="49"/>
        <v>444.42554688874554</v>
      </c>
    </row>
    <row r="146" spans="2:20" x14ac:dyDescent="0.2">
      <c r="B146">
        <v>18</v>
      </c>
      <c r="C146">
        <v>42.894280762564989</v>
      </c>
      <c r="D146">
        <f t="shared" si="34"/>
        <v>324</v>
      </c>
      <c r="E146">
        <f t="shared" si="35"/>
        <v>1839.9193221377529</v>
      </c>
      <c r="F146">
        <f t="shared" si="36"/>
        <v>2.8903717578961645</v>
      </c>
      <c r="G146">
        <f t="shared" si="37"/>
        <v>3.7587385014887369</v>
      </c>
      <c r="H146">
        <f t="shared" si="38"/>
        <v>5.5555555555555552E-2</v>
      </c>
      <c r="I146">
        <f t="shared" si="39"/>
        <v>2.3313131313131313E-2</v>
      </c>
      <c r="J146">
        <f t="shared" si="40"/>
        <v>5.780743515792329</v>
      </c>
      <c r="K146">
        <f t="shared" si="41"/>
        <v>7.5174770029774738</v>
      </c>
      <c r="L146">
        <f t="shared" si="42"/>
        <v>3.0864197530864196E-3</v>
      </c>
      <c r="M146">
        <f t="shared" si="43"/>
        <v>5.4350209162330374E-4</v>
      </c>
      <c r="N146">
        <f t="shared" si="44"/>
        <v>772.09705372616986</v>
      </c>
      <c r="O146">
        <f t="shared" si="45"/>
        <v>10.864151610019995</v>
      </c>
      <c r="P146">
        <f t="shared" si="46"/>
        <v>67.657293026797262</v>
      </c>
      <c r="Q146">
        <f t="shared" si="47"/>
        <v>1.2951739618406284E-3</v>
      </c>
      <c r="R146">
        <f t="shared" si="48"/>
        <v>2.3830155979202772</v>
      </c>
      <c r="S146">
        <f t="shared" si="50"/>
        <v>9.7544482481720971E-5</v>
      </c>
      <c r="T146">
        <f t="shared" si="49"/>
        <v>772.09705372616986</v>
      </c>
    </row>
    <row r="147" spans="2:20" x14ac:dyDescent="0.2">
      <c r="B147">
        <v>42.1</v>
      </c>
      <c r="C147">
        <v>39.240109475753492</v>
      </c>
      <c r="D147">
        <f t="shared" si="34"/>
        <v>1772.41</v>
      </c>
      <c r="E147">
        <f t="shared" si="35"/>
        <v>1539.786191669119</v>
      </c>
      <c r="F147">
        <f t="shared" si="36"/>
        <v>3.7400477406883357</v>
      </c>
      <c r="G147">
        <f t="shared" si="37"/>
        <v>3.6696994245952452</v>
      </c>
      <c r="H147">
        <f t="shared" si="38"/>
        <v>2.3752969121140142E-2</v>
      </c>
      <c r="I147">
        <f t="shared" si="39"/>
        <v>2.5484128697905419E-2</v>
      </c>
      <c r="J147">
        <f t="shared" si="40"/>
        <v>7.4800954813766714</v>
      </c>
      <c r="K147">
        <f t="shared" si="41"/>
        <v>7.3393988491904905</v>
      </c>
      <c r="L147">
        <f t="shared" si="42"/>
        <v>5.6420354206983703E-4</v>
      </c>
      <c r="M147">
        <f t="shared" si="43"/>
        <v>6.4944081549140654E-4</v>
      </c>
      <c r="N147">
        <f t="shared" si="44"/>
        <v>1652.008608929222</v>
      </c>
      <c r="O147">
        <f t="shared" si="45"/>
        <v>13.724851041962733</v>
      </c>
      <c r="P147">
        <f t="shared" si="46"/>
        <v>154.49434577545983</v>
      </c>
      <c r="Q147">
        <f t="shared" si="47"/>
        <v>6.0532372204050871E-4</v>
      </c>
      <c r="R147">
        <f t="shared" si="48"/>
        <v>0.93206910868773141</v>
      </c>
      <c r="S147">
        <f t="shared" si="50"/>
        <v>1.0662815354772142E-4</v>
      </c>
      <c r="T147">
        <f t="shared" si="49"/>
        <v>1652.008608929222</v>
      </c>
    </row>
    <row r="148" spans="2:20" x14ac:dyDescent="0.2">
      <c r="B148">
        <v>30.9</v>
      </c>
      <c r="C148">
        <v>40.02920636416097</v>
      </c>
      <c r="D148">
        <f t="shared" si="34"/>
        <v>954.81</v>
      </c>
      <c r="E148">
        <f t="shared" si="35"/>
        <v>1602.3373621445851</v>
      </c>
      <c r="F148">
        <f t="shared" si="36"/>
        <v>3.4307561839036995</v>
      </c>
      <c r="G148">
        <f t="shared" si="37"/>
        <v>3.6896093467814879</v>
      </c>
      <c r="H148">
        <f t="shared" si="38"/>
        <v>3.236245954692557E-2</v>
      </c>
      <c r="I148">
        <f t="shared" si="39"/>
        <v>2.4981759340982637E-2</v>
      </c>
      <c r="J148">
        <f t="shared" si="40"/>
        <v>6.8615123678073999</v>
      </c>
      <c r="K148">
        <f t="shared" si="41"/>
        <v>7.3792186935629758</v>
      </c>
      <c r="L148">
        <f t="shared" si="42"/>
        <v>1.047328787926394E-3</v>
      </c>
      <c r="M148">
        <f t="shared" si="43"/>
        <v>6.2408829977077327E-4</v>
      </c>
      <c r="N148">
        <f t="shared" si="44"/>
        <v>1236.902476652574</v>
      </c>
      <c r="O148">
        <f t="shared" si="45"/>
        <v>12.658150082659478</v>
      </c>
      <c r="P148">
        <f t="shared" si="46"/>
        <v>114.00892881554797</v>
      </c>
      <c r="Q148">
        <f t="shared" si="47"/>
        <v>8.0847117608358061E-4</v>
      </c>
      <c r="R148">
        <f t="shared" si="48"/>
        <v>1.2954435716556949</v>
      </c>
      <c r="S148">
        <f t="shared" si="50"/>
        <v>1.0452618971122443E-4</v>
      </c>
      <c r="T148">
        <f t="shared" si="49"/>
        <v>1236.902476652574</v>
      </c>
    </row>
    <row r="149" spans="2:20" x14ac:dyDescent="0.2">
      <c r="B149">
        <v>29.8</v>
      </c>
      <c r="C149">
        <v>39.095484578870789</v>
      </c>
      <c r="D149">
        <f t="shared" si="34"/>
        <v>888.04000000000008</v>
      </c>
      <c r="E149">
        <f t="shared" si="35"/>
        <v>1528.4569144567236</v>
      </c>
      <c r="F149">
        <f t="shared" si="36"/>
        <v>3.3945083935113587</v>
      </c>
      <c r="G149">
        <f t="shared" si="37"/>
        <v>3.6660069764061909</v>
      </c>
      <c r="H149">
        <f t="shared" si="38"/>
        <v>3.3557046979865772E-2</v>
      </c>
      <c r="I149">
        <f t="shared" si="39"/>
        <v>2.5578401464307503E-2</v>
      </c>
      <c r="J149">
        <f t="shared" si="40"/>
        <v>6.7890167870227174</v>
      </c>
      <c r="K149">
        <f t="shared" si="41"/>
        <v>7.3320139528123818</v>
      </c>
      <c r="L149">
        <f t="shared" si="42"/>
        <v>1.1260754020089186E-3</v>
      </c>
      <c r="M149">
        <f t="shared" si="43"/>
        <v>6.542546214692882E-4</v>
      </c>
      <c r="N149">
        <f t="shared" si="44"/>
        <v>1165.0454404503496</v>
      </c>
      <c r="O149">
        <f t="shared" si="45"/>
        <v>12.444291452082012</v>
      </c>
      <c r="P149">
        <f t="shared" si="46"/>
        <v>109.24700789690449</v>
      </c>
      <c r="Q149">
        <f t="shared" si="47"/>
        <v>8.583356196076343E-4</v>
      </c>
      <c r="R149">
        <f t="shared" si="48"/>
        <v>1.3119290127137848</v>
      </c>
      <c r="S149">
        <f t="shared" si="50"/>
        <v>1.0702260026906905E-4</v>
      </c>
      <c r="T149">
        <f t="shared" si="49"/>
        <v>1165.0454404503496</v>
      </c>
    </row>
    <row r="150" spans="2:20" x14ac:dyDescent="0.2">
      <c r="B150">
        <v>26.8</v>
      </c>
      <c r="C150">
        <v>40.742992979158601</v>
      </c>
      <c r="D150">
        <f t="shared" si="34"/>
        <v>718.24</v>
      </c>
      <c r="E150">
        <f t="shared" si="35"/>
        <v>1659.9914768997671</v>
      </c>
      <c r="F150">
        <f t="shared" si="36"/>
        <v>3.2884018875168111</v>
      </c>
      <c r="G150">
        <f t="shared" si="37"/>
        <v>3.7072838734698386</v>
      </c>
      <c r="H150">
        <f t="shared" si="38"/>
        <v>3.7313432835820892E-2</v>
      </c>
      <c r="I150">
        <f t="shared" si="39"/>
        <v>2.4544097693351426E-2</v>
      </c>
      <c r="J150">
        <f t="shared" si="40"/>
        <v>6.5768037750336221</v>
      </c>
      <c r="K150">
        <f t="shared" si="41"/>
        <v>7.4145677469396771</v>
      </c>
      <c r="L150">
        <f t="shared" si="42"/>
        <v>1.3922922699933168E-3</v>
      </c>
      <c r="M150">
        <f t="shared" si="43"/>
        <v>6.0241273158077879E-4</v>
      </c>
      <c r="N150">
        <f t="shared" si="44"/>
        <v>1091.9122118414505</v>
      </c>
      <c r="O150">
        <f t="shared" si="45"/>
        <v>12.191039287078851</v>
      </c>
      <c r="P150">
        <f t="shared" si="46"/>
        <v>99.355207808991679</v>
      </c>
      <c r="Q150">
        <f t="shared" si="47"/>
        <v>9.1582454079669495E-4</v>
      </c>
      <c r="R150">
        <f t="shared" si="48"/>
        <v>1.5202609320581566</v>
      </c>
      <c r="S150">
        <f t="shared" si="50"/>
        <v>1.0269496942824864E-4</v>
      </c>
      <c r="T150">
        <f t="shared" si="49"/>
        <v>1091.9122118414505</v>
      </c>
    </row>
    <row r="151" spans="2:20" x14ac:dyDescent="0.2">
      <c r="B151">
        <v>40.1</v>
      </c>
      <c r="C151">
        <v>39.091787268360562</v>
      </c>
      <c r="D151">
        <f t="shared" si="34"/>
        <v>1608.0100000000002</v>
      </c>
      <c r="E151">
        <f t="shared" si="35"/>
        <v>1528.167831834757</v>
      </c>
      <c r="F151">
        <f t="shared" si="36"/>
        <v>3.6913763343125234</v>
      </c>
      <c r="G151">
        <f t="shared" si="37"/>
        <v>3.6659124006414756</v>
      </c>
      <c r="H151">
        <f t="shared" si="38"/>
        <v>2.4937655860349125E-2</v>
      </c>
      <c r="I151">
        <f t="shared" si="39"/>
        <v>2.5580820675583763E-2</v>
      </c>
      <c r="J151">
        <f t="shared" si="40"/>
        <v>7.3827526686250469</v>
      </c>
      <c r="K151">
        <f t="shared" si="41"/>
        <v>7.3318248012829512</v>
      </c>
      <c r="L151">
        <f t="shared" si="42"/>
        <v>6.2188667980920501E-4</v>
      </c>
      <c r="M151">
        <f t="shared" si="43"/>
        <v>6.5437838643637373E-4</v>
      </c>
      <c r="N151">
        <f t="shared" si="44"/>
        <v>1567.5806694612586</v>
      </c>
      <c r="O151">
        <f t="shared" si="45"/>
        <v>13.532262279390753</v>
      </c>
      <c r="P151">
        <f t="shared" si="46"/>
        <v>147.00308726572317</v>
      </c>
      <c r="Q151">
        <f t="shared" si="47"/>
        <v>6.3792570263301147E-4</v>
      </c>
      <c r="R151">
        <f t="shared" si="48"/>
        <v>0.97485753786435303</v>
      </c>
      <c r="S151">
        <f t="shared" si="50"/>
        <v>1.0703272249198227E-4</v>
      </c>
      <c r="T151">
        <f t="shared" si="49"/>
        <v>1567.5806694612586</v>
      </c>
    </row>
    <row r="152" spans="2:20" x14ac:dyDescent="0.2">
      <c r="B152">
        <v>42.1</v>
      </c>
      <c r="C152">
        <v>39.100956626729825</v>
      </c>
      <c r="D152">
        <f t="shared" si="34"/>
        <v>1772.41</v>
      </c>
      <c r="E152">
        <f t="shared" si="35"/>
        <v>1528.8848091254069</v>
      </c>
      <c r="F152">
        <f t="shared" si="36"/>
        <v>3.7400477406883357</v>
      </c>
      <c r="G152">
        <f t="shared" si="37"/>
        <v>3.6661469328488017</v>
      </c>
      <c r="H152">
        <f t="shared" si="38"/>
        <v>2.3752969121140142E-2</v>
      </c>
      <c r="I152">
        <f t="shared" si="39"/>
        <v>2.5574821852731591E-2</v>
      </c>
      <c r="J152">
        <f t="shared" si="40"/>
        <v>7.4800954813766714</v>
      </c>
      <c r="K152">
        <f t="shared" si="41"/>
        <v>7.3322938656976033</v>
      </c>
      <c r="L152">
        <f t="shared" si="42"/>
        <v>5.6420354206983703E-4</v>
      </c>
      <c r="M152">
        <f t="shared" si="43"/>
        <v>6.5407151279895737E-4</v>
      </c>
      <c r="N152">
        <f t="shared" si="44"/>
        <v>1646.1502739853256</v>
      </c>
      <c r="O152">
        <f t="shared" si="45"/>
        <v>13.711564553232632</v>
      </c>
      <c r="P152">
        <f t="shared" si="46"/>
        <v>154.34478587293455</v>
      </c>
      <c r="Q152">
        <f t="shared" si="47"/>
        <v>6.0747795374659357E-4</v>
      </c>
      <c r="R152">
        <f t="shared" si="48"/>
        <v>0.92876381536175356</v>
      </c>
      <c r="S152">
        <f t="shared" si="50"/>
        <v>1.0700762281477653E-4</v>
      </c>
      <c r="T152">
        <f t="shared" si="49"/>
        <v>1646.1502739853256</v>
      </c>
    </row>
    <row r="153" spans="2:20" x14ac:dyDescent="0.2">
      <c r="B153">
        <v>30.2</v>
      </c>
      <c r="C153">
        <v>40.308685417526149</v>
      </c>
      <c r="D153">
        <f t="shared" si="34"/>
        <v>912.04</v>
      </c>
      <c r="E153">
        <f t="shared" si="35"/>
        <v>1624.7901200890853</v>
      </c>
      <c r="F153">
        <f t="shared" si="36"/>
        <v>3.4078419243808238</v>
      </c>
      <c r="G153">
        <f t="shared" si="37"/>
        <v>3.696566964777058</v>
      </c>
      <c r="H153">
        <f t="shared" si="38"/>
        <v>3.3112582781456956E-2</v>
      </c>
      <c r="I153">
        <f t="shared" si="39"/>
        <v>2.4808549066827213E-2</v>
      </c>
      <c r="J153">
        <f t="shared" si="40"/>
        <v>6.8156838487616476</v>
      </c>
      <c r="K153">
        <f t="shared" si="41"/>
        <v>7.3931339295541161</v>
      </c>
      <c r="L153">
        <f t="shared" si="42"/>
        <v>1.0964431384588398E-3</v>
      </c>
      <c r="M153">
        <f t="shared" si="43"/>
        <v>6.154641068011734E-4</v>
      </c>
      <c r="N153">
        <f t="shared" si="44"/>
        <v>1217.3222996092898</v>
      </c>
      <c r="O153">
        <f t="shared" si="45"/>
        <v>12.597315878848431</v>
      </c>
      <c r="P153">
        <f t="shared" si="46"/>
        <v>111.63632233626716</v>
      </c>
      <c r="Q153">
        <f t="shared" si="47"/>
        <v>8.2147513466315281E-4</v>
      </c>
      <c r="R153">
        <f t="shared" si="48"/>
        <v>1.3347246826995414</v>
      </c>
      <c r="S153">
        <f t="shared" si="50"/>
        <v>1.0380146053065779E-4</v>
      </c>
      <c r="T153">
        <f t="shared" si="49"/>
        <v>1217.3222996092898</v>
      </c>
    </row>
    <row r="154" spans="2:20" x14ac:dyDescent="0.2">
      <c r="B154">
        <v>48.6</v>
      </c>
      <c r="C154">
        <v>38.63777626805048</v>
      </c>
      <c r="D154">
        <f t="shared" si="34"/>
        <v>2361.96</v>
      </c>
      <c r="E154">
        <f t="shared" si="35"/>
        <v>1492.8777549399249</v>
      </c>
      <c r="F154">
        <f t="shared" si="36"/>
        <v>3.8836235309064482</v>
      </c>
      <c r="G154">
        <f t="shared" si="37"/>
        <v>3.6542304576895588</v>
      </c>
      <c r="H154">
        <f t="shared" si="38"/>
        <v>2.0576131687242798E-2</v>
      </c>
      <c r="I154">
        <f t="shared" si="39"/>
        <v>2.5881406659184435E-2</v>
      </c>
      <c r="J154">
        <f t="shared" si="40"/>
        <v>7.7672470618128964</v>
      </c>
      <c r="K154">
        <f t="shared" si="41"/>
        <v>7.3084609153791176</v>
      </c>
      <c r="L154">
        <f t="shared" si="42"/>
        <v>4.2337719521075718E-4</v>
      </c>
      <c r="M154">
        <f t="shared" si="43"/>
        <v>6.6984721065807648E-4</v>
      </c>
      <c r="N154">
        <f t="shared" si="44"/>
        <v>1877.7959266272535</v>
      </c>
      <c r="O154">
        <f t="shared" si="45"/>
        <v>14.191655392838211</v>
      </c>
      <c r="P154">
        <f t="shared" si="46"/>
        <v>177.59560024371257</v>
      </c>
      <c r="Q154">
        <f t="shared" si="47"/>
        <v>5.3253923167046163E-4</v>
      </c>
      <c r="R154">
        <f t="shared" si="48"/>
        <v>0.79501597259363133</v>
      </c>
      <c r="S154">
        <f t="shared" si="50"/>
        <v>1.0829040443173404E-4</v>
      </c>
      <c r="T154">
        <f t="shared" si="49"/>
        <v>1877.7959266272535</v>
      </c>
    </row>
    <row r="155" spans="2:20" x14ac:dyDescent="0.2">
      <c r="B155">
        <v>35.700000000000003</v>
      </c>
      <c r="C155">
        <v>40.03507019135683</v>
      </c>
      <c r="D155">
        <f t="shared" si="34"/>
        <v>1274.4900000000002</v>
      </c>
      <c r="E155">
        <f t="shared" si="35"/>
        <v>1602.8068452268683</v>
      </c>
      <c r="F155">
        <f t="shared" si="36"/>
        <v>3.5751506887855933</v>
      </c>
      <c r="G155">
        <f t="shared" si="37"/>
        <v>3.6897558247728872</v>
      </c>
      <c r="H155">
        <f t="shared" si="38"/>
        <v>2.8011204481792715E-2</v>
      </c>
      <c r="I155">
        <f t="shared" si="39"/>
        <v>2.4978100331041506E-2</v>
      </c>
      <c r="J155">
        <f t="shared" si="40"/>
        <v>7.1503013775711866</v>
      </c>
      <c r="K155">
        <f t="shared" si="41"/>
        <v>7.3795116495457744</v>
      </c>
      <c r="L155">
        <f t="shared" si="42"/>
        <v>7.8462757652080428E-4</v>
      </c>
      <c r="M155">
        <f t="shared" si="43"/>
        <v>6.2390549614757583E-4</v>
      </c>
      <c r="N155">
        <f t="shared" si="44"/>
        <v>1429.252005831439</v>
      </c>
      <c r="O155">
        <f t="shared" si="45"/>
        <v>13.191433078387442</v>
      </c>
      <c r="P155">
        <f t="shared" si="46"/>
        <v>131.72428294439209</v>
      </c>
      <c r="Q155">
        <f t="shared" si="47"/>
        <v>6.996666759395379E-4</v>
      </c>
      <c r="R155">
        <f t="shared" si="48"/>
        <v>1.1214305375730202</v>
      </c>
      <c r="S155">
        <f t="shared" si="50"/>
        <v>1.0451088004619877E-4</v>
      </c>
      <c r="T155">
        <f t="shared" si="49"/>
        <v>1429.252005831439</v>
      </c>
    </row>
    <row r="156" spans="2:20" x14ac:dyDescent="0.2">
      <c r="B156">
        <v>11.8</v>
      </c>
      <c r="C156">
        <v>42.493288810318866</v>
      </c>
      <c r="D156">
        <f t="shared" si="34"/>
        <v>139.24</v>
      </c>
      <c r="E156">
        <f t="shared" si="35"/>
        <v>1805.6795939171705</v>
      </c>
      <c r="F156">
        <f t="shared" si="36"/>
        <v>2.4680995314716192</v>
      </c>
      <c r="G156">
        <f t="shared" si="37"/>
        <v>3.7493461531157815</v>
      </c>
      <c r="H156">
        <f t="shared" si="38"/>
        <v>8.4745762711864403E-2</v>
      </c>
      <c r="I156">
        <f t="shared" si="39"/>
        <v>2.353312788906009E-2</v>
      </c>
      <c r="J156">
        <f t="shared" si="40"/>
        <v>4.9361990629432384</v>
      </c>
      <c r="K156">
        <f t="shared" si="41"/>
        <v>7.4986923062315629</v>
      </c>
      <c r="L156">
        <f t="shared" si="42"/>
        <v>7.1818442976156272E-3</v>
      </c>
      <c r="M156">
        <f t="shared" si="43"/>
        <v>5.5380810824285785E-4</v>
      </c>
      <c r="N156">
        <f t="shared" si="44"/>
        <v>501.42080796176265</v>
      </c>
      <c r="O156">
        <f t="shared" si="45"/>
        <v>9.2537594838299775</v>
      </c>
      <c r="P156">
        <f t="shared" si="46"/>
        <v>44.242284606766226</v>
      </c>
      <c r="Q156">
        <f t="shared" si="47"/>
        <v>1.9943328719542451E-3</v>
      </c>
      <c r="R156">
        <f t="shared" si="48"/>
        <v>3.6011261703660056</v>
      </c>
      <c r="S156">
        <f t="shared" si="50"/>
        <v>9.8464970247113349E-5</v>
      </c>
      <c r="T156">
        <f t="shared" si="49"/>
        <v>501.42080796176265</v>
      </c>
    </row>
    <row r="157" spans="2:20" x14ac:dyDescent="0.2">
      <c r="B157">
        <v>22.1</v>
      </c>
      <c r="C157">
        <v>41.671666352400713</v>
      </c>
      <c r="D157">
        <f t="shared" si="34"/>
        <v>488.41000000000008</v>
      </c>
      <c r="E157">
        <f t="shared" si="35"/>
        <v>1736.5277765858057</v>
      </c>
      <c r="F157">
        <f t="shared" si="36"/>
        <v>3.095577608523707</v>
      </c>
      <c r="G157">
        <f t="shared" si="37"/>
        <v>3.7298214338932896</v>
      </c>
      <c r="H157">
        <f t="shared" si="38"/>
        <v>4.5248868778280542E-2</v>
      </c>
      <c r="I157">
        <f t="shared" si="39"/>
        <v>2.3997120526532287E-2</v>
      </c>
      <c r="J157">
        <f t="shared" si="40"/>
        <v>6.191155217047414</v>
      </c>
      <c r="K157">
        <f t="shared" si="41"/>
        <v>7.4596428677865791</v>
      </c>
      <c r="L157">
        <f t="shared" si="42"/>
        <v>2.0474601257140517E-3</v>
      </c>
      <c r="M157">
        <f t="shared" si="43"/>
        <v>5.7586179356491722E-4</v>
      </c>
      <c r="N157">
        <f t="shared" si="44"/>
        <v>920.94382638805587</v>
      </c>
      <c r="O157">
        <f t="shared" si="45"/>
        <v>11.545951714551853</v>
      </c>
      <c r="P157">
        <f t="shared" si="46"/>
        <v>82.429053689041709</v>
      </c>
      <c r="Q157">
        <f t="shared" si="47"/>
        <v>1.0858425577616418E-3</v>
      </c>
      <c r="R157">
        <f t="shared" si="48"/>
        <v>1.8855957625520685</v>
      </c>
      <c r="S157">
        <f t="shared" si="50"/>
        <v>1.0040636203569995E-4</v>
      </c>
      <c r="T157">
        <f t="shared" si="49"/>
        <v>920.94382638805587</v>
      </c>
    </row>
    <row r="158" spans="2:20" x14ac:dyDescent="0.2">
      <c r="B158">
        <v>47.3</v>
      </c>
      <c r="C158">
        <v>38.511928113041357</v>
      </c>
      <c r="D158">
        <f t="shared" si="34"/>
        <v>2237.2899999999995</v>
      </c>
      <c r="E158">
        <f t="shared" si="35"/>
        <v>1483.1686069840653</v>
      </c>
      <c r="F158">
        <f t="shared" si="36"/>
        <v>3.8565102954978872</v>
      </c>
      <c r="G158">
        <f t="shared" si="37"/>
        <v>3.6509680144270442</v>
      </c>
      <c r="H158">
        <f t="shared" si="38"/>
        <v>2.1141649048625793E-2</v>
      </c>
      <c r="I158">
        <f t="shared" si="39"/>
        <v>2.5965981164712663E-2</v>
      </c>
      <c r="J158">
        <f t="shared" si="40"/>
        <v>7.7130205909957743</v>
      </c>
      <c r="K158">
        <f t="shared" si="41"/>
        <v>7.3019360288540884</v>
      </c>
      <c r="L158">
        <f t="shared" si="42"/>
        <v>4.469693244952599E-4</v>
      </c>
      <c r="M158">
        <f t="shared" si="43"/>
        <v>6.7423217784621278E-4</v>
      </c>
      <c r="N158">
        <f t="shared" si="44"/>
        <v>1821.614199746856</v>
      </c>
      <c r="O158">
        <f t="shared" si="45"/>
        <v>14.079995736171375</v>
      </c>
      <c r="P158">
        <f t="shared" si="46"/>
        <v>172.69078708239917</v>
      </c>
      <c r="Q158">
        <f t="shared" si="47"/>
        <v>5.4896366098758267E-4</v>
      </c>
      <c r="R158">
        <f t="shared" si="48"/>
        <v>0.81420566835182573</v>
      </c>
      <c r="S158">
        <f t="shared" si="50"/>
        <v>1.0864427265570152E-4</v>
      </c>
      <c r="T158">
        <f t="shared" si="49"/>
        <v>1821.614199746856</v>
      </c>
    </row>
    <row r="159" spans="2:20" x14ac:dyDescent="0.2">
      <c r="B159">
        <v>15.3</v>
      </c>
      <c r="C159">
        <v>41.927206596746466</v>
      </c>
      <c r="D159">
        <f t="shared" si="34"/>
        <v>234.09000000000003</v>
      </c>
      <c r="E159">
        <f t="shared" si="35"/>
        <v>1757.8906530062604</v>
      </c>
      <c r="F159">
        <f t="shared" si="36"/>
        <v>2.7278528283983898</v>
      </c>
      <c r="G159">
        <f t="shared" si="37"/>
        <v>3.7359349383277509</v>
      </c>
      <c r="H159">
        <f t="shared" si="38"/>
        <v>6.535947712418301E-2</v>
      </c>
      <c r="I159">
        <f t="shared" si="39"/>
        <v>2.3850861556743912E-2</v>
      </c>
      <c r="J159">
        <f t="shared" si="40"/>
        <v>5.4557056567967797</v>
      </c>
      <c r="K159">
        <f t="shared" si="41"/>
        <v>7.4718698766555018</v>
      </c>
      <c r="L159">
        <f t="shared" si="42"/>
        <v>4.2718612499466025E-3</v>
      </c>
      <c r="M159">
        <f t="shared" si="43"/>
        <v>5.6886359699896466E-4</v>
      </c>
      <c r="N159">
        <f t="shared" si="44"/>
        <v>641.48626093022096</v>
      </c>
      <c r="O159">
        <f t="shared" si="45"/>
        <v>10.19108068822972</v>
      </c>
      <c r="P159">
        <f t="shared" si="46"/>
        <v>57.159804556414592</v>
      </c>
      <c r="Q159">
        <f t="shared" si="47"/>
        <v>1.5588798403100598E-3</v>
      </c>
      <c r="R159">
        <f t="shared" si="48"/>
        <v>2.7403403004409457</v>
      </c>
      <c r="S159">
        <f t="shared" si="50"/>
        <v>9.9794399819012181E-5</v>
      </c>
      <c r="T159">
        <f t="shared" si="49"/>
        <v>641.48626093022096</v>
      </c>
    </row>
    <row r="160" spans="2:20" x14ac:dyDescent="0.2">
      <c r="B160">
        <v>20.5</v>
      </c>
      <c r="C160">
        <v>40.539325842696634</v>
      </c>
      <c r="D160">
        <f t="shared" si="34"/>
        <v>420.25</v>
      </c>
      <c r="E160">
        <f t="shared" si="35"/>
        <v>1643.4369397803312</v>
      </c>
      <c r="F160">
        <f t="shared" si="36"/>
        <v>3.0204248861443626</v>
      </c>
      <c r="G160">
        <f t="shared" si="37"/>
        <v>3.7022725114503747</v>
      </c>
      <c r="H160">
        <f t="shared" si="38"/>
        <v>4.878048780487805E-2</v>
      </c>
      <c r="I160">
        <f t="shared" si="39"/>
        <v>2.4667405764966739E-2</v>
      </c>
      <c r="J160">
        <f t="shared" si="40"/>
        <v>6.0408497722887251</v>
      </c>
      <c r="K160">
        <f t="shared" si="41"/>
        <v>7.4045450229007495</v>
      </c>
      <c r="L160">
        <f t="shared" si="42"/>
        <v>2.3795359904818562E-3</v>
      </c>
      <c r="M160">
        <f t="shared" si="43"/>
        <v>6.0848090717351437E-4</v>
      </c>
      <c r="N160">
        <f t="shared" si="44"/>
        <v>831.05617977528095</v>
      </c>
      <c r="O160">
        <f t="shared" si="45"/>
        <v>11.182436028872901</v>
      </c>
      <c r="P160">
        <f t="shared" si="46"/>
        <v>75.89658648473268</v>
      </c>
      <c r="Q160">
        <f t="shared" si="47"/>
        <v>1.2032880860959386E-3</v>
      </c>
      <c r="R160">
        <f t="shared" si="48"/>
        <v>1.9775280898876408</v>
      </c>
      <c r="S160">
        <f t="shared" si="50"/>
        <v>1.0321090278228762E-4</v>
      </c>
      <c r="T160">
        <f t="shared" si="49"/>
        <v>831.05617977528095</v>
      </c>
    </row>
    <row r="161" spans="2:20" x14ac:dyDescent="0.2">
      <c r="B161">
        <v>18.899999999999999</v>
      </c>
      <c r="C161">
        <v>39.878771603399002</v>
      </c>
      <c r="D161">
        <f t="shared" si="34"/>
        <v>357.20999999999992</v>
      </c>
      <c r="E161">
        <f t="shared" si="35"/>
        <v>1590.3164245960627</v>
      </c>
      <c r="F161">
        <f t="shared" si="36"/>
        <v>2.9391619220655967</v>
      </c>
      <c r="G161">
        <f t="shared" si="37"/>
        <v>3.6858441422972454</v>
      </c>
      <c r="H161">
        <f t="shared" si="38"/>
        <v>5.2910052910052914E-2</v>
      </c>
      <c r="I161">
        <f t="shared" si="39"/>
        <v>2.5075998075998075E-2</v>
      </c>
      <c r="J161">
        <f t="shared" si="40"/>
        <v>5.8783238441311934</v>
      </c>
      <c r="K161">
        <f t="shared" si="41"/>
        <v>7.3716882845944909</v>
      </c>
      <c r="L161">
        <f t="shared" si="42"/>
        <v>2.7994736989445991E-3</v>
      </c>
      <c r="M161">
        <f t="shared" si="43"/>
        <v>6.2880567950745917E-4</v>
      </c>
      <c r="N161">
        <f t="shared" si="44"/>
        <v>753.70878330424114</v>
      </c>
      <c r="O161">
        <f t="shared" si="45"/>
        <v>10.833292753708593</v>
      </c>
      <c r="P161">
        <f t="shared" si="46"/>
        <v>69.662454289417937</v>
      </c>
      <c r="Q161">
        <f t="shared" si="47"/>
        <v>1.3267723849734432E-3</v>
      </c>
      <c r="R161">
        <f t="shared" si="48"/>
        <v>2.1099879155237571</v>
      </c>
      <c r="S161">
        <f t="shared" si="50"/>
        <v>1.0492049404183295E-4</v>
      </c>
      <c r="T161">
        <f t="shared" si="49"/>
        <v>753.70878330424114</v>
      </c>
    </row>
    <row r="162" spans="2:20" x14ac:dyDescent="0.2">
      <c r="B162">
        <v>45.3</v>
      </c>
      <c r="C162">
        <v>39.03306413078387</v>
      </c>
      <c r="D162">
        <f t="shared" si="34"/>
        <v>2052.0899999999997</v>
      </c>
      <c r="E162">
        <f t="shared" si="35"/>
        <v>1523.5800954378865</v>
      </c>
      <c r="F162">
        <f t="shared" si="36"/>
        <v>3.8133070324889884</v>
      </c>
      <c r="G162">
        <f t="shared" si="37"/>
        <v>3.6644090851769513</v>
      </c>
      <c r="H162">
        <f t="shared" si="38"/>
        <v>2.2075055187637971E-2</v>
      </c>
      <c r="I162">
        <f t="shared" si="39"/>
        <v>2.5619305639173192E-2</v>
      </c>
      <c r="J162">
        <f t="shared" si="40"/>
        <v>7.6266140649779768</v>
      </c>
      <c r="K162">
        <f t="shared" si="41"/>
        <v>7.3288181703539026</v>
      </c>
      <c r="L162">
        <f t="shared" si="42"/>
        <v>4.8730806153726209E-4</v>
      </c>
      <c r="M162">
        <f t="shared" si="43"/>
        <v>6.5634882143337137E-4</v>
      </c>
      <c r="N162">
        <f t="shared" si="44"/>
        <v>1768.1978051245092</v>
      </c>
      <c r="O162">
        <f t="shared" si="45"/>
        <v>13.973516934421809</v>
      </c>
      <c r="P162">
        <f t="shared" si="46"/>
        <v>165.99773155851588</v>
      </c>
      <c r="Q162">
        <f t="shared" si="47"/>
        <v>5.6554758585371288E-4</v>
      </c>
      <c r="R162">
        <f t="shared" si="48"/>
        <v>0.8616570448296661</v>
      </c>
      <c r="S162">
        <f t="shared" si="50"/>
        <v>1.071937474442393E-4</v>
      </c>
      <c r="T162">
        <f t="shared" si="49"/>
        <v>1768.1978051245092</v>
      </c>
    </row>
    <row r="163" spans="2:20" x14ac:dyDescent="0.2">
      <c r="B163">
        <v>26.1</v>
      </c>
      <c r="C163">
        <v>39.711191335740075</v>
      </c>
      <c r="D163">
        <f t="shared" si="34"/>
        <v>681.21</v>
      </c>
      <c r="E163">
        <f t="shared" si="35"/>
        <v>1576.9787173037575</v>
      </c>
      <c r="F163">
        <f t="shared" si="36"/>
        <v>3.2619353143286478</v>
      </c>
      <c r="G163">
        <f t="shared" si="37"/>
        <v>3.681633045593169</v>
      </c>
      <c r="H163">
        <f t="shared" si="38"/>
        <v>3.8314176245210725E-2</v>
      </c>
      <c r="I163">
        <f t="shared" si="39"/>
        <v>2.518181818181818E-2</v>
      </c>
      <c r="J163">
        <f t="shared" si="40"/>
        <v>6.5238706286572956</v>
      </c>
      <c r="K163">
        <f t="shared" si="41"/>
        <v>7.3632660911863379</v>
      </c>
      <c r="L163">
        <f t="shared" si="42"/>
        <v>1.4679761013490697E-3</v>
      </c>
      <c r="M163">
        <f t="shared" si="43"/>
        <v>6.3412396694214864E-4</v>
      </c>
      <c r="N163">
        <f t="shared" si="44"/>
        <v>1036.4620938628161</v>
      </c>
      <c r="O163">
        <f t="shared" si="45"/>
        <v>12.009248845819691</v>
      </c>
      <c r="P163">
        <f t="shared" si="46"/>
        <v>96.090622489981712</v>
      </c>
      <c r="Q163">
        <f t="shared" si="47"/>
        <v>9.6482061999303361E-4</v>
      </c>
      <c r="R163">
        <f t="shared" si="48"/>
        <v>1.5215015837448302</v>
      </c>
      <c r="S163">
        <f t="shared" si="50"/>
        <v>1.0536325599087105E-4</v>
      </c>
      <c r="T163">
        <f t="shared" si="49"/>
        <v>1036.4620938628161</v>
      </c>
    </row>
    <row r="164" spans="2:20" x14ac:dyDescent="0.2">
      <c r="B164">
        <v>42.3</v>
      </c>
      <c r="C164">
        <v>38.305439158317625</v>
      </c>
      <c r="D164">
        <f t="shared" si="34"/>
        <v>1789.2899999999997</v>
      </c>
      <c r="E164">
        <f t="shared" si="35"/>
        <v>1467.3066691115732</v>
      </c>
      <c r="F164">
        <f t="shared" si="36"/>
        <v>3.7447870860522321</v>
      </c>
      <c r="G164">
        <f t="shared" si="37"/>
        <v>3.6455919006809685</v>
      </c>
      <c r="H164">
        <f t="shared" si="38"/>
        <v>2.3640661938534282E-2</v>
      </c>
      <c r="I164">
        <f t="shared" si="39"/>
        <v>2.6105953148506337E-2</v>
      </c>
      <c r="J164">
        <f t="shared" si="40"/>
        <v>7.4895741721044642</v>
      </c>
      <c r="K164">
        <f t="shared" si="41"/>
        <v>7.291183801361937</v>
      </c>
      <c r="L164">
        <f t="shared" si="42"/>
        <v>5.5888089689206343E-4</v>
      </c>
      <c r="M164">
        <f t="shared" si="43"/>
        <v>6.8152078979200796E-4</v>
      </c>
      <c r="N164">
        <f t="shared" si="44"/>
        <v>1620.3200763968355</v>
      </c>
      <c r="O164">
        <f t="shared" si="45"/>
        <v>13.651965470686703</v>
      </c>
      <c r="P164">
        <f t="shared" si="46"/>
        <v>154.20853739880496</v>
      </c>
      <c r="Q164">
        <f t="shared" si="47"/>
        <v>6.1716201296705298E-4</v>
      </c>
      <c r="R164">
        <f t="shared" si="48"/>
        <v>0.90556593754888015</v>
      </c>
      <c r="S164">
        <f t="shared" si="50"/>
        <v>1.0922992949165832E-4</v>
      </c>
      <c r="T164">
        <f t="shared" si="49"/>
        <v>1620.3200763968355</v>
      </c>
    </row>
    <row r="165" spans="2:20" x14ac:dyDescent="0.2">
      <c r="B165">
        <v>38.9</v>
      </c>
      <c r="C165">
        <v>38.994650652037215</v>
      </c>
      <c r="D165">
        <f t="shared" si="34"/>
        <v>1513.2099999999998</v>
      </c>
      <c r="E165">
        <f t="shared" si="35"/>
        <v>1520.5827794744264</v>
      </c>
      <c r="F165">
        <f t="shared" si="36"/>
        <v>3.6609942506244004</v>
      </c>
      <c r="G165">
        <f t="shared" si="37"/>
        <v>3.6634244739536972</v>
      </c>
      <c r="H165">
        <f t="shared" si="38"/>
        <v>2.570694087403599E-2</v>
      </c>
      <c r="I165">
        <f t="shared" si="39"/>
        <v>2.5644543117550832E-2</v>
      </c>
      <c r="J165">
        <f t="shared" si="40"/>
        <v>7.3219885012488009</v>
      </c>
      <c r="K165">
        <f t="shared" si="41"/>
        <v>7.3268489479073944</v>
      </c>
      <c r="L165">
        <f t="shared" si="42"/>
        <v>6.608468091011823E-4</v>
      </c>
      <c r="M165">
        <f t="shared" si="43"/>
        <v>6.5764259170792382E-4</v>
      </c>
      <c r="N165">
        <f t="shared" si="44"/>
        <v>1516.8919103642477</v>
      </c>
      <c r="O165">
        <f t="shared" si="45"/>
        <v>13.411775936741204</v>
      </c>
      <c r="P165">
        <f t="shared" si="46"/>
        <v>142.50721203679882</v>
      </c>
      <c r="Q165">
        <f t="shared" si="47"/>
        <v>6.592427536645458E-4</v>
      </c>
      <c r="R165">
        <f t="shared" si="48"/>
        <v>1.0024331787156098</v>
      </c>
      <c r="S165">
        <f t="shared" si="50"/>
        <v>1.072993435880788E-4</v>
      </c>
      <c r="T165">
        <f t="shared" si="49"/>
        <v>1516.8919103642477</v>
      </c>
    </row>
    <row r="166" spans="2:20" x14ac:dyDescent="0.2">
      <c r="B166">
        <v>41.7</v>
      </c>
      <c r="C166">
        <v>38.510943757398685</v>
      </c>
      <c r="D166">
        <f t="shared" si="34"/>
        <v>1738.8900000000003</v>
      </c>
      <c r="E166">
        <f t="shared" si="35"/>
        <v>1483.0927890855248</v>
      </c>
      <c r="F166">
        <f t="shared" si="36"/>
        <v>3.730501128804756</v>
      </c>
      <c r="G166">
        <f t="shared" si="37"/>
        <v>3.6509424543403108</v>
      </c>
      <c r="H166">
        <f t="shared" si="38"/>
        <v>2.3980815347721823E-2</v>
      </c>
      <c r="I166">
        <f t="shared" si="39"/>
        <v>2.5966644865925443E-2</v>
      </c>
      <c r="J166">
        <f t="shared" si="40"/>
        <v>7.4610022576095121</v>
      </c>
      <c r="K166">
        <f t="shared" si="41"/>
        <v>7.3018849086806217</v>
      </c>
      <c r="L166">
        <f t="shared" si="42"/>
        <v>5.7507950474153051E-4</v>
      </c>
      <c r="M166">
        <f t="shared" si="43"/>
        <v>6.7426664559309219E-4</v>
      </c>
      <c r="N166">
        <f t="shared" si="44"/>
        <v>1605.9063546835253</v>
      </c>
      <c r="O166">
        <f t="shared" si="45"/>
        <v>13.619844947117736</v>
      </c>
      <c r="P166">
        <f t="shared" si="46"/>
        <v>152.24430034599098</v>
      </c>
      <c r="Q166">
        <f t="shared" si="47"/>
        <v>6.2270131572962693E-4</v>
      </c>
      <c r="R166">
        <f t="shared" si="48"/>
        <v>0.92352383111267833</v>
      </c>
      <c r="S166">
        <f t="shared" si="50"/>
        <v>1.0864704964822361E-4</v>
      </c>
      <c r="T166">
        <f t="shared" si="49"/>
        <v>1605.9063546835253</v>
      </c>
    </row>
    <row r="167" spans="2:20" x14ac:dyDescent="0.2">
      <c r="B167">
        <v>15.8</v>
      </c>
      <c r="C167">
        <v>44.420589889076318</v>
      </c>
      <c r="D167">
        <f t="shared" si="34"/>
        <v>249.64000000000001</v>
      </c>
      <c r="E167">
        <f t="shared" si="35"/>
        <v>1973.1888060935091</v>
      </c>
      <c r="F167">
        <f t="shared" si="36"/>
        <v>2.760009940032921</v>
      </c>
      <c r="G167">
        <f t="shared" si="37"/>
        <v>3.7937030981862172</v>
      </c>
      <c r="H167">
        <f t="shared" si="38"/>
        <v>6.3291139240506319E-2</v>
      </c>
      <c r="I167">
        <f t="shared" si="39"/>
        <v>2.2512082853855007E-2</v>
      </c>
      <c r="J167">
        <f t="shared" si="40"/>
        <v>5.520019880065842</v>
      </c>
      <c r="K167">
        <f t="shared" si="41"/>
        <v>7.5874061963724344</v>
      </c>
      <c r="L167">
        <f t="shared" si="42"/>
        <v>4.0057683063611585E-3</v>
      </c>
      <c r="M167">
        <f t="shared" si="43"/>
        <v>5.0679387441883255E-4</v>
      </c>
      <c r="N167">
        <f t="shared" si="44"/>
        <v>701.84532024740588</v>
      </c>
      <c r="O167">
        <f t="shared" si="45"/>
        <v>10.470658260527648</v>
      </c>
      <c r="P167">
        <f t="shared" si="46"/>
        <v>59.940508951342231</v>
      </c>
      <c r="Q167">
        <f t="shared" si="47"/>
        <v>1.4248153704971521E-3</v>
      </c>
      <c r="R167">
        <f t="shared" si="48"/>
        <v>2.8114297398149564</v>
      </c>
      <c r="S167">
        <f t="shared" si="50"/>
        <v>9.4192815288096266E-5</v>
      </c>
      <c r="T167">
        <f t="shared" si="49"/>
        <v>701.84532024740588</v>
      </c>
    </row>
    <row r="168" spans="2:20" x14ac:dyDescent="0.2">
      <c r="B168">
        <v>24.9</v>
      </c>
      <c r="C168">
        <v>40.224398983742816</v>
      </c>
      <c r="D168">
        <f t="shared" si="34"/>
        <v>620.00999999999988</v>
      </c>
      <c r="E168">
        <f t="shared" si="35"/>
        <v>1618.0022736033302</v>
      </c>
      <c r="F168">
        <f t="shared" si="36"/>
        <v>3.2148678034706619</v>
      </c>
      <c r="G168">
        <f t="shared" si="37"/>
        <v>3.694473751405551</v>
      </c>
      <c r="H168">
        <f t="shared" si="38"/>
        <v>4.0160642570281124E-2</v>
      </c>
      <c r="I168">
        <f t="shared" si="39"/>
        <v>2.4860533041255937E-2</v>
      </c>
      <c r="J168">
        <f t="shared" si="40"/>
        <v>6.4297356069413238</v>
      </c>
      <c r="K168">
        <f t="shared" si="41"/>
        <v>7.3889475028111029</v>
      </c>
      <c r="L168">
        <f t="shared" si="42"/>
        <v>1.6128772116578765E-3</v>
      </c>
      <c r="M168">
        <f t="shared" si="43"/>
        <v>6.1804610309537818E-4</v>
      </c>
      <c r="N168">
        <f t="shared" si="44"/>
        <v>1001.587534695196</v>
      </c>
      <c r="O168">
        <f t="shared" si="45"/>
        <v>11.877244714161179</v>
      </c>
      <c r="P168">
        <f t="shared" si="46"/>
        <v>91.992396409998221</v>
      </c>
      <c r="Q168">
        <f t="shared" si="47"/>
        <v>9.9841498157654356E-4</v>
      </c>
      <c r="R168">
        <f t="shared" si="48"/>
        <v>1.6154377101904744</v>
      </c>
      <c r="S168">
        <f t="shared" si="50"/>
        <v>1.0401896669981563E-4</v>
      </c>
      <c r="T168">
        <f t="shared" si="49"/>
        <v>1001.587534695196</v>
      </c>
    </row>
    <row r="169" spans="2:20" x14ac:dyDescent="0.2">
      <c r="B169">
        <v>9.9</v>
      </c>
      <c r="C169">
        <v>47.925009901861557</v>
      </c>
      <c r="D169">
        <f t="shared" si="34"/>
        <v>98.01</v>
      </c>
      <c r="E169">
        <f t="shared" si="35"/>
        <v>2296.8065740935285</v>
      </c>
      <c r="F169">
        <f t="shared" si="36"/>
        <v>2.2925347571405443</v>
      </c>
      <c r="G169">
        <f t="shared" si="37"/>
        <v>3.8696374955432997</v>
      </c>
      <c r="H169">
        <f t="shared" si="38"/>
        <v>0.10101010101010101</v>
      </c>
      <c r="I169">
        <f t="shared" si="39"/>
        <v>2.0865932047750228E-2</v>
      </c>
      <c r="J169">
        <f t="shared" si="40"/>
        <v>4.5850695142810887</v>
      </c>
      <c r="K169">
        <f t="shared" si="41"/>
        <v>7.7392749910866003</v>
      </c>
      <c r="L169">
        <f t="shared" si="42"/>
        <v>1.0203040506070809E-2</v>
      </c>
      <c r="M169">
        <f t="shared" si="43"/>
        <v>4.3538712022132999E-4</v>
      </c>
      <c r="N169">
        <f t="shared" si="44"/>
        <v>474.45759802842946</v>
      </c>
      <c r="O169">
        <f t="shared" si="45"/>
        <v>8.8712784560673033</v>
      </c>
      <c r="P169">
        <f t="shared" si="46"/>
        <v>38.309411205878668</v>
      </c>
      <c r="Q169">
        <f t="shared" si="47"/>
        <v>2.1076699038131545E-3</v>
      </c>
      <c r="R169">
        <f t="shared" si="48"/>
        <v>4.8409100910971272</v>
      </c>
      <c r="S169">
        <f t="shared" si="50"/>
        <v>8.730515501150723E-5</v>
      </c>
      <c r="T169">
        <f t="shared" si="49"/>
        <v>474.45759802842946</v>
      </c>
    </row>
    <row r="170" spans="2:20" x14ac:dyDescent="0.2">
      <c r="B170">
        <v>20.3</v>
      </c>
      <c r="C170">
        <v>40.313408315430301</v>
      </c>
      <c r="D170">
        <f t="shared" si="34"/>
        <v>412.09000000000003</v>
      </c>
      <c r="E170">
        <f t="shared" si="35"/>
        <v>1625.1708900066051</v>
      </c>
      <c r="F170">
        <f t="shared" si="36"/>
        <v>3.0106208860477417</v>
      </c>
      <c r="G170">
        <f t="shared" si="37"/>
        <v>3.6966841261577881</v>
      </c>
      <c r="H170">
        <f t="shared" si="38"/>
        <v>4.926108374384236E-2</v>
      </c>
      <c r="I170">
        <f t="shared" si="39"/>
        <v>2.4805642633228844E-2</v>
      </c>
      <c r="J170">
        <f t="shared" si="40"/>
        <v>6.0212417720954834</v>
      </c>
      <c r="K170">
        <f t="shared" si="41"/>
        <v>7.3933682523155762</v>
      </c>
      <c r="L170">
        <f t="shared" si="42"/>
        <v>2.4266543716178501E-3</v>
      </c>
      <c r="M170">
        <f t="shared" si="43"/>
        <v>6.1531990644746041E-4</v>
      </c>
      <c r="N170">
        <f t="shared" si="44"/>
        <v>818.3621888032352</v>
      </c>
      <c r="O170">
        <f t="shared" si="45"/>
        <v>11.129314439331782</v>
      </c>
      <c r="P170">
        <f t="shared" si="46"/>
        <v>75.042687761003094</v>
      </c>
      <c r="Q170">
        <f t="shared" si="47"/>
        <v>1.2219528390753124E-3</v>
      </c>
      <c r="R170">
        <f t="shared" si="48"/>
        <v>1.9858821830261231</v>
      </c>
      <c r="S170">
        <f t="shared" si="50"/>
        <v>1.0378929972062278E-4</v>
      </c>
      <c r="T170">
        <f t="shared" si="49"/>
        <v>818.3621888032352</v>
      </c>
    </row>
    <row r="171" spans="2:20" x14ac:dyDescent="0.2">
      <c r="B171">
        <v>27.5</v>
      </c>
      <c r="C171">
        <v>39.711191335740075</v>
      </c>
      <c r="D171">
        <f t="shared" si="34"/>
        <v>756.25</v>
      </c>
      <c r="E171">
        <f t="shared" si="35"/>
        <v>1576.9787173037575</v>
      </c>
      <c r="F171">
        <f t="shared" si="36"/>
        <v>3.3141860046725258</v>
      </c>
      <c r="G171">
        <f t="shared" si="37"/>
        <v>3.681633045593169</v>
      </c>
      <c r="H171">
        <f t="shared" si="38"/>
        <v>3.6363636363636362E-2</v>
      </c>
      <c r="I171">
        <f t="shared" si="39"/>
        <v>2.518181818181818E-2</v>
      </c>
      <c r="J171">
        <f t="shared" si="40"/>
        <v>6.6283720093450516</v>
      </c>
      <c r="K171">
        <f t="shared" si="41"/>
        <v>7.3632660911863379</v>
      </c>
      <c r="L171">
        <f t="shared" si="42"/>
        <v>1.3223140495867767E-3</v>
      </c>
      <c r="M171">
        <f t="shared" si="43"/>
        <v>6.3412396694214864E-4</v>
      </c>
      <c r="N171">
        <f t="shared" si="44"/>
        <v>1092.057761732852</v>
      </c>
      <c r="O171">
        <f t="shared" si="45"/>
        <v>12.201616714044768</v>
      </c>
      <c r="P171">
        <f t="shared" si="46"/>
        <v>101.24490875381214</v>
      </c>
      <c r="Q171">
        <f t="shared" si="47"/>
        <v>9.1570247933884282E-4</v>
      </c>
      <c r="R171">
        <f t="shared" si="48"/>
        <v>1.4440433212996391</v>
      </c>
      <c r="S171">
        <f t="shared" si="50"/>
        <v>1.0536325599087105E-4</v>
      </c>
      <c r="T171">
        <f t="shared" si="49"/>
        <v>1092.057761732852</v>
      </c>
    </row>
    <row r="172" spans="2:20" x14ac:dyDescent="0.2">
      <c r="B172">
        <v>23.2</v>
      </c>
      <c r="C172">
        <v>41.83332240508819</v>
      </c>
      <c r="D172">
        <f t="shared" si="34"/>
        <v>538.24</v>
      </c>
      <c r="E172">
        <f t="shared" si="35"/>
        <v>1750.0268634480535</v>
      </c>
      <c r="F172">
        <f t="shared" si="36"/>
        <v>3.1441522786722644</v>
      </c>
      <c r="G172">
        <f t="shared" si="37"/>
        <v>3.7336932086707431</v>
      </c>
      <c r="H172">
        <f t="shared" si="38"/>
        <v>4.3103448275862072E-2</v>
      </c>
      <c r="I172">
        <f t="shared" si="39"/>
        <v>2.3904388714733542E-2</v>
      </c>
      <c r="J172">
        <f t="shared" si="40"/>
        <v>6.2883045573445289</v>
      </c>
      <c r="K172">
        <f t="shared" si="41"/>
        <v>7.4673864173414861</v>
      </c>
      <c r="L172">
        <f t="shared" si="42"/>
        <v>1.857907253269917E-3</v>
      </c>
      <c r="M172">
        <f t="shared" si="43"/>
        <v>5.7141979982508028E-4</v>
      </c>
      <c r="N172">
        <f t="shared" si="44"/>
        <v>970.53307979804595</v>
      </c>
      <c r="O172">
        <f t="shared" si="45"/>
        <v>11.739300009905275</v>
      </c>
      <c r="P172">
        <f t="shared" si="46"/>
        <v>86.621682441161241</v>
      </c>
      <c r="Q172">
        <f t="shared" si="47"/>
        <v>1.0303615825316182E-3</v>
      </c>
      <c r="R172">
        <f t="shared" si="48"/>
        <v>1.8031604484951806</v>
      </c>
      <c r="S172">
        <f t="shared" si="50"/>
        <v>1.000183628231529E-4</v>
      </c>
      <c r="T172">
        <f t="shared" si="49"/>
        <v>970.53307979804595</v>
      </c>
    </row>
    <row r="173" spans="2:20" x14ac:dyDescent="0.2">
      <c r="B173">
        <v>26.6</v>
      </c>
      <c r="C173">
        <v>39.765159957598321</v>
      </c>
      <c r="D173">
        <f t="shared" si="34"/>
        <v>707.56000000000006</v>
      </c>
      <c r="E173">
        <f t="shared" si="35"/>
        <v>1581.267946453381</v>
      </c>
      <c r="F173">
        <f t="shared" si="36"/>
        <v>3.2809112157876537</v>
      </c>
      <c r="G173">
        <f t="shared" si="37"/>
        <v>3.6829911509735798</v>
      </c>
      <c r="H173">
        <f t="shared" si="38"/>
        <v>3.7593984962406013E-2</v>
      </c>
      <c r="I173">
        <f t="shared" si="39"/>
        <v>2.514764183185236E-2</v>
      </c>
      <c r="J173">
        <f t="shared" si="40"/>
        <v>6.5618224315753064</v>
      </c>
      <c r="K173">
        <f t="shared" si="41"/>
        <v>7.3659823019471595</v>
      </c>
      <c r="L173">
        <f t="shared" si="42"/>
        <v>1.4133077053536094E-3</v>
      </c>
      <c r="M173">
        <f t="shared" si="43"/>
        <v>6.3240388970313074E-4</v>
      </c>
      <c r="N173">
        <f t="shared" si="44"/>
        <v>1057.7532548721153</v>
      </c>
      <c r="O173">
        <f t="shared" si="45"/>
        <v>12.083566974875897</v>
      </c>
      <c r="P173">
        <f t="shared" si="46"/>
        <v>97.967564615897231</v>
      </c>
      <c r="Q173">
        <f t="shared" si="47"/>
        <v>9.4540006886663006E-4</v>
      </c>
      <c r="R173">
        <f t="shared" si="48"/>
        <v>1.4949308254736211</v>
      </c>
      <c r="S173">
        <f t="shared" si="50"/>
        <v>1.0522025871067933E-4</v>
      </c>
      <c r="T173">
        <f t="shared" si="49"/>
        <v>1057.7532548721153</v>
      </c>
    </row>
    <row r="174" spans="2:20" x14ac:dyDescent="0.2">
      <c r="B174">
        <v>11.9</v>
      </c>
      <c r="C174">
        <v>45.732452922474927</v>
      </c>
      <c r="D174">
        <f t="shared" si="34"/>
        <v>141.61000000000001</v>
      </c>
      <c r="E174">
        <f t="shared" si="35"/>
        <v>2091.4572503063855</v>
      </c>
      <c r="F174">
        <f t="shared" si="36"/>
        <v>2.4765384001174837</v>
      </c>
      <c r="G174">
        <f t="shared" si="37"/>
        <v>3.8228081754720811</v>
      </c>
      <c r="H174">
        <f t="shared" si="38"/>
        <v>8.4033613445378144E-2</v>
      </c>
      <c r="I174">
        <f t="shared" si="39"/>
        <v>2.186631016042781E-2</v>
      </c>
      <c r="J174">
        <f t="shared" si="40"/>
        <v>4.9530768002349674</v>
      </c>
      <c r="K174">
        <f t="shared" si="41"/>
        <v>7.6456163509441621</v>
      </c>
      <c r="L174">
        <f t="shared" si="42"/>
        <v>7.0616481886872388E-3</v>
      </c>
      <c r="M174">
        <f t="shared" si="43"/>
        <v>4.7813552003202848E-4</v>
      </c>
      <c r="N174">
        <f t="shared" si="44"/>
        <v>544.21618977745163</v>
      </c>
      <c r="O174">
        <f t="shared" si="45"/>
        <v>9.4673312428396645</v>
      </c>
      <c r="P174">
        <f t="shared" si="46"/>
        <v>45.491417288117766</v>
      </c>
      <c r="Q174">
        <f t="shared" si="47"/>
        <v>1.8375050554981351E-3</v>
      </c>
      <c r="R174">
        <f t="shared" si="48"/>
        <v>3.843063270796212</v>
      </c>
      <c r="S174">
        <f t="shared" si="50"/>
        <v>9.1490837491329751E-5</v>
      </c>
      <c r="T174">
        <f t="shared" si="49"/>
        <v>544.21618977745163</v>
      </c>
    </row>
    <row r="175" spans="2:20" x14ac:dyDescent="0.2">
      <c r="B175">
        <v>39.700000000000003</v>
      </c>
      <c r="C175">
        <v>38.911511284962003</v>
      </c>
      <c r="D175">
        <f t="shared" si="34"/>
        <v>1576.0900000000001</v>
      </c>
      <c r="E175">
        <f t="shared" si="35"/>
        <v>1514.1057104797253</v>
      </c>
      <c r="F175">
        <f t="shared" si="36"/>
        <v>3.6813511876931448</v>
      </c>
      <c r="G175">
        <f t="shared" si="37"/>
        <v>3.6612901267706386</v>
      </c>
      <c r="H175">
        <f t="shared" si="38"/>
        <v>2.5188916876574305E-2</v>
      </c>
      <c r="I175">
        <f t="shared" si="39"/>
        <v>2.569933592855507E-2</v>
      </c>
      <c r="J175">
        <f t="shared" si="40"/>
        <v>7.3627023753862897</v>
      </c>
      <c r="K175">
        <f t="shared" si="41"/>
        <v>7.3225802535412772</v>
      </c>
      <c r="L175">
        <f t="shared" si="42"/>
        <v>6.3448153341496985E-4</v>
      </c>
      <c r="M175">
        <f t="shared" si="43"/>
        <v>6.6045586716872149E-4</v>
      </c>
      <c r="N175">
        <f t="shared" si="44"/>
        <v>1544.7869980129917</v>
      </c>
      <c r="O175">
        <f t="shared" si="45"/>
        <v>13.478494756676275</v>
      </c>
      <c r="P175">
        <f t="shared" si="46"/>
        <v>145.35321803279436</v>
      </c>
      <c r="Q175">
        <f t="shared" si="47"/>
        <v>6.473384364875332E-4</v>
      </c>
      <c r="R175">
        <f t="shared" si="48"/>
        <v>0.98013882329879087</v>
      </c>
      <c r="S175">
        <f t="shared" si="50"/>
        <v>1.0752860221152749E-4</v>
      </c>
      <c r="T175">
        <f t="shared" si="49"/>
        <v>1544.7869980129917</v>
      </c>
    </row>
    <row r="176" spans="2:20" x14ac:dyDescent="0.2">
      <c r="B176">
        <v>23.9</v>
      </c>
      <c r="C176">
        <v>40.999329413782888</v>
      </c>
      <c r="D176">
        <f t="shared" si="34"/>
        <v>571.20999999999992</v>
      </c>
      <c r="E176">
        <f t="shared" si="35"/>
        <v>1680.9450123798827</v>
      </c>
      <c r="F176">
        <f t="shared" si="36"/>
        <v>3.1738784589374651</v>
      </c>
      <c r="G176">
        <f t="shared" si="37"/>
        <v>3.7135557108091577</v>
      </c>
      <c r="H176">
        <f t="shared" si="38"/>
        <v>4.1841004184100423E-2</v>
      </c>
      <c r="I176">
        <f t="shared" si="39"/>
        <v>2.4390642829973372E-2</v>
      </c>
      <c r="J176">
        <f t="shared" si="40"/>
        <v>6.3477569178749302</v>
      </c>
      <c r="K176">
        <f t="shared" si="41"/>
        <v>7.4271114216183154</v>
      </c>
      <c r="L176">
        <f t="shared" si="42"/>
        <v>1.7506696311339091E-3</v>
      </c>
      <c r="M176">
        <f t="shared" si="43"/>
        <v>5.9490345765933147E-4</v>
      </c>
      <c r="N176">
        <f t="shared" si="44"/>
        <v>979.88397298941095</v>
      </c>
      <c r="O176">
        <f t="shared" si="45"/>
        <v>11.786374476601392</v>
      </c>
      <c r="P176">
        <f t="shared" si="46"/>
        <v>88.753981488338866</v>
      </c>
      <c r="Q176">
        <f t="shared" si="47"/>
        <v>1.0205289887018148E-3</v>
      </c>
      <c r="R176">
        <f t="shared" si="48"/>
        <v>1.7154531135474014</v>
      </c>
      <c r="S176">
        <f t="shared" si="50"/>
        <v>1.0205289887018147E-4</v>
      </c>
      <c r="T176">
        <f t="shared" si="49"/>
        <v>979.88397298941095</v>
      </c>
    </row>
    <row r="177" spans="2:20" x14ac:dyDescent="0.2">
      <c r="B177">
        <v>30.1</v>
      </c>
      <c r="C177">
        <v>38.981833594311084</v>
      </c>
      <c r="D177">
        <f t="shared" si="34"/>
        <v>906.0100000000001</v>
      </c>
      <c r="E177">
        <f t="shared" si="35"/>
        <v>1519.5833503745603</v>
      </c>
      <c r="F177">
        <f t="shared" si="36"/>
        <v>3.4045251717548299</v>
      </c>
      <c r="G177">
        <f t="shared" si="37"/>
        <v>3.6630957323345941</v>
      </c>
      <c r="H177">
        <f t="shared" si="38"/>
        <v>3.3222591362126241E-2</v>
      </c>
      <c r="I177">
        <f t="shared" si="39"/>
        <v>2.5652974932044697E-2</v>
      </c>
      <c r="J177">
        <f t="shared" si="40"/>
        <v>6.8090503435096599</v>
      </c>
      <c r="K177">
        <f t="shared" si="41"/>
        <v>7.3261914646691881</v>
      </c>
      <c r="L177">
        <f t="shared" si="42"/>
        <v>1.103740576814825E-3</v>
      </c>
      <c r="M177">
        <f t="shared" si="43"/>
        <v>6.5807512286411357E-4</v>
      </c>
      <c r="N177">
        <f t="shared" si="44"/>
        <v>1173.3531911887637</v>
      </c>
      <c r="O177">
        <f t="shared" si="45"/>
        <v>12.471101627280818</v>
      </c>
      <c r="P177">
        <f t="shared" si="46"/>
        <v>110.25918154327128</v>
      </c>
      <c r="Q177">
        <f t="shared" si="47"/>
        <v>8.5225830339018911E-4</v>
      </c>
      <c r="R177">
        <f t="shared" si="48"/>
        <v>1.295077528050202</v>
      </c>
      <c r="S177">
        <f t="shared" si="50"/>
        <v>1.0733462314663053E-4</v>
      </c>
      <c r="T177">
        <f t="shared" si="49"/>
        <v>1173.3531911887637</v>
      </c>
    </row>
    <row r="178" spans="2:20" x14ac:dyDescent="0.2">
      <c r="B178">
        <v>39.5</v>
      </c>
      <c r="C178">
        <v>38.789447841806897</v>
      </c>
      <c r="D178">
        <f t="shared" si="34"/>
        <v>1560.25</v>
      </c>
      <c r="E178">
        <f t="shared" si="35"/>
        <v>1504.6212638722577</v>
      </c>
      <c r="F178">
        <f t="shared" si="36"/>
        <v>3.6763006719070761</v>
      </c>
      <c r="G178">
        <f t="shared" si="37"/>
        <v>3.6581482468005997</v>
      </c>
      <c r="H178">
        <f t="shared" si="38"/>
        <v>2.5316455696202531E-2</v>
      </c>
      <c r="I178">
        <f t="shared" si="39"/>
        <v>2.5780207134637516E-2</v>
      </c>
      <c r="J178">
        <f t="shared" si="40"/>
        <v>7.3526013438141522</v>
      </c>
      <c r="K178">
        <f t="shared" si="41"/>
        <v>7.3162964936011994</v>
      </c>
      <c r="L178">
        <f t="shared" si="42"/>
        <v>6.4092292901778559E-4</v>
      </c>
      <c r="M178">
        <f t="shared" si="43"/>
        <v>6.6461907990481505E-4</v>
      </c>
      <c r="N178">
        <f t="shared" si="44"/>
        <v>1532.1831897513725</v>
      </c>
      <c r="O178">
        <f t="shared" si="45"/>
        <v>13.448452857648737</v>
      </c>
      <c r="P178">
        <f t="shared" si="46"/>
        <v>144.49685574862369</v>
      </c>
      <c r="Q178">
        <f t="shared" si="47"/>
        <v>6.5266347176297509E-4</v>
      </c>
      <c r="R178">
        <f t="shared" si="48"/>
        <v>0.98201133776726324</v>
      </c>
      <c r="S178">
        <f t="shared" si="50"/>
        <v>1.0786697545873438E-4</v>
      </c>
      <c r="T178">
        <f t="shared" si="49"/>
        <v>1532.1831897513725</v>
      </c>
    </row>
    <row r="179" spans="2:20" x14ac:dyDescent="0.2">
      <c r="B179">
        <v>23.5</v>
      </c>
      <c r="C179">
        <v>40.444340139247437</v>
      </c>
      <c r="D179">
        <f t="shared" si="34"/>
        <v>552.25</v>
      </c>
      <c r="E179">
        <f t="shared" si="35"/>
        <v>1635.7446492991414</v>
      </c>
      <c r="F179">
        <f t="shared" si="36"/>
        <v>3.1570004211501135</v>
      </c>
      <c r="G179">
        <f t="shared" si="37"/>
        <v>3.6999267113225445</v>
      </c>
      <c r="H179">
        <f t="shared" si="38"/>
        <v>4.2553191489361701E-2</v>
      </c>
      <c r="I179">
        <f t="shared" si="39"/>
        <v>2.4725338491295937E-2</v>
      </c>
      <c r="J179">
        <f t="shared" si="40"/>
        <v>6.314000842300227</v>
      </c>
      <c r="K179">
        <f t="shared" si="41"/>
        <v>7.3998534226450889</v>
      </c>
      <c r="L179">
        <f t="shared" si="42"/>
        <v>1.8107741059302852E-3</v>
      </c>
      <c r="M179">
        <f t="shared" si="43"/>
        <v>6.1134236350916045E-4</v>
      </c>
      <c r="N179">
        <f t="shared" si="44"/>
        <v>950.44199327231479</v>
      </c>
      <c r="O179">
        <f t="shared" si="45"/>
        <v>11.680670185869827</v>
      </c>
      <c r="P179">
        <f t="shared" si="46"/>
        <v>86.948277716079801</v>
      </c>
      <c r="Q179">
        <f t="shared" si="47"/>
        <v>1.0521420634594016E-3</v>
      </c>
      <c r="R179">
        <f t="shared" si="48"/>
        <v>1.7210357506062739</v>
      </c>
      <c r="S179">
        <f t="shared" si="50"/>
        <v>1.0345329912676124E-4</v>
      </c>
      <c r="T179">
        <f t="shared" si="49"/>
        <v>950.44199327231479</v>
      </c>
    </row>
    <row r="180" spans="2:20" x14ac:dyDescent="0.2">
      <c r="B180">
        <v>38.9</v>
      </c>
      <c r="C180">
        <v>38.973340741213008</v>
      </c>
      <c r="D180">
        <f t="shared" si="34"/>
        <v>1513.2099999999998</v>
      </c>
      <c r="E180">
        <f t="shared" si="35"/>
        <v>1518.9212885306936</v>
      </c>
      <c r="F180">
        <f t="shared" si="36"/>
        <v>3.6609942506244004</v>
      </c>
      <c r="G180">
        <f t="shared" si="37"/>
        <v>3.6628778416505163</v>
      </c>
      <c r="H180">
        <f t="shared" si="38"/>
        <v>2.570694087403599E-2</v>
      </c>
      <c r="I180">
        <f t="shared" si="39"/>
        <v>2.5658565085300306E-2</v>
      </c>
      <c r="J180">
        <f t="shared" si="40"/>
        <v>7.3219885012488009</v>
      </c>
      <c r="K180">
        <f t="shared" si="41"/>
        <v>7.3257556833010327</v>
      </c>
      <c r="L180">
        <f t="shared" si="42"/>
        <v>6.608468091011823E-4</v>
      </c>
      <c r="M180">
        <f t="shared" si="43"/>
        <v>6.5836196223659194E-4</v>
      </c>
      <c r="N180">
        <f t="shared" si="44"/>
        <v>1516.062954833186</v>
      </c>
      <c r="O180">
        <f t="shared" si="45"/>
        <v>13.409774719022053</v>
      </c>
      <c r="P180">
        <f t="shared" si="46"/>
        <v>142.48594804020507</v>
      </c>
      <c r="Q180">
        <f t="shared" si="47"/>
        <v>6.5960321556041916E-4</v>
      </c>
      <c r="R180">
        <f t="shared" si="48"/>
        <v>1.0018853660980207</v>
      </c>
      <c r="S180">
        <f t="shared" si="50"/>
        <v>1.0735801290920631E-4</v>
      </c>
      <c r="T180">
        <f t="shared" si="49"/>
        <v>1516.062954833186</v>
      </c>
    </row>
    <row r="181" spans="2:20" x14ac:dyDescent="0.2">
      <c r="B181">
        <v>13.7</v>
      </c>
      <c r="C181">
        <v>44.468706659978167</v>
      </c>
      <c r="D181">
        <f t="shared" si="34"/>
        <v>187.68999999999997</v>
      </c>
      <c r="E181">
        <f t="shared" si="35"/>
        <v>1977.4658720111865</v>
      </c>
      <c r="F181">
        <f t="shared" si="36"/>
        <v>2.6173958328340792</v>
      </c>
      <c r="G181">
        <f t="shared" si="37"/>
        <v>3.7947857206721536</v>
      </c>
      <c r="H181">
        <f t="shared" si="38"/>
        <v>7.2992700729927015E-2</v>
      </c>
      <c r="I181">
        <f t="shared" si="39"/>
        <v>2.2487723954877237E-2</v>
      </c>
      <c r="J181">
        <f t="shared" si="40"/>
        <v>5.2347916656681583</v>
      </c>
      <c r="K181">
        <f t="shared" si="41"/>
        <v>7.5895714413443072</v>
      </c>
      <c r="L181">
        <f t="shared" si="42"/>
        <v>5.3279343598486876E-3</v>
      </c>
      <c r="M181">
        <f t="shared" si="43"/>
        <v>5.0569772867075952E-4</v>
      </c>
      <c r="N181">
        <f t="shared" si="44"/>
        <v>609.22128124170081</v>
      </c>
      <c r="O181">
        <f t="shared" si="45"/>
        <v>9.9324563317855628</v>
      </c>
      <c r="P181">
        <f t="shared" si="46"/>
        <v>51.988564373208504</v>
      </c>
      <c r="Q181">
        <f t="shared" si="47"/>
        <v>1.641439704735565E-3</v>
      </c>
      <c r="R181">
        <f t="shared" si="48"/>
        <v>3.2458909970786989</v>
      </c>
      <c r="S181">
        <f t="shared" si="50"/>
        <v>9.4090895208691371E-5</v>
      </c>
      <c r="T181">
        <f t="shared" si="49"/>
        <v>609.22128124170081</v>
      </c>
    </row>
    <row r="182" spans="2:20" x14ac:dyDescent="0.2">
      <c r="B182">
        <v>43.8</v>
      </c>
      <c r="C182">
        <v>39.42523280362667</v>
      </c>
      <c r="D182">
        <f t="shared" si="34"/>
        <v>1918.4399999999998</v>
      </c>
      <c r="E182">
        <f t="shared" si="35"/>
        <v>1554.3489816201604</v>
      </c>
      <c r="F182">
        <f t="shared" si="36"/>
        <v>3.7796338173824005</v>
      </c>
      <c r="G182">
        <f t="shared" si="37"/>
        <v>3.6744060378063454</v>
      </c>
      <c r="H182">
        <f t="shared" si="38"/>
        <v>2.2831050228310504E-2</v>
      </c>
      <c r="I182">
        <f t="shared" si="39"/>
        <v>2.5364466583644663E-2</v>
      </c>
      <c r="J182">
        <f t="shared" si="40"/>
        <v>7.5592676347648009</v>
      </c>
      <c r="K182">
        <f t="shared" si="41"/>
        <v>7.3488120756126909</v>
      </c>
      <c r="L182">
        <f t="shared" si="42"/>
        <v>5.2125685452763713E-4</v>
      </c>
      <c r="M182">
        <f t="shared" si="43"/>
        <v>6.433561650728267E-4</v>
      </c>
      <c r="N182">
        <f t="shared" si="44"/>
        <v>1726.8251967988481</v>
      </c>
      <c r="O182">
        <f t="shared" si="45"/>
        <v>13.887909319286939</v>
      </c>
      <c r="P182">
        <f t="shared" si="46"/>
        <v>160.93898445591793</v>
      </c>
      <c r="Q182">
        <f t="shared" si="47"/>
        <v>5.7909741058549463E-4</v>
      </c>
      <c r="R182">
        <f t="shared" si="48"/>
        <v>0.90011947040243545</v>
      </c>
      <c r="S182">
        <f t="shared" si="50"/>
        <v>1.0612747524537515E-4</v>
      </c>
      <c r="T182">
        <f t="shared" si="49"/>
        <v>1726.8251967988481</v>
      </c>
    </row>
    <row r="183" spans="2:20" x14ac:dyDescent="0.2">
      <c r="B183">
        <v>38.1</v>
      </c>
      <c r="C183">
        <v>38.8425998869292</v>
      </c>
      <c r="D183">
        <f t="shared" si="34"/>
        <v>1451.6100000000001</v>
      </c>
      <c r="E183">
        <f t="shared" si="35"/>
        <v>1508.7475659760723</v>
      </c>
      <c r="F183">
        <f t="shared" si="36"/>
        <v>3.6402142821326553</v>
      </c>
      <c r="G183">
        <f t="shared" si="37"/>
        <v>3.6595175795692869</v>
      </c>
      <c r="H183">
        <f t="shared" si="38"/>
        <v>2.6246719160104987E-2</v>
      </c>
      <c r="I183">
        <f t="shared" si="39"/>
        <v>2.5744929611071343E-2</v>
      </c>
      <c r="J183">
        <f t="shared" si="40"/>
        <v>7.2804285642653106</v>
      </c>
      <c r="K183">
        <f t="shared" si="41"/>
        <v>7.3190351591385738</v>
      </c>
      <c r="L183">
        <f t="shared" si="42"/>
        <v>6.8889026666942217E-4</v>
      </c>
      <c r="M183">
        <f t="shared" si="43"/>
        <v>6.6280140067901804E-4</v>
      </c>
      <c r="N183">
        <f t="shared" si="44"/>
        <v>1479.9030556920027</v>
      </c>
      <c r="O183">
        <f t="shared" si="45"/>
        <v>13.321428158863643</v>
      </c>
      <c r="P183">
        <f t="shared" si="46"/>
        <v>139.42761978158984</v>
      </c>
      <c r="Q183">
        <f t="shared" si="47"/>
        <v>6.7571993729846039E-4</v>
      </c>
      <c r="R183">
        <f t="shared" si="48"/>
        <v>1.0194908106805565</v>
      </c>
      <c r="S183">
        <f t="shared" si="50"/>
        <v>1.0771937075762068E-4</v>
      </c>
      <c r="T183">
        <f t="shared" si="49"/>
        <v>1479.9030556920027</v>
      </c>
    </row>
    <row r="184" spans="2:20" x14ac:dyDescent="0.2">
      <c r="B184">
        <v>29.7</v>
      </c>
      <c r="C184">
        <v>40.002938691547591</v>
      </c>
      <c r="D184">
        <f t="shared" si="34"/>
        <v>882.08999999999992</v>
      </c>
      <c r="E184">
        <f t="shared" si="35"/>
        <v>1600.2351039597154</v>
      </c>
      <c r="F184">
        <f t="shared" si="36"/>
        <v>3.3911470458086539</v>
      </c>
      <c r="G184">
        <f t="shared" si="37"/>
        <v>3.6889529187040369</v>
      </c>
      <c r="H184">
        <f t="shared" si="38"/>
        <v>3.3670033670033669E-2</v>
      </c>
      <c r="I184">
        <f t="shared" si="39"/>
        <v>2.4998163452708905E-2</v>
      </c>
      <c r="J184">
        <f t="shared" si="40"/>
        <v>6.7822940916173078</v>
      </c>
      <c r="K184">
        <f t="shared" si="41"/>
        <v>7.3779058374080737</v>
      </c>
      <c r="L184">
        <f t="shared" si="42"/>
        <v>1.1336711673412009E-3</v>
      </c>
      <c r="M184">
        <f t="shared" si="43"/>
        <v>6.2490817600835121E-4</v>
      </c>
      <c r="N184">
        <f t="shared" si="44"/>
        <v>1188.0872791389634</v>
      </c>
      <c r="O184">
        <f t="shared" si="45"/>
        <v>12.509781792390406</v>
      </c>
      <c r="P184">
        <f t="shared" si="46"/>
        <v>109.56190168550989</v>
      </c>
      <c r="Q184">
        <f t="shared" si="47"/>
        <v>8.4168900514171394E-4</v>
      </c>
      <c r="R184">
        <f t="shared" si="48"/>
        <v>1.3469002926447</v>
      </c>
      <c r="S184">
        <f t="shared" si="50"/>
        <v>1.0459482616196194E-4</v>
      </c>
      <c r="T184">
        <f t="shared" si="49"/>
        <v>1188.0872791389634</v>
      </c>
    </row>
    <row r="185" spans="2:20" x14ac:dyDescent="0.2">
      <c r="B185">
        <v>26.7</v>
      </c>
      <c r="C185">
        <v>40.035987404408459</v>
      </c>
      <c r="D185">
        <f t="shared" si="34"/>
        <v>712.89</v>
      </c>
      <c r="E185">
        <f t="shared" si="35"/>
        <v>1602.8802874459527</v>
      </c>
      <c r="F185">
        <f t="shared" si="36"/>
        <v>3.2846635654062037</v>
      </c>
      <c r="G185">
        <f t="shared" si="37"/>
        <v>3.6897787347500803</v>
      </c>
      <c r="H185">
        <f t="shared" si="38"/>
        <v>3.7453183520599252E-2</v>
      </c>
      <c r="I185">
        <f t="shared" si="39"/>
        <v>2.4977528089887638E-2</v>
      </c>
      <c r="J185">
        <f t="shared" si="40"/>
        <v>6.5693271308124075</v>
      </c>
      <c r="K185">
        <f t="shared" si="41"/>
        <v>7.3795574695001607</v>
      </c>
      <c r="L185">
        <f t="shared" si="42"/>
        <v>1.4027409558276874E-3</v>
      </c>
      <c r="M185">
        <f t="shared" si="43"/>
        <v>6.2387690948112603E-4</v>
      </c>
      <c r="N185">
        <f t="shared" si="44"/>
        <v>1068.9608636977059</v>
      </c>
      <c r="O185">
        <f t="shared" si="45"/>
        <v>12.11968177444419</v>
      </c>
      <c r="P185">
        <f t="shared" si="46"/>
        <v>98.517092217827141</v>
      </c>
      <c r="Q185">
        <f t="shared" si="47"/>
        <v>9.3548794344148459E-4</v>
      </c>
      <c r="R185">
        <f t="shared" si="48"/>
        <v>1.4994751836857101</v>
      </c>
      <c r="S185">
        <f t="shared" si="50"/>
        <v>1.0450848573174744E-4</v>
      </c>
      <c r="T185">
        <f t="shared" si="49"/>
        <v>1068.9608636977059</v>
      </c>
    </row>
    <row r="186" spans="2:20" x14ac:dyDescent="0.2">
      <c r="B186">
        <v>35.9</v>
      </c>
      <c r="C186">
        <v>39.711191335740075</v>
      </c>
      <c r="D186">
        <f t="shared" si="34"/>
        <v>1288.81</v>
      </c>
      <c r="E186">
        <f t="shared" si="35"/>
        <v>1576.9787173037575</v>
      </c>
      <c r="F186">
        <f t="shared" si="36"/>
        <v>3.5807372954942331</v>
      </c>
      <c r="G186">
        <f t="shared" si="37"/>
        <v>3.681633045593169</v>
      </c>
      <c r="H186">
        <f t="shared" si="38"/>
        <v>2.7855153203342621E-2</v>
      </c>
      <c r="I186">
        <f t="shared" si="39"/>
        <v>2.518181818181818E-2</v>
      </c>
      <c r="J186">
        <f t="shared" si="40"/>
        <v>7.1614745909884663</v>
      </c>
      <c r="K186">
        <f t="shared" si="41"/>
        <v>7.3632660911863379</v>
      </c>
      <c r="L186">
        <f t="shared" si="42"/>
        <v>7.7590955998168871E-4</v>
      </c>
      <c r="M186">
        <f t="shared" si="43"/>
        <v>6.3412396694214864E-4</v>
      </c>
      <c r="N186">
        <f t="shared" si="44"/>
        <v>1425.6317689530686</v>
      </c>
      <c r="O186">
        <f t="shared" si="45"/>
        <v>13.182960754679481</v>
      </c>
      <c r="P186">
        <f t="shared" si="46"/>
        <v>132.17062633679475</v>
      </c>
      <c r="Q186">
        <f t="shared" si="47"/>
        <v>7.0144340339326416E-4</v>
      </c>
      <c r="R186">
        <f t="shared" si="48"/>
        <v>1.106161318544292</v>
      </c>
      <c r="S186">
        <f t="shared" si="50"/>
        <v>1.0536325599087105E-4</v>
      </c>
      <c r="T186">
        <f t="shared" si="49"/>
        <v>1425.6317689530686</v>
      </c>
    </row>
    <row r="187" spans="2:20" x14ac:dyDescent="0.2">
      <c r="B187">
        <v>40</v>
      </c>
      <c r="C187">
        <v>38.401117123407225</v>
      </c>
      <c r="D187">
        <f t="shared" si="34"/>
        <v>1600</v>
      </c>
      <c r="E187">
        <f t="shared" si="35"/>
        <v>1474.6457963256396</v>
      </c>
      <c r="F187">
        <f t="shared" si="36"/>
        <v>3.6888794541139363</v>
      </c>
      <c r="G187">
        <f t="shared" si="37"/>
        <v>3.6480865509259206</v>
      </c>
      <c r="H187">
        <f t="shared" si="38"/>
        <v>2.5000000000000001E-2</v>
      </c>
      <c r="I187">
        <f t="shared" si="39"/>
        <v>2.604090909090909E-2</v>
      </c>
      <c r="J187">
        <f t="shared" si="40"/>
        <v>7.3777589082278725</v>
      </c>
      <c r="K187">
        <f t="shared" si="41"/>
        <v>7.2961731018518412</v>
      </c>
      <c r="L187">
        <f t="shared" si="42"/>
        <v>6.2500000000000012E-4</v>
      </c>
      <c r="M187">
        <f t="shared" si="43"/>
        <v>6.7812894628099167E-4</v>
      </c>
      <c r="N187">
        <f t="shared" si="44"/>
        <v>1536.0446849362891</v>
      </c>
      <c r="O187">
        <f t="shared" si="45"/>
        <v>13.457351524540002</v>
      </c>
      <c r="P187">
        <f t="shared" si="46"/>
        <v>145.92346203703681</v>
      </c>
      <c r="Q187">
        <f t="shared" si="47"/>
        <v>6.510227272727273E-4</v>
      </c>
      <c r="R187">
        <f t="shared" si="48"/>
        <v>0.96002792808518067</v>
      </c>
      <c r="S187">
        <f t="shared" si="50"/>
        <v>1.0895777862305059E-4</v>
      </c>
      <c r="T187">
        <f t="shared" si="49"/>
        <v>1536.0446849362891</v>
      </c>
    </row>
    <row r="188" spans="2:20" x14ac:dyDescent="0.2">
      <c r="B188">
        <v>11.9</v>
      </c>
      <c r="C188">
        <v>42.745648695425004</v>
      </c>
      <c r="D188">
        <f t="shared" si="34"/>
        <v>141.61000000000001</v>
      </c>
      <c r="E188">
        <f t="shared" si="35"/>
        <v>1827.1904823926893</v>
      </c>
      <c r="F188">
        <f t="shared" si="36"/>
        <v>2.4765384001174837</v>
      </c>
      <c r="G188">
        <f t="shared" si="37"/>
        <v>3.7552674052999953</v>
      </c>
      <c r="H188">
        <f t="shared" si="38"/>
        <v>8.4033613445378144E-2</v>
      </c>
      <c r="I188">
        <f t="shared" si="39"/>
        <v>2.3394194041252866E-2</v>
      </c>
      <c r="J188">
        <f t="shared" si="40"/>
        <v>4.9530768002349674</v>
      </c>
      <c r="K188">
        <f t="shared" si="41"/>
        <v>7.5105348105999905</v>
      </c>
      <c r="L188">
        <f t="shared" si="42"/>
        <v>7.0616481886872388E-3</v>
      </c>
      <c r="M188">
        <f t="shared" si="43"/>
        <v>5.4728831483979111E-4</v>
      </c>
      <c r="N188">
        <f t="shared" si="44"/>
        <v>508.67321947555757</v>
      </c>
      <c r="O188">
        <f t="shared" si="45"/>
        <v>9.300063931934984</v>
      </c>
      <c r="P188">
        <f t="shared" si="46"/>
        <v>44.687682123069948</v>
      </c>
      <c r="Q188">
        <f t="shared" si="47"/>
        <v>1.9658986589288119E-3</v>
      </c>
      <c r="R188">
        <f t="shared" si="48"/>
        <v>3.5920713189432774</v>
      </c>
      <c r="S188">
        <f t="shared" si="50"/>
        <v>9.7883657076371826E-5</v>
      </c>
      <c r="T188">
        <f t="shared" si="49"/>
        <v>508.67321947555757</v>
      </c>
    </row>
    <row r="189" spans="2:20" x14ac:dyDescent="0.2">
      <c r="B189">
        <v>32.200000000000003</v>
      </c>
      <c r="C189">
        <v>38.985625288925085</v>
      </c>
      <c r="D189">
        <f t="shared" si="34"/>
        <v>1036.8400000000001</v>
      </c>
      <c r="E189">
        <f t="shared" si="35"/>
        <v>1519.8789791684751</v>
      </c>
      <c r="F189">
        <f t="shared" si="36"/>
        <v>3.4719664525503626</v>
      </c>
      <c r="G189">
        <f t="shared" si="37"/>
        <v>3.6631929958512277</v>
      </c>
      <c r="H189">
        <f t="shared" si="38"/>
        <v>3.1055900621118009E-2</v>
      </c>
      <c r="I189">
        <f t="shared" si="39"/>
        <v>2.5650479954827783E-2</v>
      </c>
      <c r="J189">
        <f t="shared" si="40"/>
        <v>6.9439329051007253</v>
      </c>
      <c r="K189">
        <f t="shared" si="41"/>
        <v>7.3263859917024554</v>
      </c>
      <c r="L189">
        <f t="shared" si="42"/>
        <v>9.6446896338875788E-4</v>
      </c>
      <c r="M189">
        <f t="shared" si="43"/>
        <v>6.5794712191302187E-4</v>
      </c>
      <c r="N189">
        <f t="shared" si="44"/>
        <v>1255.3371343033878</v>
      </c>
      <c r="O189">
        <f t="shared" si="45"/>
        <v>12.718483190812922</v>
      </c>
      <c r="P189">
        <f t="shared" si="46"/>
        <v>117.95481446640954</v>
      </c>
      <c r="Q189">
        <f t="shared" si="47"/>
        <v>7.9659875636111115E-4</v>
      </c>
      <c r="R189">
        <f t="shared" si="48"/>
        <v>1.2107337046250024</v>
      </c>
      <c r="S189">
        <f t="shared" si="50"/>
        <v>1.0732418391141332E-4</v>
      </c>
      <c r="T189">
        <f t="shared" si="49"/>
        <v>1255.3371343033878</v>
      </c>
    </row>
    <row r="190" spans="2:20" x14ac:dyDescent="0.2">
      <c r="B190">
        <v>21.9</v>
      </c>
      <c r="C190">
        <v>41.318628543985731</v>
      </c>
      <c r="D190">
        <f t="shared" si="34"/>
        <v>479.60999999999996</v>
      </c>
      <c r="E190">
        <f t="shared" si="35"/>
        <v>1707.2290647558725</v>
      </c>
      <c r="F190">
        <f t="shared" si="36"/>
        <v>3.0864866368224551</v>
      </c>
      <c r="G190">
        <f t="shared" si="37"/>
        <v>3.7213134526063545</v>
      </c>
      <c r="H190">
        <f t="shared" si="38"/>
        <v>4.5662100456621009E-2</v>
      </c>
      <c r="I190">
        <f t="shared" si="39"/>
        <v>2.4202158572021584E-2</v>
      </c>
      <c r="J190">
        <f t="shared" si="40"/>
        <v>6.1729732736449101</v>
      </c>
      <c r="K190">
        <f t="shared" si="41"/>
        <v>7.442626905212709</v>
      </c>
      <c r="L190">
        <f t="shared" si="42"/>
        <v>2.0850274181105485E-3</v>
      </c>
      <c r="M190">
        <f t="shared" si="43"/>
        <v>5.8574447954527786E-4</v>
      </c>
      <c r="N190">
        <f t="shared" si="44"/>
        <v>904.87796511328747</v>
      </c>
      <c r="O190">
        <f t="shared" si="45"/>
        <v>11.485784242897145</v>
      </c>
      <c r="P190">
        <f t="shared" si="46"/>
        <v>81.496764612079161</v>
      </c>
      <c r="Q190">
        <f t="shared" si="47"/>
        <v>1.1051213959827209E-3</v>
      </c>
      <c r="R190">
        <f t="shared" si="48"/>
        <v>1.8866953673052846</v>
      </c>
      <c r="S190">
        <f t="shared" si="50"/>
        <v>1.012642618076217E-4</v>
      </c>
      <c r="T190">
        <f t="shared" si="49"/>
        <v>904.87796511328747</v>
      </c>
    </row>
    <row r="191" spans="2:20" x14ac:dyDescent="0.2">
      <c r="B191">
        <v>9.6999999999999993</v>
      </c>
      <c r="C191">
        <v>49.838852818907938</v>
      </c>
      <c r="D191">
        <f t="shared" si="34"/>
        <v>94.089999999999989</v>
      </c>
      <c r="E191">
        <f t="shared" si="35"/>
        <v>2483.9112503047677</v>
      </c>
      <c r="F191">
        <f t="shared" si="36"/>
        <v>2.2721258855093369</v>
      </c>
      <c r="G191">
        <f t="shared" si="37"/>
        <v>3.9087948569371682</v>
      </c>
      <c r="H191">
        <f t="shared" si="38"/>
        <v>0.10309278350515465</v>
      </c>
      <c r="I191">
        <f t="shared" si="39"/>
        <v>2.0064667291471414E-2</v>
      </c>
      <c r="J191">
        <f t="shared" si="40"/>
        <v>4.5442517710186738</v>
      </c>
      <c r="K191">
        <f t="shared" si="41"/>
        <v>7.8175897138743364</v>
      </c>
      <c r="L191">
        <f t="shared" si="42"/>
        <v>1.0628122010840686E-2</v>
      </c>
      <c r="M191">
        <f t="shared" si="43"/>
        <v>4.0259087351744282E-4</v>
      </c>
      <c r="N191">
        <f t="shared" si="44"/>
        <v>483.43687234340695</v>
      </c>
      <c r="O191">
        <f t="shared" si="45"/>
        <v>8.8812739755927055</v>
      </c>
      <c r="P191">
        <f t="shared" si="46"/>
        <v>37.915310112290527</v>
      </c>
      <c r="Q191">
        <f t="shared" si="47"/>
        <v>2.0685224011826203E-3</v>
      </c>
      <c r="R191">
        <f t="shared" si="48"/>
        <v>5.1380260638049426</v>
      </c>
      <c r="S191">
        <f t="shared" si="50"/>
        <v>8.3952582809503822E-5</v>
      </c>
      <c r="T191">
        <f t="shared" si="49"/>
        <v>483.43687234340695</v>
      </c>
    </row>
    <row r="192" spans="2:20" x14ac:dyDescent="0.2">
      <c r="B192">
        <v>25.7</v>
      </c>
      <c r="C192">
        <v>40.496211090260566</v>
      </c>
      <c r="D192">
        <f t="shared" si="34"/>
        <v>660.49</v>
      </c>
      <c r="E192">
        <f t="shared" si="35"/>
        <v>1639.9431126669429</v>
      </c>
      <c r="F192">
        <f t="shared" si="36"/>
        <v>3.2464909919011742</v>
      </c>
      <c r="G192">
        <f t="shared" si="37"/>
        <v>3.7012084164092083</v>
      </c>
      <c r="H192">
        <f t="shared" si="38"/>
        <v>3.8910505836575876E-2</v>
      </c>
      <c r="I192">
        <f t="shared" si="39"/>
        <v>2.4693668199504776E-2</v>
      </c>
      <c r="J192">
        <f t="shared" si="40"/>
        <v>6.4929819838023484</v>
      </c>
      <c r="K192">
        <f t="shared" si="41"/>
        <v>7.4024168328184166</v>
      </c>
      <c r="L192">
        <f t="shared" si="42"/>
        <v>1.5140274644582052E-3</v>
      </c>
      <c r="M192">
        <f t="shared" si="43"/>
        <v>6.0977724914723348E-4</v>
      </c>
      <c r="N192">
        <f t="shared" si="44"/>
        <v>1040.7526250196966</v>
      </c>
      <c r="O192">
        <f t="shared" si="45"/>
        <v>12.015939783021304</v>
      </c>
      <c r="P192">
        <f t="shared" si="46"/>
        <v>95.121056301716649</v>
      </c>
      <c r="Q192">
        <f t="shared" si="47"/>
        <v>9.6084312060329869E-4</v>
      </c>
      <c r="R192">
        <f t="shared" si="48"/>
        <v>1.5757280579867925</v>
      </c>
      <c r="S192">
        <f t="shared" si="50"/>
        <v>1.0332078744562668E-4</v>
      </c>
      <c r="T192">
        <f t="shared" si="49"/>
        <v>1040.7526250196966</v>
      </c>
    </row>
    <row r="193" spans="2:20" x14ac:dyDescent="0.2">
      <c r="B193">
        <v>30.9</v>
      </c>
      <c r="C193">
        <v>40.114241204725431</v>
      </c>
      <c r="D193">
        <f t="shared" si="34"/>
        <v>954.81</v>
      </c>
      <c r="E193">
        <f t="shared" si="35"/>
        <v>1609.1523474308915</v>
      </c>
      <c r="F193">
        <f t="shared" si="36"/>
        <v>3.4307561839036995</v>
      </c>
      <c r="G193">
        <f t="shared" si="37"/>
        <v>3.6917314135269166</v>
      </c>
      <c r="H193">
        <f t="shared" si="38"/>
        <v>3.236245954692557E-2</v>
      </c>
      <c r="I193">
        <f t="shared" si="39"/>
        <v>2.4928802588996764E-2</v>
      </c>
      <c r="J193">
        <f t="shared" si="40"/>
        <v>6.8615123678073999</v>
      </c>
      <c r="K193">
        <f t="shared" si="41"/>
        <v>7.3834628270538332</v>
      </c>
      <c r="L193">
        <f t="shared" si="42"/>
        <v>1.047328787926394E-3</v>
      </c>
      <c r="M193">
        <f t="shared" si="43"/>
        <v>6.2144519852117182E-4</v>
      </c>
      <c r="N193">
        <f t="shared" si="44"/>
        <v>1239.5300532260158</v>
      </c>
      <c r="O193">
        <f t="shared" si="45"/>
        <v>12.665430376269015</v>
      </c>
      <c r="P193">
        <f t="shared" si="46"/>
        <v>114.07450067798172</v>
      </c>
      <c r="Q193">
        <f t="shared" si="47"/>
        <v>8.0675736533970127E-4</v>
      </c>
      <c r="R193">
        <f t="shared" si="48"/>
        <v>1.2981955082435417</v>
      </c>
      <c r="S193">
        <f t="shared" si="50"/>
        <v>1.043046133430827E-4</v>
      </c>
      <c r="T193">
        <f t="shared" si="49"/>
        <v>1239.5300532260158</v>
      </c>
    </row>
    <row r="194" spans="2:20" x14ac:dyDescent="0.2">
      <c r="B194">
        <v>49.7</v>
      </c>
      <c r="C194">
        <v>38.127052981748946</v>
      </c>
      <c r="D194">
        <f t="shared" si="34"/>
        <v>2470.09</v>
      </c>
      <c r="E194">
        <f t="shared" si="35"/>
        <v>1453.6721690730913</v>
      </c>
      <c r="F194">
        <f t="shared" si="36"/>
        <v>3.906004933102583</v>
      </c>
      <c r="G194">
        <f t="shared" si="37"/>
        <v>3.640924082179398</v>
      </c>
      <c r="H194">
        <f t="shared" si="38"/>
        <v>2.0120724346076459E-2</v>
      </c>
      <c r="I194">
        <f t="shared" si="39"/>
        <v>2.6228095847814159E-2</v>
      </c>
      <c r="J194">
        <f t="shared" si="40"/>
        <v>7.812009866205166</v>
      </c>
      <c r="K194">
        <f t="shared" si="41"/>
        <v>7.281848164358796</v>
      </c>
      <c r="L194">
        <f t="shared" si="42"/>
        <v>4.0484354821079393E-4</v>
      </c>
      <c r="M194">
        <f t="shared" si="43"/>
        <v>6.8791301180212629E-4</v>
      </c>
      <c r="N194">
        <f t="shared" si="44"/>
        <v>1894.9145331929228</v>
      </c>
      <c r="O194">
        <f t="shared" si="45"/>
        <v>14.221467426044724</v>
      </c>
      <c r="P194">
        <f t="shared" si="46"/>
        <v>180.9539268843161</v>
      </c>
      <c r="Q194">
        <f t="shared" si="47"/>
        <v>5.2772828667634118E-4</v>
      </c>
      <c r="R194">
        <f t="shared" si="48"/>
        <v>0.76714392317402302</v>
      </c>
      <c r="S194">
        <f t="shared" si="50"/>
        <v>1.097409868109379E-4</v>
      </c>
      <c r="T194">
        <f t="shared" si="49"/>
        <v>1894.9145331929228</v>
      </c>
    </row>
    <row r="195" spans="2:20" x14ac:dyDescent="0.2">
      <c r="B195">
        <v>23.8</v>
      </c>
      <c r="C195">
        <v>41.069243560380258</v>
      </c>
      <c r="D195">
        <f t="shared" ref="D195:D240" si="51">B195^2</f>
        <v>566.44000000000005</v>
      </c>
      <c r="E195">
        <f t="shared" ref="E195:E240" si="52">C195^2</f>
        <v>1686.6827666218353</v>
      </c>
      <c r="F195">
        <f t="shared" ref="F195:F240" si="53">LN(B195)</f>
        <v>3.1696855806774291</v>
      </c>
      <c r="G195">
        <f t="shared" ref="G195:G240" si="54">LN(C195)</f>
        <v>3.7152595094979048</v>
      </c>
      <c r="H195">
        <f t="shared" ref="H195:H240" si="55">1/B195</f>
        <v>4.2016806722689072E-2</v>
      </c>
      <c r="I195">
        <f t="shared" ref="I195:I240" si="56">1/C195</f>
        <v>2.4349121466768528E-2</v>
      </c>
      <c r="J195">
        <f t="shared" ref="J195:J240" si="57">LN(B195^2)</f>
        <v>6.3393711613548582</v>
      </c>
      <c r="K195">
        <f t="shared" ref="K195:K240" si="58">LN(C195^2)</f>
        <v>7.4305190189958097</v>
      </c>
      <c r="L195">
        <f t="shared" ref="L195:L240" si="59">H195^2</f>
        <v>1.7654120471718097E-3</v>
      </c>
      <c r="M195">
        <f t="shared" ref="M195:M240" si="60">I195^2</f>
        <v>5.9287971620344793E-4</v>
      </c>
      <c r="N195">
        <f t="shared" ref="N195:N240" si="61">B195*C195</f>
        <v>977.44799673705018</v>
      </c>
      <c r="O195">
        <f t="shared" ref="O195:O240" si="62">F195*G195</f>
        <v>11.776204495730207</v>
      </c>
      <c r="P195">
        <f t="shared" ref="P195:P240" si="63">B195*G195</f>
        <v>88.42317632605014</v>
      </c>
      <c r="Q195">
        <f t="shared" ref="Q195:Q240" si="64">H195*I195</f>
        <v>1.0230723305364926E-3</v>
      </c>
      <c r="R195">
        <f t="shared" ref="R195:R240" si="65">C195*H195</f>
        <v>1.7255984689235402</v>
      </c>
      <c r="S195">
        <f t="shared" si="50"/>
        <v>1.0187916931702313E-4</v>
      </c>
      <c r="T195">
        <f t="shared" ref="T195:T240" si="66">(B195*C195)</f>
        <v>977.44799673705018</v>
      </c>
    </row>
    <row r="196" spans="2:20" x14ac:dyDescent="0.2">
      <c r="B196">
        <v>26.9</v>
      </c>
      <c r="C196">
        <v>40.874117663309988</v>
      </c>
      <c r="D196">
        <f t="shared" si="51"/>
        <v>723.6099999999999</v>
      </c>
      <c r="E196">
        <f t="shared" si="52"/>
        <v>1670.6934947541097</v>
      </c>
      <c r="F196">
        <f t="shared" si="53"/>
        <v>3.2921262866077932</v>
      </c>
      <c r="G196">
        <f t="shared" si="54"/>
        <v>3.710497042765716</v>
      </c>
      <c r="H196">
        <f t="shared" si="55"/>
        <v>3.717472118959108E-2</v>
      </c>
      <c r="I196">
        <f t="shared" si="56"/>
        <v>2.4465359918891517E-2</v>
      </c>
      <c r="J196">
        <f t="shared" si="57"/>
        <v>6.5842525732155863</v>
      </c>
      <c r="K196">
        <f t="shared" si="58"/>
        <v>7.420994085531432</v>
      </c>
      <c r="L196">
        <f t="shared" si="59"/>
        <v>1.3819598955238321E-3</v>
      </c>
      <c r="M196">
        <f t="shared" si="60"/>
        <v>5.9855383596090351E-4</v>
      </c>
      <c r="N196">
        <f t="shared" si="61"/>
        <v>1099.5137651430387</v>
      </c>
      <c r="O196">
        <f t="shared" si="62"/>
        <v>12.215424850869494</v>
      </c>
      <c r="P196">
        <f t="shared" si="63"/>
        <v>99.812370450397751</v>
      </c>
      <c r="Q196">
        <f t="shared" si="64"/>
        <v>9.0949293378778876E-4</v>
      </c>
      <c r="R196">
        <f t="shared" si="65"/>
        <v>1.5194839280040888</v>
      </c>
      <c r="S196">
        <f t="shared" si="50"/>
        <v>1.0236552267318627E-4</v>
      </c>
      <c r="T196">
        <f t="shared" si="66"/>
        <v>1099.5137651430387</v>
      </c>
    </row>
    <row r="197" spans="2:20" x14ac:dyDescent="0.2">
      <c r="B197">
        <v>35</v>
      </c>
      <c r="C197">
        <v>38.853567463921692</v>
      </c>
      <c r="D197">
        <f t="shared" si="51"/>
        <v>1225</v>
      </c>
      <c r="E197">
        <f t="shared" si="52"/>
        <v>1509.5997046735142</v>
      </c>
      <c r="F197">
        <f t="shared" si="53"/>
        <v>3.5553480614894135</v>
      </c>
      <c r="G197">
        <f t="shared" si="54"/>
        <v>3.6597998992110221</v>
      </c>
      <c r="H197">
        <f t="shared" si="55"/>
        <v>2.8571428571428571E-2</v>
      </c>
      <c r="I197">
        <f t="shared" si="56"/>
        <v>2.5737662337662334E-2</v>
      </c>
      <c r="J197">
        <f t="shared" si="57"/>
        <v>7.110696122978827</v>
      </c>
      <c r="K197">
        <f t="shared" si="58"/>
        <v>7.3195997984220442</v>
      </c>
      <c r="L197">
        <f t="shared" si="59"/>
        <v>8.1632653061224482E-4</v>
      </c>
      <c r="M197">
        <f t="shared" si="60"/>
        <v>6.6242726260752215E-4</v>
      </c>
      <c r="N197">
        <f t="shared" si="61"/>
        <v>1359.8748612372592</v>
      </c>
      <c r="O197">
        <f t="shared" si="62"/>
        <v>13.011862477099058</v>
      </c>
      <c r="P197">
        <f t="shared" si="63"/>
        <v>128.09299647238578</v>
      </c>
      <c r="Q197">
        <f t="shared" si="64"/>
        <v>7.3536178107606669E-4</v>
      </c>
      <c r="R197">
        <f t="shared" si="65"/>
        <v>1.1101019275406196</v>
      </c>
      <c r="S197">
        <f t="shared" ref="S197:S240" si="67">(I197)/239</f>
        <v>1.0768896375590935E-4</v>
      </c>
      <c r="T197">
        <f t="shared" si="66"/>
        <v>1359.8748612372592</v>
      </c>
    </row>
    <row r="198" spans="2:20" x14ac:dyDescent="0.2">
      <c r="B198">
        <v>8.3000000000000007</v>
      </c>
      <c r="C198">
        <v>48.227774549680412</v>
      </c>
      <c r="D198">
        <f t="shared" si="51"/>
        <v>68.890000000000015</v>
      </c>
      <c r="E198">
        <f t="shared" si="52"/>
        <v>2325.9182380148018</v>
      </c>
      <c r="F198">
        <f t="shared" si="53"/>
        <v>2.1162555148025524</v>
      </c>
      <c r="G198">
        <f t="shared" si="54"/>
        <v>3.8759350905671952</v>
      </c>
      <c r="H198">
        <f t="shared" si="55"/>
        <v>0.12048192771084336</v>
      </c>
      <c r="I198">
        <f t="shared" si="56"/>
        <v>2.0734939759036147E-2</v>
      </c>
      <c r="J198">
        <f t="shared" si="57"/>
        <v>4.2325110296051047</v>
      </c>
      <c r="K198">
        <f t="shared" si="58"/>
        <v>7.7518701811343913</v>
      </c>
      <c r="L198">
        <f t="shared" si="59"/>
        <v>1.4515894904920884E-2</v>
      </c>
      <c r="M198">
        <f t="shared" si="60"/>
        <v>4.29937726810858E-4</v>
      </c>
      <c r="N198">
        <f t="shared" si="61"/>
        <v>400.29052876234744</v>
      </c>
      <c r="O198">
        <f t="shared" si="62"/>
        <v>8.2024690104295566</v>
      </c>
      <c r="P198">
        <f t="shared" si="63"/>
        <v>32.170261251707721</v>
      </c>
      <c r="Q198">
        <f t="shared" si="64"/>
        <v>2.498185513136885E-3</v>
      </c>
      <c r="R198">
        <f t="shared" si="65"/>
        <v>5.8105752469494467</v>
      </c>
      <c r="S198">
        <f t="shared" si="67"/>
        <v>8.6757070121490154E-5</v>
      </c>
      <c r="T198">
        <f t="shared" si="66"/>
        <v>400.29052876234744</v>
      </c>
    </row>
    <row r="199" spans="2:20" x14ac:dyDescent="0.2">
      <c r="B199">
        <v>10</v>
      </c>
      <c r="C199">
        <v>46.218487394957982</v>
      </c>
      <c r="D199">
        <f t="shared" si="51"/>
        <v>100</v>
      </c>
      <c r="E199">
        <f t="shared" si="52"/>
        <v>2136.14857707789</v>
      </c>
      <c r="F199">
        <f t="shared" si="53"/>
        <v>2.3025850929940459</v>
      </c>
      <c r="G199">
        <f t="shared" si="54"/>
        <v>3.8333798781090329</v>
      </c>
      <c r="H199">
        <f t="shared" si="55"/>
        <v>0.1</v>
      </c>
      <c r="I199">
        <f t="shared" si="56"/>
        <v>2.1636363636363638E-2</v>
      </c>
      <c r="J199">
        <f t="shared" si="57"/>
        <v>4.6051701859880918</v>
      </c>
      <c r="K199">
        <f t="shared" si="58"/>
        <v>7.6667597562180658</v>
      </c>
      <c r="L199">
        <f t="shared" si="59"/>
        <v>1.0000000000000002E-2</v>
      </c>
      <c r="M199">
        <f t="shared" si="60"/>
        <v>4.6813223140495874E-4</v>
      </c>
      <c r="N199">
        <f t="shared" si="61"/>
        <v>462.18487394957981</v>
      </c>
      <c r="O199">
        <f t="shared" si="62"/>
        <v>8.8266833631171924</v>
      </c>
      <c r="P199">
        <f t="shared" si="63"/>
        <v>38.33379878109033</v>
      </c>
      <c r="Q199">
        <f t="shared" si="64"/>
        <v>2.1636363636363637E-3</v>
      </c>
      <c r="R199">
        <f t="shared" si="65"/>
        <v>4.6218487394957988</v>
      </c>
      <c r="S199">
        <f t="shared" si="67"/>
        <v>9.0528718143780904E-5</v>
      </c>
      <c r="T199">
        <f t="shared" si="66"/>
        <v>462.18487394957981</v>
      </c>
    </row>
    <row r="200" spans="2:20" x14ac:dyDescent="0.2">
      <c r="B200">
        <v>17.600000000000001</v>
      </c>
      <c r="C200">
        <v>41.71334999569077</v>
      </c>
      <c r="D200">
        <f t="shared" si="51"/>
        <v>309.76000000000005</v>
      </c>
      <c r="E200">
        <f t="shared" si="52"/>
        <v>1740.0035678629952</v>
      </c>
      <c r="F200">
        <f t="shared" si="53"/>
        <v>2.8678989020441064</v>
      </c>
      <c r="G200">
        <f t="shared" si="54"/>
        <v>3.7308212213512233</v>
      </c>
      <c r="H200">
        <f t="shared" si="55"/>
        <v>5.6818181818181816E-2</v>
      </c>
      <c r="I200">
        <f t="shared" si="56"/>
        <v>2.3973140495867767E-2</v>
      </c>
      <c r="J200">
        <f t="shared" si="57"/>
        <v>5.7357978040882127</v>
      </c>
      <c r="K200">
        <f t="shared" si="58"/>
        <v>7.4616424427024466</v>
      </c>
      <c r="L200">
        <f t="shared" si="59"/>
        <v>3.2283057851239666E-3</v>
      </c>
      <c r="M200">
        <f t="shared" si="60"/>
        <v>5.7471146523461504E-4</v>
      </c>
      <c r="N200">
        <f t="shared" si="61"/>
        <v>734.15495992415765</v>
      </c>
      <c r="O200">
        <f t="shared" si="62"/>
        <v>10.699618084436025</v>
      </c>
      <c r="P200">
        <f t="shared" si="63"/>
        <v>65.662453495781534</v>
      </c>
      <c r="Q200">
        <f t="shared" si="64"/>
        <v>1.3621102554470322E-3</v>
      </c>
      <c r="R200">
        <f t="shared" si="65"/>
        <v>2.3700767043006117</v>
      </c>
      <c r="S200">
        <f t="shared" si="67"/>
        <v>1.0030602717936305E-4</v>
      </c>
      <c r="T200">
        <f t="shared" si="66"/>
        <v>734.15495992415765</v>
      </c>
    </row>
    <row r="201" spans="2:20" x14ac:dyDescent="0.2">
      <c r="B201">
        <v>45.8</v>
      </c>
      <c r="C201">
        <v>38.585849302268585</v>
      </c>
      <c r="D201">
        <f t="shared" si="51"/>
        <v>2097.64</v>
      </c>
      <c r="E201">
        <f t="shared" si="52"/>
        <v>1488.867766377381</v>
      </c>
      <c r="F201">
        <f t="shared" si="53"/>
        <v>3.824284091120139</v>
      </c>
      <c r="G201">
        <f t="shared" si="54"/>
        <v>3.6528856108703449</v>
      </c>
      <c r="H201">
        <f t="shared" si="55"/>
        <v>2.1834061135371181E-2</v>
      </c>
      <c r="I201">
        <f t="shared" si="56"/>
        <v>2.5916236601826122E-2</v>
      </c>
      <c r="J201">
        <f t="shared" si="57"/>
        <v>7.6485681822402789</v>
      </c>
      <c r="K201">
        <f t="shared" si="58"/>
        <v>7.3057712217406898</v>
      </c>
      <c r="L201">
        <f t="shared" si="59"/>
        <v>4.7672622566312628E-4</v>
      </c>
      <c r="M201">
        <f t="shared" si="60"/>
        <v>6.7165131960183198E-4</v>
      </c>
      <c r="N201">
        <f t="shared" si="61"/>
        <v>1767.2318980439011</v>
      </c>
      <c r="O201">
        <f t="shared" si="62"/>
        <v>13.969672328333131</v>
      </c>
      <c r="P201">
        <f t="shared" si="63"/>
        <v>167.30216097786177</v>
      </c>
      <c r="Q201">
        <f t="shared" si="64"/>
        <v>5.6585669436301587E-4</v>
      </c>
      <c r="R201">
        <f t="shared" si="65"/>
        <v>0.84248579262595169</v>
      </c>
      <c r="S201">
        <f t="shared" si="67"/>
        <v>1.0843613640931432E-4</v>
      </c>
      <c r="T201">
        <f t="shared" si="66"/>
        <v>1767.2318980439011</v>
      </c>
    </row>
    <row r="202" spans="2:20" x14ac:dyDescent="0.2">
      <c r="B202">
        <v>26.5</v>
      </c>
      <c r="C202">
        <v>40.159812633464213</v>
      </c>
      <c r="D202">
        <f t="shared" si="51"/>
        <v>702.25</v>
      </c>
      <c r="E202">
        <f t="shared" si="52"/>
        <v>1612.8105507549519</v>
      </c>
      <c r="F202">
        <f t="shared" si="53"/>
        <v>3.2771447329921766</v>
      </c>
      <c r="G202">
        <f t="shared" si="54"/>
        <v>3.6928668098712012</v>
      </c>
      <c r="H202">
        <f t="shared" si="55"/>
        <v>3.7735849056603772E-2</v>
      </c>
      <c r="I202">
        <f t="shared" si="56"/>
        <v>2.4900514579759864E-2</v>
      </c>
      <c r="J202">
        <f t="shared" si="57"/>
        <v>6.5542894659843531</v>
      </c>
      <c r="K202">
        <f t="shared" si="58"/>
        <v>7.3857336197424024</v>
      </c>
      <c r="L202">
        <f t="shared" si="59"/>
        <v>1.4239943040227838E-3</v>
      </c>
      <c r="M202">
        <f t="shared" si="60"/>
        <v>6.2003562633683354E-4</v>
      </c>
      <c r="N202">
        <f t="shared" si="61"/>
        <v>1064.2350347868016</v>
      </c>
      <c r="O202">
        <f t="shared" si="62"/>
        <v>12.102059015611028</v>
      </c>
      <c r="P202">
        <f t="shared" si="63"/>
        <v>97.860970461586831</v>
      </c>
      <c r="Q202">
        <f t="shared" si="64"/>
        <v>9.3964205961357978E-4</v>
      </c>
      <c r="R202">
        <f t="shared" si="65"/>
        <v>1.5154646276778947</v>
      </c>
      <c r="S202">
        <f t="shared" si="67"/>
        <v>1.041862534717986E-4</v>
      </c>
      <c r="T202">
        <f t="shared" si="66"/>
        <v>1064.2350347868016</v>
      </c>
    </row>
    <row r="203" spans="2:20" x14ac:dyDescent="0.2">
      <c r="B203">
        <v>38.700000000000003</v>
      </c>
      <c r="C203">
        <v>38.490402264034934</v>
      </c>
      <c r="D203">
        <f t="shared" si="51"/>
        <v>1497.6900000000003</v>
      </c>
      <c r="E203">
        <f t="shared" si="52"/>
        <v>1481.5110664472256</v>
      </c>
      <c r="F203">
        <f t="shared" si="53"/>
        <v>3.655839600035736</v>
      </c>
      <c r="G203">
        <f t="shared" si="54"/>
        <v>3.6504089183721136</v>
      </c>
      <c r="H203">
        <f t="shared" si="55"/>
        <v>2.5839793281653745E-2</v>
      </c>
      <c r="I203">
        <f t="shared" si="56"/>
        <v>2.5980502701432935E-2</v>
      </c>
      <c r="J203">
        <f t="shared" si="57"/>
        <v>7.3116792000714721</v>
      </c>
      <c r="K203">
        <f t="shared" si="58"/>
        <v>7.3008178367442271</v>
      </c>
      <c r="L203">
        <f t="shared" si="59"/>
        <v>6.6769491683859802E-4</v>
      </c>
      <c r="M203">
        <f t="shared" si="60"/>
        <v>6.7498652061916402E-4</v>
      </c>
      <c r="N203">
        <f t="shared" si="61"/>
        <v>1489.578567618152</v>
      </c>
      <c r="O203">
        <f t="shared" si="62"/>
        <v>13.345309480108391</v>
      </c>
      <c r="P203">
        <f t="shared" si="63"/>
        <v>141.27082514100081</v>
      </c>
      <c r="Q203">
        <f t="shared" si="64"/>
        <v>6.7133081915847373E-4</v>
      </c>
      <c r="R203">
        <f t="shared" si="65"/>
        <v>0.99458403783035998</v>
      </c>
      <c r="S203">
        <f t="shared" si="67"/>
        <v>1.0870503222356877E-4</v>
      </c>
      <c r="T203">
        <f t="shared" si="66"/>
        <v>1489.578567618152</v>
      </c>
    </row>
    <row r="204" spans="2:20" x14ac:dyDescent="0.2">
      <c r="B204">
        <v>43.4</v>
      </c>
      <c r="C204">
        <v>38.24156106313783</v>
      </c>
      <c r="D204">
        <f t="shared" si="51"/>
        <v>1883.56</v>
      </c>
      <c r="E204">
        <f t="shared" si="52"/>
        <v>1462.4169925456993</v>
      </c>
      <c r="F204">
        <f t="shared" si="53"/>
        <v>3.7704594411063592</v>
      </c>
      <c r="G204">
        <f t="shared" si="54"/>
        <v>3.6439229101307746</v>
      </c>
      <c r="H204">
        <f t="shared" si="55"/>
        <v>2.3041474654377881E-2</v>
      </c>
      <c r="I204">
        <f t="shared" si="56"/>
        <v>2.6149560117302049E-2</v>
      </c>
      <c r="J204">
        <f t="shared" si="57"/>
        <v>7.5409188822127184</v>
      </c>
      <c r="K204">
        <f t="shared" si="58"/>
        <v>7.2878458202615493</v>
      </c>
      <c r="L204">
        <f t="shared" si="59"/>
        <v>5.3090955424833829E-4</v>
      </c>
      <c r="M204">
        <f t="shared" si="60"/>
        <v>6.8379949432839399E-4</v>
      </c>
      <c r="N204">
        <f t="shared" si="61"/>
        <v>1659.6837501401817</v>
      </c>
      <c r="O204">
        <f t="shared" si="62"/>
        <v>13.739263539166339</v>
      </c>
      <c r="P204">
        <f t="shared" si="63"/>
        <v>158.1462542996756</v>
      </c>
      <c r="Q204">
        <f t="shared" si="64"/>
        <v>6.0252442666594585E-4</v>
      </c>
      <c r="R204">
        <f t="shared" si="65"/>
        <v>0.88114195998013434</v>
      </c>
      <c r="S204">
        <f t="shared" si="67"/>
        <v>1.0941238542804205E-4</v>
      </c>
      <c r="T204">
        <f t="shared" si="66"/>
        <v>1659.6837501401817</v>
      </c>
    </row>
    <row r="205" spans="2:20" x14ac:dyDescent="0.2">
      <c r="B205">
        <v>9.8000000000000007</v>
      </c>
      <c r="C205">
        <v>48.112112826921361</v>
      </c>
      <c r="D205">
        <f t="shared" si="51"/>
        <v>96.04000000000002</v>
      </c>
      <c r="E205">
        <f t="shared" si="52"/>
        <v>2314.7754006704108</v>
      </c>
      <c r="F205">
        <f t="shared" si="53"/>
        <v>2.2823823856765264</v>
      </c>
      <c r="G205">
        <f t="shared" si="54"/>
        <v>3.8735339713324111</v>
      </c>
      <c r="H205">
        <f t="shared" si="55"/>
        <v>0.1020408163265306</v>
      </c>
      <c r="I205">
        <f t="shared" si="56"/>
        <v>2.0784786641929499E-2</v>
      </c>
      <c r="J205">
        <f t="shared" si="57"/>
        <v>4.5647647713530528</v>
      </c>
      <c r="K205">
        <f t="shared" si="58"/>
        <v>7.7470679426648221</v>
      </c>
      <c r="L205">
        <f t="shared" si="59"/>
        <v>1.0412328196584754E-2</v>
      </c>
      <c r="M205">
        <f t="shared" si="60"/>
        <v>4.3200735575053091E-4</v>
      </c>
      <c r="N205">
        <f t="shared" si="61"/>
        <v>471.49870570382939</v>
      </c>
      <c r="O205">
        <f t="shared" si="62"/>
        <v>8.8408857064887378</v>
      </c>
      <c r="P205">
        <f t="shared" si="63"/>
        <v>37.96063291905763</v>
      </c>
      <c r="Q205">
        <f t="shared" si="64"/>
        <v>2.1208965961152545E-3</v>
      </c>
      <c r="R205">
        <f t="shared" si="65"/>
        <v>4.9093992680531997</v>
      </c>
      <c r="S205">
        <f t="shared" si="67"/>
        <v>8.696563448506066E-5</v>
      </c>
      <c r="T205">
        <f t="shared" si="66"/>
        <v>471.49870570382939</v>
      </c>
    </row>
    <row r="206" spans="2:20" x14ac:dyDescent="0.2">
      <c r="B206">
        <v>27.5</v>
      </c>
      <c r="C206">
        <v>39.054935123620169</v>
      </c>
      <c r="D206">
        <f t="shared" si="51"/>
        <v>756.25</v>
      </c>
      <c r="E206">
        <f t="shared" si="52"/>
        <v>1525.2879575101804</v>
      </c>
      <c r="F206">
        <f t="shared" si="53"/>
        <v>3.3141860046725258</v>
      </c>
      <c r="G206">
        <f t="shared" si="54"/>
        <v>3.6649692479066158</v>
      </c>
      <c r="H206">
        <f t="shared" si="55"/>
        <v>3.6363636363636362E-2</v>
      </c>
      <c r="I206">
        <f t="shared" si="56"/>
        <v>2.560495867768595E-2</v>
      </c>
      <c r="J206">
        <f t="shared" si="57"/>
        <v>6.6283720093450516</v>
      </c>
      <c r="K206">
        <f t="shared" si="58"/>
        <v>7.3299384958132316</v>
      </c>
      <c r="L206">
        <f t="shared" si="59"/>
        <v>1.3223140495867767E-3</v>
      </c>
      <c r="M206">
        <f t="shared" si="60"/>
        <v>6.5561390888600496E-4</v>
      </c>
      <c r="N206">
        <f t="shared" si="61"/>
        <v>1074.0107158995547</v>
      </c>
      <c r="O206">
        <f t="shared" si="62"/>
        <v>12.1463897889673</v>
      </c>
      <c r="P206">
        <f t="shared" si="63"/>
        <v>100.78665431743194</v>
      </c>
      <c r="Q206">
        <f t="shared" si="64"/>
        <v>9.3108940646130717E-4</v>
      </c>
      <c r="R206">
        <f t="shared" si="65"/>
        <v>1.4201794590407333</v>
      </c>
      <c r="S206">
        <f t="shared" si="67"/>
        <v>1.0713371831667762E-4</v>
      </c>
      <c r="T206">
        <f t="shared" si="66"/>
        <v>1074.0107158995547</v>
      </c>
    </row>
    <row r="207" spans="2:20" x14ac:dyDescent="0.2">
      <c r="B207">
        <v>16</v>
      </c>
      <c r="C207">
        <v>43.158410985777337</v>
      </c>
      <c r="D207">
        <f t="shared" si="51"/>
        <v>256</v>
      </c>
      <c r="E207">
        <f t="shared" si="52"/>
        <v>1862.648438817266</v>
      </c>
      <c r="F207">
        <f t="shared" si="53"/>
        <v>2.7725887222397811</v>
      </c>
      <c r="G207">
        <f t="shared" si="54"/>
        <v>3.7648773228858881</v>
      </c>
      <c r="H207">
        <f t="shared" si="55"/>
        <v>6.25E-2</v>
      </c>
      <c r="I207">
        <f t="shared" si="56"/>
        <v>2.317045454545455E-2</v>
      </c>
      <c r="J207">
        <f t="shared" si="57"/>
        <v>5.5451774444795623</v>
      </c>
      <c r="K207">
        <f t="shared" si="58"/>
        <v>7.5297546457717761</v>
      </c>
      <c r="L207">
        <f t="shared" si="59"/>
        <v>3.90625E-3</v>
      </c>
      <c r="M207">
        <f t="shared" si="60"/>
        <v>5.3686996384297542E-4</v>
      </c>
      <c r="N207">
        <f t="shared" si="61"/>
        <v>690.53457577243739</v>
      </c>
      <c r="O207">
        <f t="shared" si="62"/>
        <v>10.438456406049712</v>
      </c>
      <c r="P207">
        <f t="shared" si="63"/>
        <v>60.238037166174209</v>
      </c>
      <c r="Q207">
        <f t="shared" si="64"/>
        <v>1.4481534090909094E-3</v>
      </c>
      <c r="R207">
        <f t="shared" si="65"/>
        <v>2.6974006866110836</v>
      </c>
      <c r="S207">
        <f t="shared" si="67"/>
        <v>9.6947508558387234E-5</v>
      </c>
      <c r="T207">
        <f t="shared" si="66"/>
        <v>690.53457577243739</v>
      </c>
    </row>
    <row r="208" spans="2:20" x14ac:dyDescent="0.2">
      <c r="B208">
        <v>16.2</v>
      </c>
      <c r="C208">
        <v>40.877184933706474</v>
      </c>
      <c r="D208">
        <f t="shared" si="51"/>
        <v>262.44</v>
      </c>
      <c r="E208">
        <f t="shared" si="52"/>
        <v>1670.9442481044396</v>
      </c>
      <c r="F208">
        <f t="shared" si="53"/>
        <v>2.7850112422383382</v>
      </c>
      <c r="G208">
        <f t="shared" si="54"/>
        <v>3.7105720818244339</v>
      </c>
      <c r="H208">
        <f t="shared" si="55"/>
        <v>6.1728395061728399E-2</v>
      </c>
      <c r="I208">
        <f t="shared" si="56"/>
        <v>2.4463524130190796E-2</v>
      </c>
      <c r="J208">
        <f t="shared" si="57"/>
        <v>5.5700224844766764</v>
      </c>
      <c r="K208">
        <f t="shared" si="58"/>
        <v>7.4211441636488678</v>
      </c>
      <c r="L208">
        <f t="shared" si="59"/>
        <v>3.8103947568968151E-3</v>
      </c>
      <c r="M208">
        <f t="shared" si="60"/>
        <v>5.9846401286842729E-4</v>
      </c>
      <c r="N208">
        <f t="shared" si="61"/>
        <v>662.21039592604484</v>
      </c>
      <c r="O208">
        <f t="shared" si="62"/>
        <v>10.333984963016762</v>
      </c>
      <c r="P208">
        <f t="shared" si="63"/>
        <v>60.111267725555827</v>
      </c>
      <c r="Q208">
        <f t="shared" si="64"/>
        <v>1.510094082110543E-3</v>
      </c>
      <c r="R208">
        <f t="shared" si="65"/>
        <v>2.5232830205991652</v>
      </c>
      <c r="S208">
        <f t="shared" si="67"/>
        <v>1.0235784154891547E-4</v>
      </c>
      <c r="T208">
        <f t="shared" si="66"/>
        <v>662.21039592604484</v>
      </c>
    </row>
    <row r="209" spans="2:20" x14ac:dyDescent="0.2">
      <c r="B209">
        <v>34.1</v>
      </c>
      <c r="C209">
        <v>39.552073557788624</v>
      </c>
      <c r="D209">
        <f t="shared" si="51"/>
        <v>1162.8100000000002</v>
      </c>
      <c r="E209">
        <f t="shared" si="52"/>
        <v>1564.3665227207221</v>
      </c>
      <c r="F209">
        <f t="shared" si="53"/>
        <v>3.529297384289471</v>
      </c>
      <c r="G209">
        <f t="shared" si="54"/>
        <v>3.6776181216076829</v>
      </c>
      <c r="H209">
        <f t="shared" si="55"/>
        <v>2.9325513196480937E-2</v>
      </c>
      <c r="I209">
        <f t="shared" si="56"/>
        <v>2.52831245001333E-2</v>
      </c>
      <c r="J209">
        <f t="shared" si="57"/>
        <v>7.0585947685789421</v>
      </c>
      <c r="K209">
        <f t="shared" si="58"/>
        <v>7.3552362432153657</v>
      </c>
      <c r="L209">
        <f t="shared" si="59"/>
        <v>8.5998572423697753E-4</v>
      </c>
      <c r="M209">
        <f t="shared" si="60"/>
        <v>6.3923638448924074E-4</v>
      </c>
      <c r="N209">
        <f t="shared" si="61"/>
        <v>1348.725708320592</v>
      </c>
      <c r="O209">
        <f t="shared" si="62"/>
        <v>12.979408017005554</v>
      </c>
      <c r="P209">
        <f t="shared" si="63"/>
        <v>125.40677794682199</v>
      </c>
      <c r="Q209">
        <f t="shared" si="64"/>
        <v>7.4144060117692953E-4</v>
      </c>
      <c r="R209">
        <f t="shared" si="65"/>
        <v>1.159884855067115</v>
      </c>
      <c r="S209">
        <f t="shared" si="67"/>
        <v>1.0578713179972093E-4</v>
      </c>
      <c r="T209">
        <f t="shared" si="66"/>
        <v>1348.725708320592</v>
      </c>
    </row>
    <row r="210" spans="2:20" x14ac:dyDescent="0.2">
      <c r="B210">
        <v>28.9</v>
      </c>
      <c r="C210">
        <v>40.001006631182911</v>
      </c>
      <c r="D210">
        <f t="shared" si="51"/>
        <v>835.20999999999992</v>
      </c>
      <c r="E210">
        <f t="shared" si="52"/>
        <v>1600.0805315079392</v>
      </c>
      <c r="F210">
        <f t="shared" si="53"/>
        <v>3.3638415951183864</v>
      </c>
      <c r="G210">
        <f t="shared" si="54"/>
        <v>3.688904619576856</v>
      </c>
      <c r="H210">
        <f t="shared" si="55"/>
        <v>3.4602076124567477E-2</v>
      </c>
      <c r="I210">
        <f t="shared" si="56"/>
        <v>2.4999370871343195E-2</v>
      </c>
      <c r="J210">
        <f t="shared" si="57"/>
        <v>6.7276831902367729</v>
      </c>
      <c r="K210">
        <f t="shared" si="58"/>
        <v>7.377809239153712</v>
      </c>
      <c r="L210">
        <f t="shared" si="59"/>
        <v>1.1973036721303627E-3</v>
      </c>
      <c r="M210">
        <f t="shared" si="60"/>
        <v>6.2496854396296262E-4</v>
      </c>
      <c r="N210">
        <f t="shared" si="61"/>
        <v>1156.0290916411861</v>
      </c>
      <c r="O210">
        <f t="shared" si="62"/>
        <v>12.408890799756996</v>
      </c>
      <c r="P210">
        <f t="shared" si="63"/>
        <v>106.60934350577114</v>
      </c>
      <c r="Q210">
        <f t="shared" si="64"/>
        <v>8.6503013395651204E-4</v>
      </c>
      <c r="R210">
        <f t="shared" si="65"/>
        <v>1.3841178765115194</v>
      </c>
      <c r="S210">
        <f t="shared" si="67"/>
        <v>1.0459987812277487E-4</v>
      </c>
      <c r="T210">
        <f t="shared" si="66"/>
        <v>1156.0290916411861</v>
      </c>
    </row>
    <row r="211" spans="2:20" x14ac:dyDescent="0.2">
      <c r="B211">
        <v>6.4</v>
      </c>
      <c r="C211">
        <v>48.997772828507792</v>
      </c>
      <c r="D211">
        <f t="shared" si="51"/>
        <v>40.960000000000008</v>
      </c>
      <c r="E211">
        <f t="shared" si="52"/>
        <v>2400.7817421540562</v>
      </c>
      <c r="F211">
        <f t="shared" si="53"/>
        <v>1.8562979903656263</v>
      </c>
      <c r="G211">
        <f t="shared" si="54"/>
        <v>3.8917748445981983</v>
      </c>
      <c r="H211">
        <f t="shared" si="55"/>
        <v>0.15625</v>
      </c>
      <c r="I211">
        <f t="shared" si="56"/>
        <v>2.0409090909090911E-2</v>
      </c>
      <c r="J211">
        <f t="shared" si="57"/>
        <v>3.7125959807312525</v>
      </c>
      <c r="K211">
        <f t="shared" si="58"/>
        <v>7.7835496891963967</v>
      </c>
      <c r="L211">
        <f t="shared" si="59"/>
        <v>2.44140625E-2</v>
      </c>
      <c r="M211">
        <f t="shared" si="60"/>
        <v>4.165309917355373E-4</v>
      </c>
      <c r="N211">
        <f t="shared" si="61"/>
        <v>313.58574610244989</v>
      </c>
      <c r="O211">
        <f t="shared" si="62"/>
        <v>7.2242938229831326</v>
      </c>
      <c r="P211">
        <f t="shared" si="63"/>
        <v>24.907359005428471</v>
      </c>
      <c r="Q211">
        <f t="shared" si="64"/>
        <v>3.1889204545454547E-3</v>
      </c>
      <c r="R211">
        <f t="shared" si="65"/>
        <v>7.655902004454342</v>
      </c>
      <c r="S211">
        <f t="shared" si="67"/>
        <v>8.5393685812095861E-5</v>
      </c>
      <c r="T211">
        <f t="shared" si="66"/>
        <v>313.58574610244989</v>
      </c>
    </row>
    <row r="212" spans="2:20" x14ac:dyDescent="0.2">
      <c r="B212">
        <v>22.4</v>
      </c>
      <c r="C212">
        <v>41.686404547607765</v>
      </c>
      <c r="D212">
        <f t="shared" si="51"/>
        <v>501.75999999999993</v>
      </c>
      <c r="E212">
        <f t="shared" si="52"/>
        <v>1737.7563241068133</v>
      </c>
      <c r="F212">
        <f t="shared" si="53"/>
        <v>3.1090609588609941</v>
      </c>
      <c r="G212">
        <f t="shared" si="54"/>
        <v>3.7301750456120226</v>
      </c>
      <c r="H212">
        <f t="shared" si="55"/>
        <v>4.4642857142857144E-2</v>
      </c>
      <c r="I212">
        <f t="shared" si="56"/>
        <v>2.3988636363636365E-2</v>
      </c>
      <c r="J212">
        <f t="shared" si="57"/>
        <v>6.2181219177219882</v>
      </c>
      <c r="K212">
        <f t="shared" si="58"/>
        <v>7.4603500912240452</v>
      </c>
      <c r="L212">
        <f t="shared" si="59"/>
        <v>1.9929846938775511E-3</v>
      </c>
      <c r="M212">
        <f t="shared" si="60"/>
        <v>5.7545467458677694E-4</v>
      </c>
      <c r="N212">
        <f t="shared" si="61"/>
        <v>933.77546186641382</v>
      </c>
      <c r="O212">
        <f t="shared" si="62"/>
        <v>11.597341604029868</v>
      </c>
      <c r="P212">
        <f t="shared" si="63"/>
        <v>83.555921021709295</v>
      </c>
      <c r="Q212">
        <f t="shared" si="64"/>
        <v>1.0709212662337662E-3</v>
      </c>
      <c r="R212">
        <f t="shared" si="65"/>
        <v>1.8610002030182038</v>
      </c>
      <c r="S212">
        <f t="shared" si="67"/>
        <v>1.0037086344617726E-4</v>
      </c>
      <c r="T212">
        <f t="shared" si="66"/>
        <v>933.77546186641382</v>
      </c>
    </row>
    <row r="213" spans="2:20" x14ac:dyDescent="0.2">
      <c r="B213">
        <v>8.8000000000000007</v>
      </c>
      <c r="C213">
        <v>43.808834178131789</v>
      </c>
      <c r="D213">
        <f t="shared" si="51"/>
        <v>77.440000000000012</v>
      </c>
      <c r="E213">
        <f t="shared" si="52"/>
        <v>1919.213952047048</v>
      </c>
      <c r="F213">
        <f t="shared" si="53"/>
        <v>2.174751721484161</v>
      </c>
      <c r="G213">
        <f t="shared" si="54"/>
        <v>3.7798354906096407</v>
      </c>
      <c r="H213">
        <f t="shared" si="55"/>
        <v>0.11363636363636363</v>
      </c>
      <c r="I213">
        <f t="shared" si="56"/>
        <v>2.2826446280991734E-2</v>
      </c>
      <c r="J213">
        <f t="shared" si="57"/>
        <v>4.3495034429683219</v>
      </c>
      <c r="K213">
        <f t="shared" si="58"/>
        <v>7.5596709812192815</v>
      </c>
      <c r="L213">
        <f t="shared" si="59"/>
        <v>1.2913223140495866E-2</v>
      </c>
      <c r="M213">
        <f t="shared" si="60"/>
        <v>5.210466498190014E-4</v>
      </c>
      <c r="N213">
        <f t="shared" si="61"/>
        <v>385.51774076755976</v>
      </c>
      <c r="O213">
        <f t="shared" si="62"/>
        <v>8.2202037401302448</v>
      </c>
      <c r="P213">
        <f t="shared" si="63"/>
        <v>33.262552317364843</v>
      </c>
      <c r="Q213">
        <f t="shared" si="64"/>
        <v>2.5939143501126968E-3</v>
      </c>
      <c r="R213">
        <f t="shared" si="65"/>
        <v>4.9782766111513395</v>
      </c>
      <c r="S213">
        <f t="shared" si="67"/>
        <v>9.5508143435111859E-5</v>
      </c>
      <c r="T213">
        <f t="shared" si="66"/>
        <v>385.51774076755976</v>
      </c>
    </row>
    <row r="214" spans="2:20" x14ac:dyDescent="0.2">
      <c r="B214">
        <v>13.7</v>
      </c>
      <c r="C214">
        <v>44.104305071848756</v>
      </c>
      <c r="D214">
        <f t="shared" si="51"/>
        <v>187.68999999999997</v>
      </c>
      <c r="E214">
        <f t="shared" si="52"/>
        <v>1945.189725870704</v>
      </c>
      <c r="F214">
        <f t="shared" si="53"/>
        <v>2.6173958328340792</v>
      </c>
      <c r="G214">
        <f t="shared" si="54"/>
        <v>3.7865573983650544</v>
      </c>
      <c r="H214">
        <f t="shared" si="55"/>
        <v>7.2992700729927015E-2</v>
      </c>
      <c r="I214">
        <f t="shared" si="56"/>
        <v>2.2673523556735232E-2</v>
      </c>
      <c r="J214">
        <f t="shared" si="57"/>
        <v>5.2347916656681583</v>
      </c>
      <c r="K214">
        <f t="shared" si="58"/>
        <v>7.5731147967301098</v>
      </c>
      <c r="L214">
        <f t="shared" si="59"/>
        <v>5.3279343598486876E-3</v>
      </c>
      <c r="M214">
        <f t="shared" si="60"/>
        <v>5.1408867047782745E-4</v>
      </c>
      <c r="N214">
        <f t="shared" si="61"/>
        <v>604.22897948432797</v>
      </c>
      <c r="O214">
        <f t="shared" si="62"/>
        <v>9.9109195552677463</v>
      </c>
      <c r="P214">
        <f t="shared" si="63"/>
        <v>51.875836357601244</v>
      </c>
      <c r="Q214">
        <f t="shared" si="64"/>
        <v>1.655001719469725E-3</v>
      </c>
      <c r="R214">
        <f t="shared" si="65"/>
        <v>3.2192923410108585</v>
      </c>
      <c r="S214">
        <f t="shared" si="67"/>
        <v>9.4868299400565823E-5</v>
      </c>
      <c r="T214">
        <f t="shared" si="66"/>
        <v>604.22897948432797</v>
      </c>
    </row>
    <row r="215" spans="2:20" x14ac:dyDescent="0.2">
      <c r="B215">
        <v>13.6</v>
      </c>
      <c r="C215">
        <v>42.509661286656055</v>
      </c>
      <c r="D215">
        <f t="shared" si="51"/>
        <v>184.95999999999998</v>
      </c>
      <c r="E215">
        <f t="shared" si="52"/>
        <v>1807.0713027062245</v>
      </c>
      <c r="F215">
        <f t="shared" si="53"/>
        <v>2.6100697927420065</v>
      </c>
      <c r="G215">
        <f t="shared" si="54"/>
        <v>3.7497313744880039</v>
      </c>
      <c r="H215">
        <f t="shared" si="55"/>
        <v>7.3529411764705885E-2</v>
      </c>
      <c r="I215">
        <f t="shared" si="56"/>
        <v>2.3524064171122995E-2</v>
      </c>
      <c r="J215">
        <f t="shared" si="57"/>
        <v>5.2201395854840129</v>
      </c>
      <c r="K215">
        <f t="shared" si="58"/>
        <v>7.4994627489760077</v>
      </c>
      <c r="L215">
        <f t="shared" si="59"/>
        <v>5.4065743944636683E-3</v>
      </c>
      <c r="M215">
        <f t="shared" si="60"/>
        <v>5.5338159512711255E-4</v>
      </c>
      <c r="N215">
        <f t="shared" si="61"/>
        <v>578.13139349852236</v>
      </c>
      <c r="O215">
        <f t="shared" si="62"/>
        <v>9.7870605914481033</v>
      </c>
      <c r="P215">
        <f t="shared" si="63"/>
        <v>50.996346693036848</v>
      </c>
      <c r="Q215">
        <f t="shared" si="64"/>
        <v>1.7297106008178674E-3</v>
      </c>
      <c r="R215">
        <f t="shared" si="65"/>
        <v>3.12571038872471</v>
      </c>
      <c r="S215">
        <f t="shared" si="67"/>
        <v>9.8427046741100395E-5</v>
      </c>
      <c r="T215">
        <f t="shared" si="66"/>
        <v>578.13139349852236</v>
      </c>
    </row>
    <row r="216" spans="2:20" x14ac:dyDescent="0.2">
      <c r="B216">
        <v>28.9</v>
      </c>
      <c r="C216">
        <v>40.521076313206635</v>
      </c>
      <c r="D216">
        <f t="shared" si="51"/>
        <v>835.20999999999992</v>
      </c>
      <c r="E216">
        <f t="shared" si="52"/>
        <v>1641.9576255807158</v>
      </c>
      <c r="F216">
        <f t="shared" si="53"/>
        <v>3.3638415951183864</v>
      </c>
      <c r="G216">
        <f t="shared" si="54"/>
        <v>3.7018222415451443</v>
      </c>
      <c r="H216">
        <f t="shared" si="55"/>
        <v>3.4602076124567477E-2</v>
      </c>
      <c r="I216">
        <f t="shared" si="56"/>
        <v>2.4678515256369927E-2</v>
      </c>
      <c r="J216">
        <f t="shared" si="57"/>
        <v>6.7276831902367729</v>
      </c>
      <c r="K216">
        <f t="shared" si="58"/>
        <v>7.4036444830902886</v>
      </c>
      <c r="L216">
        <f t="shared" si="59"/>
        <v>1.1973036721303627E-3</v>
      </c>
      <c r="M216">
        <f t="shared" si="60"/>
        <v>6.0902911525888325E-4</v>
      </c>
      <c r="N216">
        <f t="shared" si="61"/>
        <v>1171.0591054516717</v>
      </c>
      <c r="O216">
        <f t="shared" si="62"/>
        <v>12.452343633843938</v>
      </c>
      <c r="P216">
        <f t="shared" si="63"/>
        <v>106.98266278065466</v>
      </c>
      <c r="Q216">
        <f t="shared" si="64"/>
        <v>8.5392786354221211E-4</v>
      </c>
      <c r="R216">
        <f t="shared" si="65"/>
        <v>1.4021133672389841</v>
      </c>
      <c r="S216">
        <f t="shared" si="67"/>
        <v>1.0325738600991601E-4</v>
      </c>
      <c r="T216">
        <f t="shared" si="66"/>
        <v>1171.0591054516717</v>
      </c>
    </row>
    <row r="217" spans="2:20" x14ac:dyDescent="0.2">
      <c r="B217">
        <v>33.799999999999997</v>
      </c>
      <c r="C217">
        <v>39.258336325048042</v>
      </c>
      <c r="D217">
        <f t="shared" si="51"/>
        <v>1142.4399999999998</v>
      </c>
      <c r="E217">
        <f t="shared" si="52"/>
        <v>1541.2169710105866</v>
      </c>
      <c r="F217">
        <f t="shared" si="53"/>
        <v>3.520460802488973</v>
      </c>
      <c r="G217">
        <f t="shared" si="54"/>
        <v>3.6701638121238433</v>
      </c>
      <c r="H217">
        <f t="shared" si="55"/>
        <v>2.9585798816568049E-2</v>
      </c>
      <c r="I217">
        <f t="shared" si="56"/>
        <v>2.5472296933835396E-2</v>
      </c>
      <c r="J217">
        <f t="shared" si="57"/>
        <v>7.0409216049779459</v>
      </c>
      <c r="K217">
        <f t="shared" si="58"/>
        <v>7.3403276242476867</v>
      </c>
      <c r="L217">
        <f t="shared" si="59"/>
        <v>8.7531949161443942E-4</v>
      </c>
      <c r="M217">
        <f t="shared" si="60"/>
        <v>6.4883791108548015E-4</v>
      </c>
      <c r="N217">
        <f t="shared" si="61"/>
        <v>1326.9317677866236</v>
      </c>
      <c r="O217">
        <f t="shared" si="62"/>
        <v>12.920667839295493</v>
      </c>
      <c r="P217">
        <f t="shared" si="63"/>
        <v>124.05153684978589</v>
      </c>
      <c r="Q217">
        <f t="shared" si="64"/>
        <v>7.5361825248033726E-4</v>
      </c>
      <c r="R217">
        <f t="shared" si="65"/>
        <v>1.1614892403860368</v>
      </c>
      <c r="S217">
        <f t="shared" si="67"/>
        <v>1.065786482587255E-4</v>
      </c>
      <c r="T217">
        <f t="shared" si="66"/>
        <v>1326.9317677866236</v>
      </c>
    </row>
    <row r="218" spans="2:20" x14ac:dyDescent="0.2">
      <c r="B218">
        <v>26.8</v>
      </c>
      <c r="C218">
        <v>39.721892853293092</v>
      </c>
      <c r="D218">
        <f t="shared" si="51"/>
        <v>718.24</v>
      </c>
      <c r="E218">
        <f t="shared" si="52"/>
        <v>1577.8287718484969</v>
      </c>
      <c r="F218">
        <f t="shared" si="53"/>
        <v>3.2884018875168111</v>
      </c>
      <c r="G218">
        <f t="shared" si="54"/>
        <v>3.6819024929582569</v>
      </c>
      <c r="H218">
        <f t="shared" si="55"/>
        <v>3.7313432835820892E-2</v>
      </c>
      <c r="I218">
        <f t="shared" si="56"/>
        <v>2.5175033921302579E-2</v>
      </c>
      <c r="J218">
        <f t="shared" si="57"/>
        <v>6.5768037750336221</v>
      </c>
      <c r="K218">
        <f t="shared" si="58"/>
        <v>7.3638049859165138</v>
      </c>
      <c r="L218">
        <f t="shared" si="59"/>
        <v>1.3922922699933168E-3</v>
      </c>
      <c r="M218">
        <f t="shared" si="60"/>
        <v>6.3378233293873544E-4</v>
      </c>
      <c r="N218">
        <f t="shared" si="61"/>
        <v>1064.546728468255</v>
      </c>
      <c r="O218">
        <f t="shared" si="62"/>
        <v>12.107575107496784</v>
      </c>
      <c r="P218">
        <f t="shared" si="63"/>
        <v>98.674986811281286</v>
      </c>
      <c r="Q218">
        <f t="shared" si="64"/>
        <v>9.3936693736203648E-4</v>
      </c>
      <c r="R218">
        <f t="shared" si="65"/>
        <v>1.4821601810930256</v>
      </c>
      <c r="S218">
        <f t="shared" si="67"/>
        <v>1.0533486996360912E-4</v>
      </c>
      <c r="T218">
        <f t="shared" si="66"/>
        <v>1064.546728468255</v>
      </c>
    </row>
    <row r="219" spans="2:20" x14ac:dyDescent="0.2">
      <c r="B219">
        <v>9.4</v>
      </c>
      <c r="C219">
        <v>44.419623679010222</v>
      </c>
      <c r="D219">
        <f t="shared" si="51"/>
        <v>88.360000000000014</v>
      </c>
      <c r="E219">
        <f t="shared" si="52"/>
        <v>1973.1029677848855</v>
      </c>
      <c r="F219">
        <f t="shared" si="53"/>
        <v>2.2407096892759584</v>
      </c>
      <c r="G219">
        <f t="shared" si="54"/>
        <v>3.7936813465485897</v>
      </c>
      <c r="H219">
        <f t="shared" si="55"/>
        <v>0.10638297872340426</v>
      </c>
      <c r="I219">
        <f t="shared" si="56"/>
        <v>2.251257253384913E-2</v>
      </c>
      <c r="J219">
        <f t="shared" si="57"/>
        <v>4.4814193785519167</v>
      </c>
      <c r="K219">
        <f t="shared" si="58"/>
        <v>7.5873626930971794</v>
      </c>
      <c r="L219">
        <f t="shared" si="59"/>
        <v>1.1317338162064282E-2</v>
      </c>
      <c r="M219">
        <f t="shared" si="60"/>
        <v>5.0681592209181824E-4</v>
      </c>
      <c r="N219">
        <f t="shared" si="61"/>
        <v>417.5444625826961</v>
      </c>
      <c r="O219">
        <f t="shared" si="62"/>
        <v>8.5005385512368896</v>
      </c>
      <c r="P219">
        <f t="shared" si="63"/>
        <v>35.660604657556746</v>
      </c>
      <c r="Q219">
        <f t="shared" si="64"/>
        <v>2.3949545248775671E-3</v>
      </c>
      <c r="R219">
        <f t="shared" si="65"/>
        <v>4.7254918807457686</v>
      </c>
      <c r="S219">
        <f t="shared" si="67"/>
        <v>9.4194864158364563E-5</v>
      </c>
      <c r="T219">
        <f t="shared" si="66"/>
        <v>417.5444625826961</v>
      </c>
    </row>
    <row r="220" spans="2:20" x14ac:dyDescent="0.2">
      <c r="B220">
        <v>16.5</v>
      </c>
      <c r="C220">
        <v>41.26406729566898</v>
      </c>
      <c r="D220">
        <f t="shared" si="51"/>
        <v>272.25</v>
      </c>
      <c r="E220">
        <f t="shared" si="52"/>
        <v>1702.7232497814982</v>
      </c>
      <c r="F220">
        <f t="shared" si="53"/>
        <v>2.8033603809065348</v>
      </c>
      <c r="G220">
        <f t="shared" si="54"/>
        <v>3.7199920799943134</v>
      </c>
      <c r="H220">
        <f t="shared" si="55"/>
        <v>6.0606060606060608E-2</v>
      </c>
      <c r="I220">
        <f t="shared" si="56"/>
        <v>2.4234159779614323E-2</v>
      </c>
      <c r="J220">
        <f t="shared" si="57"/>
        <v>5.6067207618130697</v>
      </c>
      <c r="K220">
        <f t="shared" si="58"/>
        <v>7.4399841599886267</v>
      </c>
      <c r="L220">
        <f t="shared" si="59"/>
        <v>3.6730945821854917E-3</v>
      </c>
      <c r="M220">
        <f t="shared" si="60"/>
        <v>5.8729450022387657E-4</v>
      </c>
      <c r="N220">
        <f t="shared" si="61"/>
        <v>680.85711037853821</v>
      </c>
      <c r="O220">
        <f t="shared" si="62"/>
        <v>10.428478414342152</v>
      </c>
      <c r="P220">
        <f t="shared" si="63"/>
        <v>61.37986931990617</v>
      </c>
      <c r="Q220">
        <f t="shared" si="64"/>
        <v>1.468736956340262E-3</v>
      </c>
      <c r="R220">
        <f t="shared" si="65"/>
        <v>2.5008525633738778</v>
      </c>
      <c r="S220">
        <f t="shared" si="67"/>
        <v>1.0139815807370009E-4</v>
      </c>
      <c r="T220">
        <f t="shared" si="66"/>
        <v>680.85711037853821</v>
      </c>
    </row>
    <row r="221" spans="2:20" x14ac:dyDescent="0.2">
      <c r="B221">
        <v>8.9</v>
      </c>
      <c r="C221">
        <v>48.006668955033589</v>
      </c>
      <c r="D221">
        <f t="shared" si="51"/>
        <v>79.210000000000008</v>
      </c>
      <c r="E221">
        <f t="shared" si="52"/>
        <v>2304.6402641581858</v>
      </c>
      <c r="F221">
        <f t="shared" si="53"/>
        <v>2.1860512767380942</v>
      </c>
      <c r="G221">
        <f t="shared" si="54"/>
        <v>3.8713399378203004</v>
      </c>
      <c r="H221">
        <f t="shared" si="55"/>
        <v>0.11235955056179775</v>
      </c>
      <c r="I221">
        <f t="shared" si="56"/>
        <v>2.083043922369765E-2</v>
      </c>
      <c r="J221">
        <f t="shared" si="57"/>
        <v>4.3721025534761884</v>
      </c>
      <c r="K221">
        <f t="shared" si="58"/>
        <v>7.7426798756406008</v>
      </c>
      <c r="L221">
        <f t="shared" si="59"/>
        <v>1.2624668602449185E-2</v>
      </c>
      <c r="M221">
        <f t="shared" si="60"/>
        <v>4.3390719825216157E-4</v>
      </c>
      <c r="N221">
        <f t="shared" si="61"/>
        <v>427.25935369979896</v>
      </c>
      <c r="O221">
        <f t="shared" si="62"/>
        <v>8.4629476137592423</v>
      </c>
      <c r="P221">
        <f t="shared" si="63"/>
        <v>34.454925446600676</v>
      </c>
      <c r="Q221">
        <f t="shared" si="64"/>
        <v>2.3404987891795111E-3</v>
      </c>
      <c r="R221">
        <f t="shared" si="65"/>
        <v>5.3940077477565831</v>
      </c>
      <c r="S221">
        <f t="shared" si="67"/>
        <v>8.7156649471538281E-5</v>
      </c>
      <c r="T221">
        <f t="shared" si="66"/>
        <v>427.25935369979896</v>
      </c>
    </row>
    <row r="222" spans="2:20" x14ac:dyDescent="0.2">
      <c r="B222">
        <v>43.5</v>
      </c>
      <c r="C222">
        <v>39.011862541274311</v>
      </c>
      <c r="D222">
        <f t="shared" si="51"/>
        <v>1892.25</v>
      </c>
      <c r="E222">
        <f t="shared" si="52"/>
        <v>1521.9254189392818</v>
      </c>
      <c r="F222">
        <f t="shared" si="53"/>
        <v>3.7727609380946383</v>
      </c>
      <c r="G222">
        <f t="shared" si="54"/>
        <v>3.6638657676050044</v>
      </c>
      <c r="H222">
        <f t="shared" si="55"/>
        <v>2.2988505747126436E-2</v>
      </c>
      <c r="I222">
        <f t="shared" si="56"/>
        <v>2.5633228840125387E-2</v>
      </c>
      <c r="J222">
        <f t="shared" si="57"/>
        <v>7.5455218761892766</v>
      </c>
      <c r="K222">
        <f t="shared" si="58"/>
        <v>7.3277315352100088</v>
      </c>
      <c r="L222">
        <f t="shared" si="59"/>
        <v>5.2847139648566524E-4</v>
      </c>
      <c r="M222">
        <f t="shared" si="60"/>
        <v>6.5706242077023585E-4</v>
      </c>
      <c r="N222">
        <f t="shared" si="61"/>
        <v>1697.0160205454326</v>
      </c>
      <c r="O222">
        <f t="shared" si="62"/>
        <v>13.822889650442288</v>
      </c>
      <c r="P222">
        <f t="shared" si="63"/>
        <v>159.3781608908177</v>
      </c>
      <c r="Q222">
        <f t="shared" si="64"/>
        <v>5.8926962850862959E-4</v>
      </c>
      <c r="R222">
        <f t="shared" si="65"/>
        <v>0.89682442623619107</v>
      </c>
      <c r="S222">
        <f t="shared" si="67"/>
        <v>1.0725200351516899E-4</v>
      </c>
      <c r="T222">
        <f t="shared" si="66"/>
        <v>1697.0160205454326</v>
      </c>
    </row>
    <row r="223" spans="2:20" x14ac:dyDescent="0.2">
      <c r="B223">
        <v>43</v>
      </c>
      <c r="C223">
        <v>39.49895615866388</v>
      </c>
      <c r="D223">
        <f t="shared" si="51"/>
        <v>1849</v>
      </c>
      <c r="E223">
        <f t="shared" si="52"/>
        <v>1560.1675376240512</v>
      </c>
      <c r="F223">
        <f t="shared" si="53"/>
        <v>3.7612001156935624</v>
      </c>
      <c r="G223">
        <f t="shared" si="54"/>
        <v>3.6762742451949539</v>
      </c>
      <c r="H223">
        <f t="shared" si="55"/>
        <v>2.3255813953488372E-2</v>
      </c>
      <c r="I223">
        <f t="shared" si="56"/>
        <v>2.531712473572939E-2</v>
      </c>
      <c r="J223">
        <f t="shared" si="57"/>
        <v>7.5224002313871248</v>
      </c>
      <c r="K223">
        <f t="shared" si="58"/>
        <v>7.3525484903899079</v>
      </c>
      <c r="L223">
        <f t="shared" si="59"/>
        <v>5.408328826392644E-4</v>
      </c>
      <c r="M223">
        <f t="shared" si="60"/>
        <v>6.4095680488448093E-4</v>
      </c>
      <c r="N223">
        <f t="shared" si="61"/>
        <v>1698.4551148225469</v>
      </c>
      <c r="O223">
        <f t="shared" si="62"/>
        <v>13.827203116348525</v>
      </c>
      <c r="P223">
        <f t="shared" si="63"/>
        <v>158.07979254338301</v>
      </c>
      <c r="Q223">
        <f t="shared" si="64"/>
        <v>5.887703426913812E-4</v>
      </c>
      <c r="R223">
        <f t="shared" si="65"/>
        <v>0.91858037578288088</v>
      </c>
      <c r="S223">
        <f t="shared" si="67"/>
        <v>1.0592939219970457E-4</v>
      </c>
      <c r="T223">
        <f t="shared" si="66"/>
        <v>1698.4551148225469</v>
      </c>
    </row>
    <row r="224" spans="2:20" x14ac:dyDescent="0.2">
      <c r="B224">
        <v>34.299999999999997</v>
      </c>
      <c r="C224">
        <v>38.98089698422374</v>
      </c>
      <c r="D224">
        <f t="shared" si="51"/>
        <v>1176.4899999999998</v>
      </c>
      <c r="E224">
        <f t="shared" si="52"/>
        <v>1519.5103296946636</v>
      </c>
      <c r="F224">
        <f t="shared" si="53"/>
        <v>3.535145354171894</v>
      </c>
      <c r="G224">
        <f t="shared" si="54"/>
        <v>3.6630717052108532</v>
      </c>
      <c r="H224">
        <f t="shared" si="55"/>
        <v>2.915451895043732E-2</v>
      </c>
      <c r="I224">
        <f t="shared" si="56"/>
        <v>2.565359130665253E-2</v>
      </c>
      <c r="J224">
        <f t="shared" si="57"/>
        <v>7.070290708343788</v>
      </c>
      <c r="K224">
        <f t="shared" si="58"/>
        <v>7.3261434104217065</v>
      </c>
      <c r="L224">
        <f t="shared" si="59"/>
        <v>8.499859752314088E-4</v>
      </c>
      <c r="M224">
        <f t="shared" si="60"/>
        <v>6.581067469287582E-4</v>
      </c>
      <c r="N224">
        <f t="shared" si="61"/>
        <v>1337.0447665588742</v>
      </c>
      <c r="O224">
        <f t="shared" si="62"/>
        <v>12.949490920674666</v>
      </c>
      <c r="P224">
        <f t="shared" si="63"/>
        <v>125.64335948873226</v>
      </c>
      <c r="Q224">
        <f t="shared" si="64"/>
        <v>7.4791811389657531E-4</v>
      </c>
      <c r="R224">
        <f t="shared" si="65"/>
        <v>1.1364692998315959</v>
      </c>
      <c r="S224">
        <f t="shared" si="67"/>
        <v>1.0733720211988506E-4</v>
      </c>
      <c r="T224">
        <f t="shared" si="66"/>
        <v>1337.0447665588742</v>
      </c>
    </row>
    <row r="225" spans="2:20" x14ac:dyDescent="0.2">
      <c r="B225">
        <v>8.6</v>
      </c>
      <c r="C225">
        <v>44.450709519781974</v>
      </c>
      <c r="D225">
        <f t="shared" si="51"/>
        <v>73.959999999999994</v>
      </c>
      <c r="E225">
        <f t="shared" si="52"/>
        <v>1975.8655768120359</v>
      </c>
      <c r="F225">
        <f t="shared" si="53"/>
        <v>2.1517622032594619</v>
      </c>
      <c r="G225">
        <f t="shared" si="54"/>
        <v>3.7943809240323385</v>
      </c>
      <c r="H225">
        <f t="shared" si="55"/>
        <v>0.11627906976744186</v>
      </c>
      <c r="I225">
        <f t="shared" si="56"/>
        <v>2.2496828752642709E-2</v>
      </c>
      <c r="J225">
        <f t="shared" si="57"/>
        <v>4.3035244065189238</v>
      </c>
      <c r="K225">
        <f t="shared" si="58"/>
        <v>7.588761848064677</v>
      </c>
      <c r="L225">
        <f t="shared" si="59"/>
        <v>1.3520822065981611E-2</v>
      </c>
      <c r="M225">
        <f t="shared" si="60"/>
        <v>5.0610730392573169E-4</v>
      </c>
      <c r="N225">
        <f t="shared" si="61"/>
        <v>382.27610187012493</v>
      </c>
      <c r="O225">
        <f t="shared" si="62"/>
        <v>8.1646054571014979</v>
      </c>
      <c r="P225">
        <f t="shared" si="63"/>
        <v>32.631675946678108</v>
      </c>
      <c r="Q225">
        <f t="shared" si="64"/>
        <v>2.6159103200747336E-3</v>
      </c>
      <c r="R225">
        <f t="shared" si="65"/>
        <v>5.1686871534630203</v>
      </c>
      <c r="S225">
        <f t="shared" si="67"/>
        <v>9.4128990596831414E-5</v>
      </c>
      <c r="T225">
        <f t="shared" si="66"/>
        <v>382.27610187012493</v>
      </c>
    </row>
    <row r="226" spans="2:20" x14ac:dyDescent="0.2">
      <c r="B226">
        <v>14.6</v>
      </c>
      <c r="C226">
        <v>42.172154823801272</v>
      </c>
      <c r="D226">
        <f t="shared" si="51"/>
        <v>213.16</v>
      </c>
      <c r="E226">
        <f t="shared" si="52"/>
        <v>1778.490642482665</v>
      </c>
      <c r="F226">
        <f t="shared" si="53"/>
        <v>2.6810215287142909</v>
      </c>
      <c r="G226">
        <f t="shared" si="54"/>
        <v>3.7417601649543188</v>
      </c>
      <c r="H226">
        <f t="shared" si="55"/>
        <v>6.8493150684931503E-2</v>
      </c>
      <c r="I226">
        <f t="shared" si="56"/>
        <v>2.3712328767123286E-2</v>
      </c>
      <c r="J226">
        <f t="shared" si="57"/>
        <v>5.3620430574285818</v>
      </c>
      <c r="K226">
        <f t="shared" si="58"/>
        <v>7.4835203299086377</v>
      </c>
      <c r="L226">
        <f t="shared" si="59"/>
        <v>4.6913116907487326E-3</v>
      </c>
      <c r="M226">
        <f t="shared" si="60"/>
        <v>5.6227453556014254E-4</v>
      </c>
      <c r="N226">
        <f t="shared" si="61"/>
        <v>615.7134604274986</v>
      </c>
      <c r="O226">
        <f t="shared" si="62"/>
        <v>10.031739557528065</v>
      </c>
      <c r="P226">
        <f t="shared" si="63"/>
        <v>54.629698408333056</v>
      </c>
      <c r="Q226">
        <f t="shared" si="64"/>
        <v>1.6241321073372113E-3</v>
      </c>
      <c r="R226">
        <f t="shared" si="65"/>
        <v>2.8885037550548813</v>
      </c>
      <c r="S226">
        <f t="shared" si="67"/>
        <v>9.9214764715997017E-5</v>
      </c>
      <c r="T226">
        <f t="shared" si="66"/>
        <v>615.7134604274986</v>
      </c>
    </row>
    <row r="227" spans="2:20" x14ac:dyDescent="0.2">
      <c r="B227">
        <v>13.3</v>
      </c>
      <c r="C227">
        <v>44.091498146529645</v>
      </c>
      <c r="D227">
        <f t="shared" si="51"/>
        <v>176.89000000000001</v>
      </c>
      <c r="E227">
        <f t="shared" si="52"/>
        <v>1944.060208805427</v>
      </c>
      <c r="F227">
        <f t="shared" si="53"/>
        <v>2.5877640352277083</v>
      </c>
      <c r="G227">
        <f t="shared" si="54"/>
        <v>3.7862669780742522</v>
      </c>
      <c r="H227">
        <f t="shared" si="55"/>
        <v>7.5187969924812026E-2</v>
      </c>
      <c r="I227">
        <f t="shared" si="56"/>
        <v>2.2680109364319887E-2</v>
      </c>
      <c r="J227">
        <f t="shared" si="57"/>
        <v>5.1755280704554165</v>
      </c>
      <c r="K227">
        <f t="shared" si="58"/>
        <v>7.5725339561485043</v>
      </c>
      <c r="L227">
        <f t="shared" si="59"/>
        <v>5.6532308214144377E-3</v>
      </c>
      <c r="M227">
        <f t="shared" si="60"/>
        <v>5.1438736077751067E-4</v>
      </c>
      <c r="N227">
        <f t="shared" si="61"/>
        <v>586.4169253488443</v>
      </c>
      <c r="O227">
        <f t="shared" si="62"/>
        <v>9.7979655136308477</v>
      </c>
      <c r="P227">
        <f t="shared" si="63"/>
        <v>50.357350808387558</v>
      </c>
      <c r="Q227">
        <f t="shared" si="64"/>
        <v>1.7052713807759314E-3</v>
      </c>
      <c r="R227">
        <f t="shared" si="65"/>
        <v>3.315150236581176</v>
      </c>
      <c r="S227">
        <f t="shared" si="67"/>
        <v>9.4895855080836343E-5</v>
      </c>
      <c r="T227">
        <f t="shared" si="66"/>
        <v>586.4169253488443</v>
      </c>
    </row>
    <row r="228" spans="2:20" x14ac:dyDescent="0.2">
      <c r="B228">
        <v>11.7</v>
      </c>
      <c r="C228">
        <v>47.686094334728971</v>
      </c>
      <c r="D228">
        <f t="shared" si="51"/>
        <v>136.88999999999999</v>
      </c>
      <c r="E228">
        <f t="shared" si="52"/>
        <v>2273.9635929006704</v>
      </c>
      <c r="F228">
        <f t="shared" si="53"/>
        <v>2.4595888418037104</v>
      </c>
      <c r="G228">
        <f t="shared" si="54"/>
        <v>3.8646398320121502</v>
      </c>
      <c r="H228">
        <f t="shared" si="55"/>
        <v>8.5470085470085472E-2</v>
      </c>
      <c r="I228">
        <f t="shared" si="56"/>
        <v>2.0970473970473968E-2</v>
      </c>
      <c r="J228">
        <f t="shared" si="57"/>
        <v>4.9191776836074208</v>
      </c>
      <c r="K228">
        <f t="shared" si="58"/>
        <v>7.7292796640243004</v>
      </c>
      <c r="L228">
        <f t="shared" si="59"/>
        <v>7.3051355102637158E-3</v>
      </c>
      <c r="M228">
        <f t="shared" si="60"/>
        <v>4.3976077854632623E-4</v>
      </c>
      <c r="N228">
        <f t="shared" si="61"/>
        <v>557.92730371632888</v>
      </c>
      <c r="O228">
        <f t="shared" si="62"/>
        <v>9.5054250084072507</v>
      </c>
      <c r="P228">
        <f t="shared" si="63"/>
        <v>45.216286034542158</v>
      </c>
      <c r="Q228">
        <f t="shared" si="64"/>
        <v>1.7923482026046128E-3</v>
      </c>
      <c r="R228">
        <f t="shared" si="65"/>
        <v>4.0757345585238438</v>
      </c>
      <c r="S228">
        <f t="shared" si="67"/>
        <v>8.7742568914117016E-5</v>
      </c>
      <c r="T228">
        <f t="shared" si="66"/>
        <v>557.92730371632888</v>
      </c>
    </row>
    <row r="229" spans="2:20" x14ac:dyDescent="0.2">
      <c r="B229">
        <v>20.9</v>
      </c>
      <c r="C229">
        <v>40.551743601502835</v>
      </c>
      <c r="D229">
        <f t="shared" si="51"/>
        <v>436.80999999999995</v>
      </c>
      <c r="E229">
        <f t="shared" si="52"/>
        <v>1644.4439091220261</v>
      </c>
      <c r="F229">
        <f t="shared" si="53"/>
        <v>3.039749158970765</v>
      </c>
      <c r="G229">
        <f t="shared" si="54"/>
        <v>3.7025787784410156</v>
      </c>
      <c r="H229">
        <f t="shared" si="55"/>
        <v>4.784688995215311E-2</v>
      </c>
      <c r="I229">
        <f t="shared" si="56"/>
        <v>2.4659852109612874E-2</v>
      </c>
      <c r="J229">
        <f t="shared" si="57"/>
        <v>6.0794983179415309</v>
      </c>
      <c r="K229">
        <f t="shared" si="58"/>
        <v>7.4051575568820311</v>
      </c>
      <c r="L229">
        <f t="shared" si="59"/>
        <v>2.2893248780934501E-3</v>
      </c>
      <c r="M229">
        <f t="shared" si="60"/>
        <v>6.0810830606797847E-4</v>
      </c>
      <c r="N229">
        <f t="shared" si="61"/>
        <v>847.53144127140922</v>
      </c>
      <c r="O229">
        <f t="shared" si="62"/>
        <v>11.254910727789079</v>
      </c>
      <c r="P229">
        <f t="shared" si="63"/>
        <v>77.383896469417223</v>
      </c>
      <c r="Q229">
        <f t="shared" si="64"/>
        <v>1.1798972301250178E-3</v>
      </c>
      <c r="R229">
        <f t="shared" si="65"/>
        <v>1.9402748134690351</v>
      </c>
      <c r="S229">
        <f t="shared" si="67"/>
        <v>1.0317929752976098E-4</v>
      </c>
      <c r="T229">
        <f t="shared" si="66"/>
        <v>847.53144127140922</v>
      </c>
    </row>
    <row r="230" spans="2:20" x14ac:dyDescent="0.2">
      <c r="B230">
        <v>43.8</v>
      </c>
      <c r="C230">
        <v>38.591544783172871</v>
      </c>
      <c r="D230">
        <f t="shared" si="51"/>
        <v>1918.4399999999998</v>
      </c>
      <c r="E230">
        <f t="shared" si="52"/>
        <v>1489.3073287516372</v>
      </c>
      <c r="F230">
        <f t="shared" si="53"/>
        <v>3.7796338173824005</v>
      </c>
      <c r="G230">
        <f t="shared" si="54"/>
        <v>3.6530332054084118</v>
      </c>
      <c r="H230">
        <f t="shared" si="55"/>
        <v>2.2831050228310504E-2</v>
      </c>
      <c r="I230">
        <f t="shared" si="56"/>
        <v>2.5912411789124117E-2</v>
      </c>
      <c r="J230">
        <f t="shared" si="57"/>
        <v>7.5592676347648009</v>
      </c>
      <c r="K230">
        <f t="shared" si="58"/>
        <v>7.3060664108168236</v>
      </c>
      <c r="L230">
        <f t="shared" si="59"/>
        <v>5.2125685452763713E-4</v>
      </c>
      <c r="M230">
        <f t="shared" si="60"/>
        <v>6.7145308472913855E-4</v>
      </c>
      <c r="N230">
        <f t="shared" si="61"/>
        <v>1690.3096615029717</v>
      </c>
      <c r="O230">
        <f t="shared" si="62"/>
        <v>13.807127839182462</v>
      </c>
      <c r="P230">
        <f t="shared" si="63"/>
        <v>160.00285439688844</v>
      </c>
      <c r="Q230">
        <f t="shared" si="64"/>
        <v>5.9160757509415802E-4</v>
      </c>
      <c r="R230">
        <f t="shared" si="65"/>
        <v>0.88108549733271402</v>
      </c>
      <c r="S230">
        <f t="shared" si="67"/>
        <v>1.0842013300888752E-4</v>
      </c>
      <c r="T230">
        <f t="shared" si="66"/>
        <v>1690.3096615029717</v>
      </c>
    </row>
    <row r="231" spans="2:20" x14ac:dyDescent="0.2">
      <c r="B231">
        <v>11.9</v>
      </c>
      <c r="C231">
        <v>42.085972414236565</v>
      </c>
      <c r="D231">
        <f t="shared" si="51"/>
        <v>141.61000000000001</v>
      </c>
      <c r="E231">
        <f t="shared" si="52"/>
        <v>1771.2290740518811</v>
      </c>
      <c r="F231">
        <f t="shared" si="53"/>
        <v>2.4765384001174837</v>
      </c>
      <c r="G231">
        <f t="shared" si="54"/>
        <v>3.7397144883544615</v>
      </c>
      <c r="H231">
        <f t="shared" si="55"/>
        <v>8.4033613445378144E-2</v>
      </c>
      <c r="I231">
        <f t="shared" si="56"/>
        <v>2.3760886172650882E-2</v>
      </c>
      <c r="J231">
        <f t="shared" si="57"/>
        <v>4.9530768002349674</v>
      </c>
      <c r="K231">
        <f t="shared" si="58"/>
        <v>7.479428976708923</v>
      </c>
      <c r="L231">
        <f t="shared" si="59"/>
        <v>7.0616481886872388E-3</v>
      </c>
      <c r="M231">
        <f t="shared" si="60"/>
        <v>5.6457971170967183E-4</v>
      </c>
      <c r="N231">
        <f t="shared" si="61"/>
        <v>500.82307172941512</v>
      </c>
      <c r="O231">
        <f t="shared" si="62"/>
        <v>9.2615465358855324</v>
      </c>
      <c r="P231">
        <f t="shared" si="63"/>
        <v>44.502602411418096</v>
      </c>
      <c r="Q231">
        <f t="shared" si="64"/>
        <v>1.996713123752175E-3</v>
      </c>
      <c r="R231">
        <f t="shared" si="65"/>
        <v>3.5366363373308034</v>
      </c>
      <c r="S231">
        <f t="shared" si="67"/>
        <v>9.9417933776781931E-5</v>
      </c>
      <c r="T231">
        <f t="shared" si="66"/>
        <v>500.82307172941512</v>
      </c>
    </row>
    <row r="232" spans="2:20" x14ac:dyDescent="0.2">
      <c r="B232">
        <v>26.6</v>
      </c>
      <c r="C232">
        <v>39.646622042763063</v>
      </c>
      <c r="D232">
        <f t="shared" si="51"/>
        <v>707.56000000000006</v>
      </c>
      <c r="E232">
        <f t="shared" si="52"/>
        <v>1571.854639401706</v>
      </c>
      <c r="F232">
        <f t="shared" si="53"/>
        <v>3.2809112157876537</v>
      </c>
      <c r="G232">
        <f t="shared" si="54"/>
        <v>3.6800057500698458</v>
      </c>
      <c r="H232">
        <f t="shared" si="55"/>
        <v>3.7593984962406013E-2</v>
      </c>
      <c r="I232">
        <f t="shared" si="56"/>
        <v>2.5222829801777175E-2</v>
      </c>
      <c r="J232">
        <f t="shared" si="57"/>
        <v>6.5618224315753064</v>
      </c>
      <c r="K232">
        <f t="shared" si="58"/>
        <v>7.3600115001396915</v>
      </c>
      <c r="L232">
        <f t="shared" si="59"/>
        <v>1.4133077053536094E-3</v>
      </c>
      <c r="M232">
        <f t="shared" si="60"/>
        <v>6.3619114320941875E-4</v>
      </c>
      <c r="N232">
        <f t="shared" si="61"/>
        <v>1054.6001463374976</v>
      </c>
      <c r="O232">
        <f t="shared" si="62"/>
        <v>12.073772139567215</v>
      </c>
      <c r="P232">
        <f t="shared" si="63"/>
        <v>97.888152951857904</v>
      </c>
      <c r="Q232">
        <f t="shared" si="64"/>
        <v>9.4822668427733731E-4</v>
      </c>
      <c r="R232">
        <f t="shared" si="65"/>
        <v>1.4904745128858294</v>
      </c>
      <c r="S232">
        <f t="shared" si="67"/>
        <v>1.0553485272710115E-4</v>
      </c>
      <c r="T232">
        <f t="shared" si="66"/>
        <v>1054.6001463374976</v>
      </c>
    </row>
    <row r="233" spans="2:20" x14ac:dyDescent="0.2">
      <c r="B233">
        <v>20.100000000000001</v>
      </c>
      <c r="C233">
        <v>41.190826611025201</v>
      </c>
      <c r="D233">
        <f t="shared" si="51"/>
        <v>404.01000000000005</v>
      </c>
      <c r="E233">
        <f t="shared" si="52"/>
        <v>1696.6841968995418</v>
      </c>
      <c r="F233">
        <f t="shared" si="53"/>
        <v>3.0007198150650303</v>
      </c>
      <c r="G233">
        <f t="shared" si="54"/>
        <v>3.7182155764919562</v>
      </c>
      <c r="H233">
        <f t="shared" si="55"/>
        <v>4.9751243781094523E-2</v>
      </c>
      <c r="I233">
        <f t="shared" si="56"/>
        <v>2.4277250113071011E-2</v>
      </c>
      <c r="J233">
        <f t="shared" si="57"/>
        <v>6.0014396301300605</v>
      </c>
      <c r="K233">
        <f t="shared" si="58"/>
        <v>7.4364311529839124</v>
      </c>
      <c r="L233">
        <f t="shared" si="59"/>
        <v>2.4751862577658966E-3</v>
      </c>
      <c r="M233">
        <f t="shared" si="60"/>
        <v>5.8938487305260643E-4</v>
      </c>
      <c r="N233">
        <f t="shared" si="61"/>
        <v>827.93561488160663</v>
      </c>
      <c r="O233">
        <f t="shared" si="62"/>
        <v>11.157323157062859</v>
      </c>
      <c r="P233">
        <f t="shared" si="63"/>
        <v>74.736133087488327</v>
      </c>
      <c r="Q233">
        <f t="shared" si="64"/>
        <v>1.2078233887100004E-3</v>
      </c>
      <c r="R233">
        <f t="shared" si="65"/>
        <v>2.0492948562699103</v>
      </c>
      <c r="S233">
        <f t="shared" si="67"/>
        <v>1.0157845235594565E-4</v>
      </c>
      <c r="T233">
        <f t="shared" si="66"/>
        <v>827.93561488160663</v>
      </c>
    </row>
    <row r="234" spans="2:20" x14ac:dyDescent="0.2">
      <c r="B234">
        <v>8.8000000000000007</v>
      </c>
      <c r="C234">
        <v>45.284431137724553</v>
      </c>
      <c r="D234">
        <f t="shared" si="51"/>
        <v>77.440000000000012</v>
      </c>
      <c r="E234">
        <f t="shared" si="52"/>
        <v>2050.6797034673173</v>
      </c>
      <c r="F234">
        <f t="shared" si="53"/>
        <v>2.174751721484161</v>
      </c>
      <c r="G234">
        <f t="shared" si="54"/>
        <v>3.812963289922342</v>
      </c>
      <c r="H234">
        <f t="shared" si="55"/>
        <v>0.11363636363636363</v>
      </c>
      <c r="I234">
        <f t="shared" si="56"/>
        <v>2.2082644628099172E-2</v>
      </c>
      <c r="J234">
        <f t="shared" si="57"/>
        <v>4.3495034429683219</v>
      </c>
      <c r="K234">
        <f t="shared" si="58"/>
        <v>7.625926579844684</v>
      </c>
      <c r="L234">
        <f t="shared" si="59"/>
        <v>1.2913223140495866E-2</v>
      </c>
      <c r="M234">
        <f t="shared" si="60"/>
        <v>4.8764319377091723E-4</v>
      </c>
      <c r="N234">
        <f t="shared" si="61"/>
        <v>398.50299401197611</v>
      </c>
      <c r="O234">
        <f t="shared" si="62"/>
        <v>8.292248478714523</v>
      </c>
      <c r="P234">
        <f t="shared" si="63"/>
        <v>33.55407695131661</v>
      </c>
      <c r="Q234">
        <f t="shared" si="64"/>
        <v>2.5093914350112693E-3</v>
      </c>
      <c r="R234">
        <f t="shared" si="65"/>
        <v>5.1459580838323351</v>
      </c>
      <c r="S234">
        <f t="shared" si="67"/>
        <v>9.239600262803001E-5</v>
      </c>
      <c r="T234">
        <f t="shared" si="66"/>
        <v>398.50299401197611</v>
      </c>
    </row>
    <row r="235" spans="2:20" x14ac:dyDescent="0.2">
      <c r="B235">
        <v>19.600000000000001</v>
      </c>
      <c r="C235">
        <v>41.167035820667536</v>
      </c>
      <c r="D235">
        <f t="shared" si="51"/>
        <v>384.16000000000008</v>
      </c>
      <c r="E235">
        <f t="shared" si="52"/>
        <v>1694.724838260124</v>
      </c>
      <c r="F235">
        <f t="shared" si="53"/>
        <v>2.9755295662364718</v>
      </c>
      <c r="G235">
        <f t="shared" si="54"/>
        <v>3.7176378346633809</v>
      </c>
      <c r="H235">
        <f t="shared" si="55"/>
        <v>5.10204081632653E-2</v>
      </c>
      <c r="I235">
        <f t="shared" si="56"/>
        <v>2.4291280148423005E-2</v>
      </c>
      <c r="J235">
        <f t="shared" si="57"/>
        <v>5.9510591324729436</v>
      </c>
      <c r="K235">
        <f t="shared" si="58"/>
        <v>7.4352756693267619</v>
      </c>
      <c r="L235">
        <f t="shared" si="59"/>
        <v>2.6030820491461885E-3</v>
      </c>
      <c r="M235">
        <f t="shared" si="60"/>
        <v>5.9006629124916951E-4</v>
      </c>
      <c r="N235">
        <f t="shared" si="61"/>
        <v>806.87390208508373</v>
      </c>
      <c r="O235">
        <f t="shared" si="62"/>
        <v>11.061941293600226</v>
      </c>
      <c r="P235">
        <f t="shared" si="63"/>
        <v>72.865701559402268</v>
      </c>
      <c r="Q235">
        <f t="shared" si="64"/>
        <v>1.2393510279807654E-3</v>
      </c>
      <c r="R235">
        <f t="shared" si="65"/>
        <v>2.1003589704422212</v>
      </c>
      <c r="S235">
        <f t="shared" si="67"/>
        <v>1.0163715543273224E-4</v>
      </c>
      <c r="T235">
        <f t="shared" si="66"/>
        <v>806.87390208508373</v>
      </c>
    </row>
    <row r="236" spans="2:20" x14ac:dyDescent="0.2">
      <c r="B236">
        <v>49.7</v>
      </c>
      <c r="C236">
        <v>38.754084880448573</v>
      </c>
      <c r="D236">
        <f t="shared" si="51"/>
        <v>2470.09</v>
      </c>
      <c r="E236">
        <f t="shared" si="52"/>
        <v>1501.8790949210127</v>
      </c>
      <c r="F236">
        <f t="shared" si="53"/>
        <v>3.906004933102583</v>
      </c>
      <c r="G236">
        <f t="shared" si="54"/>
        <v>3.6572361665130919</v>
      </c>
      <c r="H236">
        <f t="shared" si="55"/>
        <v>2.0120724346076459E-2</v>
      </c>
      <c r="I236">
        <f t="shared" si="56"/>
        <v>2.580373147978782E-2</v>
      </c>
      <c r="J236">
        <f t="shared" si="57"/>
        <v>7.812009866205166</v>
      </c>
      <c r="K236">
        <f t="shared" si="58"/>
        <v>7.3144723330261838</v>
      </c>
      <c r="L236">
        <f t="shared" si="59"/>
        <v>4.0484354821079393E-4</v>
      </c>
      <c r="M236">
        <f t="shared" si="60"/>
        <v>6.6583255828099293E-4</v>
      </c>
      <c r="N236">
        <f t="shared" si="61"/>
        <v>1926.0780185582942</v>
      </c>
      <c r="O236">
        <f t="shared" si="62"/>
        <v>14.285182507921316</v>
      </c>
      <c r="P236">
        <f t="shared" si="63"/>
        <v>181.76463747570068</v>
      </c>
      <c r="Q236">
        <f t="shared" si="64"/>
        <v>5.1918976820498636E-4</v>
      </c>
      <c r="R236">
        <f t="shared" si="65"/>
        <v>0.77976025916395519</v>
      </c>
      <c r="S236">
        <f t="shared" si="67"/>
        <v>1.0796540368112058E-4</v>
      </c>
      <c r="T236">
        <f t="shared" si="66"/>
        <v>1926.0780185582942</v>
      </c>
    </row>
    <row r="237" spans="2:20" x14ac:dyDescent="0.2">
      <c r="B237">
        <v>27.1</v>
      </c>
      <c r="C237">
        <v>39.626729764579203</v>
      </c>
      <c r="D237">
        <f t="shared" si="51"/>
        <v>734.41000000000008</v>
      </c>
      <c r="E237">
        <f t="shared" si="52"/>
        <v>1570.2777118349873</v>
      </c>
      <c r="F237">
        <f t="shared" si="53"/>
        <v>3.2995337278856551</v>
      </c>
      <c r="G237">
        <f t="shared" si="54"/>
        <v>3.679503884609439</v>
      </c>
      <c r="H237">
        <f t="shared" si="55"/>
        <v>3.6900369003690037E-2</v>
      </c>
      <c r="I237">
        <f t="shared" si="56"/>
        <v>2.523549144582355E-2</v>
      </c>
      <c r="J237">
        <f t="shared" si="57"/>
        <v>6.5990674557713103</v>
      </c>
      <c r="K237">
        <f t="shared" si="58"/>
        <v>7.359007769218878</v>
      </c>
      <c r="L237">
        <f t="shared" si="59"/>
        <v>1.3616372326084884E-3</v>
      </c>
      <c r="M237">
        <f t="shared" si="60"/>
        <v>6.368300285122336E-4</v>
      </c>
      <c r="N237">
        <f t="shared" si="61"/>
        <v>1073.8843766200964</v>
      </c>
      <c r="O237">
        <f t="shared" si="62"/>
        <v>12.140647169155132</v>
      </c>
      <c r="P237">
        <f t="shared" si="63"/>
        <v>99.714555272915803</v>
      </c>
      <c r="Q237">
        <f t="shared" si="64"/>
        <v>9.3119894634035238E-4</v>
      </c>
      <c r="R237">
        <f t="shared" si="65"/>
        <v>1.4622409507224798</v>
      </c>
      <c r="S237">
        <f t="shared" si="67"/>
        <v>1.0558783031725335E-4</v>
      </c>
      <c r="T237">
        <f t="shared" si="66"/>
        <v>1073.8843766200964</v>
      </c>
    </row>
    <row r="238" spans="2:20" x14ac:dyDescent="0.2">
      <c r="B238">
        <v>10</v>
      </c>
      <c r="C238">
        <v>50.228310502283101</v>
      </c>
      <c r="D238">
        <f t="shared" si="51"/>
        <v>100</v>
      </c>
      <c r="E238">
        <f t="shared" si="52"/>
        <v>2522.8831759137629</v>
      </c>
      <c r="F238">
        <f t="shared" si="53"/>
        <v>2.3025850929940459</v>
      </c>
      <c r="G238">
        <f t="shared" si="54"/>
        <v>3.9165788219640065</v>
      </c>
      <c r="H238">
        <f t="shared" si="55"/>
        <v>0.1</v>
      </c>
      <c r="I238">
        <f t="shared" si="56"/>
        <v>1.9909090909090911E-2</v>
      </c>
      <c r="J238">
        <f t="shared" si="57"/>
        <v>4.6051701859880918</v>
      </c>
      <c r="K238">
        <f t="shared" si="58"/>
        <v>7.8331576439280131</v>
      </c>
      <c r="L238">
        <f t="shared" si="59"/>
        <v>1.0000000000000002E-2</v>
      </c>
      <c r="M238">
        <f t="shared" si="60"/>
        <v>3.9637190082644633E-4</v>
      </c>
      <c r="N238">
        <f t="shared" si="61"/>
        <v>502.28310502283102</v>
      </c>
      <c r="O238">
        <f t="shared" si="62"/>
        <v>9.0182560109905019</v>
      </c>
      <c r="P238">
        <f t="shared" si="63"/>
        <v>39.165788219640064</v>
      </c>
      <c r="Q238">
        <f t="shared" si="64"/>
        <v>1.9909090909090914E-3</v>
      </c>
      <c r="R238">
        <f t="shared" si="65"/>
        <v>5.0228310502283104</v>
      </c>
      <c r="S238">
        <f t="shared" si="67"/>
        <v>8.3301635602890843E-5</v>
      </c>
      <c r="T238">
        <f t="shared" si="66"/>
        <v>502.28310502283102</v>
      </c>
    </row>
    <row r="239" spans="2:20" x14ac:dyDescent="0.2">
      <c r="B239">
        <v>46.4</v>
      </c>
      <c r="C239">
        <v>38.275789663137054</v>
      </c>
      <c r="D239">
        <f t="shared" si="51"/>
        <v>2152.96</v>
      </c>
      <c r="E239">
        <f t="shared" si="52"/>
        <v>1465.0360743367094</v>
      </c>
      <c r="F239">
        <f t="shared" si="53"/>
        <v>3.8372994592322094</v>
      </c>
      <c r="G239">
        <f t="shared" si="54"/>
        <v>3.6448175726343099</v>
      </c>
      <c r="H239">
        <f t="shared" si="55"/>
        <v>2.1551724137931036E-2</v>
      </c>
      <c r="I239">
        <f t="shared" si="56"/>
        <v>2.6126175548589342E-2</v>
      </c>
      <c r="J239">
        <f t="shared" si="57"/>
        <v>7.6745989184644188</v>
      </c>
      <c r="K239">
        <f t="shared" si="58"/>
        <v>7.2896351452686199</v>
      </c>
      <c r="L239">
        <f t="shared" si="59"/>
        <v>4.6447681331747924E-4</v>
      </c>
      <c r="M239">
        <f t="shared" si="60"/>
        <v>6.8257704879570757E-4</v>
      </c>
      <c r="N239">
        <f t="shared" si="61"/>
        <v>1775.9966403695594</v>
      </c>
      <c r="O239">
        <f t="shared" si="62"/>
        <v>13.986256500469691</v>
      </c>
      <c r="P239">
        <f t="shared" si="63"/>
        <v>169.11953537023197</v>
      </c>
      <c r="Q239">
        <f t="shared" si="64"/>
        <v>5.6306412820235656E-4</v>
      </c>
      <c r="R239">
        <f t="shared" si="65"/>
        <v>0.82490925998140208</v>
      </c>
      <c r="S239">
        <f t="shared" si="67"/>
        <v>1.0931454204430688E-4</v>
      </c>
      <c r="T239">
        <f t="shared" si="66"/>
        <v>1775.9966403695594</v>
      </c>
    </row>
    <row r="240" spans="2:20" x14ac:dyDescent="0.2">
      <c r="B240">
        <v>22.5</v>
      </c>
      <c r="C240">
        <v>41.747490933625706</v>
      </c>
      <c r="D240">
        <f t="shared" si="51"/>
        <v>506.25</v>
      </c>
      <c r="E240">
        <f t="shared" si="52"/>
        <v>1742.8529992531605</v>
      </c>
      <c r="F240">
        <f t="shared" si="53"/>
        <v>3.1135153092103742</v>
      </c>
      <c r="G240">
        <f t="shared" si="54"/>
        <v>3.7316393520927567</v>
      </c>
      <c r="H240">
        <f t="shared" si="55"/>
        <v>4.4444444444444446E-2</v>
      </c>
      <c r="I240">
        <f t="shared" si="56"/>
        <v>2.3953535353535355E-2</v>
      </c>
      <c r="J240">
        <f t="shared" si="57"/>
        <v>6.2270306184207485</v>
      </c>
      <c r="K240">
        <f t="shared" si="58"/>
        <v>7.4632787041855133</v>
      </c>
      <c r="L240">
        <f t="shared" si="59"/>
        <v>1.9753086419753087E-3</v>
      </c>
      <c r="M240">
        <f t="shared" si="60"/>
        <v>5.7377185593306818E-4</v>
      </c>
      <c r="N240">
        <f t="shared" si="61"/>
        <v>939.31854600657834</v>
      </c>
      <c r="O240">
        <f t="shared" si="62"/>
        <v>11.61851625119268</v>
      </c>
      <c r="P240">
        <f t="shared" si="63"/>
        <v>83.961885422087022</v>
      </c>
      <c r="Q240">
        <f t="shared" si="64"/>
        <v>1.0646015712682381E-3</v>
      </c>
      <c r="R240">
        <f t="shared" si="65"/>
        <v>1.8554440414944759</v>
      </c>
      <c r="S240">
        <f t="shared" si="67"/>
        <v>1.0022399729512701E-4</v>
      </c>
      <c r="T240">
        <f t="shared" si="66"/>
        <v>939.31854600657834</v>
      </c>
    </row>
    <row r="242" spans="1:20" x14ac:dyDescent="0.2">
      <c r="A242" t="s">
        <v>5</v>
      </c>
      <c r="B242">
        <f>SUM(B2:B240)</f>
        <v>6507.0999999999995</v>
      </c>
      <c r="C242">
        <f t="shared" ref="C242:O242" si="68">SUM(C2:C240)</f>
        <v>9969.2659243294274</v>
      </c>
      <c r="D242">
        <f t="shared" si="68"/>
        <v>215995.80999999988</v>
      </c>
      <c r="E242">
        <f t="shared" si="68"/>
        <v>420869.10605676402</v>
      </c>
      <c r="F242">
        <f t="shared" si="68"/>
        <v>756.35926889336713</v>
      </c>
      <c r="G242">
        <f t="shared" si="68"/>
        <v>890.4663164097642</v>
      </c>
      <c r="H242">
        <f t="shared" si="68"/>
        <v>12.073541541256761</v>
      </c>
      <c r="I242">
        <f t="shared" si="68"/>
        <v>5.7827814836692948</v>
      </c>
      <c r="J242">
        <f t="shared" si="68"/>
        <v>1512.7185377867343</v>
      </c>
      <c r="K242">
        <f t="shared" si="68"/>
        <v>1780.9326328195284</v>
      </c>
      <c r="L242">
        <f t="shared" si="68"/>
        <v>0.89323386077567268</v>
      </c>
      <c r="M242">
        <f t="shared" si="68"/>
        <v>0.14093496812763379</v>
      </c>
      <c r="N242">
        <f t="shared" si="68"/>
        <v>261507.36559726391</v>
      </c>
      <c r="O242">
        <f t="shared" si="68"/>
        <v>2806.7134598683188</v>
      </c>
      <c r="P242">
        <f>SUM(P2:P240)</f>
        <v>24022.061172715708</v>
      </c>
      <c r="Q242">
        <f>SUM(Q2:Q240)</f>
        <v>0.27593530336084404</v>
      </c>
      <c r="R242">
        <f t="shared" ref="R242" si="69">SUM(R2:R240)</f>
        <v>538.24556935027579</v>
      </c>
      <c r="S242">
        <f>SUM(S2:S240)</f>
        <v>2.4195738425394558E-2</v>
      </c>
      <c r="T242">
        <f>SUM(T2:T240)</f>
        <v>261507.36559726391</v>
      </c>
    </row>
  </sheetData>
  <mergeCells count="20">
    <mergeCell ref="AD83:AE83"/>
    <mergeCell ref="AB83:AC83"/>
    <mergeCell ref="AB80:AC80"/>
    <mergeCell ref="AC75:AF75"/>
    <mergeCell ref="AC77:AF77"/>
    <mergeCell ref="AD78:AE78"/>
    <mergeCell ref="AB68:AE68"/>
    <mergeCell ref="Y50:AH51"/>
    <mergeCell ref="AH17:AI17"/>
    <mergeCell ref="AH30:AI30"/>
    <mergeCell ref="Y17:Z17"/>
    <mergeCell ref="Y19:Z19"/>
    <mergeCell ref="Y32:Z32"/>
    <mergeCell ref="AH19:AI19"/>
    <mergeCell ref="AH32:AI32"/>
    <mergeCell ref="Y21:Z21"/>
    <mergeCell ref="AH21:AI21"/>
    <mergeCell ref="Y34:Z34"/>
    <mergeCell ref="AH34:AI34"/>
    <mergeCell ref="Y30:Z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 de datos</vt:lpstr>
      <vt:lpstr>Ejercicio 1</vt:lpstr>
      <vt:lpstr>Ejercicio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Pablo Prendas Rojas</dc:creator>
  <cp:keywords/>
  <dc:description/>
  <cp:lastModifiedBy>ANGIE GABRIELA ESQUIVEL LOPEZ</cp:lastModifiedBy>
  <cp:revision/>
  <dcterms:created xsi:type="dcterms:W3CDTF">2025-06-17T19:42:26Z</dcterms:created>
  <dcterms:modified xsi:type="dcterms:W3CDTF">2025-06-27T05:34:13Z</dcterms:modified>
  <cp:category/>
  <cp:contentStatus/>
</cp:coreProperties>
</file>