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31" windowHeight="9684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44525"/>
</workbook>
</file>

<file path=xl/sharedStrings.xml><?xml version="1.0" encoding="utf-8"?>
<sst xmlns="http://schemas.openxmlformats.org/spreadsheetml/2006/main" count="49" uniqueCount="43">
  <si>
    <t>机器指令译码信号</t>
  </si>
  <si>
    <t>微程序入口地址</t>
  </si>
  <si>
    <t>微指令</t>
  </si>
  <si>
    <t>状态</t>
  </si>
  <si>
    <t>地址</t>
  </si>
  <si>
    <t>R_Type</t>
  </si>
  <si>
    <t>ADDI</t>
  </si>
  <si>
    <t>LW</t>
  </si>
  <si>
    <t>SW</t>
  </si>
  <si>
    <t>BEQ</t>
  </si>
  <si>
    <t>BNE</t>
  </si>
  <si>
    <t>SYSCALL</t>
  </si>
  <si>
    <t>入口地址
10进制</t>
  </si>
  <si>
    <t>S3</t>
  </si>
  <si>
    <t>S2</t>
  </si>
  <si>
    <t>S1</t>
  </si>
  <si>
    <t>S0</t>
  </si>
  <si>
    <t>取指令</t>
  </si>
  <si>
    <t>译码</t>
  </si>
  <si>
    <t>LW1</t>
  </si>
  <si>
    <t>LW2</t>
  </si>
  <si>
    <t>LW3</t>
  </si>
  <si>
    <t>S4</t>
  </si>
  <si>
    <t>SW1</t>
  </si>
  <si>
    <t>S5</t>
  </si>
  <si>
    <t>SW2</t>
  </si>
  <si>
    <t>S6</t>
  </si>
  <si>
    <t>R型运算</t>
  </si>
  <si>
    <t>S7</t>
  </si>
  <si>
    <t>S8</t>
  </si>
  <si>
    <t>Beq</t>
  </si>
  <si>
    <t>S9</t>
  </si>
  <si>
    <t>Bne</t>
  </si>
  <si>
    <t>S10</t>
  </si>
  <si>
    <t>ADDI1</t>
  </si>
  <si>
    <t>S11</t>
  </si>
  <si>
    <t>ADDI2</t>
  </si>
  <si>
    <t>S12</t>
  </si>
  <si>
    <t>S13</t>
  </si>
  <si>
    <t>微程序地址供参考</t>
  </si>
  <si>
    <t>只填0或1，无关项不填</t>
  </si>
  <si>
    <t>最小项表达式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</si>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</sst>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3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rgb="FF0000FF"/>
      <name val="仿宋"/>
      <charset val="134"/>
    </font>
    <font>
      <sz val="11"/>
      <color theme="1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3" fillId="16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5" borderId="29" applyNumberFormat="0" applyFont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2" fillId="14" borderId="33" applyNumberFormat="0" applyAlignment="0" applyProtection="0">
      <alignment vertical="center"/>
    </xf>
    <xf numFmtId="0" fontId="21" fillId="14" borderId="28" applyNumberFormat="0" applyAlignment="0" applyProtection="0">
      <alignment vertical="center"/>
    </xf>
    <xf numFmtId="0" fontId="30" fillId="24" borderId="32" applyNumberForma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176" fontId="6" fillId="2" borderId="11" xfId="0" applyNumberFormat="1" applyFont="1" applyFill="1" applyBorder="1" applyAlignment="1">
      <alignment horizontal="center" vertical="center" shrinkToFit="1"/>
    </xf>
    <xf numFmtId="176" fontId="6" fillId="4" borderId="12" xfId="0" applyNumberFormat="1" applyFont="1" applyFill="1" applyBorder="1" applyAlignment="1">
      <alignment horizontal="center" vertical="center" shrinkToFit="1"/>
    </xf>
    <xf numFmtId="176" fontId="3" fillId="0" borderId="13" xfId="0" applyNumberFormat="1" applyFont="1" applyBorder="1" applyAlignment="1">
      <alignment vertical="center" shrinkToFit="1"/>
    </xf>
    <xf numFmtId="176" fontId="3" fillId="5" borderId="14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0" fontId="4" fillId="0" borderId="17" xfId="0" applyFont="1" applyBorder="1" applyAlignment="1">
      <alignment horizontal="right" vertical="center"/>
    </xf>
    <xf numFmtId="176" fontId="7" fillId="6" borderId="18" xfId="0" applyNumberFormat="1" applyFont="1" applyFill="1" applyBorder="1" applyAlignment="1">
      <alignment horizontal="center" vertical="center" shrinkToFit="1"/>
    </xf>
    <xf numFmtId="176" fontId="7" fillId="6" borderId="19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0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0" fontId="12" fillId="2" borderId="3" xfId="0" applyFont="1" applyFill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13" fillId="10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0" fontId="14" fillId="9" borderId="2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/>
    </xf>
    <xf numFmtId="0" fontId="15" fillId="12" borderId="7" xfId="0" applyFont="1" applyFill="1" applyBorder="1" applyAlignment="1">
      <alignment horizontal="center" vertical="center"/>
    </xf>
    <xf numFmtId="0" fontId="16" fillId="8" borderId="8" xfId="0" applyFont="1" applyFill="1" applyBorder="1" applyAlignment="1" applyProtection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276860</xdr:colOff>
      <xdr:row>32</xdr:row>
      <xdr:rowOff>36635</xdr:rowOff>
    </xdr:from>
    <xdr:to>
      <xdr:col>10</xdr:col>
      <xdr:colOff>534768</xdr:colOff>
      <xdr:row>35</xdr:row>
      <xdr:rowOff>46542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408045" y="2497455"/>
          <a:ext cx="977900" cy="566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Q32"/>
  <sheetViews>
    <sheetView tabSelected="1" workbookViewId="0">
      <pane ySplit="2" topLeftCell="A3" activePane="bottomLeft" state="frozen"/>
      <selection/>
      <selection pane="bottomLeft" activeCell="U8" sqref="U8"/>
    </sheetView>
  </sheetViews>
  <sheetFormatPr defaultColWidth="9" defaultRowHeight="13.8"/>
  <cols>
    <col min="1" max="1" width="7.62962962962963" style="27" customWidth="1"/>
    <col min="2" max="7" width="6.62962962962963" style="27" customWidth="1"/>
    <col min="8" max="8" width="6.5" style="27" hidden="1" customWidth="1"/>
    <col min="9" max="9" width="10.3796296296296" style="27" customWidth="1"/>
    <col min="10" max="12" width="3.62962962962963" style="28" customWidth="1"/>
    <col min="13" max="13" width="3.62962962962963" style="27" customWidth="1"/>
  </cols>
  <sheetData>
    <row r="1" ht="27" customHeight="1" spans="1:17">
      <c r="A1" s="29" t="s">
        <v>0</v>
      </c>
      <c r="B1" s="30"/>
      <c r="C1" s="30"/>
      <c r="D1" s="30"/>
      <c r="E1" s="30"/>
      <c r="F1" s="30"/>
      <c r="G1" s="30"/>
      <c r="H1" s="31"/>
      <c r="I1" s="45" t="s">
        <v>1</v>
      </c>
      <c r="J1" s="46"/>
      <c r="K1" s="46"/>
      <c r="L1" s="46"/>
      <c r="M1" s="47"/>
      <c r="O1" s="48" t="s">
        <v>2</v>
      </c>
      <c r="P1" s="48" t="s">
        <v>3</v>
      </c>
      <c r="Q1" s="48" t="s">
        <v>4</v>
      </c>
    </row>
    <row r="2" ht="29.55" spans="1:17">
      <c r="A2" s="32" t="s">
        <v>5</v>
      </c>
      <c r="B2" s="33" t="s">
        <v>6</v>
      </c>
      <c r="C2" s="33" t="s">
        <v>7</v>
      </c>
      <c r="D2" s="33" t="s">
        <v>8</v>
      </c>
      <c r="E2" s="33" t="s">
        <v>9</v>
      </c>
      <c r="F2" s="33" t="s">
        <v>10</v>
      </c>
      <c r="G2" s="33" t="s">
        <v>11</v>
      </c>
      <c r="H2" s="34"/>
      <c r="I2" s="49" t="s">
        <v>12</v>
      </c>
      <c r="J2" s="50" t="s">
        <v>13</v>
      </c>
      <c r="K2" s="50" t="s">
        <v>14</v>
      </c>
      <c r="L2" s="50" t="s">
        <v>15</v>
      </c>
      <c r="M2" s="51" t="s">
        <v>16</v>
      </c>
      <c r="O2" s="52" t="s">
        <v>17</v>
      </c>
      <c r="P2" s="52" t="s">
        <v>16</v>
      </c>
      <c r="Q2" s="52">
        <v>0</v>
      </c>
    </row>
    <row r="3" ht="16.95" spans="1:17">
      <c r="A3" s="35">
        <v>1</v>
      </c>
      <c r="B3" s="36"/>
      <c r="C3" s="36"/>
      <c r="D3" s="36"/>
      <c r="E3" s="36"/>
      <c r="F3" s="36"/>
      <c r="G3" s="36"/>
      <c r="H3" s="37"/>
      <c r="I3" s="53">
        <v>7</v>
      </c>
      <c r="J3" s="54">
        <f>IF(ISNUMBER($I3),IF(MOD($I3,16)/8&gt;=1,1,0),"")</f>
        <v>0</v>
      </c>
      <c r="K3" s="54">
        <f>IF(ISNUMBER($I3),IF(MOD($I3,8)/4&gt;=1,1,0),"")</f>
        <v>1</v>
      </c>
      <c r="L3" s="54">
        <f>IF(ISNUMBER($I3),IF(MOD($I3,4)/2&gt;=1,1,0),"")</f>
        <v>1</v>
      </c>
      <c r="M3" s="55">
        <f>IF(ISNUMBER($I3),MOD($I3,2),"")</f>
        <v>1</v>
      </c>
      <c r="O3" s="56" t="s">
        <v>18</v>
      </c>
      <c r="P3" s="56" t="s">
        <v>15</v>
      </c>
      <c r="Q3" s="56">
        <v>1</v>
      </c>
    </row>
    <row r="4" ht="16.2" spans="1:17">
      <c r="A4" s="38"/>
      <c r="B4" s="39">
        <v>1</v>
      </c>
      <c r="C4" s="39"/>
      <c r="D4" s="39"/>
      <c r="E4" s="39"/>
      <c r="F4" s="39"/>
      <c r="G4" s="39"/>
      <c r="H4" s="40"/>
      <c r="I4" s="57">
        <v>11</v>
      </c>
      <c r="J4" s="58">
        <f t="shared" ref="J4:J31" si="0">IF(ISNUMBER($I4),IF(MOD($I4,16)/8&gt;=1,1,0),"")</f>
        <v>1</v>
      </c>
      <c r="K4" s="58">
        <f t="shared" ref="K4:K31" si="1">IF(ISNUMBER($I4),IF(MOD($I4,8)/4&gt;=1,1,0),"")</f>
        <v>0</v>
      </c>
      <c r="L4" s="58">
        <f t="shared" ref="L4:L31" si="2">IF(ISNUMBER($I4),IF(MOD($I4,4)/2&gt;=1,1,0),"")</f>
        <v>1</v>
      </c>
      <c r="M4" s="59">
        <f t="shared" ref="M4:M31" si="3">IF(ISNUMBER($I4),MOD($I4,2),"")</f>
        <v>1</v>
      </c>
      <c r="O4" s="52" t="s">
        <v>19</v>
      </c>
      <c r="P4" s="52" t="s">
        <v>14</v>
      </c>
      <c r="Q4" s="52">
        <v>2</v>
      </c>
    </row>
    <row r="5" ht="16.2" spans="1:17">
      <c r="A5" s="41"/>
      <c r="B5" s="42"/>
      <c r="C5" s="42">
        <v>1</v>
      </c>
      <c r="D5" s="42"/>
      <c r="E5" s="42"/>
      <c r="F5" s="42"/>
      <c r="G5" s="42"/>
      <c r="H5" s="43"/>
      <c r="I5" s="60">
        <v>2</v>
      </c>
      <c r="J5" s="54">
        <f t="shared" si="0"/>
        <v>0</v>
      </c>
      <c r="K5" s="54">
        <f t="shared" si="1"/>
        <v>0</v>
      </c>
      <c r="L5" s="54">
        <f t="shared" si="2"/>
        <v>1</v>
      </c>
      <c r="M5" s="55">
        <f t="shared" si="3"/>
        <v>0</v>
      </c>
      <c r="O5" s="56" t="s">
        <v>20</v>
      </c>
      <c r="P5" s="56" t="s">
        <v>13</v>
      </c>
      <c r="Q5" s="56">
        <v>3</v>
      </c>
    </row>
    <row r="6" ht="16.2" spans="1:17">
      <c r="A6" s="38"/>
      <c r="B6" s="39"/>
      <c r="C6" s="39"/>
      <c r="D6" s="39">
        <v>1</v>
      </c>
      <c r="E6" s="39"/>
      <c r="F6" s="39"/>
      <c r="G6" s="39"/>
      <c r="H6" s="40"/>
      <c r="I6" s="57">
        <v>5</v>
      </c>
      <c r="J6" s="58">
        <f t="shared" si="0"/>
        <v>0</v>
      </c>
      <c r="K6" s="58">
        <f t="shared" si="1"/>
        <v>1</v>
      </c>
      <c r="L6" s="58">
        <f t="shared" si="2"/>
        <v>0</v>
      </c>
      <c r="M6" s="59">
        <f t="shared" si="3"/>
        <v>1</v>
      </c>
      <c r="O6" s="52" t="s">
        <v>21</v>
      </c>
      <c r="P6" s="52" t="s">
        <v>22</v>
      </c>
      <c r="Q6" s="52">
        <v>4</v>
      </c>
    </row>
    <row r="7" ht="16.2" spans="1:17">
      <c r="A7" s="41"/>
      <c r="B7" s="42"/>
      <c r="C7" s="42"/>
      <c r="D7" s="42"/>
      <c r="E7" s="42">
        <v>1</v>
      </c>
      <c r="F7" s="42"/>
      <c r="G7" s="42"/>
      <c r="H7" s="43"/>
      <c r="I7" s="60">
        <v>9</v>
      </c>
      <c r="J7" s="54">
        <f t="shared" si="0"/>
        <v>1</v>
      </c>
      <c r="K7" s="54">
        <f t="shared" si="1"/>
        <v>0</v>
      </c>
      <c r="L7" s="54">
        <f t="shared" si="2"/>
        <v>0</v>
      </c>
      <c r="M7" s="55">
        <f t="shared" si="3"/>
        <v>1</v>
      </c>
      <c r="O7" s="56" t="s">
        <v>23</v>
      </c>
      <c r="P7" s="56" t="s">
        <v>24</v>
      </c>
      <c r="Q7" s="56">
        <v>5</v>
      </c>
    </row>
    <row r="8" ht="16.2" spans="1:17">
      <c r="A8" s="38"/>
      <c r="B8" s="39"/>
      <c r="C8" s="39"/>
      <c r="D8" s="39"/>
      <c r="E8" s="39"/>
      <c r="F8" s="39">
        <v>1</v>
      </c>
      <c r="G8" s="39"/>
      <c r="H8" s="40"/>
      <c r="I8" s="57">
        <v>10</v>
      </c>
      <c r="J8" s="58">
        <f t="shared" si="0"/>
        <v>1</v>
      </c>
      <c r="K8" s="58">
        <f t="shared" si="1"/>
        <v>0</v>
      </c>
      <c r="L8" s="58">
        <f t="shared" si="2"/>
        <v>1</v>
      </c>
      <c r="M8" s="59">
        <f t="shared" si="3"/>
        <v>0</v>
      </c>
      <c r="O8" s="52" t="s">
        <v>25</v>
      </c>
      <c r="P8" s="52" t="s">
        <v>26</v>
      </c>
      <c r="Q8" s="52">
        <v>6</v>
      </c>
    </row>
    <row r="9" ht="16.2" spans="1:17">
      <c r="A9" s="41"/>
      <c r="B9" s="42"/>
      <c r="C9" s="42"/>
      <c r="D9" s="42"/>
      <c r="E9" s="42"/>
      <c r="F9" s="42"/>
      <c r="G9" s="42">
        <v>1</v>
      </c>
      <c r="H9" s="43"/>
      <c r="I9" s="60">
        <v>13</v>
      </c>
      <c r="J9" s="54">
        <f t="shared" si="0"/>
        <v>1</v>
      </c>
      <c r="K9" s="54">
        <f t="shared" si="1"/>
        <v>1</v>
      </c>
      <c r="L9" s="54">
        <f t="shared" si="2"/>
        <v>0</v>
      </c>
      <c r="M9" s="55">
        <f t="shared" si="3"/>
        <v>1</v>
      </c>
      <c r="O9" s="56" t="s">
        <v>27</v>
      </c>
      <c r="P9" s="56" t="s">
        <v>28</v>
      </c>
      <c r="Q9" s="56">
        <v>7</v>
      </c>
    </row>
    <row r="10" ht="16.2" spans="1:17">
      <c r="A10" s="38"/>
      <c r="B10" s="39"/>
      <c r="C10" s="39"/>
      <c r="D10" s="39"/>
      <c r="E10" s="39"/>
      <c r="F10" s="39"/>
      <c r="G10" s="39"/>
      <c r="H10" s="40"/>
      <c r="I10" s="57"/>
      <c r="J10" s="58" t="str">
        <f t="shared" si="0"/>
        <v/>
      </c>
      <c r="K10" s="58" t="str">
        <f t="shared" si="1"/>
        <v/>
      </c>
      <c r="L10" s="58" t="str">
        <f t="shared" si="2"/>
        <v/>
      </c>
      <c r="M10" s="59" t="str">
        <f t="shared" si="3"/>
        <v/>
      </c>
      <c r="O10" s="52" t="s">
        <v>27</v>
      </c>
      <c r="P10" s="52" t="s">
        <v>29</v>
      </c>
      <c r="Q10" s="52">
        <v>8</v>
      </c>
    </row>
    <row r="11" ht="16.2" spans="1:17">
      <c r="A11" s="41"/>
      <c r="B11" s="42"/>
      <c r="C11" s="42"/>
      <c r="D11" s="42"/>
      <c r="E11" s="42"/>
      <c r="F11" s="42"/>
      <c r="G11" s="42"/>
      <c r="H11" s="43"/>
      <c r="I11" s="60"/>
      <c r="J11" s="54" t="str">
        <f t="shared" si="0"/>
        <v/>
      </c>
      <c r="K11" s="54" t="str">
        <f t="shared" si="1"/>
        <v/>
      </c>
      <c r="L11" s="54" t="str">
        <f t="shared" si="2"/>
        <v/>
      </c>
      <c r="M11" s="55" t="str">
        <f t="shared" si="3"/>
        <v/>
      </c>
      <c r="O11" s="56" t="s">
        <v>30</v>
      </c>
      <c r="P11" s="56" t="s">
        <v>31</v>
      </c>
      <c r="Q11" s="56">
        <v>9</v>
      </c>
    </row>
    <row r="12" ht="16.2" spans="1:17">
      <c r="A12" s="38"/>
      <c r="B12" s="39"/>
      <c r="C12" s="39"/>
      <c r="D12" s="39"/>
      <c r="E12" s="39"/>
      <c r="F12" s="39"/>
      <c r="G12" s="39"/>
      <c r="H12" s="40"/>
      <c r="I12" s="57"/>
      <c r="J12" s="58" t="str">
        <f t="shared" si="0"/>
        <v/>
      </c>
      <c r="K12" s="58" t="str">
        <f t="shared" si="1"/>
        <v/>
      </c>
      <c r="L12" s="58" t="str">
        <f t="shared" si="2"/>
        <v/>
      </c>
      <c r="M12" s="59" t="str">
        <f t="shared" si="3"/>
        <v/>
      </c>
      <c r="O12" s="52" t="s">
        <v>32</v>
      </c>
      <c r="P12" s="52" t="s">
        <v>33</v>
      </c>
      <c r="Q12" s="52">
        <v>10</v>
      </c>
    </row>
    <row r="13" ht="16.2" spans="1:17">
      <c r="A13" s="41"/>
      <c r="B13" s="42"/>
      <c r="C13" s="42"/>
      <c r="D13" s="42"/>
      <c r="E13" s="42"/>
      <c r="F13" s="42"/>
      <c r="G13" s="42"/>
      <c r="H13" s="43"/>
      <c r="I13" s="60"/>
      <c r="J13" s="54" t="str">
        <f t="shared" si="0"/>
        <v/>
      </c>
      <c r="K13" s="54" t="str">
        <f t="shared" si="1"/>
        <v/>
      </c>
      <c r="L13" s="54" t="str">
        <f t="shared" si="2"/>
        <v/>
      </c>
      <c r="M13" s="55" t="str">
        <f t="shared" si="3"/>
        <v/>
      </c>
      <c r="O13" s="56" t="s">
        <v>34</v>
      </c>
      <c r="P13" s="56" t="s">
        <v>35</v>
      </c>
      <c r="Q13" s="56">
        <v>11</v>
      </c>
    </row>
    <row r="14" ht="16.2" spans="1:17">
      <c r="A14" s="38"/>
      <c r="B14" s="39"/>
      <c r="C14" s="39"/>
      <c r="D14" s="39"/>
      <c r="E14" s="39"/>
      <c r="F14" s="39"/>
      <c r="G14" s="39"/>
      <c r="H14" s="40"/>
      <c r="I14" s="57"/>
      <c r="J14" s="58" t="str">
        <f t="shared" si="0"/>
        <v/>
      </c>
      <c r="K14" s="58" t="str">
        <f t="shared" si="1"/>
        <v/>
      </c>
      <c r="L14" s="58" t="str">
        <f t="shared" si="2"/>
        <v/>
      </c>
      <c r="M14" s="59" t="str">
        <f t="shared" si="3"/>
        <v/>
      </c>
      <c r="O14" s="52" t="s">
        <v>36</v>
      </c>
      <c r="P14" s="52" t="s">
        <v>37</v>
      </c>
      <c r="Q14" s="52">
        <v>12</v>
      </c>
    </row>
    <row r="15" ht="16.2" spans="1:17">
      <c r="A15" s="41"/>
      <c r="B15" s="42"/>
      <c r="C15" s="42"/>
      <c r="D15" s="42"/>
      <c r="E15" s="42"/>
      <c r="F15" s="42"/>
      <c r="G15" s="42"/>
      <c r="H15" s="43"/>
      <c r="I15" s="60"/>
      <c r="J15" s="54" t="str">
        <f t="shared" si="0"/>
        <v/>
      </c>
      <c r="K15" s="54" t="str">
        <f t="shared" si="1"/>
        <v/>
      </c>
      <c r="L15" s="54" t="str">
        <f t="shared" si="2"/>
        <v/>
      </c>
      <c r="M15" s="55" t="str">
        <f t="shared" si="3"/>
        <v/>
      </c>
      <c r="O15" s="56" t="s">
        <v>11</v>
      </c>
      <c r="P15" s="56" t="s">
        <v>38</v>
      </c>
      <c r="Q15" s="56">
        <v>13</v>
      </c>
    </row>
    <row r="16" ht="16.2" spans="1:13">
      <c r="A16" s="38"/>
      <c r="B16" s="39"/>
      <c r="C16" s="39"/>
      <c r="D16" s="39"/>
      <c r="E16" s="39"/>
      <c r="F16" s="39"/>
      <c r="G16" s="39"/>
      <c r="H16" s="40"/>
      <c r="I16" s="57"/>
      <c r="J16" s="58" t="str">
        <f t="shared" si="0"/>
        <v/>
      </c>
      <c r="K16" s="58" t="str">
        <f t="shared" si="1"/>
        <v/>
      </c>
      <c r="L16" s="58" t="str">
        <f t="shared" si="2"/>
        <v/>
      </c>
      <c r="M16" s="59" t="str">
        <f t="shared" si="3"/>
        <v/>
      </c>
    </row>
    <row r="17" ht="16.2" spans="1:17">
      <c r="A17" s="41"/>
      <c r="B17" s="42"/>
      <c r="C17" s="42"/>
      <c r="D17" s="42"/>
      <c r="E17" s="42"/>
      <c r="F17" s="42"/>
      <c r="G17" s="42"/>
      <c r="H17" s="43"/>
      <c r="I17" s="60"/>
      <c r="J17" s="54" t="str">
        <f t="shared" si="0"/>
        <v/>
      </c>
      <c r="K17" s="54" t="str">
        <f t="shared" si="1"/>
        <v/>
      </c>
      <c r="L17" s="54" t="str">
        <f t="shared" si="2"/>
        <v/>
      </c>
      <c r="M17" s="55" t="str">
        <f t="shared" si="3"/>
        <v/>
      </c>
      <c r="O17" s="61" t="s">
        <v>39</v>
      </c>
      <c r="P17" s="61"/>
      <c r="Q17" s="61"/>
    </row>
    <row r="18" ht="16.2" spans="1:13">
      <c r="A18" s="38"/>
      <c r="B18" s="39"/>
      <c r="C18" s="39"/>
      <c r="D18" s="39"/>
      <c r="E18" s="39"/>
      <c r="F18" s="39"/>
      <c r="G18" s="39"/>
      <c r="H18" s="40"/>
      <c r="I18" s="57"/>
      <c r="J18" s="58" t="str">
        <f t="shared" si="0"/>
        <v/>
      </c>
      <c r="K18" s="58" t="str">
        <f t="shared" si="1"/>
        <v/>
      </c>
      <c r="L18" s="58" t="str">
        <f t="shared" si="2"/>
        <v/>
      </c>
      <c r="M18" s="59" t="str">
        <f t="shared" si="3"/>
        <v/>
      </c>
    </row>
    <row r="19" ht="16.2" spans="1:13">
      <c r="A19" s="41"/>
      <c r="B19" s="42"/>
      <c r="C19" s="42"/>
      <c r="D19" s="42"/>
      <c r="E19" s="42"/>
      <c r="F19" s="42"/>
      <c r="G19" s="42"/>
      <c r="H19" s="43"/>
      <c r="I19" s="60"/>
      <c r="J19" s="54" t="str">
        <f t="shared" si="0"/>
        <v/>
      </c>
      <c r="K19" s="54" t="str">
        <f t="shared" si="1"/>
        <v/>
      </c>
      <c r="L19" s="54" t="str">
        <f t="shared" si="2"/>
        <v/>
      </c>
      <c r="M19" s="55" t="str">
        <f t="shared" si="3"/>
        <v/>
      </c>
    </row>
    <row r="20" ht="16.2" spans="1:13">
      <c r="A20" s="38"/>
      <c r="B20" s="39"/>
      <c r="C20" s="39"/>
      <c r="D20" s="39"/>
      <c r="E20" s="39"/>
      <c r="F20" s="39"/>
      <c r="G20" s="39"/>
      <c r="H20" s="40"/>
      <c r="I20" s="57"/>
      <c r="J20" s="58" t="str">
        <f t="shared" si="0"/>
        <v/>
      </c>
      <c r="K20" s="58" t="str">
        <f t="shared" si="1"/>
        <v/>
      </c>
      <c r="L20" s="58" t="str">
        <f t="shared" si="2"/>
        <v/>
      </c>
      <c r="M20" s="59" t="str">
        <f t="shared" si="3"/>
        <v/>
      </c>
    </row>
    <row r="21" ht="16.2" hidden="1" spans="1:13">
      <c r="A21" s="41"/>
      <c r="B21" s="42"/>
      <c r="C21" s="42"/>
      <c r="D21" s="42"/>
      <c r="E21" s="42"/>
      <c r="F21" s="42"/>
      <c r="G21" s="42"/>
      <c r="H21" s="43"/>
      <c r="I21" s="60"/>
      <c r="J21" s="54" t="str">
        <f t="shared" si="0"/>
        <v/>
      </c>
      <c r="K21" s="54" t="str">
        <f t="shared" si="1"/>
        <v/>
      </c>
      <c r="L21" s="54" t="str">
        <f t="shared" si="2"/>
        <v/>
      </c>
      <c r="M21" s="55" t="str">
        <f t="shared" si="3"/>
        <v/>
      </c>
    </row>
    <row r="22" ht="16.2" hidden="1" spans="1:13">
      <c r="A22" s="38"/>
      <c r="B22" s="39"/>
      <c r="C22" s="39"/>
      <c r="D22" s="39"/>
      <c r="E22" s="39"/>
      <c r="F22" s="39"/>
      <c r="G22" s="39"/>
      <c r="H22" s="40"/>
      <c r="I22" s="57"/>
      <c r="J22" s="58" t="str">
        <f t="shared" si="0"/>
        <v/>
      </c>
      <c r="K22" s="58" t="str">
        <f t="shared" si="1"/>
        <v/>
      </c>
      <c r="L22" s="58" t="str">
        <f t="shared" si="2"/>
        <v/>
      </c>
      <c r="M22" s="59" t="str">
        <f t="shared" si="3"/>
        <v/>
      </c>
    </row>
    <row r="23" ht="16.2" hidden="1" spans="1:13">
      <c r="A23" s="41"/>
      <c r="B23" s="42"/>
      <c r="C23" s="42"/>
      <c r="D23" s="42"/>
      <c r="E23" s="42"/>
      <c r="F23" s="42"/>
      <c r="G23" s="42"/>
      <c r="H23" s="43"/>
      <c r="I23" s="60"/>
      <c r="J23" s="54" t="str">
        <f t="shared" si="0"/>
        <v/>
      </c>
      <c r="K23" s="54" t="str">
        <f t="shared" si="1"/>
        <v/>
      </c>
      <c r="L23" s="54" t="str">
        <f t="shared" si="2"/>
        <v/>
      </c>
      <c r="M23" s="55" t="str">
        <f t="shared" si="3"/>
        <v/>
      </c>
    </row>
    <row r="24" ht="16.2" hidden="1" spans="1:13">
      <c r="A24" s="38"/>
      <c r="B24" s="39"/>
      <c r="C24" s="39"/>
      <c r="D24" s="39"/>
      <c r="E24" s="39"/>
      <c r="F24" s="39"/>
      <c r="G24" s="39"/>
      <c r="H24" s="40"/>
      <c r="I24" s="57"/>
      <c r="J24" s="58" t="str">
        <f t="shared" si="0"/>
        <v/>
      </c>
      <c r="K24" s="58" t="str">
        <f t="shared" si="1"/>
        <v/>
      </c>
      <c r="L24" s="58" t="str">
        <f t="shared" si="2"/>
        <v/>
      </c>
      <c r="M24" s="59" t="str">
        <f t="shared" si="3"/>
        <v/>
      </c>
    </row>
    <row r="25" ht="16.2" hidden="1" spans="1:13">
      <c r="A25" s="41"/>
      <c r="B25" s="42"/>
      <c r="C25" s="42"/>
      <c r="D25" s="42"/>
      <c r="E25" s="42"/>
      <c r="F25" s="42"/>
      <c r="G25" s="42"/>
      <c r="H25" s="43"/>
      <c r="I25" s="60"/>
      <c r="J25" s="54" t="str">
        <f t="shared" si="0"/>
        <v/>
      </c>
      <c r="K25" s="54" t="str">
        <f t="shared" si="1"/>
        <v/>
      </c>
      <c r="L25" s="54" t="str">
        <f t="shared" si="2"/>
        <v/>
      </c>
      <c r="M25" s="55" t="str">
        <f t="shared" si="3"/>
        <v/>
      </c>
    </row>
    <row r="26" ht="16.2" hidden="1" spans="1:13">
      <c r="A26" s="38"/>
      <c r="B26" s="39"/>
      <c r="C26" s="39"/>
      <c r="D26" s="39"/>
      <c r="E26" s="39"/>
      <c r="F26" s="39"/>
      <c r="G26" s="39"/>
      <c r="H26" s="40"/>
      <c r="I26" s="57"/>
      <c r="J26" s="58" t="str">
        <f t="shared" si="0"/>
        <v/>
      </c>
      <c r="K26" s="58" t="str">
        <f t="shared" si="1"/>
        <v/>
      </c>
      <c r="L26" s="58" t="str">
        <f t="shared" si="2"/>
        <v/>
      </c>
      <c r="M26" s="59" t="str">
        <f t="shared" si="3"/>
        <v/>
      </c>
    </row>
    <row r="27" ht="16.2" hidden="1" spans="1:13">
      <c r="A27" s="41"/>
      <c r="B27" s="42"/>
      <c r="C27" s="42"/>
      <c r="D27" s="42"/>
      <c r="E27" s="42"/>
      <c r="F27" s="42"/>
      <c r="G27" s="42"/>
      <c r="H27" s="43"/>
      <c r="I27" s="60"/>
      <c r="J27" s="54" t="str">
        <f t="shared" si="0"/>
        <v/>
      </c>
      <c r="K27" s="54" t="str">
        <f t="shared" si="1"/>
        <v/>
      </c>
      <c r="L27" s="54" t="str">
        <f t="shared" si="2"/>
        <v/>
      </c>
      <c r="M27" s="55" t="str">
        <f t="shared" si="3"/>
        <v/>
      </c>
    </row>
    <row r="28" ht="16.2" hidden="1" spans="1:13">
      <c r="A28" s="38"/>
      <c r="B28" s="39"/>
      <c r="C28" s="39"/>
      <c r="D28" s="39"/>
      <c r="E28" s="39"/>
      <c r="F28" s="39"/>
      <c r="G28" s="39"/>
      <c r="H28" s="40"/>
      <c r="I28" s="57"/>
      <c r="J28" s="58" t="str">
        <f t="shared" si="0"/>
        <v/>
      </c>
      <c r="K28" s="58" t="str">
        <f t="shared" si="1"/>
        <v/>
      </c>
      <c r="L28" s="58" t="str">
        <f t="shared" si="2"/>
        <v/>
      </c>
      <c r="M28" s="59" t="str">
        <f t="shared" si="3"/>
        <v/>
      </c>
    </row>
    <row r="29" ht="16.2" hidden="1" spans="1:13">
      <c r="A29" s="41"/>
      <c r="B29" s="42"/>
      <c r="C29" s="42"/>
      <c r="D29" s="42"/>
      <c r="E29" s="42"/>
      <c r="F29" s="42"/>
      <c r="G29" s="42"/>
      <c r="H29" s="43"/>
      <c r="I29" s="60"/>
      <c r="J29" s="54" t="str">
        <f t="shared" si="0"/>
        <v/>
      </c>
      <c r="K29" s="54" t="str">
        <f t="shared" si="1"/>
        <v/>
      </c>
      <c r="L29" s="54" t="str">
        <f t="shared" si="2"/>
        <v/>
      </c>
      <c r="M29" s="55" t="str">
        <f t="shared" si="3"/>
        <v/>
      </c>
    </row>
    <row r="30" ht="16.2" hidden="1" spans="1:13">
      <c r="A30" s="38"/>
      <c r="B30" s="39"/>
      <c r="C30" s="39"/>
      <c r="D30" s="39"/>
      <c r="E30" s="39"/>
      <c r="F30" s="39"/>
      <c r="G30" s="39"/>
      <c r="H30" s="40"/>
      <c r="I30" s="57"/>
      <c r="J30" s="58" t="str">
        <f t="shared" si="0"/>
        <v/>
      </c>
      <c r="K30" s="58" t="str">
        <f t="shared" si="1"/>
        <v/>
      </c>
      <c r="L30" s="58" t="str">
        <f t="shared" si="2"/>
        <v/>
      </c>
      <c r="M30" s="59" t="str">
        <f t="shared" si="3"/>
        <v/>
      </c>
    </row>
    <row r="31" ht="16.2" hidden="1" spans="1:13">
      <c r="A31" s="41"/>
      <c r="B31" s="42"/>
      <c r="C31" s="42"/>
      <c r="D31" s="42"/>
      <c r="E31" s="42"/>
      <c r="F31" s="42"/>
      <c r="G31" s="42"/>
      <c r="H31" s="43"/>
      <c r="I31" s="60"/>
      <c r="J31" s="54" t="str">
        <f t="shared" si="0"/>
        <v/>
      </c>
      <c r="K31" s="54" t="str">
        <f t="shared" si="1"/>
        <v/>
      </c>
      <c r="L31" s="54" t="str">
        <f t="shared" si="2"/>
        <v/>
      </c>
      <c r="M31" s="55" t="str">
        <f t="shared" si="3"/>
        <v/>
      </c>
    </row>
    <row r="32" ht="16.2" spans="1:8">
      <c r="A32" s="44" t="s">
        <v>40</v>
      </c>
      <c r="B32" s="44"/>
      <c r="C32" s="44"/>
      <c r="D32" s="44"/>
      <c r="E32" s="44"/>
      <c r="F32" s="44"/>
      <c r="G32" s="44"/>
      <c r="H32" s="44"/>
    </row>
  </sheetData>
  <protectedRanges>
    <protectedRange sqref="A$1:I$1048576" name="区域2"/>
  </protectedRanges>
  <mergeCells count="4">
    <mergeCell ref="A1:H1"/>
    <mergeCell ref="I1:M1"/>
    <mergeCell ref="O17:Q17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M1048576">
    <cfRule type="containsText" dxfId="2" priority="13" operator="between" text="1">
      <formula>NOT(ISERROR(SEARCH("1",J32)))</formula>
    </cfRule>
  </conditionalFormatting>
  <dataValidations count="7">
    <dataValidation allowBlank="1" showInputMessage="1" showErrorMessage="1" promptTitle="指令周期" prompt="多周期MIPS中不同的指令执行需要的时钟周期数不同" sqref="O2:O15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21:M1048576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入口地址二进制信息" prompt="入口地址二进制信息，由前列10进制自动计算，不可修改" sqref="J2:M20"/>
    <dataValidation allowBlank="1" showInputMessage="1" showErrorMessage="1" promptTitle="指令周期状态" prompt="对应状态转换图中的状态" sqref="P2:P15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M36"/>
  <sheetViews>
    <sheetView zoomScale="130" zoomScaleNormal="130" workbookViewId="0">
      <selection activeCell="M31" sqref="M31"/>
    </sheetView>
  </sheetViews>
  <sheetFormatPr defaultColWidth="9" defaultRowHeight="13.8"/>
  <cols>
    <col min="1" max="7" width="4.62962962962963" customWidth="1"/>
    <col min="8" max="8" width="4.62962962962963" hidden="1" customWidth="1"/>
    <col min="9" max="9" width="13.25" style="2" customWidth="1"/>
    <col min="10" max="10" width="10.5" style="2" customWidth="1"/>
    <col min="11" max="11" width="9.5" style="2" customWidth="1"/>
    <col min="12" max="12" width="10.1296296296296" style="2" customWidth="1"/>
    <col min="13" max="13" width="11.1296296296296" style="2" customWidth="1"/>
  </cols>
  <sheetData>
    <row r="1" s="1" customFormat="1" ht="16.95" spans="1:13">
      <c r="A1" s="3" t="str">
        <f>微程序地址入口表!A2</f>
        <v>R_Type</v>
      </c>
      <c r="B1" s="4" t="str">
        <f>微程序地址入口表!B2</f>
        <v>ADDI</v>
      </c>
      <c r="C1" s="4" t="str">
        <f>微程序地址入口表!C2</f>
        <v>LW</v>
      </c>
      <c r="D1" s="4" t="str">
        <f>微程序地址入口表!D2</f>
        <v>SW</v>
      </c>
      <c r="E1" s="4" t="str">
        <f>微程序地址入口表!E2</f>
        <v>BEQ</v>
      </c>
      <c r="F1" s="4" t="str">
        <f>微程序地址入口表!F2</f>
        <v>BNE</v>
      </c>
      <c r="G1" s="4" t="str">
        <f>微程序地址入口表!G2</f>
        <v>SYSCALL</v>
      </c>
      <c r="H1" s="5">
        <f>微程序地址入口表!H2</f>
        <v>0</v>
      </c>
      <c r="I1" s="15" t="s">
        <v>41</v>
      </c>
      <c r="J1" s="16" t="str">
        <f>微程序地址入口表!J2</f>
        <v>S3</v>
      </c>
      <c r="K1" s="16" t="str">
        <f>微程序地址入口表!K2</f>
        <v>S2</v>
      </c>
      <c r="L1" s="16" t="str">
        <f>微程序地址入口表!L2</f>
        <v>S1</v>
      </c>
      <c r="M1" s="16" t="str">
        <f>微程序地址入口表!M2</f>
        <v>S0</v>
      </c>
    </row>
    <row r="2" ht="15.15" spans="1:13">
      <c r="A2" s="6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7" t="str">
        <f>IF(微程序地址入口表!B3&lt;&gt;"",IF(微程序地址入口表!B3=1,微程序地址入口表!B$2&amp;"&amp;",IF(微程序地址入口表!B3=0,"~"&amp;微程序地址入口表!B$2&amp;"&amp;","")),"")</f>
        <v/>
      </c>
      <c r="C2" s="7" t="str">
        <f>IF(微程序地址入口表!C3&lt;&gt;"",IF(微程序地址入口表!C3=1,微程序地址入口表!C$2&amp;"&amp;",IF(微程序地址入口表!C3=0,"~"&amp;微程序地址入口表!C$2&amp;"&amp;","")),"")</f>
        <v/>
      </c>
      <c r="D2" s="7" t="str">
        <f>IF(微程序地址入口表!D3&lt;&gt;"",IF(微程序地址入口表!D3=1,微程序地址入口表!D$2&amp;"&amp;",IF(微程序地址入口表!D3=0,"~"&amp;微程序地址入口表!D$2&amp;"&amp;","")),"")</f>
        <v/>
      </c>
      <c r="E2" s="7" t="str">
        <f>IF(微程序地址入口表!E3&lt;&gt;"",IF(微程序地址入口表!E3=1,微程序地址入口表!E$2&amp;"&amp;",IF(微程序地址入口表!E3=0,"~"&amp;微程序地址入口表!E$2&amp;"&amp;","")),"")</f>
        <v/>
      </c>
      <c r="F2" s="7" t="str">
        <f>IF(微程序地址入口表!F3&lt;&gt;"",IF(微程序地址入口表!F3=1,微程序地址入口表!F$2&amp;"&amp;",IF(微程序地址入口表!F3=0,"~"&amp;微程序地址入口表!F$2&amp;"&amp;","")),"")</f>
        <v/>
      </c>
      <c r="G2" s="7" t="str">
        <f>IF(微程序地址入口表!G3&lt;&gt;"",IF(微程序地址入口表!G3=1,微程序地址入口表!G$2&amp;"&amp;",IF(微程序地址入口表!G3=0,"~"&amp;微程序地址入口表!G$2&amp;"&amp;","")),"")</f>
        <v/>
      </c>
      <c r="H2" s="8" t="str">
        <f>IF(微程序地址入口表!H3&lt;&gt;"",IF(微程序地址入口表!H3=1,微程序地址入口表!H$2&amp;"&amp;",IF(微程序地址入口表!H3=0,"~"&amp;微程序地址入口表!H$2&amp;"&amp;","")),"")</f>
        <v/>
      </c>
      <c r="I2" s="17" t="str">
        <f>IF(LEN(CONCATENATE(A2,B2,C2,D2,E2,F2,G2,H2))=0,"",LEFT(CONCATENATE(A2,B2,C2,D2,E2,F2,G2,H2),LEN(CONCATENATE(A2,B2,C2,D2,E2,F2,G2,H2))-1))</f>
        <v>R_Type</v>
      </c>
      <c r="J2" s="18" t="str">
        <f>IF(微程序地址入口表!J3=1,$I2&amp;"+","")</f>
        <v/>
      </c>
      <c r="K2" s="18" t="str">
        <f>IF(微程序地址入口表!K3=1,$I2&amp;"+","")</f>
        <v>R_Type+</v>
      </c>
      <c r="L2" s="18" t="str">
        <f>IF(微程序地址入口表!L3=1,$I2&amp;"+","")</f>
        <v>R_Type+</v>
      </c>
      <c r="M2" s="18" t="str">
        <f>IF(微程序地址入口表!M3=1,$I2&amp;"+","")</f>
        <v>R_Type+</v>
      </c>
    </row>
    <row r="3" ht="14.4" spans="1:13">
      <c r="A3" s="9" t="str">
        <f>IF(微程序地址入口表!A4&lt;&gt;"",IF(微程序地址入口表!A4=1,微程序地址入口表!A$2&amp;"&amp;",IF(微程序地址入口表!A4=0,"~"&amp;微程序地址入口表!A$2&amp;"&amp;","")),"")</f>
        <v/>
      </c>
      <c r="B3" s="10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10" t="str">
        <f>IF(微程序地址入口表!C4&lt;&gt;"",IF(微程序地址入口表!C4=1,微程序地址入口表!C$2&amp;"&amp;",IF(微程序地址入口表!C4=0,"~"&amp;微程序地址入口表!C$2&amp;"&amp;","")),"")</f>
        <v/>
      </c>
      <c r="D3" s="10" t="str">
        <f>IF(微程序地址入口表!D4&lt;&gt;"",IF(微程序地址入口表!D4=1,微程序地址入口表!D$2&amp;"&amp;",IF(微程序地址入口表!D4=0,"~"&amp;微程序地址入口表!D$2&amp;"&amp;","")),"")</f>
        <v/>
      </c>
      <c r="E3" s="10" t="str">
        <f>IF(微程序地址入口表!E4&lt;&gt;"",IF(微程序地址入口表!E4=1,微程序地址入口表!E$2&amp;"&amp;",IF(微程序地址入口表!E4=0,"~"&amp;微程序地址入口表!E$2&amp;"&amp;","")),"")</f>
        <v/>
      </c>
      <c r="F3" s="10" t="str">
        <f>IF(微程序地址入口表!F4&lt;&gt;"",IF(微程序地址入口表!F4=1,微程序地址入口表!F$2&amp;"&amp;",IF(微程序地址入口表!F4=0,"~"&amp;微程序地址入口表!F$2&amp;"&amp;","")),"")</f>
        <v/>
      </c>
      <c r="G3" s="10" t="str">
        <f>IF(微程序地址入口表!G4&lt;&gt;"",IF(微程序地址入口表!G4=1,微程序地址入口表!G$2&amp;"&amp;",IF(微程序地址入口表!G4=0,"~"&amp;微程序地址入口表!G$2&amp;"&amp;","")),"")</f>
        <v/>
      </c>
      <c r="H3" s="11" t="str">
        <f>IF(微程序地址入口表!H4&lt;&gt;"",IF(微程序地址入口表!H4=1,微程序地址入口表!H$2&amp;"&amp;",IF(微程序地址入口表!H4=0,"~"&amp;微程序地址入口表!H$2&amp;"&amp;","")),"")</f>
        <v/>
      </c>
      <c r="I3" s="17" t="str">
        <f t="shared" ref="I3:I30" si="0">IF(LEN(CONCATENATE(A3,B3,C3,D3,E3,F3,G3,H3))=0,"",LEFT(CONCATENATE(A3,B3,C3,D3,E3,F3,G3,H3),LEN(CONCATENATE(A3,B3,C3,D3,E3,F3,G3,H3))-1))</f>
        <v>ADDI</v>
      </c>
      <c r="J3" s="19" t="str">
        <f>IF(微程序地址入口表!J4=1,$I3&amp;"+","")</f>
        <v>ADDI+</v>
      </c>
      <c r="K3" s="19" t="str">
        <f>IF(微程序地址入口表!K4=1,$I3&amp;"+","")</f>
        <v/>
      </c>
      <c r="L3" s="19" t="str">
        <f>IF(微程序地址入口表!L4=1,$I3&amp;"+","")</f>
        <v>ADDI+</v>
      </c>
      <c r="M3" s="19" t="str">
        <f>IF(微程序地址入口表!M4=1,$I3&amp;"+","")</f>
        <v>ADDI+</v>
      </c>
    </row>
    <row r="4" ht="14.4" spans="1:13">
      <c r="A4" s="9" t="str">
        <f>IF(微程序地址入口表!A5&lt;&gt;"",IF(微程序地址入口表!A5=1,微程序地址入口表!A$2&amp;"&amp;",IF(微程序地址入口表!A5=0,"~"&amp;微程序地址入口表!A$2&amp;"&amp;","")),"")</f>
        <v/>
      </c>
      <c r="B4" s="10" t="str">
        <f>IF(微程序地址入口表!B5&lt;&gt;"",IF(微程序地址入口表!B5=1,微程序地址入口表!B$2&amp;"&amp;",IF(微程序地址入口表!B5=0,"~"&amp;微程序地址入口表!B$2&amp;"&amp;","")),"")</f>
        <v/>
      </c>
      <c r="C4" s="10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10" t="str">
        <f>IF(微程序地址入口表!D5&lt;&gt;"",IF(微程序地址入口表!D5=1,微程序地址入口表!D$2&amp;"&amp;",IF(微程序地址入口表!D5=0,"~"&amp;微程序地址入口表!D$2&amp;"&amp;","")),"")</f>
        <v/>
      </c>
      <c r="E4" s="10" t="str">
        <f>IF(微程序地址入口表!E5&lt;&gt;"",IF(微程序地址入口表!E5=1,微程序地址入口表!E$2&amp;"&amp;",IF(微程序地址入口表!E5=0,"~"&amp;微程序地址入口表!E$2&amp;"&amp;","")),"")</f>
        <v/>
      </c>
      <c r="F4" s="10" t="str">
        <f>IF(微程序地址入口表!F5&lt;&gt;"",IF(微程序地址入口表!F5=1,微程序地址入口表!F$2&amp;"&amp;",IF(微程序地址入口表!F5=0,"~"&amp;微程序地址入口表!F$2&amp;"&amp;","")),"")</f>
        <v/>
      </c>
      <c r="G4" s="10" t="str">
        <f>IF(微程序地址入口表!G5&lt;&gt;"",IF(微程序地址入口表!G5=1,微程序地址入口表!G$2&amp;"&amp;",IF(微程序地址入口表!G5=0,"~"&amp;微程序地址入口表!G$2&amp;"&amp;","")),"")</f>
        <v/>
      </c>
      <c r="H4" s="11" t="str">
        <f>IF(微程序地址入口表!H5&lt;&gt;"",IF(微程序地址入口表!H5=1,微程序地址入口表!H$2&amp;"&amp;",IF(微程序地址入口表!H5=0,"~"&amp;微程序地址入口表!H$2&amp;"&amp;","")),"")</f>
        <v/>
      </c>
      <c r="I4" s="17" t="str">
        <f t="shared" si="0"/>
        <v>LW</v>
      </c>
      <c r="J4" s="19" t="str">
        <f>IF(微程序地址入口表!J5=1,$I4&amp;"+","")</f>
        <v/>
      </c>
      <c r="K4" s="19" t="str">
        <f>IF(微程序地址入口表!K5=1,$I4&amp;"+","")</f>
        <v/>
      </c>
      <c r="L4" s="19" t="str">
        <f>IF(微程序地址入口表!L5=1,$I4&amp;"+","")</f>
        <v>LW+</v>
      </c>
      <c r="M4" s="19" t="str">
        <f>IF(微程序地址入口表!M5=1,$I4&amp;"+","")</f>
        <v/>
      </c>
    </row>
    <row r="5" ht="14.4" spans="1:13">
      <c r="A5" s="9" t="str">
        <f>IF(微程序地址入口表!A6&lt;&gt;"",IF(微程序地址入口表!A6=1,微程序地址入口表!A$2&amp;"&amp;",IF(微程序地址入口表!A6=0,"~"&amp;微程序地址入口表!A$2&amp;"&amp;","")),"")</f>
        <v/>
      </c>
      <c r="B5" s="10" t="str">
        <f>IF(微程序地址入口表!B6&lt;&gt;"",IF(微程序地址入口表!B6=1,微程序地址入口表!B$2&amp;"&amp;",IF(微程序地址入口表!B6=0,"~"&amp;微程序地址入口表!B$2&amp;"&amp;","")),"")</f>
        <v/>
      </c>
      <c r="C5" s="10" t="str">
        <f>IF(微程序地址入口表!C6&lt;&gt;"",IF(微程序地址入口表!C6=1,微程序地址入口表!C$2&amp;"&amp;",IF(微程序地址入口表!C6=0,"~"&amp;微程序地址入口表!C$2&amp;"&amp;","")),"")</f>
        <v/>
      </c>
      <c r="D5" s="10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10" t="str">
        <f>IF(微程序地址入口表!E6&lt;&gt;"",IF(微程序地址入口表!E6=1,微程序地址入口表!E$2&amp;"&amp;",IF(微程序地址入口表!E6=0,"~"&amp;微程序地址入口表!E$2&amp;"&amp;","")),"")</f>
        <v/>
      </c>
      <c r="F5" s="10" t="str">
        <f>IF(微程序地址入口表!F6&lt;&gt;"",IF(微程序地址入口表!F6=1,微程序地址入口表!F$2&amp;"&amp;",IF(微程序地址入口表!F6=0,"~"&amp;微程序地址入口表!F$2&amp;"&amp;","")),"")</f>
        <v/>
      </c>
      <c r="G5" s="10" t="str">
        <f>IF(微程序地址入口表!G6&lt;&gt;"",IF(微程序地址入口表!G6=1,微程序地址入口表!G$2&amp;"&amp;",IF(微程序地址入口表!G6=0,"~"&amp;微程序地址入口表!G$2&amp;"&amp;","")),"")</f>
        <v/>
      </c>
      <c r="H5" s="11" t="str">
        <f>IF(微程序地址入口表!H6&lt;&gt;"",IF(微程序地址入口表!H6=1,微程序地址入口表!H$2&amp;"&amp;",IF(微程序地址入口表!H6=0,"~"&amp;微程序地址入口表!H$2&amp;"&amp;","")),"")</f>
        <v/>
      </c>
      <c r="I5" s="17" t="str">
        <f t="shared" si="0"/>
        <v>SW</v>
      </c>
      <c r="J5" s="19" t="str">
        <f>IF(微程序地址入口表!J6=1,$I5&amp;"+","")</f>
        <v/>
      </c>
      <c r="K5" s="19" t="str">
        <f>IF(微程序地址入口表!K6=1,$I5&amp;"+","")</f>
        <v>SW+</v>
      </c>
      <c r="L5" s="19" t="str">
        <f>IF(微程序地址入口表!L6=1,$I5&amp;"+","")</f>
        <v/>
      </c>
      <c r="M5" s="19" t="str">
        <f>IF(微程序地址入口表!M6=1,$I5&amp;"+","")</f>
        <v>SW+</v>
      </c>
    </row>
    <row r="6" ht="14.4" spans="1:13">
      <c r="A6" s="9" t="str">
        <f>IF(微程序地址入口表!A7&lt;&gt;"",IF(微程序地址入口表!A7=1,微程序地址入口表!A$2&amp;"&amp;",IF(微程序地址入口表!A7=0,"~"&amp;微程序地址入口表!A$2&amp;"&amp;","")),"")</f>
        <v/>
      </c>
      <c r="B6" s="10" t="str">
        <f>IF(微程序地址入口表!B7&lt;&gt;"",IF(微程序地址入口表!B7=1,微程序地址入口表!B$2&amp;"&amp;",IF(微程序地址入口表!B7=0,"~"&amp;微程序地址入口表!B$2&amp;"&amp;","")),"")</f>
        <v/>
      </c>
      <c r="C6" s="10" t="str">
        <f>IF(微程序地址入口表!C7&lt;&gt;"",IF(微程序地址入口表!C7=1,微程序地址入口表!C$2&amp;"&amp;",IF(微程序地址入口表!C7=0,"~"&amp;微程序地址入口表!C$2&amp;"&amp;","")),"")</f>
        <v/>
      </c>
      <c r="D6" s="10" t="str">
        <f>IF(微程序地址入口表!D7&lt;&gt;"",IF(微程序地址入口表!D7=1,微程序地址入口表!D$2&amp;"&amp;",IF(微程序地址入口表!D7=0,"~"&amp;微程序地址入口表!D$2&amp;"&amp;","")),"")</f>
        <v/>
      </c>
      <c r="E6" s="10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10" t="str">
        <f>IF(微程序地址入口表!F7&lt;&gt;"",IF(微程序地址入口表!F7=1,微程序地址入口表!F$2&amp;"&amp;",IF(微程序地址入口表!F7=0,"~"&amp;微程序地址入口表!F$2&amp;"&amp;","")),"")</f>
        <v/>
      </c>
      <c r="G6" s="10" t="str">
        <f>IF(微程序地址入口表!G7&lt;&gt;"",IF(微程序地址入口表!G7=1,微程序地址入口表!G$2&amp;"&amp;",IF(微程序地址入口表!G7=0,"~"&amp;微程序地址入口表!G$2&amp;"&amp;","")),"")</f>
        <v/>
      </c>
      <c r="H6" s="11" t="str">
        <f>IF(微程序地址入口表!H7&lt;&gt;"",IF(微程序地址入口表!H7=1,微程序地址入口表!H$2&amp;"&amp;",IF(微程序地址入口表!H7=0,"~"&amp;微程序地址入口表!H$2&amp;"&amp;","")),"")</f>
        <v/>
      </c>
      <c r="I6" s="17" t="str">
        <f t="shared" si="0"/>
        <v>BEQ</v>
      </c>
      <c r="J6" s="19" t="str">
        <f>IF(微程序地址入口表!J7=1,$I6&amp;"+","")</f>
        <v>BEQ+</v>
      </c>
      <c r="K6" s="19" t="str">
        <f>IF(微程序地址入口表!K7=1,$I6&amp;"+","")</f>
        <v/>
      </c>
      <c r="L6" s="19" t="str">
        <f>IF(微程序地址入口表!L7=1,$I6&amp;"+","")</f>
        <v/>
      </c>
      <c r="M6" s="19" t="str">
        <f>IF(微程序地址入口表!M7=1,$I6&amp;"+","")</f>
        <v>BEQ+</v>
      </c>
    </row>
    <row r="7" ht="14.4" spans="1:13">
      <c r="A7" s="9" t="str">
        <f>IF(微程序地址入口表!A8&lt;&gt;"",IF(微程序地址入口表!A8=1,微程序地址入口表!A$2&amp;"&amp;",IF(微程序地址入口表!A8=0,"~"&amp;微程序地址入口表!A$2&amp;"&amp;","")),"")</f>
        <v/>
      </c>
      <c r="B7" s="10" t="str">
        <f>IF(微程序地址入口表!B8&lt;&gt;"",IF(微程序地址入口表!B8=1,微程序地址入口表!B$2&amp;"&amp;",IF(微程序地址入口表!B8=0,"~"&amp;微程序地址入口表!B$2&amp;"&amp;","")),"")</f>
        <v/>
      </c>
      <c r="C7" s="10" t="str">
        <f>IF(微程序地址入口表!C8&lt;&gt;"",IF(微程序地址入口表!C8=1,微程序地址入口表!C$2&amp;"&amp;",IF(微程序地址入口表!C8=0,"~"&amp;微程序地址入口表!C$2&amp;"&amp;","")),"")</f>
        <v/>
      </c>
      <c r="D7" s="10" t="str">
        <f>IF(微程序地址入口表!D8&lt;&gt;"",IF(微程序地址入口表!D8=1,微程序地址入口表!D$2&amp;"&amp;",IF(微程序地址入口表!D8=0,"~"&amp;微程序地址入口表!D$2&amp;"&amp;","")),"")</f>
        <v/>
      </c>
      <c r="E7" s="10" t="str">
        <f>IF(微程序地址入口表!E8&lt;&gt;"",IF(微程序地址入口表!E8=1,微程序地址入口表!E$2&amp;"&amp;",IF(微程序地址入口表!E8=0,"~"&amp;微程序地址入口表!E$2&amp;"&amp;","")),"")</f>
        <v/>
      </c>
      <c r="F7" s="10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10" t="str">
        <f>IF(微程序地址入口表!G8&lt;&gt;"",IF(微程序地址入口表!G8=1,微程序地址入口表!G$2&amp;"&amp;",IF(微程序地址入口表!G8=0,"~"&amp;微程序地址入口表!G$2&amp;"&amp;","")),"")</f>
        <v/>
      </c>
      <c r="H7" s="11" t="str">
        <f>IF(微程序地址入口表!H8&lt;&gt;"",IF(微程序地址入口表!H8=1,微程序地址入口表!H$2&amp;"&amp;",IF(微程序地址入口表!H8=0,"~"&amp;微程序地址入口表!H$2&amp;"&amp;","")),"")</f>
        <v/>
      </c>
      <c r="I7" s="17" t="str">
        <f t="shared" si="0"/>
        <v>BNE</v>
      </c>
      <c r="J7" s="19" t="str">
        <f>IF(微程序地址入口表!J8=1,$I7&amp;"+","")</f>
        <v>BNE+</v>
      </c>
      <c r="K7" s="19" t="str">
        <f>IF(微程序地址入口表!K8=1,$I7&amp;"+","")</f>
        <v/>
      </c>
      <c r="L7" s="19" t="str">
        <f>IF(微程序地址入口表!L8=1,$I7&amp;"+","")</f>
        <v>BNE+</v>
      </c>
      <c r="M7" s="19" t="str">
        <f>IF(微程序地址入口表!M8=1,$I7&amp;"+","")</f>
        <v/>
      </c>
    </row>
    <row r="8" ht="14.4" spans="1:13">
      <c r="A8" s="9" t="str">
        <f>IF(微程序地址入口表!A9&lt;&gt;"",IF(微程序地址入口表!A9=1,微程序地址入口表!A$2&amp;"&amp;",IF(微程序地址入口表!A9=0,"~"&amp;微程序地址入口表!A$2&amp;"&amp;","")),"")</f>
        <v/>
      </c>
      <c r="B8" s="10" t="str">
        <f>IF(微程序地址入口表!B9&lt;&gt;"",IF(微程序地址入口表!B9=1,微程序地址入口表!B$2&amp;"&amp;",IF(微程序地址入口表!B9=0,"~"&amp;微程序地址入口表!B$2&amp;"&amp;","")),"")</f>
        <v/>
      </c>
      <c r="C8" s="10" t="str">
        <f>IF(微程序地址入口表!C9&lt;&gt;"",IF(微程序地址入口表!C9=1,微程序地址入口表!C$2&amp;"&amp;",IF(微程序地址入口表!C9=0,"~"&amp;微程序地址入口表!C$2&amp;"&amp;","")),"")</f>
        <v/>
      </c>
      <c r="D8" s="10" t="str">
        <f>IF(微程序地址入口表!D9&lt;&gt;"",IF(微程序地址入口表!D9=1,微程序地址入口表!D$2&amp;"&amp;",IF(微程序地址入口表!D9=0,"~"&amp;微程序地址入口表!D$2&amp;"&amp;","")),"")</f>
        <v/>
      </c>
      <c r="E8" s="10" t="str">
        <f>IF(微程序地址入口表!E9&lt;&gt;"",IF(微程序地址入口表!E9=1,微程序地址入口表!E$2&amp;"&amp;",IF(微程序地址入口表!E9=0,"~"&amp;微程序地址入口表!E$2&amp;"&amp;","")),"")</f>
        <v/>
      </c>
      <c r="F8" s="10" t="str">
        <f>IF(微程序地址入口表!F9&lt;&gt;"",IF(微程序地址入口表!F9=1,微程序地址入口表!F$2&amp;"&amp;",IF(微程序地址入口表!F9=0,"~"&amp;微程序地址入口表!F$2&amp;"&amp;","")),"")</f>
        <v/>
      </c>
      <c r="G8" s="10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11" t="str">
        <f>IF(微程序地址入口表!H9&lt;&gt;"",IF(微程序地址入口表!H9=1,微程序地址入口表!H$2&amp;"&amp;",IF(微程序地址入口表!H9=0,"~"&amp;微程序地址入口表!H$2&amp;"&amp;","")),"")</f>
        <v/>
      </c>
      <c r="I8" s="17" t="str">
        <f t="shared" si="0"/>
        <v>SYSCALL</v>
      </c>
      <c r="J8" s="19" t="str">
        <f>IF(微程序地址入口表!J9=1,$I8&amp;"+","")</f>
        <v>SYSCALL+</v>
      </c>
      <c r="K8" s="19" t="str">
        <f>IF(微程序地址入口表!K9=1,$I8&amp;"+","")</f>
        <v>SYSCALL+</v>
      </c>
      <c r="L8" s="19" t="str">
        <f>IF(微程序地址入口表!L9=1,$I8&amp;"+","")</f>
        <v/>
      </c>
      <c r="M8" s="19" t="str">
        <f>IF(微程序地址入口表!M9=1,$I8&amp;"+","")</f>
        <v>SYSCALL+</v>
      </c>
    </row>
    <row r="9" ht="14.4" spans="1:13">
      <c r="A9" s="9" t="str">
        <f>IF(微程序地址入口表!A10&lt;&gt;"",IF(微程序地址入口表!A10=1,微程序地址入口表!A$2&amp;"&amp;",IF(微程序地址入口表!A10=0,"~"&amp;微程序地址入口表!A$2&amp;"&amp;","")),"")</f>
        <v/>
      </c>
      <c r="B9" s="10" t="str">
        <f>IF(微程序地址入口表!B10&lt;&gt;"",IF(微程序地址入口表!B10=1,微程序地址入口表!B$2&amp;"&amp;",IF(微程序地址入口表!B10=0,"~"&amp;微程序地址入口表!B$2&amp;"&amp;","")),"")</f>
        <v/>
      </c>
      <c r="C9" s="10" t="str">
        <f>IF(微程序地址入口表!C10&lt;&gt;"",IF(微程序地址入口表!C10=1,微程序地址入口表!C$2&amp;"&amp;",IF(微程序地址入口表!C10=0,"~"&amp;微程序地址入口表!C$2&amp;"&amp;","")),"")</f>
        <v/>
      </c>
      <c r="D9" s="10" t="str">
        <f>IF(微程序地址入口表!D10&lt;&gt;"",IF(微程序地址入口表!D10=1,微程序地址入口表!D$2&amp;"&amp;",IF(微程序地址入口表!D10=0,"~"&amp;微程序地址入口表!D$2&amp;"&amp;","")),"")</f>
        <v/>
      </c>
      <c r="E9" s="10" t="str">
        <f>IF(微程序地址入口表!E10&lt;&gt;"",IF(微程序地址入口表!E10=1,微程序地址入口表!E$2&amp;"&amp;",IF(微程序地址入口表!E10=0,"~"&amp;微程序地址入口表!E$2&amp;"&amp;","")),"")</f>
        <v/>
      </c>
      <c r="F9" s="10" t="str">
        <f>IF(微程序地址入口表!F10&lt;&gt;"",IF(微程序地址入口表!F10=1,微程序地址入口表!F$2&amp;"&amp;",IF(微程序地址入口表!F10=0,"~"&amp;微程序地址入口表!F$2&amp;"&amp;","")),"")</f>
        <v/>
      </c>
      <c r="G9" s="10" t="str">
        <f>IF(微程序地址入口表!G10&lt;&gt;"",IF(微程序地址入口表!G10=1,微程序地址入口表!G$2&amp;"&amp;",IF(微程序地址入口表!G10=0,"~"&amp;微程序地址入口表!G$2&amp;"&amp;","")),"")</f>
        <v/>
      </c>
      <c r="H9" s="11" t="str">
        <f>IF(微程序地址入口表!H10&lt;&gt;"",IF(微程序地址入口表!H10=1,微程序地址入口表!H$2&amp;"&amp;",IF(微程序地址入口表!H10=0,"~"&amp;微程序地址入口表!H$2&amp;"&amp;","")),"")</f>
        <v/>
      </c>
      <c r="I9" s="17" t="str">
        <f t="shared" si="0"/>
        <v/>
      </c>
      <c r="J9" s="19" t="str">
        <f>IF(微程序地址入口表!J10=1,$I9&amp;"+","")</f>
        <v/>
      </c>
      <c r="K9" s="19" t="str">
        <f>IF(微程序地址入口表!K10=1,$I9&amp;"+","")</f>
        <v/>
      </c>
      <c r="L9" s="19" t="str">
        <f>IF(微程序地址入口表!L10=1,$I9&amp;"+","")</f>
        <v/>
      </c>
      <c r="M9" s="19" t="str">
        <f>IF(微程序地址入口表!M10=1,$I9&amp;"+","")</f>
        <v/>
      </c>
    </row>
    <row r="10" ht="14.4" spans="1:13">
      <c r="A10" s="9" t="str">
        <f>IF(微程序地址入口表!A11&lt;&gt;"",IF(微程序地址入口表!A11=1,微程序地址入口表!A$2&amp;"&amp;",IF(微程序地址入口表!A11=0,"~"&amp;微程序地址入口表!A$2&amp;"&amp;","")),"")</f>
        <v/>
      </c>
      <c r="B10" s="10" t="str">
        <f>IF(微程序地址入口表!B11&lt;&gt;"",IF(微程序地址入口表!B11=1,微程序地址入口表!B$2&amp;"&amp;",IF(微程序地址入口表!B11=0,"~"&amp;微程序地址入口表!B$2&amp;"&amp;","")),"")</f>
        <v/>
      </c>
      <c r="C10" s="10" t="str">
        <f>IF(微程序地址入口表!C11&lt;&gt;"",IF(微程序地址入口表!C11=1,微程序地址入口表!C$2&amp;"&amp;",IF(微程序地址入口表!C11=0,"~"&amp;微程序地址入口表!C$2&amp;"&amp;","")),"")</f>
        <v/>
      </c>
      <c r="D10" s="10" t="str">
        <f>IF(微程序地址入口表!D11&lt;&gt;"",IF(微程序地址入口表!D11=1,微程序地址入口表!D$2&amp;"&amp;",IF(微程序地址入口表!D11=0,"~"&amp;微程序地址入口表!D$2&amp;"&amp;","")),"")</f>
        <v/>
      </c>
      <c r="E10" s="10" t="str">
        <f>IF(微程序地址入口表!E11&lt;&gt;"",IF(微程序地址入口表!E11=1,微程序地址入口表!E$2&amp;"&amp;",IF(微程序地址入口表!E11=0,"~"&amp;微程序地址入口表!E$2&amp;"&amp;","")),"")</f>
        <v/>
      </c>
      <c r="F10" s="10" t="str">
        <f>IF(微程序地址入口表!F11&lt;&gt;"",IF(微程序地址入口表!F11=1,微程序地址入口表!F$2&amp;"&amp;",IF(微程序地址入口表!F11=0,"~"&amp;微程序地址入口表!F$2&amp;"&amp;","")),"")</f>
        <v/>
      </c>
      <c r="G10" s="10" t="str">
        <f>IF(微程序地址入口表!G11&lt;&gt;"",IF(微程序地址入口表!G11=1,微程序地址入口表!G$2&amp;"&amp;",IF(微程序地址入口表!G11=0,"~"&amp;微程序地址入口表!G$2&amp;"&amp;","")),"")</f>
        <v/>
      </c>
      <c r="H10" s="1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17" t="str">
        <f t="shared" si="0"/>
        <v/>
      </c>
      <c r="J10" s="19" t="str">
        <f>IF(微程序地址入口表!J11=1,$I10&amp;"+","")</f>
        <v/>
      </c>
      <c r="K10" s="19" t="str">
        <f>IF(微程序地址入口表!K11=1,$I10&amp;"+","")</f>
        <v/>
      </c>
      <c r="L10" s="19" t="str">
        <f>IF(微程序地址入口表!L11=1,$I10&amp;"+","")</f>
        <v/>
      </c>
      <c r="M10" s="19" t="str">
        <f>IF(微程序地址入口表!M11=1,$I10&amp;"+","")</f>
        <v/>
      </c>
    </row>
    <row r="11" ht="14.4" spans="1:13">
      <c r="A11" s="9" t="str">
        <f>IF(微程序地址入口表!A12&lt;&gt;"",IF(微程序地址入口表!A12=1,微程序地址入口表!A$2&amp;"&amp;",IF(微程序地址入口表!A12=0,"~"&amp;微程序地址入口表!A$2&amp;"&amp;","")),"")</f>
        <v/>
      </c>
      <c r="B11" s="10" t="str">
        <f>IF(微程序地址入口表!B12&lt;&gt;"",IF(微程序地址入口表!B12=1,微程序地址入口表!B$2&amp;"&amp;",IF(微程序地址入口表!B12=0,"~"&amp;微程序地址入口表!B$2&amp;"&amp;","")),"")</f>
        <v/>
      </c>
      <c r="C11" s="10" t="str">
        <f>IF(微程序地址入口表!C12&lt;&gt;"",IF(微程序地址入口表!C12=1,微程序地址入口表!C$2&amp;"&amp;",IF(微程序地址入口表!C12=0,"~"&amp;微程序地址入口表!C$2&amp;"&amp;","")),"")</f>
        <v/>
      </c>
      <c r="D11" s="10" t="str">
        <f>IF(微程序地址入口表!D12&lt;&gt;"",IF(微程序地址入口表!D12=1,微程序地址入口表!D$2&amp;"&amp;",IF(微程序地址入口表!D12=0,"~"&amp;微程序地址入口表!D$2&amp;"&amp;","")),"")</f>
        <v/>
      </c>
      <c r="E11" s="10" t="str">
        <f>IF(微程序地址入口表!E12&lt;&gt;"",IF(微程序地址入口表!E12=1,微程序地址入口表!E$2&amp;"&amp;",IF(微程序地址入口表!E12=0,"~"&amp;微程序地址入口表!E$2&amp;"&amp;","")),"")</f>
        <v/>
      </c>
      <c r="F11" s="10" t="str">
        <f>IF(微程序地址入口表!F12&lt;&gt;"",IF(微程序地址入口表!F12=1,微程序地址入口表!F$2&amp;"&amp;",IF(微程序地址入口表!F12=0,"~"&amp;微程序地址入口表!F$2&amp;"&amp;","")),"")</f>
        <v/>
      </c>
      <c r="G11" s="10" t="str">
        <f>IF(微程序地址入口表!G12&lt;&gt;"",IF(微程序地址入口表!G12=1,微程序地址入口表!G$2&amp;"&amp;",IF(微程序地址入口表!G12=0,"~"&amp;微程序地址入口表!G$2&amp;"&amp;","")),"")</f>
        <v/>
      </c>
      <c r="H11" s="1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17" t="str">
        <f t="shared" si="0"/>
        <v/>
      </c>
      <c r="J11" s="19" t="str">
        <f>IF(微程序地址入口表!J12=1,$I11&amp;"+","")</f>
        <v/>
      </c>
      <c r="K11" s="19" t="str">
        <f>IF(微程序地址入口表!K12=1,$I11&amp;"+","")</f>
        <v/>
      </c>
      <c r="L11" s="19" t="str">
        <f>IF(微程序地址入口表!L12=1,$I11&amp;"+","")</f>
        <v/>
      </c>
      <c r="M11" s="19" t="str">
        <f>IF(微程序地址入口表!M12=1,$I11&amp;"+","")</f>
        <v/>
      </c>
    </row>
    <row r="12" ht="15.15" spans="1:13">
      <c r="A12" s="9" t="str">
        <f>IF(微程序地址入口表!A13&lt;&gt;"",IF(微程序地址入口表!A13=1,微程序地址入口表!A$2&amp;"&amp;",IF(微程序地址入口表!A13=0,"~"&amp;微程序地址入口表!A$2&amp;"&amp;","")),"")</f>
        <v/>
      </c>
      <c r="B12" s="10" t="str">
        <f>IF(微程序地址入口表!B13&lt;&gt;"",IF(微程序地址入口表!B13=1,微程序地址入口表!B$2&amp;"&amp;",IF(微程序地址入口表!B13=0,"~"&amp;微程序地址入口表!B$2&amp;"&amp;","")),"")</f>
        <v/>
      </c>
      <c r="C12" s="10" t="str">
        <f>IF(微程序地址入口表!C13&lt;&gt;"",IF(微程序地址入口表!C13=1,微程序地址入口表!C$2&amp;"&amp;",IF(微程序地址入口表!C13=0,"~"&amp;微程序地址入口表!C$2&amp;"&amp;","")),"")</f>
        <v/>
      </c>
      <c r="D12" s="10" t="str">
        <f>IF(微程序地址入口表!D13&lt;&gt;"",IF(微程序地址入口表!D13=1,微程序地址入口表!D$2&amp;"&amp;",IF(微程序地址入口表!D13=0,"~"&amp;微程序地址入口表!D$2&amp;"&amp;","")),"")</f>
        <v/>
      </c>
      <c r="E12" s="10" t="str">
        <f>IF(微程序地址入口表!E13&lt;&gt;"",IF(微程序地址入口表!E13=1,微程序地址入口表!E$2&amp;"&amp;",IF(微程序地址入口表!E13=0,"~"&amp;微程序地址入口表!E$2&amp;"&amp;","")),"")</f>
        <v/>
      </c>
      <c r="F12" s="10" t="str">
        <f>IF(微程序地址入口表!F13&lt;&gt;"",IF(微程序地址入口表!F13=1,微程序地址入口表!F$2&amp;"&amp;",IF(微程序地址入口表!F13=0,"~"&amp;微程序地址入口表!F$2&amp;"&amp;","")),"")</f>
        <v/>
      </c>
      <c r="G12" s="10" t="str">
        <f>IF(微程序地址入口表!G13&lt;&gt;"",IF(微程序地址入口表!G13=1,微程序地址入口表!G$2&amp;"&amp;",IF(微程序地址入口表!G13=0,"~"&amp;微程序地址入口表!G$2&amp;"&amp;","")),"")</f>
        <v/>
      </c>
      <c r="H12" s="1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17" t="str">
        <f t="shared" si="0"/>
        <v/>
      </c>
      <c r="J12" s="19" t="str">
        <f>IF(微程序地址入口表!J13=1,$I12&amp;"+","")</f>
        <v/>
      </c>
      <c r="K12" s="19" t="str">
        <f>IF(微程序地址入口表!K13=1,$I12&amp;"+","")</f>
        <v/>
      </c>
      <c r="L12" s="19" t="str">
        <f>IF(微程序地址入口表!L13=1,$I12&amp;"+","")</f>
        <v/>
      </c>
      <c r="M12" s="19" t="str">
        <f>IF(微程序地址入口表!M13=1,$I12&amp;"+","")</f>
        <v/>
      </c>
    </row>
    <row r="13" ht="14.4" hidden="1" spans="1:13">
      <c r="A13" s="9" t="str">
        <f>IF(微程序地址入口表!A14&lt;&gt;"",IF(微程序地址入口表!A14=1,微程序地址入口表!A$2&amp;"&amp;",IF(微程序地址入口表!A14=0,"~"&amp;微程序地址入口表!A$2&amp;"&amp;","")),"")</f>
        <v/>
      </c>
      <c r="B13" s="10" t="str">
        <f>IF(微程序地址入口表!B14&lt;&gt;"",IF(微程序地址入口表!B14=1,微程序地址入口表!B$2&amp;"&amp;",IF(微程序地址入口表!B14=0,"~"&amp;微程序地址入口表!B$2&amp;"&amp;","")),"")</f>
        <v/>
      </c>
      <c r="C13" s="10" t="str">
        <f>IF(微程序地址入口表!C14&lt;&gt;"",IF(微程序地址入口表!C14=1,微程序地址入口表!C$2&amp;"&amp;",IF(微程序地址入口表!C14=0,"~"&amp;微程序地址入口表!C$2&amp;"&amp;","")),"")</f>
        <v/>
      </c>
      <c r="D13" s="10" t="str">
        <f>IF(微程序地址入口表!D14&lt;&gt;"",IF(微程序地址入口表!D14=1,微程序地址入口表!D$2&amp;"&amp;",IF(微程序地址入口表!D14=0,"~"&amp;微程序地址入口表!D$2&amp;"&amp;","")),"")</f>
        <v/>
      </c>
      <c r="E13" s="10" t="str">
        <f>IF(微程序地址入口表!E14&lt;&gt;"",IF(微程序地址入口表!E14=1,微程序地址入口表!E$2&amp;"&amp;",IF(微程序地址入口表!E14=0,"~"&amp;微程序地址入口表!E$2&amp;"&amp;","")),"")</f>
        <v/>
      </c>
      <c r="F13" s="10" t="str">
        <f>IF(微程序地址入口表!F14&lt;&gt;"",IF(微程序地址入口表!F14=1,微程序地址入口表!F$2&amp;"&amp;",IF(微程序地址入口表!F14=0,"~"&amp;微程序地址入口表!F$2&amp;"&amp;","")),"")</f>
        <v/>
      </c>
      <c r="G13" s="10" t="str">
        <f>IF(微程序地址入口表!G14&lt;&gt;"",IF(微程序地址入口表!G14=1,微程序地址入口表!G$2&amp;"&amp;",IF(微程序地址入口表!G14=0,"~"&amp;微程序地址入口表!G$2&amp;"&amp;","")),"")</f>
        <v/>
      </c>
      <c r="H13" s="1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17" t="str">
        <f t="shared" si="0"/>
        <v/>
      </c>
      <c r="J13" s="19" t="str">
        <f>IF(微程序地址入口表!J14=1,$I13&amp;"+","")</f>
        <v/>
      </c>
      <c r="K13" s="19" t="str">
        <f>IF(微程序地址入口表!K14=1,$I13&amp;"+","")</f>
        <v/>
      </c>
      <c r="L13" s="19" t="str">
        <f>IF(微程序地址入口表!L14=1,$I13&amp;"+","")</f>
        <v/>
      </c>
      <c r="M13" s="19" t="str">
        <f>IF(微程序地址入口表!M14=1,$I13&amp;"+","")</f>
        <v/>
      </c>
    </row>
    <row r="14" ht="14.4" hidden="1" spans="1:13">
      <c r="A14" s="9" t="str">
        <f>IF(微程序地址入口表!A15&lt;&gt;"",IF(微程序地址入口表!A15=1,微程序地址入口表!A$2&amp;"&amp;",IF(微程序地址入口表!A15=0,"~"&amp;微程序地址入口表!A$2&amp;"&amp;","")),"")</f>
        <v/>
      </c>
      <c r="B14" s="10" t="str">
        <f>IF(微程序地址入口表!B15&lt;&gt;"",IF(微程序地址入口表!B15=1,微程序地址入口表!B$2&amp;"&amp;",IF(微程序地址入口表!B15=0,"~"&amp;微程序地址入口表!B$2&amp;"&amp;","")),"")</f>
        <v/>
      </c>
      <c r="C14" s="10" t="str">
        <f>IF(微程序地址入口表!C15&lt;&gt;"",IF(微程序地址入口表!C15=1,微程序地址入口表!C$2&amp;"&amp;",IF(微程序地址入口表!C15=0,"~"&amp;微程序地址入口表!C$2&amp;"&amp;","")),"")</f>
        <v/>
      </c>
      <c r="D14" s="10" t="str">
        <f>IF(微程序地址入口表!D15&lt;&gt;"",IF(微程序地址入口表!D15=1,微程序地址入口表!D$2&amp;"&amp;",IF(微程序地址入口表!D15=0,"~"&amp;微程序地址入口表!D$2&amp;"&amp;","")),"")</f>
        <v/>
      </c>
      <c r="E14" s="10" t="str">
        <f>IF(微程序地址入口表!E15&lt;&gt;"",IF(微程序地址入口表!E15=1,微程序地址入口表!E$2&amp;"&amp;",IF(微程序地址入口表!E15=0,"~"&amp;微程序地址入口表!E$2&amp;"&amp;","")),"")</f>
        <v/>
      </c>
      <c r="F14" s="10" t="str">
        <f>IF(微程序地址入口表!F15&lt;&gt;"",IF(微程序地址入口表!F15=1,微程序地址入口表!F$2&amp;"&amp;",IF(微程序地址入口表!F15=0,"~"&amp;微程序地址入口表!F$2&amp;"&amp;","")),"")</f>
        <v/>
      </c>
      <c r="G14" s="10" t="str">
        <f>IF(微程序地址入口表!G15&lt;&gt;"",IF(微程序地址入口表!G15=1,微程序地址入口表!G$2&amp;"&amp;",IF(微程序地址入口表!G15=0,"~"&amp;微程序地址入口表!G$2&amp;"&amp;","")),"")</f>
        <v/>
      </c>
      <c r="H14" s="1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17" t="str">
        <f t="shared" si="0"/>
        <v/>
      </c>
      <c r="J14" s="19" t="str">
        <f>IF(微程序地址入口表!J15=1,$I14&amp;"+","")</f>
        <v/>
      </c>
      <c r="K14" s="19" t="str">
        <f>IF(微程序地址入口表!K15=1,$I14&amp;"+","")</f>
        <v/>
      </c>
      <c r="L14" s="19" t="str">
        <f>IF(微程序地址入口表!L15=1,$I14&amp;"+","")</f>
        <v/>
      </c>
      <c r="M14" s="19" t="str">
        <f>IF(微程序地址入口表!M15=1,$I14&amp;"+","")</f>
        <v/>
      </c>
    </row>
    <row r="15" ht="14.4" hidden="1" spans="1:13">
      <c r="A15" s="9" t="str">
        <f>IF(微程序地址入口表!A16&lt;&gt;"",IF(微程序地址入口表!A16=1,微程序地址入口表!A$2&amp;"&amp;",IF(微程序地址入口表!A16=0,"~"&amp;微程序地址入口表!A$2&amp;"&amp;","")),"")</f>
        <v/>
      </c>
      <c r="B15" s="10" t="str">
        <f>IF(微程序地址入口表!B16&lt;&gt;"",IF(微程序地址入口表!B16=1,微程序地址入口表!B$2&amp;"&amp;",IF(微程序地址入口表!B16=0,"~"&amp;微程序地址入口表!B$2&amp;"&amp;","")),"")</f>
        <v/>
      </c>
      <c r="C15" s="10" t="str">
        <f>IF(微程序地址入口表!C16&lt;&gt;"",IF(微程序地址入口表!C16=1,微程序地址入口表!C$2&amp;"&amp;",IF(微程序地址入口表!C16=0,"~"&amp;微程序地址入口表!C$2&amp;"&amp;","")),"")</f>
        <v/>
      </c>
      <c r="D15" s="10" t="str">
        <f>IF(微程序地址入口表!D16&lt;&gt;"",IF(微程序地址入口表!D16=1,微程序地址入口表!D$2&amp;"&amp;",IF(微程序地址入口表!D16=0,"~"&amp;微程序地址入口表!D$2&amp;"&amp;","")),"")</f>
        <v/>
      </c>
      <c r="E15" s="10" t="str">
        <f>IF(微程序地址入口表!E16&lt;&gt;"",IF(微程序地址入口表!E16=1,微程序地址入口表!E$2&amp;"&amp;",IF(微程序地址入口表!E16=0,"~"&amp;微程序地址入口表!E$2&amp;"&amp;","")),"")</f>
        <v/>
      </c>
      <c r="F15" s="10" t="str">
        <f>IF(微程序地址入口表!F16&lt;&gt;"",IF(微程序地址入口表!F16=1,微程序地址入口表!F$2&amp;"&amp;",IF(微程序地址入口表!F16=0,"~"&amp;微程序地址入口表!F$2&amp;"&amp;","")),"")</f>
        <v/>
      </c>
      <c r="G15" s="10" t="str">
        <f>IF(微程序地址入口表!G16&lt;&gt;"",IF(微程序地址入口表!G16=1,微程序地址入口表!G$2&amp;"&amp;",IF(微程序地址入口表!G16=0,"~"&amp;微程序地址入口表!G$2&amp;"&amp;","")),"")</f>
        <v/>
      </c>
      <c r="H15" s="1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17" t="str">
        <f t="shared" si="0"/>
        <v/>
      </c>
      <c r="J15" s="19" t="str">
        <f>IF(微程序地址入口表!J16=1,$I15&amp;"+","")</f>
        <v/>
      </c>
      <c r="K15" s="19" t="str">
        <f>IF(微程序地址入口表!K16=1,$I15&amp;"+","")</f>
        <v/>
      </c>
      <c r="L15" s="19" t="str">
        <f>IF(微程序地址入口表!L16=1,$I15&amp;"+","")</f>
        <v/>
      </c>
      <c r="M15" s="19" t="str">
        <f>IF(微程序地址入口表!M16=1,$I15&amp;"+","")</f>
        <v/>
      </c>
    </row>
    <row r="16" ht="14.4" hidden="1" spans="1:13">
      <c r="A16" s="9" t="str">
        <f>IF(微程序地址入口表!A17&lt;&gt;"",IF(微程序地址入口表!A17=1,微程序地址入口表!A$2&amp;"&amp;",IF(微程序地址入口表!A17=0,"~"&amp;微程序地址入口表!A$2&amp;"&amp;","")),"")</f>
        <v/>
      </c>
      <c r="B16" s="10" t="str">
        <f>IF(微程序地址入口表!B17&lt;&gt;"",IF(微程序地址入口表!B17=1,微程序地址入口表!B$2&amp;"&amp;",IF(微程序地址入口表!B17=0,"~"&amp;微程序地址入口表!B$2&amp;"&amp;","")),"")</f>
        <v/>
      </c>
      <c r="C16" s="10" t="str">
        <f>IF(微程序地址入口表!C17&lt;&gt;"",IF(微程序地址入口表!C17=1,微程序地址入口表!C$2&amp;"&amp;",IF(微程序地址入口表!C17=0,"~"&amp;微程序地址入口表!C$2&amp;"&amp;","")),"")</f>
        <v/>
      </c>
      <c r="D16" s="10" t="str">
        <f>IF(微程序地址入口表!D17&lt;&gt;"",IF(微程序地址入口表!D17=1,微程序地址入口表!D$2&amp;"&amp;",IF(微程序地址入口表!D17=0,"~"&amp;微程序地址入口表!D$2&amp;"&amp;","")),"")</f>
        <v/>
      </c>
      <c r="E16" s="10" t="str">
        <f>IF(微程序地址入口表!E17&lt;&gt;"",IF(微程序地址入口表!E17=1,微程序地址入口表!E$2&amp;"&amp;",IF(微程序地址入口表!E17=0,"~"&amp;微程序地址入口表!E$2&amp;"&amp;","")),"")</f>
        <v/>
      </c>
      <c r="F16" s="10" t="str">
        <f>IF(微程序地址入口表!F17&lt;&gt;"",IF(微程序地址入口表!F17=1,微程序地址入口表!F$2&amp;"&amp;",IF(微程序地址入口表!F17=0,"~"&amp;微程序地址入口表!F$2&amp;"&amp;","")),"")</f>
        <v/>
      </c>
      <c r="G16" s="10" t="str">
        <f>IF(微程序地址入口表!G17&lt;&gt;"",IF(微程序地址入口表!G17=1,微程序地址入口表!G$2&amp;"&amp;",IF(微程序地址入口表!G17=0,"~"&amp;微程序地址入口表!G$2&amp;"&amp;","")),"")</f>
        <v/>
      </c>
      <c r="H16" s="1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17" t="str">
        <f t="shared" si="0"/>
        <v/>
      </c>
      <c r="J16" s="19" t="str">
        <f>IF(微程序地址入口表!J17=1,$I16&amp;"+","")</f>
        <v/>
      </c>
      <c r="K16" s="19" t="str">
        <f>IF(微程序地址入口表!K17=1,$I16&amp;"+","")</f>
        <v/>
      </c>
      <c r="L16" s="19" t="str">
        <f>IF(微程序地址入口表!L17=1,$I16&amp;"+","")</f>
        <v/>
      </c>
      <c r="M16" s="19" t="str">
        <f>IF(微程序地址入口表!M17=1,$I16&amp;"+","")</f>
        <v/>
      </c>
    </row>
    <row r="17" ht="14.4" hidden="1" spans="1:13">
      <c r="A17" s="9" t="str">
        <f>IF(微程序地址入口表!A18&lt;&gt;"",IF(微程序地址入口表!A18=1,微程序地址入口表!A$2&amp;"&amp;",IF(微程序地址入口表!A18=0,"~"&amp;微程序地址入口表!A$2&amp;"&amp;","")),"")</f>
        <v/>
      </c>
      <c r="B17" s="10" t="str">
        <f>IF(微程序地址入口表!B18&lt;&gt;"",IF(微程序地址入口表!B18=1,微程序地址入口表!B$2&amp;"&amp;",IF(微程序地址入口表!B18=0,"~"&amp;微程序地址入口表!B$2&amp;"&amp;","")),"")</f>
        <v/>
      </c>
      <c r="C17" s="10" t="str">
        <f>IF(微程序地址入口表!C18&lt;&gt;"",IF(微程序地址入口表!C18=1,微程序地址入口表!C$2&amp;"&amp;",IF(微程序地址入口表!C18=0,"~"&amp;微程序地址入口表!C$2&amp;"&amp;","")),"")</f>
        <v/>
      </c>
      <c r="D17" s="10" t="str">
        <f>IF(微程序地址入口表!D18&lt;&gt;"",IF(微程序地址入口表!D18=1,微程序地址入口表!D$2&amp;"&amp;",IF(微程序地址入口表!D18=0,"~"&amp;微程序地址入口表!D$2&amp;"&amp;","")),"")</f>
        <v/>
      </c>
      <c r="E17" s="10" t="str">
        <f>IF(微程序地址入口表!E18&lt;&gt;"",IF(微程序地址入口表!E18=1,微程序地址入口表!E$2&amp;"&amp;",IF(微程序地址入口表!E18=0,"~"&amp;微程序地址入口表!E$2&amp;"&amp;","")),"")</f>
        <v/>
      </c>
      <c r="F17" s="10" t="str">
        <f>IF(微程序地址入口表!F18&lt;&gt;"",IF(微程序地址入口表!F18=1,微程序地址入口表!F$2&amp;"&amp;",IF(微程序地址入口表!F18=0,"~"&amp;微程序地址入口表!F$2&amp;"&amp;","")),"")</f>
        <v/>
      </c>
      <c r="G17" s="10" t="str">
        <f>IF(微程序地址入口表!G18&lt;&gt;"",IF(微程序地址入口表!G18=1,微程序地址入口表!G$2&amp;"&amp;",IF(微程序地址入口表!G18=0,"~"&amp;微程序地址入口表!G$2&amp;"&amp;","")),"")</f>
        <v/>
      </c>
      <c r="H17" s="1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17" t="str">
        <f t="shared" si="0"/>
        <v/>
      </c>
      <c r="J17" s="19" t="str">
        <f>IF(微程序地址入口表!J18=1,$I17&amp;"+","")</f>
        <v/>
      </c>
      <c r="K17" s="19" t="str">
        <f>IF(微程序地址入口表!K18=1,$I17&amp;"+","")</f>
        <v/>
      </c>
      <c r="L17" s="19" t="str">
        <f>IF(微程序地址入口表!L18=1,$I17&amp;"+","")</f>
        <v/>
      </c>
      <c r="M17" s="19" t="str">
        <f>IF(微程序地址入口表!M18=1,$I17&amp;"+","")</f>
        <v/>
      </c>
    </row>
    <row r="18" ht="14.4" hidden="1" spans="1:13">
      <c r="A18" s="9" t="str">
        <f>IF(微程序地址入口表!A19&lt;&gt;"",IF(微程序地址入口表!A19=1,微程序地址入口表!A$2&amp;"&amp;",IF(微程序地址入口表!A19=0,"~"&amp;微程序地址入口表!A$2&amp;"&amp;","")),"")</f>
        <v/>
      </c>
      <c r="B18" s="10" t="str">
        <f>IF(微程序地址入口表!B19&lt;&gt;"",IF(微程序地址入口表!B19=1,微程序地址入口表!B$2&amp;"&amp;",IF(微程序地址入口表!B19=0,"~"&amp;微程序地址入口表!B$2&amp;"&amp;","")),"")</f>
        <v/>
      </c>
      <c r="C18" s="10" t="str">
        <f>IF(微程序地址入口表!C19&lt;&gt;"",IF(微程序地址入口表!C19=1,微程序地址入口表!C$2&amp;"&amp;",IF(微程序地址入口表!C19=0,"~"&amp;微程序地址入口表!C$2&amp;"&amp;","")),"")</f>
        <v/>
      </c>
      <c r="D18" s="10" t="str">
        <f>IF(微程序地址入口表!D19&lt;&gt;"",IF(微程序地址入口表!D19=1,微程序地址入口表!D$2&amp;"&amp;",IF(微程序地址入口表!D19=0,"~"&amp;微程序地址入口表!D$2&amp;"&amp;","")),"")</f>
        <v/>
      </c>
      <c r="E18" s="10" t="str">
        <f>IF(微程序地址入口表!E19&lt;&gt;"",IF(微程序地址入口表!E19=1,微程序地址入口表!E$2&amp;"&amp;",IF(微程序地址入口表!E19=0,"~"&amp;微程序地址入口表!E$2&amp;"&amp;","")),"")</f>
        <v/>
      </c>
      <c r="F18" s="10" t="str">
        <f>IF(微程序地址入口表!F19&lt;&gt;"",IF(微程序地址入口表!F19=1,微程序地址入口表!F$2&amp;"&amp;",IF(微程序地址入口表!F19=0,"~"&amp;微程序地址入口表!F$2&amp;"&amp;","")),"")</f>
        <v/>
      </c>
      <c r="G18" s="10" t="str">
        <f>IF(微程序地址入口表!G19&lt;&gt;"",IF(微程序地址入口表!G19=1,微程序地址入口表!G$2&amp;"&amp;",IF(微程序地址入口表!G19=0,"~"&amp;微程序地址入口表!G$2&amp;"&amp;","")),"")</f>
        <v/>
      </c>
      <c r="H18" s="1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17" t="str">
        <f t="shared" si="0"/>
        <v/>
      </c>
      <c r="J18" s="19" t="str">
        <f>IF(微程序地址入口表!J19=1,$I18&amp;"+","")</f>
        <v/>
      </c>
      <c r="K18" s="19" t="str">
        <f>IF(微程序地址入口表!K19=1,$I18&amp;"+","")</f>
        <v/>
      </c>
      <c r="L18" s="19" t="str">
        <f>IF(微程序地址入口表!L19=1,$I18&amp;"+","")</f>
        <v/>
      </c>
      <c r="M18" s="19" t="str">
        <f>IF(微程序地址入口表!M19=1,$I18&amp;"+","")</f>
        <v/>
      </c>
    </row>
    <row r="19" ht="14.4" hidden="1" spans="1:13">
      <c r="A19" s="9" t="str">
        <f>IF(微程序地址入口表!A20&lt;&gt;"",IF(微程序地址入口表!A20=1,微程序地址入口表!A$2&amp;"&amp;",IF(微程序地址入口表!A20=0,"~"&amp;微程序地址入口表!A$2&amp;"&amp;","")),"")</f>
        <v/>
      </c>
      <c r="B19" s="10" t="str">
        <f>IF(微程序地址入口表!B20&lt;&gt;"",IF(微程序地址入口表!B20=1,微程序地址入口表!B$2&amp;"&amp;",IF(微程序地址入口表!B20=0,"~"&amp;微程序地址入口表!B$2&amp;"&amp;","")),"")</f>
        <v/>
      </c>
      <c r="C19" s="10" t="str">
        <f>IF(微程序地址入口表!C20&lt;&gt;"",IF(微程序地址入口表!C20=1,微程序地址入口表!C$2&amp;"&amp;",IF(微程序地址入口表!C20=0,"~"&amp;微程序地址入口表!C$2&amp;"&amp;","")),"")</f>
        <v/>
      </c>
      <c r="D19" s="10" t="str">
        <f>IF(微程序地址入口表!D20&lt;&gt;"",IF(微程序地址入口表!D20=1,微程序地址入口表!D$2&amp;"&amp;",IF(微程序地址入口表!D20=0,"~"&amp;微程序地址入口表!D$2&amp;"&amp;","")),"")</f>
        <v/>
      </c>
      <c r="E19" s="10" t="str">
        <f>IF(微程序地址入口表!E20&lt;&gt;"",IF(微程序地址入口表!E20=1,微程序地址入口表!E$2&amp;"&amp;",IF(微程序地址入口表!E20=0,"~"&amp;微程序地址入口表!E$2&amp;"&amp;","")),"")</f>
        <v/>
      </c>
      <c r="F19" s="10" t="str">
        <f>IF(微程序地址入口表!F20&lt;&gt;"",IF(微程序地址入口表!F20=1,微程序地址入口表!F$2&amp;"&amp;",IF(微程序地址入口表!F20=0,"~"&amp;微程序地址入口表!F$2&amp;"&amp;","")),"")</f>
        <v/>
      </c>
      <c r="G19" s="10" t="str">
        <f>IF(微程序地址入口表!G20&lt;&gt;"",IF(微程序地址入口表!G20=1,微程序地址入口表!G$2&amp;"&amp;",IF(微程序地址入口表!G20=0,"~"&amp;微程序地址入口表!G$2&amp;"&amp;","")),"")</f>
        <v/>
      </c>
      <c r="H19" s="1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17" t="str">
        <f t="shared" si="0"/>
        <v/>
      </c>
      <c r="J19" s="19" t="str">
        <f>IF(微程序地址入口表!J20=1,$I19&amp;"+","")</f>
        <v/>
      </c>
      <c r="K19" s="19" t="str">
        <f>IF(微程序地址入口表!K20=1,$I19&amp;"+","")</f>
        <v/>
      </c>
      <c r="L19" s="19" t="str">
        <f>IF(微程序地址入口表!L20=1,$I19&amp;"+","")</f>
        <v/>
      </c>
      <c r="M19" s="19" t="str">
        <f>IF(微程序地址入口表!M20=1,$I19&amp;"+","")</f>
        <v/>
      </c>
    </row>
    <row r="20" ht="14.4" hidden="1" spans="1:13">
      <c r="A20" s="9" t="str">
        <f>IF(微程序地址入口表!A21&lt;&gt;"",IF(微程序地址入口表!A21=1,微程序地址入口表!A$2&amp;"&amp;",IF(微程序地址入口表!A21=0,"~"&amp;微程序地址入口表!A$2&amp;"&amp;","")),"")</f>
        <v/>
      </c>
      <c r="B20" s="10" t="str">
        <f>IF(微程序地址入口表!B21&lt;&gt;"",IF(微程序地址入口表!B21=1,微程序地址入口表!B$2&amp;"&amp;",IF(微程序地址入口表!B21=0,"~"&amp;微程序地址入口表!B$2&amp;"&amp;","")),"")</f>
        <v/>
      </c>
      <c r="C20" s="10" t="str">
        <f>IF(微程序地址入口表!C21&lt;&gt;"",IF(微程序地址入口表!C21=1,微程序地址入口表!C$2&amp;"&amp;",IF(微程序地址入口表!C21=0,"~"&amp;微程序地址入口表!C$2&amp;"&amp;","")),"")</f>
        <v/>
      </c>
      <c r="D20" s="10" t="str">
        <f>IF(微程序地址入口表!D21&lt;&gt;"",IF(微程序地址入口表!D21=1,微程序地址入口表!D$2&amp;"&amp;",IF(微程序地址入口表!D21=0,"~"&amp;微程序地址入口表!D$2&amp;"&amp;","")),"")</f>
        <v/>
      </c>
      <c r="E20" s="10" t="str">
        <f>IF(微程序地址入口表!E21&lt;&gt;"",IF(微程序地址入口表!E21=1,微程序地址入口表!E$2&amp;"&amp;",IF(微程序地址入口表!E21=0,"~"&amp;微程序地址入口表!E$2&amp;"&amp;","")),"")</f>
        <v/>
      </c>
      <c r="F20" s="10" t="str">
        <f>IF(微程序地址入口表!F21&lt;&gt;"",IF(微程序地址入口表!F21=1,微程序地址入口表!F$2&amp;"&amp;",IF(微程序地址入口表!F21=0,"~"&amp;微程序地址入口表!F$2&amp;"&amp;","")),"")</f>
        <v/>
      </c>
      <c r="G20" s="10" t="str">
        <f>IF(微程序地址入口表!G21&lt;&gt;"",IF(微程序地址入口表!G21=1,微程序地址入口表!G$2&amp;"&amp;",IF(微程序地址入口表!G21=0,"~"&amp;微程序地址入口表!G$2&amp;"&amp;","")),"")</f>
        <v/>
      </c>
      <c r="H20" s="1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17" t="str">
        <f t="shared" si="0"/>
        <v/>
      </c>
      <c r="J20" s="19" t="str">
        <f>IF(微程序地址入口表!J21=1,$I20&amp;"+","")</f>
        <v/>
      </c>
      <c r="K20" s="19" t="str">
        <f>IF(微程序地址入口表!K21=1,$I20&amp;"+","")</f>
        <v/>
      </c>
      <c r="L20" s="19" t="str">
        <f>IF(微程序地址入口表!L21=1,$I20&amp;"+","")</f>
        <v/>
      </c>
      <c r="M20" s="19" t="str">
        <f>IF(微程序地址入口表!M21=1,$I20&amp;"+","")</f>
        <v/>
      </c>
    </row>
    <row r="21" ht="14.4" hidden="1" spans="1:13">
      <c r="A21" s="9" t="str">
        <f>IF(微程序地址入口表!A22&lt;&gt;"",IF(微程序地址入口表!A22=1,微程序地址入口表!A$2&amp;"&amp;",IF(微程序地址入口表!A22=0,"~"&amp;微程序地址入口表!A$2&amp;"&amp;","")),"")</f>
        <v/>
      </c>
      <c r="B21" s="10" t="str">
        <f>IF(微程序地址入口表!B22&lt;&gt;"",IF(微程序地址入口表!B22=1,微程序地址入口表!B$2&amp;"&amp;",IF(微程序地址入口表!B22=0,"~"&amp;微程序地址入口表!B$2&amp;"&amp;","")),"")</f>
        <v/>
      </c>
      <c r="C21" s="10" t="str">
        <f>IF(微程序地址入口表!C22&lt;&gt;"",IF(微程序地址入口表!C22=1,微程序地址入口表!C$2&amp;"&amp;",IF(微程序地址入口表!C22=0,"~"&amp;微程序地址入口表!C$2&amp;"&amp;","")),"")</f>
        <v/>
      </c>
      <c r="D21" s="10" t="str">
        <f>IF(微程序地址入口表!D22&lt;&gt;"",IF(微程序地址入口表!D22=1,微程序地址入口表!D$2&amp;"&amp;",IF(微程序地址入口表!D22=0,"~"&amp;微程序地址入口表!D$2&amp;"&amp;","")),"")</f>
        <v/>
      </c>
      <c r="E21" s="10" t="str">
        <f>IF(微程序地址入口表!E22&lt;&gt;"",IF(微程序地址入口表!E22=1,微程序地址入口表!E$2&amp;"&amp;",IF(微程序地址入口表!E22=0,"~"&amp;微程序地址入口表!E$2&amp;"&amp;","")),"")</f>
        <v/>
      </c>
      <c r="F21" s="10" t="str">
        <f>IF(微程序地址入口表!F22&lt;&gt;"",IF(微程序地址入口表!F22=1,微程序地址入口表!F$2&amp;"&amp;",IF(微程序地址入口表!F22=0,"~"&amp;微程序地址入口表!F$2&amp;"&amp;","")),"")</f>
        <v/>
      </c>
      <c r="G21" s="10" t="str">
        <f>IF(微程序地址入口表!G22&lt;&gt;"",IF(微程序地址入口表!G22=1,微程序地址入口表!G$2&amp;"&amp;",IF(微程序地址入口表!G22=0,"~"&amp;微程序地址入口表!G$2&amp;"&amp;","")),"")</f>
        <v/>
      </c>
      <c r="H21" s="1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17" t="str">
        <f t="shared" si="0"/>
        <v/>
      </c>
      <c r="J21" s="19" t="str">
        <f>IF(微程序地址入口表!J22=1,$I21&amp;"+","")</f>
        <v/>
      </c>
      <c r="K21" s="19" t="str">
        <f>IF(微程序地址入口表!K22=1,$I21&amp;"+","")</f>
        <v/>
      </c>
      <c r="L21" s="19" t="str">
        <f>IF(微程序地址入口表!L22=1,$I21&amp;"+","")</f>
        <v/>
      </c>
      <c r="M21" s="19" t="str">
        <f>IF(微程序地址入口表!M22=1,$I21&amp;"+","")</f>
        <v/>
      </c>
    </row>
    <row r="22" ht="14.4" hidden="1" spans="1:13">
      <c r="A22" s="9" t="str">
        <f>IF(微程序地址入口表!A23&lt;&gt;"",IF(微程序地址入口表!A23=1,微程序地址入口表!A$2&amp;"&amp;",IF(微程序地址入口表!A23=0,"~"&amp;微程序地址入口表!A$2&amp;"&amp;","")),"")</f>
        <v/>
      </c>
      <c r="B22" s="10" t="str">
        <f>IF(微程序地址入口表!B23&lt;&gt;"",IF(微程序地址入口表!B23=1,微程序地址入口表!B$2&amp;"&amp;",IF(微程序地址入口表!B23=0,"~"&amp;微程序地址入口表!B$2&amp;"&amp;","")),"")</f>
        <v/>
      </c>
      <c r="C22" s="10" t="str">
        <f>IF(微程序地址入口表!C23&lt;&gt;"",IF(微程序地址入口表!C23=1,微程序地址入口表!C$2&amp;"&amp;",IF(微程序地址入口表!C23=0,"~"&amp;微程序地址入口表!C$2&amp;"&amp;","")),"")</f>
        <v/>
      </c>
      <c r="D22" s="10" t="str">
        <f>IF(微程序地址入口表!D23&lt;&gt;"",IF(微程序地址入口表!D23=1,微程序地址入口表!D$2&amp;"&amp;",IF(微程序地址入口表!D23=0,"~"&amp;微程序地址入口表!D$2&amp;"&amp;","")),"")</f>
        <v/>
      </c>
      <c r="E22" s="10" t="str">
        <f>IF(微程序地址入口表!E23&lt;&gt;"",IF(微程序地址入口表!E23=1,微程序地址入口表!E$2&amp;"&amp;",IF(微程序地址入口表!E23=0,"~"&amp;微程序地址入口表!E$2&amp;"&amp;","")),"")</f>
        <v/>
      </c>
      <c r="F22" s="10" t="str">
        <f>IF(微程序地址入口表!F23&lt;&gt;"",IF(微程序地址入口表!F23=1,微程序地址入口表!F$2&amp;"&amp;",IF(微程序地址入口表!F23=0,"~"&amp;微程序地址入口表!F$2&amp;"&amp;","")),"")</f>
        <v/>
      </c>
      <c r="G22" s="10" t="str">
        <f>IF(微程序地址入口表!G23&lt;&gt;"",IF(微程序地址入口表!G23=1,微程序地址入口表!G$2&amp;"&amp;",IF(微程序地址入口表!G23=0,"~"&amp;微程序地址入口表!G$2&amp;"&amp;","")),"")</f>
        <v/>
      </c>
      <c r="H22" s="1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17" t="str">
        <f t="shared" si="0"/>
        <v/>
      </c>
      <c r="J22" s="19" t="str">
        <f>IF(微程序地址入口表!J23=1,$I22&amp;"+","")</f>
        <v/>
      </c>
      <c r="K22" s="19" t="str">
        <f>IF(微程序地址入口表!K23=1,$I22&amp;"+","")</f>
        <v/>
      </c>
      <c r="L22" s="19" t="str">
        <f>IF(微程序地址入口表!L23=1,$I22&amp;"+","")</f>
        <v/>
      </c>
      <c r="M22" s="19" t="str">
        <f>IF(微程序地址入口表!M23=1,$I22&amp;"+","")</f>
        <v/>
      </c>
    </row>
    <row r="23" ht="14.4" hidden="1" spans="1:13">
      <c r="A23" s="9" t="str">
        <f>IF(微程序地址入口表!A24&lt;&gt;"",IF(微程序地址入口表!A24=1,微程序地址入口表!A$2&amp;"&amp;",IF(微程序地址入口表!A24=0,"~"&amp;微程序地址入口表!A$2&amp;"&amp;","")),"")</f>
        <v/>
      </c>
      <c r="B23" s="10" t="str">
        <f>IF(微程序地址入口表!B24&lt;&gt;"",IF(微程序地址入口表!B24=1,微程序地址入口表!B$2&amp;"&amp;",IF(微程序地址入口表!B24=0,"~"&amp;微程序地址入口表!B$2&amp;"&amp;","")),"")</f>
        <v/>
      </c>
      <c r="C23" s="10" t="str">
        <f>IF(微程序地址入口表!C24&lt;&gt;"",IF(微程序地址入口表!C24=1,微程序地址入口表!C$2&amp;"&amp;",IF(微程序地址入口表!C24=0,"~"&amp;微程序地址入口表!C$2&amp;"&amp;","")),"")</f>
        <v/>
      </c>
      <c r="D23" s="10" t="str">
        <f>IF(微程序地址入口表!D24&lt;&gt;"",IF(微程序地址入口表!D24=1,微程序地址入口表!D$2&amp;"&amp;",IF(微程序地址入口表!D24=0,"~"&amp;微程序地址入口表!D$2&amp;"&amp;","")),"")</f>
        <v/>
      </c>
      <c r="E23" s="10" t="str">
        <f>IF(微程序地址入口表!E24&lt;&gt;"",IF(微程序地址入口表!E24=1,微程序地址入口表!E$2&amp;"&amp;",IF(微程序地址入口表!E24=0,"~"&amp;微程序地址入口表!E$2&amp;"&amp;","")),"")</f>
        <v/>
      </c>
      <c r="F23" s="10" t="str">
        <f>IF(微程序地址入口表!F24&lt;&gt;"",IF(微程序地址入口表!F24=1,微程序地址入口表!F$2&amp;"&amp;",IF(微程序地址入口表!F24=0,"~"&amp;微程序地址入口表!F$2&amp;"&amp;","")),"")</f>
        <v/>
      </c>
      <c r="G23" s="10" t="str">
        <f>IF(微程序地址入口表!G24&lt;&gt;"",IF(微程序地址入口表!G24=1,微程序地址入口表!G$2&amp;"&amp;",IF(微程序地址入口表!G24=0,"~"&amp;微程序地址入口表!G$2&amp;"&amp;","")),"")</f>
        <v/>
      </c>
      <c r="H23" s="1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17" t="str">
        <f t="shared" si="0"/>
        <v/>
      </c>
      <c r="J23" s="19" t="str">
        <f>IF(微程序地址入口表!J24=1,$I23&amp;"+","")</f>
        <v/>
      </c>
      <c r="K23" s="19" t="str">
        <f>IF(微程序地址入口表!K24=1,$I23&amp;"+","")</f>
        <v/>
      </c>
      <c r="L23" s="19" t="str">
        <f>IF(微程序地址入口表!L24=1,$I23&amp;"+","")</f>
        <v/>
      </c>
      <c r="M23" s="19" t="str">
        <f>IF(微程序地址入口表!M24=1,$I23&amp;"+","")</f>
        <v/>
      </c>
    </row>
    <row r="24" ht="14.4" hidden="1" spans="1:13">
      <c r="A24" s="9" t="str">
        <f>IF(微程序地址入口表!A25&lt;&gt;"",IF(微程序地址入口表!A25=1,微程序地址入口表!A$2&amp;"&amp;",IF(微程序地址入口表!A25=0,"~"&amp;微程序地址入口表!A$2&amp;"&amp;","")),"")</f>
        <v/>
      </c>
      <c r="B24" s="10" t="str">
        <f>IF(微程序地址入口表!B25&lt;&gt;"",IF(微程序地址入口表!B25=1,微程序地址入口表!B$2&amp;"&amp;",IF(微程序地址入口表!B25=0,"~"&amp;微程序地址入口表!B$2&amp;"&amp;","")),"")</f>
        <v/>
      </c>
      <c r="C24" s="10" t="str">
        <f>IF(微程序地址入口表!C25&lt;&gt;"",IF(微程序地址入口表!C25=1,微程序地址入口表!C$2&amp;"&amp;",IF(微程序地址入口表!C25=0,"~"&amp;微程序地址入口表!C$2&amp;"&amp;","")),"")</f>
        <v/>
      </c>
      <c r="D24" s="10" t="str">
        <f>IF(微程序地址入口表!D25&lt;&gt;"",IF(微程序地址入口表!D25=1,微程序地址入口表!D$2&amp;"&amp;",IF(微程序地址入口表!D25=0,"~"&amp;微程序地址入口表!D$2&amp;"&amp;","")),"")</f>
        <v/>
      </c>
      <c r="E24" s="10" t="str">
        <f>IF(微程序地址入口表!E25&lt;&gt;"",IF(微程序地址入口表!E25=1,微程序地址入口表!E$2&amp;"&amp;",IF(微程序地址入口表!E25=0,"~"&amp;微程序地址入口表!E$2&amp;"&amp;","")),"")</f>
        <v/>
      </c>
      <c r="F24" s="10" t="str">
        <f>IF(微程序地址入口表!F25&lt;&gt;"",IF(微程序地址入口表!F25=1,微程序地址入口表!F$2&amp;"&amp;",IF(微程序地址入口表!F25=0,"~"&amp;微程序地址入口表!F$2&amp;"&amp;","")),"")</f>
        <v/>
      </c>
      <c r="G24" s="10" t="str">
        <f>IF(微程序地址入口表!G25&lt;&gt;"",IF(微程序地址入口表!G25=1,微程序地址入口表!G$2&amp;"&amp;",IF(微程序地址入口表!G25=0,"~"&amp;微程序地址入口表!G$2&amp;"&amp;","")),"")</f>
        <v/>
      </c>
      <c r="H24" s="1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17" t="str">
        <f t="shared" si="0"/>
        <v/>
      </c>
      <c r="J24" s="19" t="str">
        <f>IF(微程序地址入口表!J25=1,$I24&amp;"+","")</f>
        <v/>
      </c>
      <c r="K24" s="19" t="str">
        <f>IF(微程序地址入口表!K25=1,$I24&amp;"+","")</f>
        <v/>
      </c>
      <c r="L24" s="19" t="str">
        <f>IF(微程序地址入口表!L25=1,$I24&amp;"+","")</f>
        <v/>
      </c>
      <c r="M24" s="19" t="str">
        <f>IF(微程序地址入口表!M25=1,$I24&amp;"+","")</f>
        <v/>
      </c>
    </row>
    <row r="25" ht="14.4" hidden="1" spans="1:13">
      <c r="A25" s="9" t="str">
        <f>IF(微程序地址入口表!A26&lt;&gt;"",IF(微程序地址入口表!A26=1,微程序地址入口表!A$2&amp;"&amp;",IF(微程序地址入口表!A26=0,"~"&amp;微程序地址入口表!A$2&amp;"&amp;","")),"")</f>
        <v/>
      </c>
      <c r="B25" s="10" t="str">
        <f>IF(微程序地址入口表!B26&lt;&gt;"",IF(微程序地址入口表!B26=1,微程序地址入口表!B$2&amp;"&amp;",IF(微程序地址入口表!B26=0,"~"&amp;微程序地址入口表!B$2&amp;"&amp;","")),"")</f>
        <v/>
      </c>
      <c r="C25" s="10" t="str">
        <f>IF(微程序地址入口表!C26&lt;&gt;"",IF(微程序地址入口表!C26=1,微程序地址入口表!C$2&amp;"&amp;",IF(微程序地址入口表!C26=0,"~"&amp;微程序地址入口表!C$2&amp;"&amp;","")),"")</f>
        <v/>
      </c>
      <c r="D25" s="10" t="str">
        <f>IF(微程序地址入口表!D26&lt;&gt;"",IF(微程序地址入口表!D26=1,微程序地址入口表!D$2&amp;"&amp;",IF(微程序地址入口表!D26=0,"~"&amp;微程序地址入口表!D$2&amp;"&amp;","")),"")</f>
        <v/>
      </c>
      <c r="E25" s="10" t="str">
        <f>IF(微程序地址入口表!E26&lt;&gt;"",IF(微程序地址入口表!E26=1,微程序地址入口表!E$2&amp;"&amp;",IF(微程序地址入口表!E26=0,"~"&amp;微程序地址入口表!E$2&amp;"&amp;","")),"")</f>
        <v/>
      </c>
      <c r="F25" s="10" t="str">
        <f>IF(微程序地址入口表!F26&lt;&gt;"",IF(微程序地址入口表!F26=1,微程序地址入口表!F$2&amp;"&amp;",IF(微程序地址入口表!F26=0,"~"&amp;微程序地址入口表!F$2&amp;"&amp;","")),"")</f>
        <v/>
      </c>
      <c r="G25" s="10" t="str">
        <f>IF(微程序地址入口表!G26&lt;&gt;"",IF(微程序地址入口表!G26=1,微程序地址入口表!G$2&amp;"&amp;",IF(微程序地址入口表!G26=0,"~"&amp;微程序地址入口表!G$2&amp;"&amp;","")),"")</f>
        <v/>
      </c>
      <c r="H25" s="1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17" t="str">
        <f t="shared" si="0"/>
        <v/>
      </c>
      <c r="J25" s="19" t="str">
        <f>IF(微程序地址入口表!J26=1,$I25&amp;"+","")</f>
        <v/>
      </c>
      <c r="K25" s="19" t="str">
        <f>IF(微程序地址入口表!K26=1,$I25&amp;"+","")</f>
        <v/>
      </c>
      <c r="L25" s="19" t="str">
        <f>IF(微程序地址入口表!L26=1,$I25&amp;"+","")</f>
        <v/>
      </c>
      <c r="M25" s="19" t="str">
        <f>IF(微程序地址入口表!M26=1,$I25&amp;"+","")</f>
        <v/>
      </c>
    </row>
    <row r="26" ht="14.4" hidden="1" spans="1:13">
      <c r="A26" s="9" t="str">
        <f>IF(微程序地址入口表!A27&lt;&gt;"",IF(微程序地址入口表!A27=1,微程序地址入口表!A$2&amp;"&amp;",IF(微程序地址入口表!A27=0,"~"&amp;微程序地址入口表!A$2&amp;"&amp;","")),"")</f>
        <v/>
      </c>
      <c r="B26" s="10" t="str">
        <f>IF(微程序地址入口表!B27&lt;&gt;"",IF(微程序地址入口表!B27=1,微程序地址入口表!B$2&amp;"&amp;",IF(微程序地址入口表!B27=0,"~"&amp;微程序地址入口表!B$2&amp;"&amp;","")),"")</f>
        <v/>
      </c>
      <c r="C26" s="10" t="str">
        <f>IF(微程序地址入口表!C27&lt;&gt;"",IF(微程序地址入口表!C27=1,微程序地址入口表!C$2&amp;"&amp;",IF(微程序地址入口表!C27=0,"~"&amp;微程序地址入口表!C$2&amp;"&amp;","")),"")</f>
        <v/>
      </c>
      <c r="D26" s="10" t="str">
        <f>IF(微程序地址入口表!D27&lt;&gt;"",IF(微程序地址入口表!D27=1,微程序地址入口表!D$2&amp;"&amp;",IF(微程序地址入口表!D27=0,"~"&amp;微程序地址入口表!D$2&amp;"&amp;","")),"")</f>
        <v/>
      </c>
      <c r="E26" s="10" t="str">
        <f>IF(微程序地址入口表!E27&lt;&gt;"",IF(微程序地址入口表!E27=1,微程序地址入口表!E$2&amp;"&amp;",IF(微程序地址入口表!E27=0,"~"&amp;微程序地址入口表!E$2&amp;"&amp;","")),"")</f>
        <v/>
      </c>
      <c r="F26" s="10" t="str">
        <f>IF(微程序地址入口表!F27&lt;&gt;"",IF(微程序地址入口表!F27=1,微程序地址入口表!F$2&amp;"&amp;",IF(微程序地址入口表!F27=0,"~"&amp;微程序地址入口表!F$2&amp;"&amp;","")),"")</f>
        <v/>
      </c>
      <c r="G26" s="10" t="str">
        <f>IF(微程序地址入口表!G27&lt;&gt;"",IF(微程序地址入口表!G27=1,微程序地址入口表!G$2&amp;"&amp;",IF(微程序地址入口表!G27=0,"~"&amp;微程序地址入口表!G$2&amp;"&amp;","")),"")</f>
        <v/>
      </c>
      <c r="H26" s="1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17" t="str">
        <f t="shared" si="0"/>
        <v/>
      </c>
      <c r="J26" s="19" t="str">
        <f>IF(微程序地址入口表!J27=1,$I26&amp;"+","")</f>
        <v/>
      </c>
      <c r="K26" s="19" t="str">
        <f>IF(微程序地址入口表!K27=1,$I26&amp;"+","")</f>
        <v/>
      </c>
      <c r="L26" s="19" t="str">
        <f>IF(微程序地址入口表!L27=1,$I26&amp;"+","")</f>
        <v/>
      </c>
      <c r="M26" s="19" t="str">
        <f>IF(微程序地址入口表!M27=1,$I26&amp;"+","")</f>
        <v/>
      </c>
    </row>
    <row r="27" ht="14.4" hidden="1" spans="1:13">
      <c r="A27" s="9" t="str">
        <f>IF(微程序地址入口表!A28&lt;&gt;"",IF(微程序地址入口表!A28=1,微程序地址入口表!A$2&amp;"&amp;",IF(微程序地址入口表!A28=0,"~"&amp;微程序地址入口表!A$2&amp;"&amp;","")),"")</f>
        <v/>
      </c>
      <c r="B27" s="10" t="str">
        <f>IF(微程序地址入口表!B28&lt;&gt;"",IF(微程序地址入口表!B28=1,微程序地址入口表!B$2&amp;"&amp;",IF(微程序地址入口表!B28=0,"~"&amp;微程序地址入口表!B$2&amp;"&amp;","")),"")</f>
        <v/>
      </c>
      <c r="C27" s="10" t="str">
        <f>IF(微程序地址入口表!C28&lt;&gt;"",IF(微程序地址入口表!C28=1,微程序地址入口表!C$2&amp;"&amp;",IF(微程序地址入口表!C28=0,"~"&amp;微程序地址入口表!C$2&amp;"&amp;","")),"")</f>
        <v/>
      </c>
      <c r="D27" s="10" t="str">
        <f>IF(微程序地址入口表!D28&lt;&gt;"",IF(微程序地址入口表!D28=1,微程序地址入口表!D$2&amp;"&amp;",IF(微程序地址入口表!D28=0,"~"&amp;微程序地址入口表!D$2&amp;"&amp;","")),"")</f>
        <v/>
      </c>
      <c r="E27" s="10" t="str">
        <f>IF(微程序地址入口表!E28&lt;&gt;"",IF(微程序地址入口表!E28=1,微程序地址入口表!E$2&amp;"&amp;",IF(微程序地址入口表!E28=0,"~"&amp;微程序地址入口表!E$2&amp;"&amp;","")),"")</f>
        <v/>
      </c>
      <c r="F27" s="10" t="str">
        <f>IF(微程序地址入口表!F28&lt;&gt;"",IF(微程序地址入口表!F28=1,微程序地址入口表!F$2&amp;"&amp;",IF(微程序地址入口表!F28=0,"~"&amp;微程序地址入口表!F$2&amp;"&amp;","")),"")</f>
        <v/>
      </c>
      <c r="G27" s="10" t="str">
        <f>IF(微程序地址入口表!G28&lt;&gt;"",IF(微程序地址入口表!G28=1,微程序地址入口表!G$2&amp;"&amp;",IF(微程序地址入口表!G28=0,"~"&amp;微程序地址入口表!G$2&amp;"&amp;","")),"")</f>
        <v/>
      </c>
      <c r="H27" s="1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17" t="str">
        <f t="shared" si="0"/>
        <v/>
      </c>
      <c r="J27" s="19" t="str">
        <f>IF(微程序地址入口表!J28=1,$I27&amp;"+","")</f>
        <v/>
      </c>
      <c r="K27" s="19" t="str">
        <f>IF(微程序地址入口表!K28=1,$I27&amp;"+","")</f>
        <v/>
      </c>
      <c r="L27" s="19" t="str">
        <f>IF(微程序地址入口表!L28=1,$I27&amp;"+","")</f>
        <v/>
      </c>
      <c r="M27" s="19" t="str">
        <f>IF(微程序地址入口表!M28=1,$I27&amp;"+","")</f>
        <v/>
      </c>
    </row>
    <row r="28" ht="14.4" hidden="1" spans="1:13">
      <c r="A28" s="9" t="str">
        <f>IF(微程序地址入口表!A29&lt;&gt;"",IF(微程序地址入口表!A29=1,微程序地址入口表!A$2&amp;"&amp;",IF(微程序地址入口表!A29=0,"~"&amp;微程序地址入口表!A$2&amp;"&amp;","")),"")</f>
        <v/>
      </c>
      <c r="B28" s="10" t="str">
        <f>IF(微程序地址入口表!B29&lt;&gt;"",IF(微程序地址入口表!B29=1,微程序地址入口表!B$2&amp;"&amp;",IF(微程序地址入口表!B29=0,"~"&amp;微程序地址入口表!B$2&amp;"&amp;","")),"")</f>
        <v/>
      </c>
      <c r="C28" s="10" t="str">
        <f>IF(微程序地址入口表!C29&lt;&gt;"",IF(微程序地址入口表!C29=1,微程序地址入口表!C$2&amp;"&amp;",IF(微程序地址入口表!C29=0,"~"&amp;微程序地址入口表!C$2&amp;"&amp;","")),"")</f>
        <v/>
      </c>
      <c r="D28" s="10" t="str">
        <f>IF(微程序地址入口表!D29&lt;&gt;"",IF(微程序地址入口表!D29=1,微程序地址入口表!D$2&amp;"&amp;",IF(微程序地址入口表!D29=0,"~"&amp;微程序地址入口表!D$2&amp;"&amp;","")),"")</f>
        <v/>
      </c>
      <c r="E28" s="10" t="str">
        <f>IF(微程序地址入口表!E29&lt;&gt;"",IF(微程序地址入口表!E29=1,微程序地址入口表!E$2&amp;"&amp;",IF(微程序地址入口表!E29=0,"~"&amp;微程序地址入口表!E$2&amp;"&amp;","")),"")</f>
        <v/>
      </c>
      <c r="F28" s="10" t="str">
        <f>IF(微程序地址入口表!F29&lt;&gt;"",IF(微程序地址入口表!F29=1,微程序地址入口表!F$2&amp;"&amp;",IF(微程序地址入口表!F29=0,"~"&amp;微程序地址入口表!F$2&amp;"&amp;","")),"")</f>
        <v/>
      </c>
      <c r="G28" s="10" t="str">
        <f>IF(微程序地址入口表!G29&lt;&gt;"",IF(微程序地址入口表!G29=1,微程序地址入口表!G$2&amp;"&amp;",IF(微程序地址入口表!G29=0,"~"&amp;微程序地址入口表!G$2&amp;"&amp;","")),"")</f>
        <v/>
      </c>
      <c r="H28" s="1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17" t="str">
        <f t="shared" si="0"/>
        <v/>
      </c>
      <c r="J28" s="19" t="str">
        <f>IF(微程序地址入口表!J29=1,$I28&amp;"+","")</f>
        <v/>
      </c>
      <c r="K28" s="19" t="str">
        <f>IF(微程序地址入口表!K29=1,$I28&amp;"+","")</f>
        <v/>
      </c>
      <c r="L28" s="19" t="str">
        <f>IF(微程序地址入口表!L29=1,$I28&amp;"+","")</f>
        <v/>
      </c>
      <c r="M28" s="19" t="str">
        <f>IF(微程序地址入口表!M29=1,$I28&amp;"+","")</f>
        <v/>
      </c>
    </row>
    <row r="29" ht="14.4" hidden="1" spans="1:13">
      <c r="A29" s="9" t="str">
        <f>IF(微程序地址入口表!A30&lt;&gt;"",IF(微程序地址入口表!A30=1,微程序地址入口表!A$2&amp;"&amp;",IF(微程序地址入口表!A30=0,"~"&amp;微程序地址入口表!A$2&amp;"&amp;","")),"")</f>
        <v/>
      </c>
      <c r="B29" s="10" t="str">
        <f>IF(微程序地址入口表!B30&lt;&gt;"",IF(微程序地址入口表!B30=1,微程序地址入口表!B$2&amp;"&amp;",IF(微程序地址入口表!B30=0,"~"&amp;微程序地址入口表!B$2&amp;"&amp;","")),"")</f>
        <v/>
      </c>
      <c r="C29" s="10" t="str">
        <f>IF(微程序地址入口表!C30&lt;&gt;"",IF(微程序地址入口表!C30=1,微程序地址入口表!C$2&amp;"&amp;",IF(微程序地址入口表!C30=0,"~"&amp;微程序地址入口表!C$2&amp;"&amp;","")),"")</f>
        <v/>
      </c>
      <c r="D29" s="10" t="str">
        <f>IF(微程序地址入口表!D30&lt;&gt;"",IF(微程序地址入口表!D30=1,微程序地址入口表!D$2&amp;"&amp;",IF(微程序地址入口表!D30=0,"~"&amp;微程序地址入口表!D$2&amp;"&amp;","")),"")</f>
        <v/>
      </c>
      <c r="E29" s="10" t="str">
        <f>IF(微程序地址入口表!E30&lt;&gt;"",IF(微程序地址入口表!E30=1,微程序地址入口表!E$2&amp;"&amp;",IF(微程序地址入口表!E30=0,"~"&amp;微程序地址入口表!E$2&amp;"&amp;","")),"")</f>
        <v/>
      </c>
      <c r="F29" s="10" t="str">
        <f>IF(微程序地址入口表!F30&lt;&gt;"",IF(微程序地址入口表!F30=1,微程序地址入口表!F$2&amp;"&amp;",IF(微程序地址入口表!F30=0,"~"&amp;微程序地址入口表!F$2&amp;"&amp;","")),"")</f>
        <v/>
      </c>
      <c r="G29" s="10" t="str">
        <f>IF(微程序地址入口表!G30&lt;&gt;"",IF(微程序地址入口表!G30=1,微程序地址入口表!G$2&amp;"&amp;",IF(微程序地址入口表!G30=0,"~"&amp;微程序地址入口表!G$2&amp;"&amp;","")),"")</f>
        <v/>
      </c>
      <c r="H29" s="1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17" t="str">
        <f t="shared" si="0"/>
        <v/>
      </c>
      <c r="J29" s="19" t="str">
        <f>IF(微程序地址入口表!J30=1,$I29&amp;"+","")</f>
        <v/>
      </c>
      <c r="K29" s="19" t="str">
        <f>IF(微程序地址入口表!K30=1,$I29&amp;"+","")</f>
        <v/>
      </c>
      <c r="L29" s="19" t="str">
        <f>IF(微程序地址入口表!L30=1,$I29&amp;"+","")</f>
        <v/>
      </c>
      <c r="M29" s="19" t="str">
        <f>IF(微程序地址入口表!M30=1,$I29&amp;"+","")</f>
        <v/>
      </c>
    </row>
    <row r="30" ht="15.15" hidden="1" spans="1:13">
      <c r="A30" s="9" t="str">
        <f>IF(微程序地址入口表!A31&lt;&gt;"",IF(微程序地址入口表!A31=1,微程序地址入口表!A$2&amp;"&amp;",IF(微程序地址入口表!A31=0,"~"&amp;微程序地址入口表!A$2&amp;"&amp;","")),"")</f>
        <v/>
      </c>
      <c r="B30" s="10" t="str">
        <f>IF(微程序地址入口表!B31&lt;&gt;"",IF(微程序地址入口表!B31=1,微程序地址入口表!B$2&amp;"&amp;",IF(微程序地址入口表!B31=0,"~"&amp;微程序地址入口表!B$2&amp;"&amp;","")),"")</f>
        <v/>
      </c>
      <c r="C30" s="10" t="str">
        <f>IF(微程序地址入口表!C31&lt;&gt;"",IF(微程序地址入口表!C31=1,微程序地址入口表!C$2&amp;"&amp;",IF(微程序地址入口表!C31=0,"~"&amp;微程序地址入口表!C$2&amp;"&amp;","")),"")</f>
        <v/>
      </c>
      <c r="D30" s="10" t="str">
        <f>IF(微程序地址入口表!D31&lt;&gt;"",IF(微程序地址入口表!D31=1,微程序地址入口表!D$2&amp;"&amp;",IF(微程序地址入口表!D31=0,"~"&amp;微程序地址入口表!D$2&amp;"&amp;","")),"")</f>
        <v/>
      </c>
      <c r="E30" s="10" t="str">
        <f>IF(微程序地址入口表!E31&lt;&gt;"",IF(微程序地址入口表!E31=1,微程序地址入口表!E$2&amp;"&amp;",IF(微程序地址入口表!E31=0,"~"&amp;微程序地址入口表!E$2&amp;"&amp;","")),"")</f>
        <v/>
      </c>
      <c r="F30" s="10" t="str">
        <f>IF(微程序地址入口表!F31&lt;&gt;"",IF(微程序地址入口表!F31=1,微程序地址入口表!F$2&amp;"&amp;",IF(微程序地址入口表!F31=0,"~"&amp;微程序地址入口表!F$2&amp;"&amp;","")),"")</f>
        <v/>
      </c>
      <c r="G30" s="10" t="str">
        <f>IF(微程序地址入口表!G31&lt;&gt;"",IF(微程序地址入口表!G31=1,微程序地址入口表!G$2&amp;"&amp;",IF(微程序地址入口表!G31=0,"~"&amp;微程序地址入口表!G$2&amp;"&amp;","")),"")</f>
        <v/>
      </c>
      <c r="H30" s="1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17" t="str">
        <f t="shared" si="0"/>
        <v/>
      </c>
      <c r="J30" s="20" t="str">
        <f>IF(微程序地址入口表!J31=1,$I30&amp;"+","")</f>
        <v/>
      </c>
      <c r="K30" s="20" t="str">
        <f>IF(微程序地址入口表!K31=1,$I30&amp;"+","")</f>
        <v/>
      </c>
      <c r="L30" s="20" t="str">
        <f>IF(微程序地址入口表!L31=1,$I30&amp;"+","")</f>
        <v/>
      </c>
      <c r="M30" s="20" t="str">
        <f>IF(微程序地址入口表!M31=1,$I30&amp;"+","")</f>
        <v/>
      </c>
    </row>
    <row r="31" ht="16.95" spans="1:13">
      <c r="A31" s="12"/>
      <c r="B31" s="12"/>
      <c r="C31" s="12"/>
      <c r="D31" s="12"/>
      <c r="E31" s="12"/>
      <c r="F31" s="12"/>
      <c r="G31" s="12"/>
      <c r="H31" s="12"/>
      <c r="I31" s="21"/>
      <c r="J31" s="22" t="str">
        <f>IF(LEN(J32)&gt;1,LEFT(J32,LEN(J32)-1),"")</f>
        <v>ADDI+BEQ+BNE+SYSCALL</v>
      </c>
      <c r="K31" s="22" t="str">
        <f>IF(LEN(K32)&gt;1,LEFT(K32,LEN(K32)-1),"")</f>
        <v>R_Type+SW+SYSCALL</v>
      </c>
      <c r="L31" s="22" t="str">
        <f>IF(LEN(L32)&gt;1,LEFT(L32,LEN(L32)-1),"")</f>
        <v>R_Type+ADDI+LW+BNE</v>
      </c>
      <c r="M31" s="23" t="str">
        <f>IF(LEN(M32)&gt;1,LEFT(M32,LEN(M32)-1),"")</f>
        <v>R_Type+ADDI+SW+BEQ+SYSCALL</v>
      </c>
    </row>
    <row r="32" ht="17.25" hidden="1" customHeight="1" spans="1:13">
      <c r="A32" s="13"/>
      <c r="B32" s="13"/>
      <c r="C32" s="13"/>
      <c r="D32" s="13"/>
      <c r="E32" s="13"/>
      <c r="F32" s="13"/>
      <c r="G32" s="13"/>
      <c r="H32" s="13"/>
      <c r="I32" s="24"/>
      <c r="J32" s="25" t="str">
        <f>CONCATENATE(J2,J3,J4,J5,J6,J7,J8,J9,J10,J11,J12,J13,J14,J15,J16,J17,J18,J19,J20,J21,J22,J23,J24,J25,J26,J27,J28,J29,J30)</f>
        <v>ADDI+BEQ+BNE+SYSCALL+</v>
      </c>
      <c r="K32" s="25" t="str">
        <f t="shared" ref="K32:M32" si="1">CONCATENATE(K2,K3,K4,K5,K6,K7,K8,K9,K10,K11,K12,K13,K14,K15,K16,K17,K18,K19,K20,K21,K22,K23,K24,K25,K26,K27,K28,K29,K30)</f>
        <v>R_Type+SW+SYSCALL+</v>
      </c>
      <c r="L32" s="25" t="str">
        <f t="shared" ref="L32" si="2">CONCATENATE(L2,L3,L4,L5,L6,L7,L8,L9,L10,L11,L12,L13,L14,L15,L16,L17,L18,L19,L20,L21,L22,L23,L24,L25,L26,L27,L28,L29,L30)</f>
        <v>R_Type+ADDI+LW+BNE+</v>
      </c>
      <c r="M32" s="25" t="str">
        <f t="shared" si="1"/>
        <v>R_Type+ADDI+SW+BEQ+SYSCALL+</v>
      </c>
    </row>
    <row r="35" ht="16.2" spans="1:9">
      <c r="A35" s="14"/>
      <c r="B35" s="14"/>
      <c r="I35" s="26"/>
    </row>
    <row r="36" ht="16.2" spans="11:11">
      <c r="K36" s="14" t="s">
        <v>42</v>
      </c>
    </row>
  </sheetData>
  <mergeCells count="1">
    <mergeCell ref="A31:I31"/>
  </mergeCells>
  <conditionalFormatting sqref="J31:M31">
    <cfRule type="containsBlanks" dxfId="3" priority="31">
      <formula>LEN(TRIM(J31))=0</formula>
    </cfRule>
  </conditionalFormatting>
  <conditionalFormatting sqref="J2:M30">
    <cfRule type="containsText" dxfId="2" priority="30" operator="between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M31"/>
    <dataValidation allowBlank="1" showInputMessage="1" showErrorMessage="1" promptTitle="次态状态位" prompt="次态状态位逻辑表达式生成" sqref="M32:M34 M37:M1048576 J32:L1048576"/>
    <dataValidation allowBlank="1" showInputMessage="1" showErrorMessage="1" promptTitle="次态状态位" prompt="次态状态位生成条件最小项" sqref="J1:M30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Eachothers末页</cp:lastModifiedBy>
  <dcterms:created xsi:type="dcterms:W3CDTF">2018-06-11T03:29:00Z</dcterms:created>
  <cp:lastPrinted>2019-03-05T06:30:00Z</cp:lastPrinted>
  <dcterms:modified xsi:type="dcterms:W3CDTF">2019-11-23T10:01:56Z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