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11955" activeTab="2"/>
  </bookViews>
  <sheets>
    <sheet name="Modelo1" sheetId="2" r:id="rId1"/>
    <sheet name="Modelo2" sheetId="3" r:id="rId2"/>
    <sheet name="Modelo3" sheetId="5" r:id="rId3"/>
  </sheets>
  <externalReferences>
    <externalReference r:id="rId4"/>
  </externalReferences>
  <definedNames>
    <definedName name="alpha" localSheetId="1">Modelo2!$I$6</definedName>
    <definedName name="alpha" localSheetId="2">Modelo3!$I$3</definedName>
    <definedName name="alpha">Modelo1!$I$2</definedName>
    <definedName name="beta">[1]Modelo2!$K$3</definedName>
    <definedName name="beta0" localSheetId="1">Modelo2!$I$5</definedName>
    <definedName name="beta0" localSheetId="2">Modelo3!$I$2</definedName>
    <definedName name="beta0">Modelo1!$I$1</definedName>
    <definedName name="beta1" localSheetId="1">Modelo2!$I$6</definedName>
    <definedName name="beta1" localSheetId="2">Modelo3!$I$3</definedName>
    <definedName name="beta1">Modelo1!$I$2</definedName>
    <definedName name="Cambio">Modelo3!$H$1</definedName>
    <definedName name="cb">Modelo3!$I$1</definedName>
    <definedName name="gamma" localSheetId="1">Modelo2!$I$7</definedName>
    <definedName name="gamma" localSheetId="2">Modelo3!#REF!</definedName>
    <definedName name="gamma">Modelo1!$I$3</definedName>
    <definedName name="solver_adj" localSheetId="0" hidden="1">Modelo1!$I$1:$I$2</definedName>
    <definedName name="solver_adj" localSheetId="1" hidden="1">Modelo2!$I$1:$I$6</definedName>
    <definedName name="solver_adj" localSheetId="2" hidden="1">Modelo3!$I$1:$I$3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Modelo1!$I$5</definedName>
    <definedName name="solver_opt" localSheetId="1" hidden="1">Modelo2!$I$9</definedName>
    <definedName name="solver_opt" localSheetId="2" hidden="1">Modelo3!$I$5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8" i="5"/>
  <c r="D27" i="5"/>
  <c r="E48" i="5"/>
  <c r="F48" i="5"/>
  <c r="E49" i="5"/>
  <c r="F49" i="5"/>
  <c r="E50" i="5"/>
  <c r="F50" i="5"/>
  <c r="E51" i="5"/>
  <c r="F51" i="5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I5" i="5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I9" i="3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I5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" authorId="0" shape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C1" authorId="0" shape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comments3.xml><?xml version="1.0" encoding="utf-8"?>
<comments xmlns="http://schemas.openxmlformats.org/spreadsheetml/2006/main">
  <authors>
    <author>Usuario de Microsoft Office</author>
  </authors>
  <commentList>
    <comment ref="C1" authorId="0" shape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sharedStrings.xml><?xml version="1.0" encoding="utf-8"?>
<sst xmlns="http://schemas.openxmlformats.org/spreadsheetml/2006/main" count="154" uniqueCount="68">
  <si>
    <t>t</t>
  </si>
  <si>
    <t>Date</t>
  </si>
  <si>
    <t>yt</t>
  </si>
  <si>
    <t>et</t>
  </si>
  <si>
    <t>et^2</t>
  </si>
  <si>
    <t>2010-Q1</t>
  </si>
  <si>
    <t>2010-Q2</t>
  </si>
  <si>
    <t>2010-Q3</t>
  </si>
  <si>
    <t>2010-Q4</t>
  </si>
  <si>
    <t>sum et^2 =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</si>
  <si>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</si>
  <si>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</si>
  <si>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</si>
  <si>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</si>
  <si>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</si>
  <si>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</si>
  <si>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</si>
  <si>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</si>
  <si>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</si>
  <si>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</si>
  <si>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</si>
  <si>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</si>
  <si>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</si>
  <si>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</si>
  <si>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</si>
  <si>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</si>
  <si>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</si>
  <si>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</si>
  <si>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</si>
  <si>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</si>
  <si>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</si>
  <si>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</si>
  <si>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</si>
  <si>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</si>
  <si>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</si>
  <si>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</si>
  <si>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</si>
  <si>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</si>
  <si>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</si>
  <si>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</si>
  <si>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</si>
  <si>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</si>
  <si>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</si>
  <si>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</si>
  <si>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</si>
  <si>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</si>
  <si>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</si>
  <si>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</si>
  <si>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</si>
  <si>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</si>
  <si>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Ajuste</t>
  </si>
  <si>
    <t>Bo=</t>
  </si>
  <si>
    <t>B1=</t>
  </si>
  <si>
    <t>Este Libro ilusta el proceso de estimación de parámetros de un modelo de regresión lineal simple.</t>
  </si>
  <si>
    <t>IQ1=</t>
  </si>
  <si>
    <t>IQ2=</t>
  </si>
  <si>
    <t>IQ3=</t>
  </si>
  <si>
    <t>IQ4=</t>
  </si>
  <si>
    <t>Este Libro ilusta el proceso de estimación de parámetros de regresión para una serie de tiempo con tendencia y estacionalidad</t>
  </si>
  <si>
    <t>2016-Q1</t>
  </si>
  <si>
    <t>2016-Q2</t>
  </si>
  <si>
    <t>2016-Q3</t>
  </si>
  <si>
    <t>2016-Q4</t>
  </si>
  <si>
    <t>2017-Q1</t>
  </si>
  <si>
    <t>2017-Q2</t>
  </si>
  <si>
    <t>IQ=</t>
  </si>
  <si>
    <t xml:space="preserve"> Variable dummy cambio de nivel</t>
  </si>
  <si>
    <t>Este Libro ilusta el proceso de estimación de parámetros de una serie de tiempo con intervenciones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</si>
</sst>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right"/>
    </xf>
    <xf numFmtId="0" fontId="2" fillId="0" borderId="0" xfId="1"/>
    <xf numFmtId="0" fontId="2" fillId="0" borderId="0" xfId="1" applyFont="1" applyAlignment="1">
      <alignment horizontal="center"/>
    </xf>
    <xf numFmtId="2" fontId="2" fillId="0" borderId="0" xfId="1" applyNumberFormat="1"/>
    <xf numFmtId="0" fontId="2" fillId="0" borderId="0" xfId="1" applyAlignment="1">
      <alignment horizontal="right"/>
    </xf>
    <xf numFmtId="2" fontId="2" fillId="3" borderId="0" xfId="1" applyNumberFormat="1" applyFill="1"/>
    <xf numFmtId="0" fontId="2" fillId="0" borderId="0" xfId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1" applyFont="1" applyAlignment="1">
      <alignment horizontal="right"/>
    </xf>
    <xf numFmtId="0" fontId="3" fillId="4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2" fontId="1" fillId="4" borderId="0" xfId="1" applyNumberFormat="1" applyFont="1" applyFill="1" applyAlignment="1">
      <alignment horizontal="center"/>
    </xf>
    <xf numFmtId="0" fontId="0" fillId="4" borderId="0" xfId="1" applyFont="1" applyFill="1" applyAlignment="1">
      <alignment horizontal="center"/>
    </xf>
    <xf numFmtId="0" fontId="5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Modelo1!$C$2:$C$45</c:f>
              <c:numCache>
                <c:formatCode>General</c:formatCode>
                <c:ptCount val="44"/>
                <c:pt idx="0">
                  <c:v>51.74</c:v>
                </c:pt>
                <c:pt idx="1">
                  <c:v>48.92</c:v>
                </c:pt>
                <c:pt idx="2">
                  <c:v>52.12</c:v>
                </c:pt>
                <c:pt idx="3">
                  <c:v>51.9</c:v>
                </c:pt>
                <c:pt idx="4">
                  <c:v>50.88</c:v>
                </c:pt>
                <c:pt idx="5">
                  <c:v>52.52</c:v>
                </c:pt>
                <c:pt idx="6">
                  <c:v>52.5</c:v>
                </c:pt>
                <c:pt idx="7">
                  <c:v>55.05</c:v>
                </c:pt>
                <c:pt idx="8">
                  <c:v>56.73</c:v>
                </c:pt>
                <c:pt idx="9">
                  <c:v>55.05</c:v>
                </c:pt>
                <c:pt idx="10">
                  <c:v>56.85</c:v>
                </c:pt>
                <c:pt idx="11">
                  <c:v>55.29</c:v>
                </c:pt>
                <c:pt idx="12">
                  <c:v>55.7</c:v>
                </c:pt>
                <c:pt idx="13">
                  <c:v>56.72</c:v>
                </c:pt>
                <c:pt idx="14">
                  <c:v>56.56</c:v>
                </c:pt>
                <c:pt idx="15">
                  <c:v>57.85</c:v>
                </c:pt>
                <c:pt idx="16">
                  <c:v>58.67</c:v>
                </c:pt>
                <c:pt idx="17">
                  <c:v>59.59</c:v>
                </c:pt>
                <c:pt idx="18">
                  <c:v>57.61</c:v>
                </c:pt>
                <c:pt idx="19">
                  <c:v>60.15</c:v>
                </c:pt>
                <c:pt idx="20">
                  <c:v>60.97</c:v>
                </c:pt>
                <c:pt idx="21">
                  <c:v>61.47</c:v>
                </c:pt>
                <c:pt idx="22">
                  <c:v>61.94</c:v>
                </c:pt>
                <c:pt idx="23">
                  <c:v>63</c:v>
                </c:pt>
                <c:pt idx="24">
                  <c:v>60.8</c:v>
                </c:pt>
                <c:pt idx="25">
                  <c:v>62.67</c:v>
                </c:pt>
                <c:pt idx="26">
                  <c:v>66.14</c:v>
                </c:pt>
                <c:pt idx="27">
                  <c:v>64.400000000000006</c:v>
                </c:pt>
                <c:pt idx="28">
                  <c:v>64.040000000000006</c:v>
                </c:pt>
                <c:pt idx="29">
                  <c:v>64.150000000000006</c:v>
                </c:pt>
                <c:pt idx="30">
                  <c:v>65.41</c:v>
                </c:pt>
                <c:pt idx="31">
                  <c:v>65.47</c:v>
                </c:pt>
                <c:pt idx="32">
                  <c:v>66.25</c:v>
                </c:pt>
                <c:pt idx="33">
                  <c:v>67.86</c:v>
                </c:pt>
                <c:pt idx="34">
                  <c:v>65.97</c:v>
                </c:pt>
                <c:pt idx="35">
                  <c:v>67.52</c:v>
                </c:pt>
                <c:pt idx="36">
                  <c:v>69.25</c:v>
                </c:pt>
                <c:pt idx="37">
                  <c:v>67.81</c:v>
                </c:pt>
                <c:pt idx="38">
                  <c:v>69.53</c:v>
                </c:pt>
                <c:pt idx="39">
                  <c:v>71.16</c:v>
                </c:pt>
                <c:pt idx="40">
                  <c:v>71.13</c:v>
                </c:pt>
                <c:pt idx="41">
                  <c:v>70.239999999999995</c:v>
                </c:pt>
                <c:pt idx="42">
                  <c:v>71.510000000000005</c:v>
                </c:pt>
                <c:pt idx="43">
                  <c:v>71.319999999999993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9-41FD-B6E8-0816F8BE063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Modelo1!$D$2:$D$41</c:f>
              <c:numCache>
                <c:formatCode>0.00</c:formatCode>
                <c:ptCount val="40"/>
                <c:pt idx="0">
                  <c:v>50.419616403455883</c:v>
                </c:pt>
                <c:pt idx="1">
                  <c:v>50.921442812860775</c:v>
                </c:pt>
                <c:pt idx="2">
                  <c:v>51.423269222265674</c:v>
                </c:pt>
                <c:pt idx="3">
                  <c:v>51.925095631670565</c:v>
                </c:pt>
                <c:pt idx="4">
                  <c:v>52.426922041075464</c:v>
                </c:pt>
                <c:pt idx="5">
                  <c:v>52.928748450480363</c:v>
                </c:pt>
                <c:pt idx="6">
                  <c:v>53.430574859885255</c:v>
                </c:pt>
                <c:pt idx="7">
                  <c:v>53.932401269290153</c:v>
                </c:pt>
                <c:pt idx="8">
                  <c:v>54.434227678695045</c:v>
                </c:pt>
                <c:pt idx="9">
                  <c:v>54.936054088099944</c:v>
                </c:pt>
                <c:pt idx="10">
                  <c:v>55.437880497504835</c:v>
                </c:pt>
                <c:pt idx="11">
                  <c:v>55.939706906909734</c:v>
                </c:pt>
                <c:pt idx="12">
                  <c:v>56.441533316314633</c:v>
                </c:pt>
                <c:pt idx="13">
                  <c:v>56.943359725719525</c:v>
                </c:pt>
                <c:pt idx="14">
                  <c:v>57.445186135124423</c:v>
                </c:pt>
                <c:pt idx="15">
                  <c:v>57.947012544529315</c:v>
                </c:pt>
                <c:pt idx="16">
                  <c:v>58.448838953934214</c:v>
                </c:pt>
                <c:pt idx="17">
                  <c:v>58.950665363339112</c:v>
                </c:pt>
                <c:pt idx="18">
                  <c:v>59.452491772744004</c:v>
                </c:pt>
                <c:pt idx="19">
                  <c:v>59.954318182148903</c:v>
                </c:pt>
                <c:pt idx="20">
                  <c:v>60.456144591553794</c:v>
                </c:pt>
                <c:pt idx="21">
                  <c:v>60.957971000958693</c:v>
                </c:pt>
                <c:pt idx="22">
                  <c:v>61.459797410363592</c:v>
                </c:pt>
                <c:pt idx="23">
                  <c:v>61.961623819768484</c:v>
                </c:pt>
                <c:pt idx="24">
                  <c:v>62.463450229173382</c:v>
                </c:pt>
                <c:pt idx="25">
                  <c:v>62.965276638578274</c:v>
                </c:pt>
                <c:pt idx="26">
                  <c:v>63.467103047983173</c:v>
                </c:pt>
                <c:pt idx="27">
                  <c:v>63.968929457388072</c:v>
                </c:pt>
                <c:pt idx="28">
                  <c:v>64.47075586679297</c:v>
                </c:pt>
                <c:pt idx="29">
                  <c:v>64.972582276197855</c:v>
                </c:pt>
                <c:pt idx="30">
                  <c:v>65.474408685602754</c:v>
                </c:pt>
                <c:pt idx="31">
                  <c:v>65.976235095007652</c:v>
                </c:pt>
                <c:pt idx="32">
                  <c:v>66.478061504412551</c:v>
                </c:pt>
                <c:pt idx="33">
                  <c:v>66.979887913817436</c:v>
                </c:pt>
                <c:pt idx="34">
                  <c:v>67.481714323222349</c:v>
                </c:pt>
                <c:pt idx="35">
                  <c:v>67.983540732627233</c:v>
                </c:pt>
                <c:pt idx="36">
                  <c:v>68.485367142032132</c:v>
                </c:pt>
                <c:pt idx="37">
                  <c:v>68.987193551437031</c:v>
                </c:pt>
                <c:pt idx="38">
                  <c:v>69.489019960841915</c:v>
                </c:pt>
                <c:pt idx="39">
                  <c:v>69.990846370246828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9-41FD-B6E8-0816F8BE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67688"/>
        <c:axId val="466463096"/>
      </c:lineChart>
      <c:dateAx>
        <c:axId val="46646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3096"/>
        <c:crosses val="autoZero"/>
        <c:auto val="0"/>
        <c:lblOffset val="100"/>
        <c:baseTimeUnit val="days"/>
        <c:majorUnit val="2"/>
        <c:minorUnit val="10"/>
      </c:dateAx>
      <c:valAx>
        <c:axId val="4664630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7701886318331E-2"/>
          <c:y val="3.7094275279115761E-2"/>
          <c:w val="0.92387672193461057"/>
          <c:h val="0.85904889369488191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Modelo2!$C$2:$C$25</c:f>
              <c:numCache>
                <c:formatCode>General</c:formatCode>
                <c:ptCount val="24"/>
                <c:pt idx="0">
                  <c:v>12.82</c:v>
                </c:pt>
                <c:pt idx="1">
                  <c:v>13.03</c:v>
                </c:pt>
                <c:pt idx="2">
                  <c:v>11.58</c:v>
                </c:pt>
                <c:pt idx="3">
                  <c:v>11.77</c:v>
                </c:pt>
                <c:pt idx="4">
                  <c:v>12.84</c:v>
                </c:pt>
                <c:pt idx="5">
                  <c:v>13.07</c:v>
                </c:pt>
                <c:pt idx="6">
                  <c:v>12.36</c:v>
                </c:pt>
                <c:pt idx="7">
                  <c:v>12.14</c:v>
                </c:pt>
                <c:pt idx="8">
                  <c:v>12.96</c:v>
                </c:pt>
                <c:pt idx="9">
                  <c:v>13.63</c:v>
                </c:pt>
                <c:pt idx="10">
                  <c:v>12.83</c:v>
                </c:pt>
                <c:pt idx="11">
                  <c:v>12.16</c:v>
                </c:pt>
                <c:pt idx="12">
                  <c:v>13.98</c:v>
                </c:pt>
                <c:pt idx="13">
                  <c:v>13.88</c:v>
                </c:pt>
                <c:pt idx="14">
                  <c:v>13.14</c:v>
                </c:pt>
                <c:pt idx="15">
                  <c:v>13.27</c:v>
                </c:pt>
                <c:pt idx="16">
                  <c:v>13.9</c:v>
                </c:pt>
                <c:pt idx="17">
                  <c:v>14.24</c:v>
                </c:pt>
                <c:pt idx="18">
                  <c:v>13.46</c:v>
                </c:pt>
                <c:pt idx="19">
                  <c:v>13.25</c:v>
                </c:pt>
                <c:pt idx="20" formatCode="0.00">
                  <c:v>14.54</c:v>
                </c:pt>
                <c:pt idx="21" formatCode="0.00">
                  <c:v>14.45</c:v>
                </c:pt>
                <c:pt idx="22" formatCode="0.00">
                  <c:v>14.08</c:v>
                </c:pt>
                <c:pt idx="23" formatCode="0.00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7-400E-98B3-D893CE021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Modelo2!$D$2:$D$21</c:f>
              <c:numCache>
                <c:formatCode>0.00</c:formatCode>
                <c:ptCount val="20"/>
                <c:pt idx="0">
                  <c:v>12.541965312323944</c:v>
                </c:pt>
                <c:pt idx="1">
                  <c:v>12.811969466867332</c:v>
                </c:pt>
                <c:pt idx="2">
                  <c:v>11.915955268388146</c:v>
                </c:pt>
                <c:pt idx="3">
                  <c:v>11.759957459581653</c:v>
                </c:pt>
                <c:pt idx="4">
                  <c:v>12.920980453797821</c:v>
                </c:pt>
                <c:pt idx="5">
                  <c:v>13.190984608341209</c:v>
                </c:pt>
                <c:pt idx="6">
                  <c:v>12.294970409862023</c:v>
                </c:pt>
                <c:pt idx="7">
                  <c:v>12.138972601055531</c:v>
                </c:pt>
                <c:pt idx="8">
                  <c:v>13.2999955952717</c:v>
                </c:pt>
                <c:pt idx="9">
                  <c:v>13.569999749815087</c:v>
                </c:pt>
                <c:pt idx="10">
                  <c:v>12.673985551335901</c:v>
                </c:pt>
                <c:pt idx="11">
                  <c:v>12.51798774252941</c:v>
                </c:pt>
                <c:pt idx="12">
                  <c:v>13.679010736745576</c:v>
                </c:pt>
                <c:pt idx="13">
                  <c:v>13.949014891288964</c:v>
                </c:pt>
                <c:pt idx="14">
                  <c:v>13.053000692809778</c:v>
                </c:pt>
                <c:pt idx="15">
                  <c:v>12.897002884003289</c:v>
                </c:pt>
                <c:pt idx="16">
                  <c:v>14.058025878219455</c:v>
                </c:pt>
                <c:pt idx="17">
                  <c:v>14.328030032762843</c:v>
                </c:pt>
                <c:pt idx="18">
                  <c:v>13.432015834283655</c:v>
                </c:pt>
                <c:pt idx="19">
                  <c:v>13.276018025477164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7-400E-98B3-D893CE02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67688"/>
        <c:axId val="466463096"/>
      </c:lineChart>
      <c:dateAx>
        <c:axId val="46646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3096"/>
        <c:crosses val="autoZero"/>
        <c:auto val="0"/>
        <c:lblOffset val="100"/>
        <c:baseTimeUnit val="days"/>
        <c:majorUnit val="2"/>
        <c:minorUnit val="10"/>
      </c:dateAx>
      <c:valAx>
        <c:axId val="4664630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Modelo3!$C$2:$C$51</c:f>
              <c:numCache>
                <c:formatCode>General</c:formatCode>
                <c:ptCount val="50"/>
                <c:pt idx="0">
                  <c:v>11.6</c:v>
                </c:pt>
                <c:pt idx="1">
                  <c:v>16.04</c:v>
                </c:pt>
                <c:pt idx="2">
                  <c:v>21.99</c:v>
                </c:pt>
                <c:pt idx="3">
                  <c:v>16.29</c:v>
                </c:pt>
                <c:pt idx="4">
                  <c:v>24.5</c:v>
                </c:pt>
                <c:pt idx="5">
                  <c:v>18.57</c:v>
                </c:pt>
                <c:pt idx="6">
                  <c:v>20.69</c:v>
                </c:pt>
                <c:pt idx="7">
                  <c:v>18.46</c:v>
                </c:pt>
                <c:pt idx="8">
                  <c:v>22.41</c:v>
                </c:pt>
                <c:pt idx="9">
                  <c:v>23.6</c:v>
                </c:pt>
                <c:pt idx="10">
                  <c:v>21.98</c:v>
                </c:pt>
                <c:pt idx="11">
                  <c:v>28.47</c:v>
                </c:pt>
                <c:pt idx="12">
                  <c:v>26.74</c:v>
                </c:pt>
                <c:pt idx="13">
                  <c:v>25.46</c:v>
                </c:pt>
                <c:pt idx="14">
                  <c:v>27.67</c:v>
                </c:pt>
                <c:pt idx="15">
                  <c:v>28.8</c:v>
                </c:pt>
                <c:pt idx="16">
                  <c:v>27.2</c:v>
                </c:pt>
                <c:pt idx="17">
                  <c:v>31.74</c:v>
                </c:pt>
                <c:pt idx="18">
                  <c:v>28.79</c:v>
                </c:pt>
                <c:pt idx="19">
                  <c:v>32.869999999999997</c:v>
                </c:pt>
                <c:pt idx="20">
                  <c:v>35.909999999999997</c:v>
                </c:pt>
                <c:pt idx="21">
                  <c:v>33.799999999999997</c:v>
                </c:pt>
                <c:pt idx="22">
                  <c:v>38.97</c:v>
                </c:pt>
                <c:pt idx="23">
                  <c:v>36.69</c:v>
                </c:pt>
                <c:pt idx="24">
                  <c:v>39.39</c:v>
                </c:pt>
                <c:pt idx="25">
                  <c:v>69.19</c:v>
                </c:pt>
                <c:pt idx="26">
                  <c:v>69</c:v>
                </c:pt>
                <c:pt idx="27">
                  <c:v>68.2</c:v>
                </c:pt>
                <c:pt idx="28">
                  <c:v>73.84</c:v>
                </c:pt>
                <c:pt idx="29">
                  <c:v>77.81</c:v>
                </c:pt>
                <c:pt idx="30">
                  <c:v>74.44</c:v>
                </c:pt>
                <c:pt idx="31">
                  <c:v>75.23</c:v>
                </c:pt>
                <c:pt idx="32">
                  <c:v>78.39</c:v>
                </c:pt>
                <c:pt idx="33">
                  <c:v>77.430000000000007</c:v>
                </c:pt>
                <c:pt idx="34">
                  <c:v>76.73</c:v>
                </c:pt>
                <c:pt idx="35">
                  <c:v>82.6</c:v>
                </c:pt>
                <c:pt idx="36">
                  <c:v>80.22</c:v>
                </c:pt>
                <c:pt idx="37">
                  <c:v>83.32</c:v>
                </c:pt>
                <c:pt idx="38">
                  <c:v>82.74</c:v>
                </c:pt>
                <c:pt idx="39">
                  <c:v>83.58</c:v>
                </c:pt>
                <c:pt idx="40">
                  <c:v>84.81</c:v>
                </c:pt>
                <c:pt idx="41">
                  <c:v>85.55</c:v>
                </c:pt>
                <c:pt idx="42">
                  <c:v>87.92</c:v>
                </c:pt>
                <c:pt idx="43">
                  <c:v>85.47</c:v>
                </c:pt>
                <c:pt idx="44">
                  <c:v>90.26</c:v>
                </c:pt>
                <c:pt idx="45">
                  <c:v>89.12</c:v>
                </c:pt>
                <c:pt idx="46">
                  <c:v>88.02</c:v>
                </c:pt>
                <c:pt idx="47">
                  <c:v>90.12</c:v>
                </c:pt>
                <c:pt idx="48">
                  <c:v>91.54</c:v>
                </c:pt>
                <c:pt idx="49">
                  <c:v>88.84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8-4FB9-BC8F-BF7F9C3EC5E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Modelo3!$D$2:$D$51</c:f>
              <c:numCache>
                <c:formatCode>0.00</c:formatCode>
                <c:ptCount val="50"/>
                <c:pt idx="0">
                  <c:v>14.606845803558985</c:v>
                </c:pt>
                <c:pt idx="1">
                  <c:v>15.58504218212588</c:v>
                </c:pt>
                <c:pt idx="2">
                  <c:v>16.563238560692778</c:v>
                </c:pt>
                <c:pt idx="3">
                  <c:v>17.541434939259673</c:v>
                </c:pt>
                <c:pt idx="4">
                  <c:v>18.519631317826569</c:v>
                </c:pt>
                <c:pt idx="5">
                  <c:v>19.497827696393465</c:v>
                </c:pt>
                <c:pt idx="6">
                  <c:v>20.47602407496036</c:v>
                </c:pt>
                <c:pt idx="7">
                  <c:v>21.454220453527256</c:v>
                </c:pt>
                <c:pt idx="8">
                  <c:v>22.432416832094152</c:v>
                </c:pt>
                <c:pt idx="9">
                  <c:v>23.410613210661047</c:v>
                </c:pt>
                <c:pt idx="10">
                  <c:v>24.388809589227943</c:v>
                </c:pt>
                <c:pt idx="11">
                  <c:v>25.367005967794839</c:v>
                </c:pt>
                <c:pt idx="12">
                  <c:v>26.345202346361734</c:v>
                </c:pt>
                <c:pt idx="13">
                  <c:v>27.32339872492863</c:v>
                </c:pt>
                <c:pt idx="14">
                  <c:v>28.301595103495526</c:v>
                </c:pt>
                <c:pt idx="15">
                  <c:v>29.279791482062421</c:v>
                </c:pt>
                <c:pt idx="16">
                  <c:v>30.257987860629321</c:v>
                </c:pt>
                <c:pt idx="17">
                  <c:v>31.236184239196213</c:v>
                </c:pt>
                <c:pt idx="18">
                  <c:v>32.214380617763112</c:v>
                </c:pt>
                <c:pt idx="19">
                  <c:v>33.192576996330004</c:v>
                </c:pt>
                <c:pt idx="20">
                  <c:v>34.170773374896903</c:v>
                </c:pt>
                <c:pt idx="21">
                  <c:v>35.148969753463795</c:v>
                </c:pt>
                <c:pt idx="22">
                  <c:v>36.127166132030695</c:v>
                </c:pt>
                <c:pt idx="23">
                  <c:v>37.105362510597587</c:v>
                </c:pt>
                <c:pt idx="24">
                  <c:v>38.083558889164486</c:v>
                </c:pt>
                <c:pt idx="25">
                  <c:v>70.020397687856985</c:v>
                </c:pt>
                <c:pt idx="26">
                  <c:v>70.998594066423891</c:v>
                </c:pt>
                <c:pt idx="27">
                  <c:v>71.976790444990783</c:v>
                </c:pt>
                <c:pt idx="28">
                  <c:v>72.954986823557675</c:v>
                </c:pt>
                <c:pt idx="29">
                  <c:v>73.933183202124582</c:v>
                </c:pt>
                <c:pt idx="30">
                  <c:v>74.911379580691474</c:v>
                </c:pt>
                <c:pt idx="31">
                  <c:v>75.889575959258366</c:v>
                </c:pt>
                <c:pt idx="32">
                  <c:v>76.867772337825272</c:v>
                </c:pt>
                <c:pt idx="33">
                  <c:v>77.845968716392164</c:v>
                </c:pt>
                <c:pt idx="34">
                  <c:v>78.824165094959056</c:v>
                </c:pt>
                <c:pt idx="35">
                  <c:v>79.802361473525963</c:v>
                </c:pt>
                <c:pt idx="36">
                  <c:v>80.780557852092841</c:v>
                </c:pt>
                <c:pt idx="37">
                  <c:v>81.758754230659747</c:v>
                </c:pt>
                <c:pt idx="38">
                  <c:v>82.736950609226639</c:v>
                </c:pt>
                <c:pt idx="39">
                  <c:v>83.715146987793531</c:v>
                </c:pt>
                <c:pt idx="40">
                  <c:v>84.693343366360438</c:v>
                </c:pt>
                <c:pt idx="41">
                  <c:v>85.67153974492733</c:v>
                </c:pt>
                <c:pt idx="42">
                  <c:v>86.649736123494222</c:v>
                </c:pt>
                <c:pt idx="43">
                  <c:v>87.627932502061128</c:v>
                </c:pt>
                <c:pt idx="44">
                  <c:v>88.606128880628006</c:v>
                </c:pt>
                <c:pt idx="45">
                  <c:v>89.584325259194912</c:v>
                </c:pt>
                <c:pt idx="46">
                  <c:v>90.562521637761805</c:v>
                </c:pt>
                <c:pt idx="47">
                  <c:v>91.540718016328697</c:v>
                </c:pt>
                <c:pt idx="48">
                  <c:v>92.518914394895603</c:v>
                </c:pt>
                <c:pt idx="49">
                  <c:v>93.497110773462495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8-4FB9-BC8F-BF7F9C3E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67688"/>
        <c:axId val="466463096"/>
      </c:lineChart>
      <c:dateAx>
        <c:axId val="46646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3096"/>
        <c:crosses val="autoZero"/>
        <c:auto val="0"/>
        <c:lblOffset val="100"/>
        <c:baseTimeUnit val="days"/>
        <c:majorUnit val="2"/>
        <c:minorUnit val="10"/>
      </c:dateAx>
      <c:valAx>
        <c:axId val="466463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6</xdr:row>
      <xdr:rowOff>147637</xdr:rowOff>
    </xdr:from>
    <xdr:to>
      <xdr:col>13</xdr:col>
      <xdr:colOff>647699</xdr:colOff>
      <xdr:row>22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9</xdr:row>
      <xdr:rowOff>166687</xdr:rowOff>
    </xdr:from>
    <xdr:to>
      <xdr:col>15</xdr:col>
      <xdr:colOff>238124</xdr:colOff>
      <xdr:row>23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6</xdr:row>
      <xdr:rowOff>61912</xdr:rowOff>
    </xdr:from>
    <xdr:to>
      <xdr:col>14</xdr:col>
      <xdr:colOff>171449</xdr:colOff>
      <xdr:row>21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S-03-XLS-suavizado-expon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1"/>
      <sheetName val="Modelo2"/>
    </sheetNames>
    <sheetDataSet>
      <sheetData sheetId="0">
        <row r="1">
          <cell r="C1" t="str">
            <v>yt</v>
          </cell>
        </row>
      </sheetData>
      <sheetData sheetId="1">
        <row r="3">
          <cell r="K3">
            <v>0.36399999999999999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workbookViewId="0"/>
  </sheetViews>
  <sheetFormatPr baseColWidth="10" defaultRowHeight="15.75" x14ac:dyDescent="0.25"/>
  <cols>
    <col min="1" max="1" width="4.5703125" style="1" customWidth="1"/>
    <col min="2" max="2" width="12.42578125" style="1" customWidth="1"/>
    <col min="3" max="6" width="11.42578125" style="4"/>
    <col min="8" max="9" width="11.42578125" style="4"/>
    <col min="10" max="10" width="13.28515625" style="4" bestFit="1" customWidth="1"/>
    <col min="11" max="16384" width="11.42578125" style="4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50</v>
      </c>
      <c r="E1" s="3" t="s">
        <v>3</v>
      </c>
      <c r="F1" s="3" t="s">
        <v>4</v>
      </c>
      <c r="G1" s="4"/>
      <c r="H1" s="7" t="s">
        <v>51</v>
      </c>
      <c r="I1" s="8">
        <v>49.917789994050985</v>
      </c>
    </row>
    <row r="2" spans="1:9" x14ac:dyDescent="0.25">
      <c r="A2" s="1">
        <v>1</v>
      </c>
      <c r="B2" s="11" t="s">
        <v>30</v>
      </c>
      <c r="C2" s="12">
        <v>51.74</v>
      </c>
      <c r="D2" s="13">
        <f t="shared" ref="D2:D41" si="0">+beta0+beta1*A2</f>
        <v>50.419616403455883</v>
      </c>
      <c r="E2" s="13">
        <f>+C2-D2</f>
        <v>1.3203835965441186</v>
      </c>
      <c r="F2" s="13">
        <f>+E2^2</f>
        <v>1.7434128420227819</v>
      </c>
      <c r="G2" s="4"/>
      <c r="H2" s="7" t="s">
        <v>52</v>
      </c>
      <c r="I2" s="8">
        <v>0.50182640940489587</v>
      </c>
    </row>
    <row r="3" spans="1:9" x14ac:dyDescent="0.25">
      <c r="A3" s="1">
        <v>2</v>
      </c>
      <c r="B3" s="11" t="s">
        <v>31</v>
      </c>
      <c r="C3" s="12">
        <v>48.92</v>
      </c>
      <c r="D3" s="13">
        <f t="shared" si="0"/>
        <v>50.921442812860775</v>
      </c>
      <c r="E3" s="13">
        <f t="shared" ref="E3:E41" si="1">+C3-D3</f>
        <v>-2.0014428128607733</v>
      </c>
      <c r="F3" s="13">
        <f t="shared" ref="F3:F41" si="2">+E3^2</f>
        <v>4.0057733331520442</v>
      </c>
      <c r="G3" s="4"/>
      <c r="H3" s="7"/>
    </row>
    <row r="4" spans="1:9" x14ac:dyDescent="0.25">
      <c r="A4" s="1">
        <v>3</v>
      </c>
      <c r="B4" s="11" t="s">
        <v>32</v>
      </c>
      <c r="C4" s="12">
        <v>52.12</v>
      </c>
      <c r="D4" s="13">
        <f t="shared" si="0"/>
        <v>51.423269222265674</v>
      </c>
      <c r="E4" s="13">
        <f t="shared" si="1"/>
        <v>0.69673077773432368</v>
      </c>
      <c r="F4" s="13">
        <f t="shared" si="2"/>
        <v>0.48543377664227555</v>
      </c>
      <c r="G4" s="4"/>
      <c r="I4" s="6"/>
    </row>
    <row r="5" spans="1:9" x14ac:dyDescent="0.25">
      <c r="A5" s="1">
        <v>4</v>
      </c>
      <c r="B5" s="11" t="s">
        <v>33</v>
      </c>
      <c r="C5" s="12">
        <v>51.9</v>
      </c>
      <c r="D5" s="13">
        <f t="shared" si="0"/>
        <v>51.925095631670565</v>
      </c>
      <c r="E5" s="13">
        <f t="shared" si="1"/>
        <v>-2.5095631670566831E-2</v>
      </c>
      <c r="F5" s="13">
        <f t="shared" si="2"/>
        <v>6.2979072894475696E-4</v>
      </c>
      <c r="G5" s="4"/>
      <c r="H5" s="7" t="s">
        <v>9</v>
      </c>
      <c r="I5" s="6">
        <f>+SUM(F2:F41)</f>
        <v>43.701416983849818</v>
      </c>
    </row>
    <row r="6" spans="1:9" x14ac:dyDescent="0.25">
      <c r="A6" s="1">
        <v>5</v>
      </c>
      <c r="B6" s="11" t="s">
        <v>34</v>
      </c>
      <c r="C6" s="12">
        <v>50.88</v>
      </c>
      <c r="D6" s="13">
        <f t="shared" si="0"/>
        <v>52.426922041075464</v>
      </c>
      <c r="E6" s="13">
        <f t="shared" si="1"/>
        <v>-1.5469220410754616</v>
      </c>
      <c r="F6" s="13">
        <f t="shared" si="2"/>
        <v>2.3929678011650721</v>
      </c>
      <c r="G6" s="4"/>
    </row>
    <row r="7" spans="1:9" x14ac:dyDescent="0.25">
      <c r="A7" s="1">
        <v>6</v>
      </c>
      <c r="B7" s="11" t="s">
        <v>35</v>
      </c>
      <c r="C7" s="12">
        <v>52.52</v>
      </c>
      <c r="D7" s="13">
        <f t="shared" si="0"/>
        <v>52.928748450480363</v>
      </c>
      <c r="E7" s="13">
        <f t="shared" si="1"/>
        <v>-0.40874845048035979</v>
      </c>
      <c r="F7" s="13">
        <f t="shared" si="2"/>
        <v>0.16707529577009514</v>
      </c>
      <c r="G7" s="4"/>
    </row>
    <row r="8" spans="1:9" x14ac:dyDescent="0.25">
      <c r="A8" s="1">
        <v>7</v>
      </c>
      <c r="B8" s="11" t="s">
        <v>36</v>
      </c>
      <c r="C8" s="12">
        <v>52.5</v>
      </c>
      <c r="D8" s="13">
        <f t="shared" si="0"/>
        <v>53.430574859885255</v>
      </c>
      <c r="E8" s="13">
        <f t="shared" si="1"/>
        <v>-0.93057485988525457</v>
      </c>
      <c r="F8" s="13">
        <f t="shared" si="2"/>
        <v>0.86596956985046114</v>
      </c>
      <c r="G8" s="4"/>
    </row>
    <row r="9" spans="1:9" x14ac:dyDescent="0.25">
      <c r="A9" s="1">
        <v>8</v>
      </c>
      <c r="B9" s="11" t="s">
        <v>37</v>
      </c>
      <c r="C9" s="12">
        <v>55.05</v>
      </c>
      <c r="D9" s="13">
        <f t="shared" si="0"/>
        <v>53.932401269290153</v>
      </c>
      <c r="E9" s="13">
        <f t="shared" si="1"/>
        <v>1.1175987307098438</v>
      </c>
      <c r="F9" s="13">
        <f t="shared" si="2"/>
        <v>1.2490269228842541</v>
      </c>
      <c r="G9" s="4"/>
    </row>
    <row r="10" spans="1:9" x14ac:dyDescent="0.25">
      <c r="A10" s="1">
        <v>9</v>
      </c>
      <c r="B10" s="11" t="s">
        <v>38</v>
      </c>
      <c r="C10" s="12">
        <v>56.73</v>
      </c>
      <c r="D10" s="13">
        <f t="shared" si="0"/>
        <v>54.434227678695045</v>
      </c>
      <c r="E10" s="13">
        <f t="shared" si="1"/>
        <v>2.2957723213049519</v>
      </c>
      <c r="F10" s="13">
        <f t="shared" si="2"/>
        <v>5.2705705512699277</v>
      </c>
      <c r="G10" s="4"/>
    </row>
    <row r="11" spans="1:9" x14ac:dyDescent="0.25">
      <c r="A11" s="1">
        <v>10</v>
      </c>
      <c r="B11" s="11" t="s">
        <v>39</v>
      </c>
      <c r="C11" s="12">
        <v>55.05</v>
      </c>
      <c r="D11" s="13">
        <f t="shared" si="0"/>
        <v>54.936054088099944</v>
      </c>
      <c r="E11" s="13">
        <f t="shared" si="1"/>
        <v>0.11394591190005343</v>
      </c>
      <c r="F11" s="13">
        <f t="shared" si="2"/>
        <v>1.2983670838734739E-2</v>
      </c>
      <c r="G11" s="4"/>
    </row>
    <row r="12" spans="1:9" x14ac:dyDescent="0.25">
      <c r="A12" s="1">
        <v>11</v>
      </c>
      <c r="B12" s="11" t="s">
        <v>40</v>
      </c>
      <c r="C12" s="12">
        <v>56.85</v>
      </c>
      <c r="D12" s="13">
        <f t="shared" si="0"/>
        <v>55.437880497504835</v>
      </c>
      <c r="E12" s="13">
        <f t="shared" si="1"/>
        <v>1.412119502495166</v>
      </c>
      <c r="F12" s="13">
        <f t="shared" si="2"/>
        <v>1.9940814893271952</v>
      </c>
      <c r="G12" s="4"/>
    </row>
    <row r="13" spans="1:9" x14ac:dyDescent="0.25">
      <c r="A13" s="1">
        <v>12</v>
      </c>
      <c r="B13" s="11" t="s">
        <v>41</v>
      </c>
      <c r="C13" s="12">
        <v>55.29</v>
      </c>
      <c r="D13" s="13">
        <f t="shared" si="0"/>
        <v>55.939706906909734</v>
      </c>
      <c r="E13" s="13">
        <f t="shared" si="1"/>
        <v>-0.64970690690973498</v>
      </c>
      <c r="F13" s="13">
        <f t="shared" si="2"/>
        <v>0.42211906488621503</v>
      </c>
      <c r="G13" s="4"/>
    </row>
    <row r="14" spans="1:9" x14ac:dyDescent="0.25">
      <c r="A14" s="1">
        <v>13</v>
      </c>
      <c r="B14" s="11" t="s">
        <v>42</v>
      </c>
      <c r="C14" s="12">
        <v>55.7</v>
      </c>
      <c r="D14" s="13">
        <f t="shared" si="0"/>
        <v>56.441533316314633</v>
      </c>
      <c r="E14" s="13">
        <f t="shared" si="1"/>
        <v>-0.74153331631463004</v>
      </c>
      <c r="F14" s="13">
        <f t="shared" si="2"/>
        <v>0.54987165920457315</v>
      </c>
      <c r="G14" s="4"/>
    </row>
    <row r="15" spans="1:9" x14ac:dyDescent="0.25">
      <c r="A15" s="1">
        <v>14</v>
      </c>
      <c r="B15" s="11" t="s">
        <v>43</v>
      </c>
      <c r="C15" s="12">
        <v>56.72</v>
      </c>
      <c r="D15" s="13">
        <f t="shared" si="0"/>
        <v>56.943359725719525</v>
      </c>
      <c r="E15" s="13">
        <f t="shared" si="1"/>
        <v>-0.22335972571952567</v>
      </c>
      <c r="F15" s="13">
        <f t="shared" si="2"/>
        <v>4.9889567073501735E-2</v>
      </c>
      <c r="G15" s="4"/>
    </row>
    <row r="16" spans="1:9" x14ac:dyDescent="0.25">
      <c r="A16" s="1">
        <v>15</v>
      </c>
      <c r="B16" s="11" t="s">
        <v>44</v>
      </c>
      <c r="C16" s="12">
        <v>56.56</v>
      </c>
      <c r="D16" s="13">
        <f t="shared" si="0"/>
        <v>57.445186135124423</v>
      </c>
      <c r="E16" s="13">
        <f t="shared" si="1"/>
        <v>-0.88518613512442101</v>
      </c>
      <c r="F16" s="13">
        <f t="shared" si="2"/>
        <v>0.78355449381650977</v>
      </c>
      <c r="G16" s="4"/>
    </row>
    <row r="17" spans="1:11" x14ac:dyDescent="0.25">
      <c r="A17" s="1">
        <v>16</v>
      </c>
      <c r="B17" s="11" t="s">
        <v>45</v>
      </c>
      <c r="C17" s="12">
        <v>57.85</v>
      </c>
      <c r="D17" s="13">
        <f t="shared" si="0"/>
        <v>57.947012544529315</v>
      </c>
      <c r="E17" s="13">
        <f t="shared" si="1"/>
        <v>-9.7012544529313516E-2</v>
      </c>
      <c r="F17" s="13">
        <f t="shared" si="2"/>
        <v>9.4114337960520371E-3</v>
      </c>
      <c r="G17" s="4"/>
    </row>
    <row r="18" spans="1:11" x14ac:dyDescent="0.25">
      <c r="A18" s="1">
        <v>17</v>
      </c>
      <c r="B18" s="11" t="s">
        <v>46</v>
      </c>
      <c r="C18" s="12">
        <v>58.67</v>
      </c>
      <c r="D18" s="13">
        <f t="shared" si="0"/>
        <v>58.448838953934214</v>
      </c>
      <c r="E18" s="13">
        <f t="shared" si="1"/>
        <v>0.22116104606578801</v>
      </c>
      <c r="F18" s="13">
        <f t="shared" si="2"/>
        <v>4.891220829691361E-2</v>
      </c>
      <c r="G18" s="4"/>
    </row>
    <row r="19" spans="1:11" x14ac:dyDescent="0.25">
      <c r="A19" s="1">
        <v>18</v>
      </c>
      <c r="B19" s="11" t="s">
        <v>47</v>
      </c>
      <c r="C19" s="12">
        <v>59.59</v>
      </c>
      <c r="D19" s="13">
        <f t="shared" si="0"/>
        <v>58.950665363339112</v>
      </c>
      <c r="E19" s="13">
        <f t="shared" si="1"/>
        <v>0.63933463666089096</v>
      </c>
      <c r="F19" s="13">
        <f t="shared" si="2"/>
        <v>0.40874877763431344</v>
      </c>
      <c r="G19" s="4"/>
    </row>
    <row r="20" spans="1:11" x14ac:dyDescent="0.25">
      <c r="A20" s="1">
        <v>19</v>
      </c>
      <c r="B20" s="11" t="s">
        <v>48</v>
      </c>
      <c r="C20" s="12">
        <v>57.61</v>
      </c>
      <c r="D20" s="13">
        <f t="shared" si="0"/>
        <v>59.452491772744004</v>
      </c>
      <c r="E20" s="13">
        <f t="shared" si="1"/>
        <v>-1.8424917727440047</v>
      </c>
      <c r="F20" s="13">
        <f t="shared" si="2"/>
        <v>3.394775932629345</v>
      </c>
      <c r="G20" s="4"/>
    </row>
    <row r="21" spans="1:11" x14ac:dyDescent="0.25">
      <c r="A21" s="1">
        <v>20</v>
      </c>
      <c r="B21" s="11" t="s">
        <v>49</v>
      </c>
      <c r="C21" s="12">
        <v>60.15</v>
      </c>
      <c r="D21" s="13">
        <f t="shared" si="0"/>
        <v>59.954318182148903</v>
      </c>
      <c r="E21" s="13">
        <f t="shared" si="1"/>
        <v>0.19568181785109573</v>
      </c>
      <c r="F21" s="13">
        <f t="shared" si="2"/>
        <v>3.8291373837509406E-2</v>
      </c>
      <c r="G21" s="4"/>
    </row>
    <row r="22" spans="1:11" x14ac:dyDescent="0.25">
      <c r="A22" s="1">
        <v>21</v>
      </c>
      <c r="B22" s="11" t="s">
        <v>5</v>
      </c>
      <c r="C22" s="12">
        <v>60.97</v>
      </c>
      <c r="D22" s="13">
        <f t="shared" si="0"/>
        <v>60.456144591553794</v>
      </c>
      <c r="E22" s="13">
        <f t="shared" si="1"/>
        <v>0.51385540844620436</v>
      </c>
      <c r="F22" s="13">
        <f t="shared" si="2"/>
        <v>0.26404738078941553</v>
      </c>
      <c r="G22" s="4"/>
    </row>
    <row r="23" spans="1:11" x14ac:dyDescent="0.25">
      <c r="A23" s="1">
        <v>22</v>
      </c>
      <c r="B23" s="11" t="s">
        <v>6</v>
      </c>
      <c r="C23" s="12">
        <v>61.47</v>
      </c>
      <c r="D23" s="13">
        <f t="shared" si="0"/>
        <v>60.957971000958693</v>
      </c>
      <c r="E23" s="13">
        <f t="shared" si="1"/>
        <v>0.51202899904130561</v>
      </c>
      <c r="F23" s="13">
        <f t="shared" si="2"/>
        <v>0.26217369585924133</v>
      </c>
      <c r="G23" s="4"/>
    </row>
    <row r="24" spans="1:11" x14ac:dyDescent="0.25">
      <c r="A24" s="1">
        <v>23</v>
      </c>
      <c r="B24" s="11" t="s">
        <v>7</v>
      </c>
      <c r="C24" s="12">
        <v>61.94</v>
      </c>
      <c r="D24" s="13">
        <f t="shared" si="0"/>
        <v>61.459797410363592</v>
      </c>
      <c r="E24" s="13">
        <f t="shared" si="1"/>
        <v>0.48020258963640572</v>
      </c>
      <c r="F24" s="13">
        <f t="shared" si="2"/>
        <v>0.23059452709351028</v>
      </c>
      <c r="G24" s="4"/>
    </row>
    <row r="25" spans="1:11" ht="16.5" thickBot="1" x14ac:dyDescent="0.3">
      <c r="A25" s="1">
        <v>24</v>
      </c>
      <c r="B25" s="11" t="s">
        <v>8</v>
      </c>
      <c r="C25" s="12">
        <v>63</v>
      </c>
      <c r="D25" s="13">
        <f t="shared" si="0"/>
        <v>61.961623819768484</v>
      </c>
      <c r="E25" s="13">
        <f t="shared" si="1"/>
        <v>1.0383761802315163</v>
      </c>
      <c r="F25" s="13">
        <f t="shared" si="2"/>
        <v>1.0782250916721945</v>
      </c>
      <c r="G25" s="4"/>
    </row>
    <row r="26" spans="1:11" x14ac:dyDescent="0.25">
      <c r="A26" s="1">
        <v>25</v>
      </c>
      <c r="B26" s="11" t="s">
        <v>10</v>
      </c>
      <c r="C26" s="12">
        <v>60.8</v>
      </c>
      <c r="D26" s="13">
        <f t="shared" si="0"/>
        <v>62.463450229173382</v>
      </c>
      <c r="E26" s="13">
        <f t="shared" si="1"/>
        <v>-1.6634502291733853</v>
      </c>
      <c r="F26" s="13">
        <f t="shared" si="2"/>
        <v>2.7670666649369879</v>
      </c>
      <c r="G26" s="4"/>
      <c r="H26" s="22" t="s">
        <v>53</v>
      </c>
      <c r="I26" s="23"/>
      <c r="J26" s="23"/>
      <c r="K26" s="24"/>
    </row>
    <row r="27" spans="1:11" x14ac:dyDescent="0.25">
      <c r="A27" s="1">
        <v>26</v>
      </c>
      <c r="B27" s="11" t="s">
        <v>11</v>
      </c>
      <c r="C27" s="12">
        <v>62.67</v>
      </c>
      <c r="D27" s="13">
        <f t="shared" si="0"/>
        <v>62.965276638578274</v>
      </c>
      <c r="E27" s="13">
        <f t="shared" si="1"/>
        <v>-0.29527663857827235</v>
      </c>
      <c r="F27" s="13">
        <f t="shared" si="2"/>
        <v>8.7188293290083679E-2</v>
      </c>
      <c r="G27" s="4"/>
      <c r="H27" s="25"/>
      <c r="I27" s="26"/>
      <c r="J27" s="26"/>
      <c r="K27" s="27"/>
    </row>
    <row r="28" spans="1:11" ht="16.5" thickBot="1" x14ac:dyDescent="0.3">
      <c r="A28" s="1">
        <v>27</v>
      </c>
      <c r="B28" s="11" t="s">
        <v>12</v>
      </c>
      <c r="C28" s="12">
        <v>66.14</v>
      </c>
      <c r="D28" s="13">
        <f t="shared" si="0"/>
        <v>63.467103047983173</v>
      </c>
      <c r="E28" s="13">
        <f t="shared" si="1"/>
        <v>2.6728969520168278</v>
      </c>
      <c r="F28" s="13">
        <f t="shared" si="2"/>
        <v>7.1443781161008477</v>
      </c>
      <c r="G28" s="4"/>
      <c r="H28" s="28"/>
      <c r="I28" s="29"/>
      <c r="J28" s="29"/>
      <c r="K28" s="30"/>
    </row>
    <row r="29" spans="1:11" x14ac:dyDescent="0.25">
      <c r="A29" s="1">
        <v>28</v>
      </c>
      <c r="B29" s="11" t="s">
        <v>13</v>
      </c>
      <c r="C29" s="12">
        <v>64.400000000000006</v>
      </c>
      <c r="D29" s="13">
        <f t="shared" si="0"/>
        <v>63.968929457388072</v>
      </c>
      <c r="E29" s="13">
        <f t="shared" si="1"/>
        <v>0.43107054261193412</v>
      </c>
      <c r="F29" s="13">
        <f t="shared" si="2"/>
        <v>0.18582181270774731</v>
      </c>
      <c r="G29" s="4"/>
    </row>
    <row r="30" spans="1:11" x14ac:dyDescent="0.25">
      <c r="A30" s="1">
        <v>29</v>
      </c>
      <c r="B30" s="11" t="s">
        <v>14</v>
      </c>
      <c r="C30" s="12">
        <v>64.040000000000006</v>
      </c>
      <c r="D30" s="13">
        <f t="shared" si="0"/>
        <v>64.47075586679297</v>
      </c>
      <c r="E30" s="13">
        <f t="shared" si="1"/>
        <v>-0.43075586679296407</v>
      </c>
      <c r="F30" s="13">
        <f t="shared" si="2"/>
        <v>0.18555061677655782</v>
      </c>
      <c r="G30" s="4"/>
    </row>
    <row r="31" spans="1:11" x14ac:dyDescent="0.25">
      <c r="A31" s="1">
        <v>30</v>
      </c>
      <c r="B31" s="11" t="s">
        <v>15</v>
      </c>
      <c r="C31" s="12">
        <v>64.150000000000006</v>
      </c>
      <c r="D31" s="13">
        <f t="shared" si="0"/>
        <v>64.972582276197855</v>
      </c>
      <c r="E31" s="13">
        <f t="shared" si="1"/>
        <v>-0.82258227619784918</v>
      </c>
      <c r="F31" s="13">
        <f t="shared" si="2"/>
        <v>0.67664160111483462</v>
      </c>
      <c r="G31" s="4"/>
    </row>
    <row r="32" spans="1:11" x14ac:dyDescent="0.25">
      <c r="A32" s="1">
        <v>31</v>
      </c>
      <c r="B32" s="11" t="s">
        <v>16</v>
      </c>
      <c r="C32" s="12">
        <v>65.41</v>
      </c>
      <c r="D32" s="13">
        <f t="shared" si="0"/>
        <v>65.474408685602754</v>
      </c>
      <c r="E32" s="13">
        <f t="shared" si="1"/>
        <v>-6.4408685602757032E-2</v>
      </c>
      <c r="F32" s="13">
        <f t="shared" si="2"/>
        <v>4.1484787810748009E-3</v>
      </c>
      <c r="G32" s="4"/>
    </row>
    <row r="33" spans="1:7" x14ac:dyDescent="0.25">
      <c r="A33" s="1">
        <v>32</v>
      </c>
      <c r="B33" s="11" t="s">
        <v>17</v>
      </c>
      <c r="C33" s="12">
        <v>65.47</v>
      </c>
      <c r="D33" s="13">
        <f t="shared" si="0"/>
        <v>65.976235095007652</v>
      </c>
      <c r="E33" s="13">
        <f t="shared" si="1"/>
        <v>-0.50623509500765351</v>
      </c>
      <c r="F33" s="13">
        <f t="shared" si="2"/>
        <v>0.25627397141740799</v>
      </c>
      <c r="G33" s="4"/>
    </row>
    <row r="34" spans="1:7" x14ac:dyDescent="0.25">
      <c r="A34" s="1">
        <v>33</v>
      </c>
      <c r="B34" s="11" t="s">
        <v>18</v>
      </c>
      <c r="C34" s="12">
        <v>66.25</v>
      </c>
      <c r="D34" s="13">
        <f t="shared" si="0"/>
        <v>66.478061504412551</v>
      </c>
      <c r="E34" s="13">
        <f t="shared" si="1"/>
        <v>-0.22806150441255113</v>
      </c>
      <c r="F34" s="13">
        <f t="shared" si="2"/>
        <v>5.2012049794916082E-2</v>
      </c>
      <c r="G34" s="4"/>
    </row>
    <row r="35" spans="1:7" x14ac:dyDescent="0.25">
      <c r="A35" s="1">
        <v>34</v>
      </c>
      <c r="B35" s="11" t="s">
        <v>19</v>
      </c>
      <c r="C35" s="12">
        <v>67.86</v>
      </c>
      <c r="D35" s="13">
        <f t="shared" si="0"/>
        <v>66.979887913817436</v>
      </c>
      <c r="E35" s="13">
        <f t="shared" si="1"/>
        <v>0.88011208618256376</v>
      </c>
      <c r="F35" s="13">
        <f t="shared" si="2"/>
        <v>0.77459728424462448</v>
      </c>
      <c r="G35" s="4"/>
    </row>
    <row r="36" spans="1:7" x14ac:dyDescent="0.25">
      <c r="A36" s="1">
        <v>35</v>
      </c>
      <c r="B36" s="11" t="s">
        <v>20</v>
      </c>
      <c r="C36" s="12">
        <v>65.97</v>
      </c>
      <c r="D36" s="13">
        <f t="shared" si="0"/>
        <v>67.481714323222349</v>
      </c>
      <c r="E36" s="13">
        <f t="shared" si="1"/>
        <v>-1.5117143232223498</v>
      </c>
      <c r="F36" s="13">
        <f t="shared" si="2"/>
        <v>2.285280195035607</v>
      </c>
      <c r="G36" s="4"/>
    </row>
    <row r="37" spans="1:7" x14ac:dyDescent="0.25">
      <c r="A37" s="1">
        <v>36</v>
      </c>
      <c r="B37" s="11" t="s">
        <v>21</v>
      </c>
      <c r="C37" s="12">
        <v>67.52</v>
      </c>
      <c r="D37" s="13">
        <f t="shared" si="0"/>
        <v>67.983540732627233</v>
      </c>
      <c r="E37" s="13">
        <f t="shared" si="1"/>
        <v>-0.46354073262723716</v>
      </c>
      <c r="F37" s="13">
        <f t="shared" si="2"/>
        <v>0.21487001080459578</v>
      </c>
      <c r="G37" s="4"/>
    </row>
    <row r="38" spans="1:7" x14ac:dyDescent="0.25">
      <c r="A38" s="1">
        <v>37</v>
      </c>
      <c r="B38" s="11" t="s">
        <v>22</v>
      </c>
      <c r="C38" s="12">
        <v>69.25</v>
      </c>
      <c r="D38" s="13">
        <f t="shared" si="0"/>
        <v>68.485367142032132</v>
      </c>
      <c r="E38" s="13">
        <f t="shared" si="1"/>
        <v>0.76463285796786806</v>
      </c>
      <c r="F38" s="13">
        <f t="shared" si="2"/>
        <v>0.58466340748410994</v>
      </c>
      <c r="G38" s="4"/>
    </row>
    <row r="39" spans="1:7" x14ac:dyDescent="0.25">
      <c r="A39" s="1">
        <v>38</v>
      </c>
      <c r="B39" s="11" t="s">
        <v>23</v>
      </c>
      <c r="C39" s="12">
        <v>67.81</v>
      </c>
      <c r="D39" s="13">
        <f t="shared" si="0"/>
        <v>68.987193551437031</v>
      </c>
      <c r="E39" s="13">
        <f t="shared" si="1"/>
        <v>-1.1771935514370284</v>
      </c>
      <c r="F39" s="13">
        <f t="shared" si="2"/>
        <v>1.3857846575449237</v>
      </c>
      <c r="G39" s="4"/>
    </row>
    <row r="40" spans="1:7" x14ac:dyDescent="0.25">
      <c r="A40" s="1">
        <v>39</v>
      </c>
      <c r="B40" s="11" t="s">
        <v>24</v>
      </c>
      <c r="C40" s="12">
        <v>69.53</v>
      </c>
      <c r="D40" s="13">
        <f t="shared" si="0"/>
        <v>69.489019960841915</v>
      </c>
      <c r="E40" s="13">
        <f t="shared" si="1"/>
        <v>4.0980039158085901E-2</v>
      </c>
      <c r="F40" s="13">
        <f t="shared" si="2"/>
        <v>1.6793636093982538E-3</v>
      </c>
      <c r="G40" s="4"/>
    </row>
    <row r="41" spans="1:7" x14ac:dyDescent="0.25">
      <c r="A41" s="1">
        <v>40</v>
      </c>
      <c r="B41" s="11" t="s">
        <v>25</v>
      </c>
      <c r="C41" s="12">
        <v>71.16</v>
      </c>
      <c r="D41" s="13">
        <f t="shared" si="0"/>
        <v>69.990846370246828</v>
      </c>
      <c r="E41" s="13">
        <f t="shared" si="1"/>
        <v>1.1691536297531684</v>
      </c>
      <c r="F41" s="13">
        <f t="shared" si="2"/>
        <v>1.3669202099650088</v>
      </c>
      <c r="G41" s="4"/>
    </row>
    <row r="42" spans="1:7" x14ac:dyDescent="0.25">
      <c r="A42" s="1">
        <v>41</v>
      </c>
      <c r="B42" s="14" t="s">
        <v>26</v>
      </c>
      <c r="C42" s="12">
        <v>71.13</v>
      </c>
      <c r="D42" s="14"/>
      <c r="E42" s="11"/>
      <c r="F42" s="11"/>
      <c r="G42" s="4"/>
    </row>
    <row r="43" spans="1:7" x14ac:dyDescent="0.25">
      <c r="A43" s="1">
        <v>42</v>
      </c>
      <c r="B43" s="14" t="s">
        <v>27</v>
      </c>
      <c r="C43" s="12">
        <v>70.239999999999995</v>
      </c>
      <c r="D43" s="14"/>
      <c r="E43" s="11"/>
      <c r="F43" s="11"/>
      <c r="G43" s="4"/>
    </row>
    <row r="44" spans="1:7" x14ac:dyDescent="0.25">
      <c r="A44" s="1">
        <v>43</v>
      </c>
      <c r="B44" s="14" t="s">
        <v>28</v>
      </c>
      <c r="C44" s="12">
        <v>71.510000000000005</v>
      </c>
      <c r="D44" s="14"/>
      <c r="E44" s="11"/>
      <c r="F44" s="11"/>
      <c r="G44" s="4"/>
    </row>
    <row r="45" spans="1:7" x14ac:dyDescent="0.25">
      <c r="A45" s="1">
        <v>44</v>
      </c>
      <c r="B45" s="14" t="s">
        <v>29</v>
      </c>
      <c r="C45" s="12">
        <v>71.319999999999993</v>
      </c>
      <c r="D45" s="14"/>
      <c r="E45" s="11"/>
      <c r="F45" s="11"/>
      <c r="G45" s="4"/>
    </row>
    <row r="46" spans="1:7" x14ac:dyDescent="0.25">
      <c r="B46" s="5"/>
      <c r="C46"/>
      <c r="D46" s="6"/>
      <c r="E46" s="6"/>
      <c r="F46" s="6"/>
      <c r="G46" s="4"/>
    </row>
    <row r="47" spans="1:7" x14ac:dyDescent="0.25">
      <c r="B47" s="5"/>
      <c r="C47"/>
      <c r="D47" s="6"/>
      <c r="E47" s="6"/>
      <c r="F47" s="6"/>
      <c r="G47" s="4"/>
    </row>
    <row r="52" spans="2:7" x14ac:dyDescent="0.25">
      <c r="B52" s="9"/>
    </row>
    <row r="53" spans="2:7" x14ac:dyDescent="0.25">
      <c r="B53" s="4"/>
      <c r="G53" s="4"/>
    </row>
    <row r="54" spans="2:7" x14ac:dyDescent="0.25">
      <c r="B54" s="4"/>
      <c r="G54" s="4"/>
    </row>
    <row r="56" spans="2:7" x14ac:dyDescent="0.25">
      <c r="B56" s="4"/>
      <c r="G56" s="4"/>
    </row>
    <row r="57" spans="2:7" x14ac:dyDescent="0.25">
      <c r="G57" s="4"/>
    </row>
    <row r="58" spans="2:7" x14ac:dyDescent="0.25">
      <c r="G58" s="4"/>
    </row>
    <row r="59" spans="2:7" x14ac:dyDescent="0.25">
      <c r="G59" s="4"/>
    </row>
  </sheetData>
  <mergeCells count="1">
    <mergeCell ref="H26:K2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baseColWidth="10" defaultRowHeight="15.75" x14ac:dyDescent="0.25"/>
  <cols>
    <col min="1" max="1" width="4.5703125" style="1" customWidth="1"/>
    <col min="2" max="2" width="12.42578125" style="1" customWidth="1"/>
    <col min="3" max="3" width="11.42578125" style="4"/>
    <col min="4" max="4" width="16.85546875" style="4" customWidth="1"/>
    <col min="5" max="6" width="11.42578125" style="4"/>
    <col min="8" max="9" width="11.42578125" style="4"/>
    <col min="10" max="10" width="13.28515625" style="4" bestFit="1" customWidth="1"/>
    <col min="11" max="16384" width="11.42578125" style="4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50</v>
      </c>
      <c r="E1" s="3" t="s">
        <v>3</v>
      </c>
      <c r="F1" s="3" t="s">
        <v>4</v>
      </c>
      <c r="G1" s="4"/>
      <c r="H1" s="16" t="s">
        <v>54</v>
      </c>
      <c r="I1" s="8">
        <v>0.49486776054387638</v>
      </c>
    </row>
    <row r="2" spans="1:9" x14ac:dyDescent="0.25">
      <c r="A2" s="1">
        <v>1</v>
      </c>
      <c r="B2" s="11" t="s">
        <v>30</v>
      </c>
      <c r="C2" s="10">
        <v>12.82</v>
      </c>
      <c r="D2" s="13">
        <f>+beta0+beta1*A2+I1</f>
        <v>12.541965312323944</v>
      </c>
      <c r="E2" s="13">
        <f t="shared" ref="E2:E21" si="0">+C2-D2</f>
        <v>0.27803468767605644</v>
      </c>
      <c r="F2" s="13">
        <f>+E2^2</f>
        <v>7.7303287551122243E-2</v>
      </c>
      <c r="G2" s="4"/>
      <c r="H2" s="16" t="s">
        <v>55</v>
      </c>
      <c r="I2" s="8">
        <v>0.67011812971879459</v>
      </c>
    </row>
    <row r="3" spans="1:9" x14ac:dyDescent="0.25">
      <c r="A3" s="1">
        <v>2</v>
      </c>
      <c r="B3" s="11" t="s">
        <v>31</v>
      </c>
      <c r="C3" s="10">
        <v>13.03</v>
      </c>
      <c r="D3" s="13">
        <f>+beta0+beta1*A3+I2</f>
        <v>12.811969466867332</v>
      </c>
      <c r="E3" s="13">
        <f t="shared" si="0"/>
        <v>0.21803053313266751</v>
      </c>
      <c r="F3" s="13">
        <f t="shared" ref="F3:F21" si="1">+E3^2</f>
        <v>4.7537313378115224E-2</v>
      </c>
      <c r="G3" s="4"/>
      <c r="H3" s="16" t="s">
        <v>56</v>
      </c>
      <c r="I3" s="8">
        <v>-0.32064985412886082</v>
      </c>
    </row>
    <row r="4" spans="1:9" x14ac:dyDescent="0.25">
      <c r="A4" s="1">
        <v>3</v>
      </c>
      <c r="B4" s="11" t="s">
        <v>32</v>
      </c>
      <c r="C4" s="10">
        <v>11.58</v>
      </c>
      <c r="D4" s="13">
        <f>+beta0+beta1*A4+I3</f>
        <v>11.915955268388146</v>
      </c>
      <c r="E4" s="13">
        <f t="shared" si="0"/>
        <v>-0.33595526838814571</v>
      </c>
      <c r="F4" s="13">
        <f t="shared" si="1"/>
        <v>0.11286594235775102</v>
      </c>
      <c r="G4" s="4"/>
      <c r="H4" s="16" t="s">
        <v>57</v>
      </c>
      <c r="I4" s="8">
        <v>-0.57140144830382145</v>
      </c>
    </row>
    <row r="5" spans="1:9" x14ac:dyDescent="0.25">
      <c r="A5" s="1">
        <v>4</v>
      </c>
      <c r="B5" s="11" t="s">
        <v>33</v>
      </c>
      <c r="C5" s="10">
        <v>11.77</v>
      </c>
      <c r="D5" s="13">
        <f>+beta0+beta1*A5+I4</f>
        <v>11.759957459581653</v>
      </c>
      <c r="E5" s="13">
        <f t="shared" si="0"/>
        <v>1.0042540418346846E-2</v>
      </c>
      <c r="F5" s="13">
        <f t="shared" si="1"/>
        <v>1.0085261805413004E-4</v>
      </c>
      <c r="G5" s="4"/>
      <c r="H5" s="7" t="s">
        <v>51</v>
      </c>
      <c r="I5" s="8">
        <v>11.952343766411598</v>
      </c>
    </row>
    <row r="6" spans="1:9" x14ac:dyDescent="0.25">
      <c r="A6" s="1">
        <v>5</v>
      </c>
      <c r="B6" s="11" t="s">
        <v>34</v>
      </c>
      <c r="C6" s="10">
        <v>12.84</v>
      </c>
      <c r="D6" s="13">
        <f>+beta0+beta1*A6+I1</f>
        <v>12.920980453797821</v>
      </c>
      <c r="E6" s="13">
        <f t="shared" si="0"/>
        <v>-8.0980453797820928E-2</v>
      </c>
      <c r="F6" s="13">
        <f t="shared" si="1"/>
        <v>6.5578338973010103E-3</v>
      </c>
      <c r="G6" s="4"/>
      <c r="H6" s="7" t="s">
        <v>52</v>
      </c>
      <c r="I6" s="8">
        <v>9.4753785368469443E-2</v>
      </c>
    </row>
    <row r="7" spans="1:9" x14ac:dyDescent="0.25">
      <c r="A7" s="1">
        <v>6</v>
      </c>
      <c r="B7" s="11" t="s">
        <v>35</v>
      </c>
      <c r="C7" s="10">
        <v>13.07</v>
      </c>
      <c r="D7" s="13">
        <f>+beta0+beta1*A7+I2</f>
        <v>13.190984608341209</v>
      </c>
      <c r="E7" s="13">
        <f t="shared" si="0"/>
        <v>-0.1209846083412085</v>
      </c>
      <c r="F7" s="13">
        <f t="shared" si="1"/>
        <v>1.4637275455475617E-2</v>
      </c>
      <c r="G7" s="4"/>
      <c r="H7" s="7"/>
    </row>
    <row r="8" spans="1:9" x14ac:dyDescent="0.25">
      <c r="A8" s="1">
        <v>7</v>
      </c>
      <c r="B8" s="11" t="s">
        <v>36</v>
      </c>
      <c r="C8" s="10">
        <v>12.36</v>
      </c>
      <c r="D8" s="13">
        <f>+beta0+beta1*A8+I3</f>
        <v>12.294970409862023</v>
      </c>
      <c r="E8" s="13">
        <f t="shared" si="0"/>
        <v>6.5029590137976712E-2</v>
      </c>
      <c r="F8" s="13">
        <f t="shared" si="1"/>
        <v>4.2288475935132377E-3</v>
      </c>
      <c r="G8" s="4"/>
      <c r="I8" s="6"/>
    </row>
    <row r="9" spans="1:9" x14ac:dyDescent="0.25">
      <c r="A9" s="1">
        <v>8</v>
      </c>
      <c r="B9" s="11" t="s">
        <v>37</v>
      </c>
      <c r="C9" s="10">
        <v>12.14</v>
      </c>
      <c r="D9" s="13">
        <f>+beta0+beta1*A9+I4</f>
        <v>12.138972601055531</v>
      </c>
      <c r="E9" s="13">
        <f t="shared" si="0"/>
        <v>1.0273989444691267E-3</v>
      </c>
      <c r="F9" s="13">
        <f t="shared" si="1"/>
        <v>1.0555485910962757E-6</v>
      </c>
      <c r="G9" s="4"/>
      <c r="H9" s="7" t="s">
        <v>9</v>
      </c>
      <c r="I9" s="6">
        <f>+SUM(F2:F21)</f>
        <v>0.81116001106293645</v>
      </c>
    </row>
    <row r="10" spans="1:9" x14ac:dyDescent="0.25">
      <c r="A10" s="1">
        <v>9</v>
      </c>
      <c r="B10" s="11" t="s">
        <v>38</v>
      </c>
      <c r="C10" s="10">
        <v>12.96</v>
      </c>
      <c r="D10" s="13">
        <f>+beta0+beta1*A10+I1</f>
        <v>13.2999955952717</v>
      </c>
      <c r="E10" s="13">
        <f t="shared" si="0"/>
        <v>-0.33999559527169865</v>
      </c>
      <c r="F10" s="13">
        <f t="shared" si="1"/>
        <v>0.11559700480415672</v>
      </c>
      <c r="G10" s="4"/>
    </row>
    <row r="11" spans="1:9" x14ac:dyDescent="0.25">
      <c r="A11" s="1">
        <v>10</v>
      </c>
      <c r="B11" s="11" t="s">
        <v>39</v>
      </c>
      <c r="C11" s="10">
        <v>13.63</v>
      </c>
      <c r="D11" s="13">
        <f>+beta0+beta1*A11+I2</f>
        <v>13.569999749815087</v>
      </c>
      <c r="E11" s="13">
        <f t="shared" si="0"/>
        <v>6.0000250184913284E-2</v>
      </c>
      <c r="F11" s="13">
        <f t="shared" si="1"/>
        <v>3.6000300222521868E-3</v>
      </c>
      <c r="G11" s="4"/>
    </row>
    <row r="12" spans="1:9" x14ac:dyDescent="0.25">
      <c r="A12" s="1">
        <v>11</v>
      </c>
      <c r="B12" s="11" t="s">
        <v>40</v>
      </c>
      <c r="C12" s="10">
        <v>12.83</v>
      </c>
      <c r="D12" s="13">
        <f>+beta0+beta1*A12+I3</f>
        <v>12.673985551335901</v>
      </c>
      <c r="E12" s="13">
        <f t="shared" si="0"/>
        <v>0.15601444866409864</v>
      </c>
      <c r="F12" s="13">
        <f t="shared" si="1"/>
        <v>2.4340508191962668E-2</v>
      </c>
      <c r="G12" s="4"/>
    </row>
    <row r="13" spans="1:9" x14ac:dyDescent="0.25">
      <c r="A13" s="1">
        <v>12</v>
      </c>
      <c r="B13" s="11" t="s">
        <v>41</v>
      </c>
      <c r="C13" s="10">
        <v>12.16</v>
      </c>
      <c r="D13" s="13">
        <f>+beta0+beta1*A13+I4</f>
        <v>12.51798774252941</v>
      </c>
      <c r="E13" s="13">
        <f t="shared" si="0"/>
        <v>-0.35798774252941001</v>
      </c>
      <c r="F13" s="13">
        <f t="shared" si="1"/>
        <v>0.12815522380130315</v>
      </c>
      <c r="G13" s="4"/>
    </row>
    <row r="14" spans="1:9" x14ac:dyDescent="0.25">
      <c r="A14" s="1">
        <v>13</v>
      </c>
      <c r="B14" s="11" t="s">
        <v>42</v>
      </c>
      <c r="C14" s="10">
        <v>13.98</v>
      </c>
      <c r="D14" s="13">
        <f>+beta0+beta1*A14+I1</f>
        <v>13.679010736745576</v>
      </c>
      <c r="E14" s="13">
        <f t="shared" si="0"/>
        <v>0.30098926325442399</v>
      </c>
      <c r="F14" s="13">
        <f t="shared" si="1"/>
        <v>9.0594536594440944E-2</v>
      </c>
      <c r="G14" s="4"/>
    </row>
    <row r="15" spans="1:9" x14ac:dyDescent="0.25">
      <c r="A15" s="1">
        <v>14</v>
      </c>
      <c r="B15" s="11" t="s">
        <v>43</v>
      </c>
      <c r="C15" s="10">
        <v>13.88</v>
      </c>
      <c r="D15" s="13">
        <f>+beta0+beta1*A15+I2</f>
        <v>13.949014891288964</v>
      </c>
      <c r="E15" s="13">
        <f t="shared" si="0"/>
        <v>-6.9014891288963653E-2</v>
      </c>
      <c r="F15" s="13">
        <f t="shared" si="1"/>
        <v>4.7630552196274711E-3</v>
      </c>
      <c r="G15" s="4"/>
    </row>
    <row r="16" spans="1:9" x14ac:dyDescent="0.25">
      <c r="A16" s="1">
        <v>15</v>
      </c>
      <c r="B16" s="11" t="s">
        <v>44</v>
      </c>
      <c r="C16" s="10">
        <v>13.14</v>
      </c>
      <c r="D16" s="13">
        <f>+beta0+beta1*A16+I3</f>
        <v>13.053000692809778</v>
      </c>
      <c r="E16" s="13">
        <f t="shared" si="0"/>
        <v>8.6999307190222197E-2</v>
      </c>
      <c r="F16" s="13">
        <f t="shared" si="1"/>
        <v>7.5688794515786475E-3</v>
      </c>
      <c r="G16" s="4"/>
    </row>
    <row r="17" spans="1:7" x14ac:dyDescent="0.25">
      <c r="A17" s="1">
        <v>16</v>
      </c>
      <c r="B17" s="11" t="s">
        <v>45</v>
      </c>
      <c r="C17" s="10">
        <v>13.27</v>
      </c>
      <c r="D17" s="13">
        <f>+beta0+beta1*A17+I4</f>
        <v>12.897002884003289</v>
      </c>
      <c r="E17" s="13">
        <f t="shared" si="0"/>
        <v>0.3729971159967107</v>
      </c>
      <c r="F17" s="13">
        <f t="shared" si="1"/>
        <v>0.13912684854186366</v>
      </c>
      <c r="G17" s="4"/>
    </row>
    <row r="18" spans="1:7" x14ac:dyDescent="0.25">
      <c r="A18" s="1">
        <v>17</v>
      </c>
      <c r="B18" s="11" t="s">
        <v>46</v>
      </c>
      <c r="C18" s="10">
        <v>13.9</v>
      </c>
      <c r="D18" s="13">
        <f>+beta0+beta1*A18+I1</f>
        <v>14.058025878219455</v>
      </c>
      <c r="E18" s="13">
        <f t="shared" si="0"/>
        <v>-0.1580258782194548</v>
      </c>
      <c r="F18" s="13">
        <f t="shared" si="1"/>
        <v>2.4972178187029959E-2</v>
      </c>
      <c r="G18" s="4"/>
    </row>
    <row r="19" spans="1:7" x14ac:dyDescent="0.25">
      <c r="A19" s="1">
        <v>18</v>
      </c>
      <c r="B19" s="11" t="s">
        <v>47</v>
      </c>
      <c r="C19" s="10">
        <v>14.24</v>
      </c>
      <c r="D19" s="13">
        <f>+beta0+beta1*A19+I2</f>
        <v>14.328030032762843</v>
      </c>
      <c r="E19" s="13">
        <f t="shared" si="0"/>
        <v>-8.8030032762842936E-2</v>
      </c>
      <c r="F19" s="13">
        <f t="shared" si="1"/>
        <v>7.7492866682272003E-3</v>
      </c>
      <c r="G19" s="4"/>
    </row>
    <row r="20" spans="1:7" x14ac:dyDescent="0.25">
      <c r="A20" s="1">
        <v>19</v>
      </c>
      <c r="B20" s="11" t="s">
        <v>48</v>
      </c>
      <c r="C20" s="10">
        <v>13.46</v>
      </c>
      <c r="D20" s="13">
        <f>+beta0+beta1*A20+I3</f>
        <v>13.432015834283655</v>
      </c>
      <c r="E20" s="13">
        <f t="shared" si="0"/>
        <v>2.7984165716345544E-2</v>
      </c>
      <c r="F20" s="13">
        <f t="shared" si="1"/>
        <v>7.8311353083988929E-4</v>
      </c>
      <c r="G20" s="4"/>
    </row>
    <row r="21" spans="1:7" x14ac:dyDescent="0.25">
      <c r="A21" s="1">
        <v>20</v>
      </c>
      <c r="B21" s="11" t="s">
        <v>49</v>
      </c>
      <c r="C21" s="10">
        <v>13.25</v>
      </c>
      <c r="D21" s="13">
        <f>+beta0+beta1*A21+I4</f>
        <v>13.276018025477164</v>
      </c>
      <c r="E21" s="13">
        <f t="shared" si="0"/>
        <v>-2.6018025477164031E-2</v>
      </c>
      <c r="F21" s="13">
        <f t="shared" si="1"/>
        <v>6.7693764973035661E-4</v>
      </c>
      <c r="G21" s="4"/>
    </row>
    <row r="22" spans="1:7" x14ac:dyDescent="0.25">
      <c r="A22" s="1">
        <v>21</v>
      </c>
      <c r="B22" s="14" t="s">
        <v>5</v>
      </c>
      <c r="C22" s="15">
        <v>14.54</v>
      </c>
      <c r="D22" s="15"/>
      <c r="E22" s="13"/>
      <c r="F22" s="13"/>
      <c r="G22" s="4"/>
    </row>
    <row r="23" spans="1:7" x14ac:dyDescent="0.25">
      <c r="A23" s="1">
        <v>22</v>
      </c>
      <c r="B23" s="14" t="s">
        <v>6</v>
      </c>
      <c r="C23" s="15">
        <v>14.45</v>
      </c>
      <c r="D23" s="15"/>
      <c r="E23" s="13"/>
      <c r="F23" s="13"/>
      <c r="G23" s="4"/>
    </row>
    <row r="24" spans="1:7" x14ac:dyDescent="0.25">
      <c r="A24" s="1">
        <v>23</v>
      </c>
      <c r="B24" s="14" t="s">
        <v>7</v>
      </c>
      <c r="C24" s="15">
        <v>14.08</v>
      </c>
      <c r="D24" s="15"/>
      <c r="E24" s="13"/>
      <c r="F24" s="13"/>
      <c r="G24" s="4"/>
    </row>
    <row r="25" spans="1:7" x14ac:dyDescent="0.25">
      <c r="A25" s="1">
        <v>24</v>
      </c>
      <c r="B25" s="14" t="s">
        <v>8</v>
      </c>
      <c r="C25" s="15">
        <v>13.83</v>
      </c>
      <c r="D25" s="15"/>
      <c r="E25" s="13"/>
      <c r="F25" s="13"/>
      <c r="G25" s="4"/>
    </row>
    <row r="26" spans="1:7" ht="16.5" thickBot="1" x14ac:dyDescent="0.3">
      <c r="B26" s="5"/>
      <c r="C26"/>
      <c r="D26" s="6"/>
      <c r="E26" s="6"/>
      <c r="F26" s="6"/>
      <c r="G26" s="4"/>
    </row>
    <row r="27" spans="1:7" x14ac:dyDescent="0.25">
      <c r="B27" s="22" t="s">
        <v>58</v>
      </c>
      <c r="C27" s="23"/>
      <c r="D27" s="23"/>
      <c r="E27" s="24"/>
    </row>
    <row r="28" spans="1:7" x14ac:dyDescent="0.25">
      <c r="B28" s="25"/>
      <c r="C28" s="26"/>
      <c r="D28" s="26"/>
      <c r="E28" s="27"/>
    </row>
    <row r="29" spans="1:7" ht="16.5" thickBot="1" x14ac:dyDescent="0.3">
      <c r="B29" s="28"/>
      <c r="C29" s="29"/>
      <c r="D29" s="29"/>
      <c r="E29" s="30"/>
    </row>
    <row r="31" spans="1:7" x14ac:dyDescent="0.25">
      <c r="B31" s="9"/>
    </row>
    <row r="32" spans="1:7" x14ac:dyDescent="0.25">
      <c r="B32" s="4"/>
      <c r="G32" s="4"/>
    </row>
    <row r="33" spans="2:7" x14ac:dyDescent="0.25">
      <c r="B33" s="4"/>
      <c r="G33" s="4"/>
    </row>
    <row r="35" spans="2:7" x14ac:dyDescent="0.25">
      <c r="B35" s="4"/>
      <c r="G35" s="4"/>
    </row>
    <row r="36" spans="2:7" x14ac:dyDescent="0.25">
      <c r="G36" s="4"/>
    </row>
    <row r="37" spans="2:7" x14ac:dyDescent="0.25">
      <c r="G37" s="4"/>
    </row>
    <row r="38" spans="2:7" x14ac:dyDescent="0.25">
      <c r="G38" s="4"/>
    </row>
  </sheetData>
  <mergeCells count="1">
    <mergeCell ref="B27:E2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abSelected="1" workbookViewId="0"/>
  </sheetViews>
  <sheetFormatPr baseColWidth="10" defaultRowHeight="15.75" x14ac:dyDescent="0.25"/>
  <cols>
    <col min="1" max="1" width="4.5703125" style="1" customWidth="1"/>
    <col min="2" max="2" width="12.42578125" style="1" customWidth="1"/>
    <col min="3" max="6" width="11.42578125" style="4"/>
    <col min="8" max="9" width="11.42578125" style="4"/>
    <col min="10" max="10" width="13.28515625" style="4" bestFit="1" customWidth="1"/>
    <col min="11" max="16384" width="11.42578125" style="4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50</v>
      </c>
      <c r="E1" s="3" t="s">
        <v>3</v>
      </c>
      <c r="F1" s="3" t="s">
        <v>4</v>
      </c>
      <c r="G1" s="4"/>
      <c r="H1" s="7" t="s">
        <v>65</v>
      </c>
      <c r="I1" s="4">
        <v>30.958642420125614</v>
      </c>
      <c r="J1" s="21" t="s">
        <v>66</v>
      </c>
    </row>
    <row r="2" spans="1:10" x14ac:dyDescent="0.25">
      <c r="A2" s="1">
        <v>1</v>
      </c>
      <c r="B2" s="11" t="s">
        <v>30</v>
      </c>
      <c r="C2" s="12">
        <v>11.6</v>
      </c>
      <c r="D2" s="13">
        <f t="shared" ref="D2:D26" si="0">+beta0+beta1*A2</f>
        <v>14.606845803558985</v>
      </c>
      <c r="E2" s="13">
        <f>+C2-D2</f>
        <v>-3.0068458035589849</v>
      </c>
      <c r="F2" s="13">
        <f>+E2^2</f>
        <v>9.0411216863802775</v>
      </c>
      <c r="G2" s="4"/>
      <c r="H2" s="7" t="s">
        <v>51</v>
      </c>
      <c r="I2" s="8">
        <v>13.628649424992089</v>
      </c>
    </row>
    <row r="3" spans="1:10" x14ac:dyDescent="0.25">
      <c r="A3" s="1">
        <v>2</v>
      </c>
      <c r="B3" s="11" t="s">
        <v>31</v>
      </c>
      <c r="C3" s="12">
        <v>16.04</v>
      </c>
      <c r="D3" s="13">
        <f t="shared" si="0"/>
        <v>15.58504218212588</v>
      </c>
      <c r="E3" s="13">
        <f t="shared" ref="E3:E51" si="1">+C3-D3</f>
        <v>0.45495781787411893</v>
      </c>
      <c r="F3" s="13">
        <f t="shared" ref="F3:F51" si="2">+E3^2</f>
        <v>0.20698661604477997</v>
      </c>
      <c r="G3" s="4"/>
      <c r="H3" s="7" t="s">
        <v>52</v>
      </c>
      <c r="I3" s="8">
        <v>0.97819637856689579</v>
      </c>
    </row>
    <row r="4" spans="1:10" x14ac:dyDescent="0.25">
      <c r="A4" s="1">
        <v>3</v>
      </c>
      <c r="B4" s="11" t="s">
        <v>32</v>
      </c>
      <c r="C4" s="12">
        <v>21.99</v>
      </c>
      <c r="D4" s="13">
        <f t="shared" si="0"/>
        <v>16.563238560692778</v>
      </c>
      <c r="E4" s="13">
        <f t="shared" si="1"/>
        <v>5.4267614393072208</v>
      </c>
      <c r="F4" s="13">
        <f t="shared" si="2"/>
        <v>29.449739719151779</v>
      </c>
      <c r="G4" s="4"/>
      <c r="I4" s="6"/>
    </row>
    <row r="5" spans="1:10" x14ac:dyDescent="0.25">
      <c r="A5" s="1">
        <v>4</v>
      </c>
      <c r="B5" s="11" t="s">
        <v>33</v>
      </c>
      <c r="C5" s="12">
        <v>16.29</v>
      </c>
      <c r="D5" s="13">
        <f t="shared" si="0"/>
        <v>17.541434939259673</v>
      </c>
      <c r="E5" s="13">
        <f t="shared" si="1"/>
        <v>-1.2514349392596742</v>
      </c>
      <c r="F5" s="13">
        <f t="shared" si="2"/>
        <v>1.5660894071998643</v>
      </c>
      <c r="G5" s="4"/>
      <c r="H5" s="7" t="s">
        <v>9</v>
      </c>
      <c r="I5" s="6">
        <f>+SUM(F2:F47)</f>
        <v>204.00679197594846</v>
      </c>
    </row>
    <row r="6" spans="1:10" x14ac:dyDescent="0.25">
      <c r="A6" s="1">
        <v>5</v>
      </c>
      <c r="B6" s="11" t="s">
        <v>34</v>
      </c>
      <c r="C6" s="12">
        <v>24.5</v>
      </c>
      <c r="D6" s="13">
        <f t="shared" si="0"/>
        <v>18.519631317826569</v>
      </c>
      <c r="E6" s="13">
        <f t="shared" si="1"/>
        <v>5.980368682173431</v>
      </c>
      <c r="F6" s="13">
        <f t="shared" si="2"/>
        <v>35.764809574720779</v>
      </c>
      <c r="G6" s="4"/>
    </row>
    <row r="7" spans="1:10" x14ac:dyDescent="0.25">
      <c r="A7" s="1">
        <v>6</v>
      </c>
      <c r="B7" s="11" t="s">
        <v>35</v>
      </c>
      <c r="C7" s="12">
        <v>18.57</v>
      </c>
      <c r="D7" s="13">
        <f t="shared" si="0"/>
        <v>19.497827696393465</v>
      </c>
      <c r="E7" s="13">
        <f t="shared" si="1"/>
        <v>-0.92782769639346441</v>
      </c>
      <c r="F7" s="13">
        <f t="shared" si="2"/>
        <v>0.86086423419480274</v>
      </c>
      <c r="G7" s="4"/>
    </row>
    <row r="8" spans="1:10" x14ac:dyDescent="0.25">
      <c r="A8" s="1">
        <v>7</v>
      </c>
      <c r="B8" s="11" t="s">
        <v>36</v>
      </c>
      <c r="C8" s="12">
        <v>20.69</v>
      </c>
      <c r="D8" s="13">
        <f t="shared" si="0"/>
        <v>20.47602407496036</v>
      </c>
      <c r="E8" s="13">
        <f t="shared" si="1"/>
        <v>0.21397592503964091</v>
      </c>
      <c r="F8" s="13">
        <f t="shared" si="2"/>
        <v>4.5785696496570029E-2</v>
      </c>
      <c r="G8" s="4"/>
    </row>
    <row r="9" spans="1:10" x14ac:dyDescent="0.25">
      <c r="A9" s="1">
        <v>8</v>
      </c>
      <c r="B9" s="11" t="s">
        <v>37</v>
      </c>
      <c r="C9" s="12">
        <v>18.46</v>
      </c>
      <c r="D9" s="13">
        <f t="shared" si="0"/>
        <v>21.454220453527256</v>
      </c>
      <c r="E9" s="13">
        <f t="shared" si="1"/>
        <v>-2.9942204535272552</v>
      </c>
      <c r="F9" s="13">
        <f t="shared" si="2"/>
        <v>8.9653561243209623</v>
      </c>
      <c r="G9" s="4"/>
    </row>
    <row r="10" spans="1:10" x14ac:dyDescent="0.25">
      <c r="A10" s="1">
        <v>9</v>
      </c>
      <c r="B10" s="11" t="s">
        <v>38</v>
      </c>
      <c r="C10" s="12">
        <v>22.41</v>
      </c>
      <c r="D10" s="13">
        <f t="shared" si="0"/>
        <v>22.432416832094152</v>
      </c>
      <c r="E10" s="13">
        <f t="shared" si="1"/>
        <v>-2.2416832094151573E-2</v>
      </c>
      <c r="F10" s="13">
        <f t="shared" si="2"/>
        <v>5.0251436113738402E-4</v>
      </c>
      <c r="G10" s="4"/>
    </row>
    <row r="11" spans="1:10" x14ac:dyDescent="0.25">
      <c r="A11" s="1">
        <v>10</v>
      </c>
      <c r="B11" s="11" t="s">
        <v>39</v>
      </c>
      <c r="C11" s="12">
        <v>23.6</v>
      </c>
      <c r="D11" s="13">
        <f t="shared" si="0"/>
        <v>23.410613210661047</v>
      </c>
      <c r="E11" s="13">
        <f t="shared" si="1"/>
        <v>0.18938678933895403</v>
      </c>
      <c r="F11" s="13">
        <f t="shared" si="2"/>
        <v>3.586735597611735E-2</v>
      </c>
      <c r="G11" s="4"/>
    </row>
    <row r="12" spans="1:10" x14ac:dyDescent="0.25">
      <c r="A12" s="1">
        <v>11</v>
      </c>
      <c r="B12" s="11" t="s">
        <v>40</v>
      </c>
      <c r="C12" s="12">
        <v>21.98</v>
      </c>
      <c r="D12" s="13">
        <f t="shared" si="0"/>
        <v>24.388809589227943</v>
      </c>
      <c r="E12" s="13">
        <f t="shared" si="1"/>
        <v>-2.4088095892279426</v>
      </c>
      <c r="F12" s="13">
        <f t="shared" si="2"/>
        <v>5.80236363715649</v>
      </c>
      <c r="G12" s="4"/>
    </row>
    <row r="13" spans="1:10" x14ac:dyDescent="0.25">
      <c r="A13" s="1">
        <v>12</v>
      </c>
      <c r="B13" s="11" t="s">
        <v>41</v>
      </c>
      <c r="C13" s="12">
        <v>28.47</v>
      </c>
      <c r="D13" s="13">
        <f t="shared" si="0"/>
        <v>25.367005967794839</v>
      </c>
      <c r="E13" s="13">
        <f t="shared" si="1"/>
        <v>3.1029940322051601</v>
      </c>
      <c r="F13" s="13">
        <f t="shared" si="2"/>
        <v>9.6285719639008391</v>
      </c>
      <c r="G13" s="4"/>
    </row>
    <row r="14" spans="1:10" x14ac:dyDescent="0.25">
      <c r="A14" s="1">
        <v>13</v>
      </c>
      <c r="B14" s="11" t="s">
        <v>42</v>
      </c>
      <c r="C14" s="12">
        <v>26.74</v>
      </c>
      <c r="D14" s="13">
        <f t="shared" si="0"/>
        <v>26.345202346361734</v>
      </c>
      <c r="E14" s="13">
        <f t="shared" si="1"/>
        <v>0.39479765363826402</v>
      </c>
      <c r="F14" s="13">
        <f t="shared" si="2"/>
        <v>0.1558651873182787</v>
      </c>
      <c r="G14" s="4"/>
    </row>
    <row r="15" spans="1:10" x14ac:dyDescent="0.25">
      <c r="A15" s="1">
        <v>14</v>
      </c>
      <c r="B15" s="11" t="s">
        <v>43</v>
      </c>
      <c r="C15" s="12">
        <v>25.46</v>
      </c>
      <c r="D15" s="13">
        <f t="shared" si="0"/>
        <v>27.32339872492863</v>
      </c>
      <c r="E15" s="13">
        <f t="shared" si="1"/>
        <v>-1.8633987249286292</v>
      </c>
      <c r="F15" s="13">
        <f t="shared" si="2"/>
        <v>3.4722548080656415</v>
      </c>
      <c r="G15" s="4"/>
    </row>
    <row r="16" spans="1:10" x14ac:dyDescent="0.25">
      <c r="A16" s="1">
        <v>15</v>
      </c>
      <c r="B16" s="11" t="s">
        <v>44</v>
      </c>
      <c r="C16" s="12">
        <v>27.67</v>
      </c>
      <c r="D16" s="13">
        <f t="shared" si="0"/>
        <v>28.301595103495526</v>
      </c>
      <c r="E16" s="13">
        <f t="shared" si="1"/>
        <v>-0.63159510349552406</v>
      </c>
      <c r="F16" s="13">
        <f t="shared" si="2"/>
        <v>0.39891237475952174</v>
      </c>
      <c r="G16" s="4"/>
    </row>
    <row r="17" spans="1:12" x14ac:dyDescent="0.25">
      <c r="A17" s="1">
        <v>16</v>
      </c>
      <c r="B17" s="11" t="s">
        <v>45</v>
      </c>
      <c r="C17" s="12">
        <v>28.8</v>
      </c>
      <c r="D17" s="13">
        <f t="shared" si="0"/>
        <v>29.279791482062421</v>
      </c>
      <c r="E17" s="13">
        <f t="shared" si="1"/>
        <v>-0.47979148206242073</v>
      </c>
      <c r="F17" s="13">
        <f t="shared" si="2"/>
        <v>0.23019986625965419</v>
      </c>
      <c r="G17" s="4"/>
    </row>
    <row r="18" spans="1:12" x14ac:dyDescent="0.25">
      <c r="A18" s="1">
        <v>17</v>
      </c>
      <c r="B18" s="11" t="s">
        <v>46</v>
      </c>
      <c r="C18" s="12">
        <v>27.2</v>
      </c>
      <c r="D18" s="13">
        <f t="shared" si="0"/>
        <v>30.257987860629321</v>
      </c>
      <c r="E18" s="13">
        <f t="shared" si="1"/>
        <v>-3.0579878606293214</v>
      </c>
      <c r="F18" s="13">
        <f t="shared" si="2"/>
        <v>9.3512897557562944</v>
      </c>
      <c r="G18" s="4"/>
    </row>
    <row r="19" spans="1:12" x14ac:dyDescent="0.25">
      <c r="A19" s="1">
        <v>18</v>
      </c>
      <c r="B19" s="11" t="s">
        <v>47</v>
      </c>
      <c r="C19" s="12">
        <v>31.74</v>
      </c>
      <c r="D19" s="13">
        <f t="shared" si="0"/>
        <v>31.236184239196213</v>
      </c>
      <c r="E19" s="13">
        <f t="shared" si="1"/>
        <v>0.50381576080378565</v>
      </c>
      <c r="F19" s="13">
        <f t="shared" si="2"/>
        <v>0.25383032083429735</v>
      </c>
      <c r="G19" s="4"/>
    </row>
    <row r="20" spans="1:12" x14ac:dyDescent="0.25">
      <c r="A20" s="1">
        <v>19</v>
      </c>
      <c r="B20" s="11" t="s">
        <v>48</v>
      </c>
      <c r="C20" s="12">
        <v>28.79</v>
      </c>
      <c r="D20" s="13">
        <f t="shared" si="0"/>
        <v>32.214380617763112</v>
      </c>
      <c r="E20" s="13">
        <f t="shared" si="1"/>
        <v>-3.4243806177631129</v>
      </c>
      <c r="F20" s="13">
        <f t="shared" si="2"/>
        <v>11.726382615311678</v>
      </c>
      <c r="G20" s="4"/>
    </row>
    <row r="21" spans="1:12" x14ac:dyDescent="0.25">
      <c r="A21" s="1">
        <v>20</v>
      </c>
      <c r="B21" s="11" t="s">
        <v>49</v>
      </c>
      <c r="C21" s="12">
        <v>32.869999999999997</v>
      </c>
      <c r="D21" s="13">
        <f t="shared" si="0"/>
        <v>33.192576996330004</v>
      </c>
      <c r="E21" s="13">
        <f t="shared" si="1"/>
        <v>-0.32257699633000669</v>
      </c>
      <c r="F21" s="13">
        <f t="shared" si="2"/>
        <v>0.10405591856128915</v>
      </c>
      <c r="G21" s="4"/>
    </row>
    <row r="22" spans="1:12" x14ac:dyDescent="0.25">
      <c r="A22" s="1">
        <v>21</v>
      </c>
      <c r="B22" s="11" t="s">
        <v>5</v>
      </c>
      <c r="C22" s="12">
        <v>35.909999999999997</v>
      </c>
      <c r="D22" s="13">
        <f t="shared" si="0"/>
        <v>34.170773374896903</v>
      </c>
      <c r="E22" s="13">
        <f t="shared" si="1"/>
        <v>1.7392266251030932</v>
      </c>
      <c r="F22" s="13">
        <f t="shared" si="2"/>
        <v>3.0249092534674955</v>
      </c>
      <c r="G22" s="4"/>
    </row>
    <row r="23" spans="1:12" x14ac:dyDescent="0.25">
      <c r="A23" s="1">
        <v>22</v>
      </c>
      <c r="B23" s="11" t="s">
        <v>6</v>
      </c>
      <c r="C23" s="12">
        <v>33.799999999999997</v>
      </c>
      <c r="D23" s="13">
        <f t="shared" si="0"/>
        <v>35.148969753463795</v>
      </c>
      <c r="E23" s="13">
        <f t="shared" si="1"/>
        <v>-1.3489697534637983</v>
      </c>
      <c r="F23" s="13">
        <f t="shared" si="2"/>
        <v>1.8197193957601809</v>
      </c>
      <c r="G23" s="4"/>
    </row>
    <row r="24" spans="1:12" x14ac:dyDescent="0.25">
      <c r="A24" s="1">
        <v>23</v>
      </c>
      <c r="B24" s="11" t="s">
        <v>7</v>
      </c>
      <c r="C24" s="12">
        <v>38.97</v>
      </c>
      <c r="D24" s="13">
        <f t="shared" si="0"/>
        <v>36.127166132030695</v>
      </c>
      <c r="E24" s="13">
        <f t="shared" si="1"/>
        <v>2.8428338679693042</v>
      </c>
      <c r="F24" s="13">
        <f t="shared" si="2"/>
        <v>8.0817044008733152</v>
      </c>
      <c r="G24" s="4"/>
    </row>
    <row r="25" spans="1:12" ht="16.5" thickBot="1" x14ac:dyDescent="0.3">
      <c r="A25" s="1">
        <v>24</v>
      </c>
      <c r="B25" s="11" t="s">
        <v>8</v>
      </c>
      <c r="C25" s="12">
        <v>36.69</v>
      </c>
      <c r="D25" s="13">
        <f t="shared" si="0"/>
        <v>37.105362510597587</v>
      </c>
      <c r="E25" s="13">
        <f t="shared" si="1"/>
        <v>-0.41536251059758911</v>
      </c>
      <c r="F25" s="13">
        <f t="shared" si="2"/>
        <v>0.17252601520993233</v>
      </c>
      <c r="G25" s="4"/>
    </row>
    <row r="26" spans="1:12" x14ac:dyDescent="0.25">
      <c r="A26" s="1">
        <v>25</v>
      </c>
      <c r="B26" s="11" t="s">
        <v>10</v>
      </c>
      <c r="C26" s="12">
        <v>39.39</v>
      </c>
      <c r="D26" s="13">
        <f t="shared" si="0"/>
        <v>38.083558889164486</v>
      </c>
      <c r="E26" s="13">
        <f t="shared" si="1"/>
        <v>1.3064411108355145</v>
      </c>
      <c r="F26" s="13">
        <f t="shared" si="2"/>
        <v>1.7067883760811331</v>
      </c>
      <c r="G26" s="4"/>
      <c r="I26" s="22" t="s">
        <v>67</v>
      </c>
      <c r="J26" s="23"/>
      <c r="K26" s="23"/>
      <c r="L26" s="24"/>
    </row>
    <row r="27" spans="1:12" x14ac:dyDescent="0.25">
      <c r="A27" s="17">
        <v>26</v>
      </c>
      <c r="B27" s="18" t="s">
        <v>11</v>
      </c>
      <c r="C27" s="14">
        <v>69.19</v>
      </c>
      <c r="D27" s="19">
        <f t="shared" ref="D27:D51" si="3">+beta0+beta1*A27+cb</f>
        <v>70.020397687856985</v>
      </c>
      <c r="E27" s="19">
        <f t="shared" si="1"/>
        <v>-0.83039768785698698</v>
      </c>
      <c r="F27" s="19">
        <f t="shared" si="2"/>
        <v>0.68956031999822998</v>
      </c>
      <c r="G27" s="4"/>
      <c r="I27" s="25"/>
      <c r="J27" s="26"/>
      <c r="K27" s="26"/>
      <c r="L27" s="27"/>
    </row>
    <row r="28" spans="1:12" ht="16.5" thickBot="1" x14ac:dyDescent="0.3">
      <c r="A28" s="17">
        <v>27</v>
      </c>
      <c r="B28" s="18" t="s">
        <v>12</v>
      </c>
      <c r="C28" s="14">
        <v>69</v>
      </c>
      <c r="D28" s="19">
        <f t="shared" si="3"/>
        <v>70.998594066423891</v>
      </c>
      <c r="E28" s="19">
        <f t="shared" si="1"/>
        <v>-1.998594066423891</v>
      </c>
      <c r="F28" s="19">
        <f t="shared" si="2"/>
        <v>3.9943782423447844</v>
      </c>
      <c r="G28" s="4"/>
      <c r="I28" s="28"/>
      <c r="J28" s="29"/>
      <c r="K28" s="29"/>
      <c r="L28" s="30"/>
    </row>
    <row r="29" spans="1:12" x14ac:dyDescent="0.25">
      <c r="A29" s="17">
        <v>28</v>
      </c>
      <c r="B29" s="18" t="s">
        <v>13</v>
      </c>
      <c r="C29" s="14">
        <v>68.2</v>
      </c>
      <c r="D29" s="19">
        <f t="shared" si="3"/>
        <v>71.976790444990783</v>
      </c>
      <c r="E29" s="19">
        <f t="shared" si="1"/>
        <v>-3.7767904449907803</v>
      </c>
      <c r="F29" s="19">
        <f t="shared" si="2"/>
        <v>14.264146065373657</v>
      </c>
      <c r="G29" s="4"/>
    </row>
    <row r="30" spans="1:12" x14ac:dyDescent="0.25">
      <c r="A30" s="17">
        <v>29</v>
      </c>
      <c r="B30" s="18" t="s">
        <v>14</v>
      </c>
      <c r="C30" s="14">
        <v>73.84</v>
      </c>
      <c r="D30" s="19">
        <f t="shared" si="3"/>
        <v>72.954986823557675</v>
      </c>
      <c r="E30" s="19">
        <f t="shared" si="1"/>
        <v>0.88501317644232813</v>
      </c>
      <c r="F30" s="19">
        <f t="shared" si="2"/>
        <v>0.78324832247653942</v>
      </c>
      <c r="G30" s="4"/>
    </row>
    <row r="31" spans="1:12" x14ac:dyDescent="0.25">
      <c r="A31" s="17">
        <v>30</v>
      </c>
      <c r="B31" s="18" t="s">
        <v>15</v>
      </c>
      <c r="C31" s="14">
        <v>77.81</v>
      </c>
      <c r="D31" s="19">
        <f t="shared" si="3"/>
        <v>73.933183202124582</v>
      </c>
      <c r="E31" s="19">
        <f t="shared" si="1"/>
        <v>3.8768167978754207</v>
      </c>
      <c r="F31" s="19">
        <f t="shared" si="2"/>
        <v>15.02970848428903</v>
      </c>
      <c r="G31" s="4"/>
    </row>
    <row r="32" spans="1:12" x14ac:dyDescent="0.25">
      <c r="A32" s="17">
        <v>31</v>
      </c>
      <c r="B32" s="18" t="s">
        <v>16</v>
      </c>
      <c r="C32" s="14">
        <v>74.44</v>
      </c>
      <c r="D32" s="19">
        <f t="shared" si="3"/>
        <v>74.911379580691474</v>
      </c>
      <c r="E32" s="19">
        <f t="shared" si="1"/>
        <v>-0.47137958069147601</v>
      </c>
      <c r="F32" s="19">
        <f t="shared" si="2"/>
        <v>0.22219870909287173</v>
      </c>
      <c r="G32" s="4"/>
    </row>
    <row r="33" spans="1:7" x14ac:dyDescent="0.25">
      <c r="A33" s="17">
        <v>32</v>
      </c>
      <c r="B33" s="18" t="s">
        <v>17</v>
      </c>
      <c r="C33" s="14">
        <v>75.23</v>
      </c>
      <c r="D33" s="19">
        <f t="shared" si="3"/>
        <v>75.889575959258366</v>
      </c>
      <c r="E33" s="19">
        <f t="shared" si="1"/>
        <v>-0.65957595925836188</v>
      </c>
      <c r="F33" s="19">
        <f t="shared" si="2"/>
        <v>0.43504044603158826</v>
      </c>
      <c r="G33" s="4"/>
    </row>
    <row r="34" spans="1:7" x14ac:dyDescent="0.25">
      <c r="A34" s="17">
        <v>33</v>
      </c>
      <c r="B34" s="18" t="s">
        <v>18</v>
      </c>
      <c r="C34" s="14">
        <v>78.39</v>
      </c>
      <c r="D34" s="19">
        <f t="shared" si="3"/>
        <v>76.867772337825272</v>
      </c>
      <c r="E34" s="19">
        <f t="shared" si="1"/>
        <v>1.5222276621747284</v>
      </c>
      <c r="F34" s="19">
        <f t="shared" si="2"/>
        <v>2.3171770554899389</v>
      </c>
      <c r="G34" s="4"/>
    </row>
    <row r="35" spans="1:7" x14ac:dyDescent="0.25">
      <c r="A35" s="17">
        <v>34</v>
      </c>
      <c r="B35" s="18" t="s">
        <v>19</v>
      </c>
      <c r="C35" s="14">
        <v>77.430000000000007</v>
      </c>
      <c r="D35" s="19">
        <f t="shared" si="3"/>
        <v>77.845968716392164</v>
      </c>
      <c r="E35" s="19">
        <f t="shared" si="1"/>
        <v>-0.41596871639215749</v>
      </c>
      <c r="F35" s="19">
        <f t="shared" si="2"/>
        <v>0.17302997301693915</v>
      </c>
      <c r="G35" s="4"/>
    </row>
    <row r="36" spans="1:7" x14ac:dyDescent="0.25">
      <c r="A36" s="17">
        <v>35</v>
      </c>
      <c r="B36" s="18" t="s">
        <v>20</v>
      </c>
      <c r="C36" s="14">
        <v>76.73</v>
      </c>
      <c r="D36" s="19">
        <f t="shared" si="3"/>
        <v>78.824165094959056</v>
      </c>
      <c r="E36" s="19">
        <f t="shared" si="1"/>
        <v>-2.0941650949590525</v>
      </c>
      <c r="F36" s="19">
        <f t="shared" si="2"/>
        <v>4.3855274449448576</v>
      </c>
      <c r="G36" s="4"/>
    </row>
    <row r="37" spans="1:7" x14ac:dyDescent="0.25">
      <c r="A37" s="17">
        <v>36</v>
      </c>
      <c r="B37" s="18" t="s">
        <v>21</v>
      </c>
      <c r="C37" s="14">
        <v>82.6</v>
      </c>
      <c r="D37" s="19">
        <f t="shared" si="3"/>
        <v>79.802361473525963</v>
      </c>
      <c r="E37" s="19">
        <f t="shared" si="1"/>
        <v>2.7976385264740316</v>
      </c>
      <c r="F37" s="19">
        <f t="shared" si="2"/>
        <v>7.8267813248117903</v>
      </c>
      <c r="G37" s="4"/>
    </row>
    <row r="38" spans="1:7" x14ac:dyDescent="0.25">
      <c r="A38" s="17">
        <v>37</v>
      </c>
      <c r="B38" s="18" t="s">
        <v>22</v>
      </c>
      <c r="C38" s="14">
        <v>80.22</v>
      </c>
      <c r="D38" s="19">
        <f t="shared" si="3"/>
        <v>80.780557852092841</v>
      </c>
      <c r="E38" s="19">
        <f t="shared" si="1"/>
        <v>-0.56055785209284181</v>
      </c>
      <c r="F38" s="19">
        <f t="shared" si="2"/>
        <v>0.31422510554294031</v>
      </c>
      <c r="G38" s="4"/>
    </row>
    <row r="39" spans="1:7" x14ac:dyDescent="0.25">
      <c r="A39" s="17">
        <v>38</v>
      </c>
      <c r="B39" s="18" t="s">
        <v>23</v>
      </c>
      <c r="C39" s="14">
        <v>83.32</v>
      </c>
      <c r="D39" s="19">
        <f t="shared" si="3"/>
        <v>81.758754230659747</v>
      </c>
      <c r="E39" s="19">
        <f t="shared" si="1"/>
        <v>1.5612457693402462</v>
      </c>
      <c r="F39" s="19">
        <f t="shared" si="2"/>
        <v>2.4374883522828172</v>
      </c>
      <c r="G39" s="4"/>
    </row>
    <row r="40" spans="1:7" x14ac:dyDescent="0.25">
      <c r="A40" s="17">
        <v>39</v>
      </c>
      <c r="B40" s="18" t="s">
        <v>24</v>
      </c>
      <c r="C40" s="14">
        <v>82.74</v>
      </c>
      <c r="D40" s="19">
        <f t="shared" si="3"/>
        <v>82.736950609226639</v>
      </c>
      <c r="E40" s="19">
        <f t="shared" si="1"/>
        <v>3.0493907733557535E-3</v>
      </c>
      <c r="F40" s="19">
        <f t="shared" si="2"/>
        <v>9.2987840886271996E-6</v>
      </c>
      <c r="G40" s="4"/>
    </row>
    <row r="41" spans="1:7" x14ac:dyDescent="0.25">
      <c r="A41" s="17">
        <v>40</v>
      </c>
      <c r="B41" s="18" t="s">
        <v>25</v>
      </c>
      <c r="C41" s="14">
        <v>83.58</v>
      </c>
      <c r="D41" s="19">
        <f t="shared" si="3"/>
        <v>83.715146987793531</v>
      </c>
      <c r="E41" s="19">
        <f t="shared" si="1"/>
        <v>-0.13514698779353296</v>
      </c>
      <c r="F41" s="19">
        <f t="shared" si="2"/>
        <v>1.8264708309665346E-2</v>
      </c>
      <c r="G41" s="4"/>
    </row>
    <row r="42" spans="1:7" x14ac:dyDescent="0.25">
      <c r="A42" s="17">
        <v>41</v>
      </c>
      <c r="B42" s="18" t="s">
        <v>26</v>
      </c>
      <c r="C42" s="14">
        <v>84.81</v>
      </c>
      <c r="D42" s="19">
        <f t="shared" si="3"/>
        <v>84.693343366360438</v>
      </c>
      <c r="E42" s="19">
        <f t="shared" si="1"/>
        <v>0.11665663363956469</v>
      </c>
      <c r="F42" s="19">
        <f t="shared" si="2"/>
        <v>1.3608770172115616E-2</v>
      </c>
      <c r="G42" s="4"/>
    </row>
    <row r="43" spans="1:7" x14ac:dyDescent="0.25">
      <c r="A43" s="17">
        <v>42</v>
      </c>
      <c r="B43" s="18" t="s">
        <v>27</v>
      </c>
      <c r="C43" s="14">
        <v>85.55</v>
      </c>
      <c r="D43" s="19">
        <f t="shared" si="3"/>
        <v>85.67153974492733</v>
      </c>
      <c r="E43" s="19">
        <f t="shared" si="1"/>
        <v>-0.12153974492733255</v>
      </c>
      <c r="F43" s="19">
        <f t="shared" si="2"/>
        <v>1.4771909597001058E-2</v>
      </c>
      <c r="G43" s="4"/>
    </row>
    <row r="44" spans="1:7" x14ac:dyDescent="0.25">
      <c r="A44" s="17">
        <v>43</v>
      </c>
      <c r="B44" s="18" t="s">
        <v>28</v>
      </c>
      <c r="C44" s="14">
        <v>87.92</v>
      </c>
      <c r="D44" s="19">
        <f t="shared" si="3"/>
        <v>86.649736123494222</v>
      </c>
      <c r="E44" s="19">
        <f t="shared" si="1"/>
        <v>1.2702638765057799</v>
      </c>
      <c r="F44" s="19">
        <f t="shared" si="2"/>
        <v>1.6135703159554913</v>
      </c>
      <c r="G44" s="4"/>
    </row>
    <row r="45" spans="1:7" x14ac:dyDescent="0.25">
      <c r="A45" s="17">
        <v>44</v>
      </c>
      <c r="B45" s="18" t="s">
        <v>29</v>
      </c>
      <c r="C45" s="14">
        <v>85.47</v>
      </c>
      <c r="D45" s="19">
        <f t="shared" si="3"/>
        <v>87.627932502061128</v>
      </c>
      <c r="E45" s="19">
        <f t="shared" si="1"/>
        <v>-2.1579325020611293</v>
      </c>
      <c r="F45" s="19">
        <f t="shared" si="2"/>
        <v>4.6566726834518057</v>
      </c>
      <c r="G45" s="4"/>
    </row>
    <row r="46" spans="1:7" x14ac:dyDescent="0.25">
      <c r="A46" s="17">
        <v>45</v>
      </c>
      <c r="B46" s="20" t="s">
        <v>59</v>
      </c>
      <c r="C46" s="14">
        <v>90.26</v>
      </c>
      <c r="D46" s="19">
        <f t="shared" si="3"/>
        <v>88.606128880628006</v>
      </c>
      <c r="E46" s="19">
        <f t="shared" si="1"/>
        <v>1.653871119371999</v>
      </c>
      <c r="F46" s="19">
        <f t="shared" si="2"/>
        <v>2.735289679492789</v>
      </c>
      <c r="G46" s="4"/>
    </row>
    <row r="47" spans="1:7" x14ac:dyDescent="0.25">
      <c r="A47" s="17">
        <v>46</v>
      </c>
      <c r="B47" s="20" t="s">
        <v>60</v>
      </c>
      <c r="C47" s="14">
        <v>89.12</v>
      </c>
      <c r="D47" s="19">
        <f t="shared" si="3"/>
        <v>89.584325259194912</v>
      </c>
      <c r="E47" s="19">
        <f t="shared" si="1"/>
        <v>-0.46432525919490786</v>
      </c>
      <c r="F47" s="19">
        <f t="shared" si="2"/>
        <v>0.21559794632641838</v>
      </c>
      <c r="G47" s="4"/>
    </row>
    <row r="48" spans="1:7" x14ac:dyDescent="0.25">
      <c r="A48" s="17">
        <v>47</v>
      </c>
      <c r="B48" s="14" t="s">
        <v>61</v>
      </c>
      <c r="C48" s="14">
        <v>88.02</v>
      </c>
      <c r="D48" s="19">
        <f t="shared" si="3"/>
        <v>90.562521637761805</v>
      </c>
      <c r="E48" s="19">
        <f t="shared" si="1"/>
        <v>-2.5425216377618085</v>
      </c>
      <c r="F48" s="19">
        <f t="shared" si="2"/>
        <v>6.464416278486989</v>
      </c>
    </row>
    <row r="49" spans="1:7" x14ac:dyDescent="0.25">
      <c r="A49" s="17">
        <v>48</v>
      </c>
      <c r="B49" s="14" t="s">
        <v>62</v>
      </c>
      <c r="C49" s="14">
        <v>90.12</v>
      </c>
      <c r="D49" s="19">
        <f t="shared" si="3"/>
        <v>91.540718016328697</v>
      </c>
      <c r="E49" s="19">
        <f t="shared" si="1"/>
        <v>-1.4207180163286921</v>
      </c>
      <c r="F49" s="19">
        <f t="shared" si="2"/>
        <v>2.0184396819209338</v>
      </c>
    </row>
    <row r="50" spans="1:7" x14ac:dyDescent="0.25">
      <c r="A50" s="17">
        <v>49</v>
      </c>
      <c r="B50" s="14" t="s">
        <v>63</v>
      </c>
      <c r="C50" s="14">
        <v>91.54</v>
      </c>
      <c r="D50" s="19">
        <f t="shared" si="3"/>
        <v>92.518914394895603</v>
      </c>
      <c r="E50" s="19">
        <f t="shared" si="1"/>
        <v>-0.97891439489559673</v>
      </c>
      <c r="F50" s="19">
        <f t="shared" si="2"/>
        <v>0.95827339253381227</v>
      </c>
    </row>
    <row r="51" spans="1:7" x14ac:dyDescent="0.25">
      <c r="A51" s="17">
        <v>50</v>
      </c>
      <c r="B51" s="14" t="s">
        <v>64</v>
      </c>
      <c r="C51" s="14">
        <v>88.84</v>
      </c>
      <c r="D51" s="19">
        <f t="shared" si="3"/>
        <v>93.497110773462495</v>
      </c>
      <c r="E51" s="19">
        <f t="shared" si="1"/>
        <v>-4.6571107734624917</v>
      </c>
      <c r="F51" s="19">
        <f t="shared" si="2"/>
        <v>21.688680756300407</v>
      </c>
    </row>
    <row r="52" spans="1:7" x14ac:dyDescent="0.25">
      <c r="B52" s="11"/>
      <c r="C52" s="12"/>
    </row>
    <row r="53" spans="1:7" x14ac:dyDescent="0.25">
      <c r="B53" s="11"/>
      <c r="G53" s="4"/>
    </row>
    <row r="54" spans="1:7" x14ac:dyDescent="0.25">
      <c r="B54" s="11"/>
      <c r="G54" s="4"/>
    </row>
    <row r="56" spans="1:7" x14ac:dyDescent="0.25">
      <c r="B56" s="4"/>
      <c r="G56" s="4"/>
    </row>
    <row r="57" spans="1:7" x14ac:dyDescent="0.25">
      <c r="G57" s="4"/>
    </row>
    <row r="58" spans="1:7" x14ac:dyDescent="0.25">
      <c r="G58" s="4"/>
    </row>
    <row r="59" spans="1:7" x14ac:dyDescent="0.25">
      <c r="G59" s="4"/>
    </row>
  </sheetData>
  <mergeCells count="1">
    <mergeCell ref="I26:L2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Modelo1</vt:lpstr>
      <vt:lpstr>Modelo2</vt:lpstr>
      <vt:lpstr>Modelo3</vt:lpstr>
      <vt:lpstr>Modelo2!alpha</vt:lpstr>
      <vt:lpstr>Modelo3!alpha</vt:lpstr>
      <vt:lpstr>alpha</vt:lpstr>
      <vt:lpstr>Modelo2!beta0</vt:lpstr>
      <vt:lpstr>Modelo3!beta0</vt:lpstr>
      <vt:lpstr>beta0</vt:lpstr>
      <vt:lpstr>Modelo2!beta1</vt:lpstr>
      <vt:lpstr>Modelo3!beta1</vt:lpstr>
      <vt:lpstr>beta1</vt:lpstr>
      <vt:lpstr>Cambio</vt:lpstr>
      <vt:lpstr>cb</vt:lpstr>
      <vt:lpstr>Modelo2!gamma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2016-10-07T16:03:27Z</dcterms:created>
  <dcterms:modified xsi:type="dcterms:W3CDTF">2016-10-07T18:22:24Z</dcterms:modified>
</cp:coreProperties>
</file>