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Dell User\Dropbox\Total economic value paper-An Ha\modelHa\Data\"/>
    </mc:Choice>
  </mc:AlternateContent>
  <xr:revisionPtr revIDLastSave="0" documentId="13_ncr:1_{06847DAA-89E0-4028-8D2D-20F0E9E821E5}" xr6:coauthVersionLast="43" xr6:coauthVersionMax="43" xr10:uidLastSave="{00000000-0000-0000-0000-000000000000}"/>
  <bookViews>
    <workbookView xWindow="-110" yWindow="-110" windowWidth="19420" windowHeight="10420" tabRatio="803" firstSheet="1" activeTab="8" xr2:uid="{00000000-000D-0000-FFFF-FFFF00000000}"/>
  </bookViews>
  <sheets>
    <sheet name="1 Coal subcritical" sheetId="3" r:id="rId1"/>
    <sheet name="1 Coal supercritical" sheetId="4" r:id="rId2"/>
    <sheet name="1 Coal ultra-supercrital" sheetId="10" r:id="rId3"/>
    <sheet name="2 SCGT" sheetId="13" r:id="rId4"/>
    <sheet name="2 CCGT" sheetId="15" r:id="rId5"/>
    <sheet name="3 Small hydro" sheetId="18" r:id="rId6"/>
    <sheet name="3 Large hydro" sheetId="19" r:id="rId7"/>
    <sheet name="4 Solar PV" sheetId="20" r:id="rId8"/>
    <sheet name="5 Wind onshore" sheetId="21" r:id="rId9"/>
    <sheet name="5 Wind offshore" sheetId="22" r:id="rId10"/>
    <sheet name="6 Biomass power plant (small)" sheetId="23" r:id="rId11"/>
    <sheet name="7 MSW incineration" sheetId="24" r:id="rId12"/>
    <sheet name="7 Landfill gas" sheetId="25" r:id="rId13"/>
    <sheet name="8 Biogas power plant (small)" sheetId="26" r:id="rId14"/>
    <sheet name="9 Diesel power plant" sheetId="27" r:id="rId15"/>
    <sheet name="10 Geothermal - small" sheetId="28" r:id="rId16"/>
    <sheet name="10 Geothermal - large" sheetId="29" r:id="rId17"/>
    <sheet name="11 Hydro pumped storage" sheetId="30" r:id="rId18"/>
    <sheet name="12 Batteries" sheetId="31" r:id="rId19"/>
  </sheets>
  <externalReferences>
    <externalReference r:id="rId20"/>
    <externalReference r:id="rId21"/>
    <externalReference r:id="rId22"/>
  </externalReferences>
  <definedNames>
    <definedName name="_Toc319151884" localSheetId="0">'1 Coal subcritical'!$B$1</definedName>
    <definedName name="_Toc319151884" localSheetId="1">'1 Coal supercritical'!$B$1</definedName>
    <definedName name="_Toc319151884" localSheetId="2">'1 Coal ultra-supercrital'!$B$1</definedName>
    <definedName name="_Toc319151884" localSheetId="16">'10 Geothermal - large'!$B$1</definedName>
    <definedName name="_Toc319151884" localSheetId="15">'10 Geothermal - small'!$B$1</definedName>
    <definedName name="_Toc319151884" localSheetId="17">'11 Hydro pumped storage'!$B$1</definedName>
    <definedName name="_Toc319151884" localSheetId="4">'2 CCGT'!$B$1</definedName>
    <definedName name="_Toc319151884" localSheetId="3">'2 SCGT'!$B$1</definedName>
    <definedName name="_Toc319151884" localSheetId="6">'3 Large hydro'!$B$1</definedName>
    <definedName name="_Toc319151884" localSheetId="5">'3 Small hydro'!$B$1</definedName>
    <definedName name="_Toc319151884" localSheetId="7">'4 Solar PV'!$B$1</definedName>
    <definedName name="_Toc319151884" localSheetId="9">'5 Wind offshore'!$B$1</definedName>
    <definedName name="_Toc319151884" localSheetId="8">'5 Wind onshore'!$B$1</definedName>
    <definedName name="_Toc319151884" localSheetId="10">'6 Biomass power plant (small)'!$B$1</definedName>
    <definedName name="_Toc319151884" localSheetId="12">'7 Landfill gas'!$B$1</definedName>
    <definedName name="_Toc319151884" localSheetId="11">'7 MSW incineration'!$B$1</definedName>
    <definedName name="_Toc319151884" localSheetId="13">'8 Biogas power plant (small)'!$B$1</definedName>
    <definedName name="_Toc319151884" localSheetId="14">'9 Diesel power plant'!$B$1</definedName>
    <definedName name="_Toc423599101" localSheetId="0">'1 Coal subcritical'!$B$18</definedName>
    <definedName name="_Toc423599101" localSheetId="1">'1 Coal supercritical'!$B$18</definedName>
    <definedName name="_Toc423599101" localSheetId="2">'1 Coal ultra-supercrital'!$B$18</definedName>
    <definedName name="_Toc423599101" localSheetId="16">'10 Geothermal - large'!$B$18</definedName>
    <definedName name="_Toc423599101" localSheetId="15">'10 Geothermal - small'!$B$18</definedName>
    <definedName name="_Toc423599101" localSheetId="17">'11 Hydro pumped storage'!$B$18</definedName>
    <definedName name="_Toc423599101" localSheetId="4">'2 CCGT'!$B$18</definedName>
    <definedName name="_Toc423599101" localSheetId="3">'2 SCGT'!$B$18</definedName>
    <definedName name="_Toc423599101" localSheetId="6">'3 Large hydro'!$B$18</definedName>
    <definedName name="_Toc423599101" localSheetId="5">'3 Small hydro'!$B$18</definedName>
    <definedName name="_Toc423599101" localSheetId="7">'4 Solar PV'!$B$18</definedName>
    <definedName name="_Toc423599101" localSheetId="9">'5 Wind offshore'!$B$18</definedName>
    <definedName name="_Toc423599101" localSheetId="8">'5 Wind onshore'!$B$18</definedName>
    <definedName name="_Toc423599101" localSheetId="10">'6 Biomass power plant (small)'!$B$18</definedName>
    <definedName name="_Toc423599101" localSheetId="12">'7 Landfill gas'!$B$18</definedName>
    <definedName name="_Toc423599101" localSheetId="11">'7 MSW incineration'!$B$18</definedName>
    <definedName name="_Toc423599101" localSheetId="13">'8 Biogas power plant (small)'!$B$18</definedName>
    <definedName name="_Toc423599101" localSheetId="14">'9 Diesel power plant'!$B$18</definedName>
    <definedName name="BTV11_15">'[1]arbejds ark LARGE New'!$K$33</definedName>
    <definedName name="BVT17_15">'[1]arbejds ark LARGE New'!$S$67</definedName>
    <definedName name="EUR16tilEUR15">'[1]22 Photovoltaics  LARGE Old'!$N$2</definedName>
    <definedName name="eurdkk" localSheetId="4">[2]Constants!$C$3</definedName>
    <definedName name="eurdkk" localSheetId="3">[2]Constants!$C$3</definedName>
    <definedName name="eurdkk" localSheetId="6">[2]Constants!$C$3</definedName>
    <definedName name="eurdkk" localSheetId="5">[2]Constants!$C$3</definedName>
    <definedName name="eurdkk">[3]Constants!$C$3</definedName>
    <definedName name="_xlnm.Print_Area" localSheetId="0">'1 Coal subcritical'!$B$3:$L$33</definedName>
    <definedName name="_xlnm.Print_Area" localSheetId="1">'1 Coal supercritical'!$A$1:$K$43</definedName>
    <definedName name="_xlnm.Print_Area" localSheetId="2">'1 Coal ultra-supercrital'!$A$1:$K$43</definedName>
    <definedName name="_xlnm.Print_Area" localSheetId="16">'10 Geothermal - large'!$A$1:$K$47</definedName>
    <definedName name="_xlnm.Print_Area" localSheetId="15">'10 Geothermal - small'!$A$1:$K$47</definedName>
    <definedName name="_xlnm.Print_Area" localSheetId="17">'11 Hydro pumped storage'!$A$1:$K$46</definedName>
    <definedName name="_xlnm.Print_Area" localSheetId="4">'2 CCGT'!$A$1:$K$46</definedName>
    <definedName name="_xlnm.Print_Area" localSheetId="3">'2 SCGT'!$A$1:$K$45</definedName>
    <definedName name="_xlnm.Print_Area" localSheetId="6">'3 Large hydro'!$A$1:$K$50</definedName>
    <definedName name="_xlnm.Print_Area" localSheetId="5">'3 Small hydro'!$A$1:$K$47</definedName>
    <definedName name="_xlnm.Print_Area" localSheetId="7">'4 Solar PV'!$A$1:$K$57</definedName>
    <definedName name="_xlnm.Print_Area" localSheetId="9">'5 Wind offshore'!$A$1:$K$43</definedName>
    <definedName name="_xlnm.Print_Area" localSheetId="8">'5 Wind onshore'!$A$1:$K$45</definedName>
    <definedName name="_xlnm.Print_Area" localSheetId="10">'6 Biomass power plant (small)'!$A$1:$K$47</definedName>
    <definedName name="_xlnm.Print_Area" localSheetId="12">'7 Landfill gas'!$A$1:$K$41</definedName>
    <definedName name="_xlnm.Print_Area" localSheetId="11">'7 MSW incineration'!$A$1:$K$39</definedName>
    <definedName name="_xlnm.Print_Area" localSheetId="13">'8 Biogas power plant (small)'!$A$1:$K$48</definedName>
    <definedName name="_xlnm.Print_Area" localSheetId="14">'9 Diesel power plant'!$A$1:$K$44</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Z_FBE4F0C3_CBBF_4CF0_8D5E_05EE5C056A7A_.wvu.Cols" localSheetId="0" hidden="1">'1 Coal subcritical'!#REF!</definedName>
    <definedName name="Z_FBE4F0C3_CBBF_4CF0_8D5E_05EE5C056A7A_.wvu.Cols" localSheetId="1" hidden="1">'1 Coal supercritical'!#REF!</definedName>
    <definedName name="Z_FBE4F0C3_CBBF_4CF0_8D5E_05EE5C056A7A_.wvu.Cols" localSheetId="2" hidden="1">'1 Coal ultra-supercrital'!#REF!</definedName>
    <definedName name="Z_FBE4F0C3_CBBF_4CF0_8D5E_05EE5C056A7A_.wvu.Cols" localSheetId="16" hidden="1">'10 Geothermal - large'!#REF!</definedName>
    <definedName name="Z_FBE4F0C3_CBBF_4CF0_8D5E_05EE5C056A7A_.wvu.Cols" localSheetId="15" hidden="1">'10 Geothermal - small'!#REF!</definedName>
    <definedName name="Z_FBE4F0C3_CBBF_4CF0_8D5E_05EE5C056A7A_.wvu.Cols" localSheetId="17" hidden="1">'11 Hydro pumped storage'!#REF!</definedName>
    <definedName name="Z_FBE4F0C3_CBBF_4CF0_8D5E_05EE5C056A7A_.wvu.Cols" localSheetId="4" hidden="1">'2 CCGT'!#REF!</definedName>
    <definedName name="Z_FBE4F0C3_CBBF_4CF0_8D5E_05EE5C056A7A_.wvu.Cols" localSheetId="3" hidden="1">'2 SCGT'!#REF!</definedName>
    <definedName name="Z_FBE4F0C3_CBBF_4CF0_8D5E_05EE5C056A7A_.wvu.Cols" localSheetId="6" hidden="1">'3 Large hydro'!#REF!</definedName>
    <definedName name="Z_FBE4F0C3_CBBF_4CF0_8D5E_05EE5C056A7A_.wvu.Cols" localSheetId="5" hidden="1">'3 Small hydro'!#REF!</definedName>
    <definedName name="Z_FBE4F0C3_CBBF_4CF0_8D5E_05EE5C056A7A_.wvu.Cols" localSheetId="7" hidden="1">'4 Solar PV'!#REF!</definedName>
    <definedName name="Z_FBE4F0C3_CBBF_4CF0_8D5E_05EE5C056A7A_.wvu.Cols" localSheetId="9" hidden="1">'5 Wind offshore'!#REF!</definedName>
    <definedName name="Z_FBE4F0C3_CBBF_4CF0_8D5E_05EE5C056A7A_.wvu.Cols" localSheetId="8" hidden="1">'5 Wind onshore'!#REF!</definedName>
    <definedName name="Z_FBE4F0C3_CBBF_4CF0_8D5E_05EE5C056A7A_.wvu.Cols" localSheetId="10" hidden="1">'6 Biomass power plant (small)'!#REF!</definedName>
    <definedName name="Z_FBE4F0C3_CBBF_4CF0_8D5E_05EE5C056A7A_.wvu.Cols" localSheetId="12" hidden="1">'7 Landfill gas'!#REF!</definedName>
    <definedName name="Z_FBE4F0C3_CBBF_4CF0_8D5E_05EE5C056A7A_.wvu.Cols" localSheetId="11" hidden="1">'7 MSW incineration'!#REF!</definedName>
    <definedName name="Z_FBE4F0C3_CBBF_4CF0_8D5E_05EE5C056A7A_.wvu.Cols" localSheetId="13" hidden="1">'8 Biogas power plant (small)'!#REF!</definedName>
    <definedName name="Z_FBE4F0C3_CBBF_4CF0_8D5E_05EE5C056A7A_.wvu.Cols" localSheetId="14" hidden="1">'9 Diesel power plant'!#REF!</definedName>
    <definedName name="Z_FBE4F0C3_CBBF_4CF0_8D5E_05EE5C056A7A_.wvu.PrintArea" localSheetId="0" hidden="1">'1 Coal subcritical'!$A$1:$L$35</definedName>
    <definedName name="Z_FBE4F0C3_CBBF_4CF0_8D5E_05EE5C056A7A_.wvu.PrintArea" localSheetId="1" hidden="1">'1 Coal supercritical'!$A$1:$K$35</definedName>
    <definedName name="Z_FBE4F0C3_CBBF_4CF0_8D5E_05EE5C056A7A_.wvu.PrintArea" localSheetId="2" hidden="1">'1 Coal ultra-supercrital'!$A$1:$K$35</definedName>
    <definedName name="Z_FBE4F0C3_CBBF_4CF0_8D5E_05EE5C056A7A_.wvu.PrintArea" localSheetId="16" hidden="1">'10 Geothermal - large'!$A$1:$K$38</definedName>
    <definedName name="Z_FBE4F0C3_CBBF_4CF0_8D5E_05EE5C056A7A_.wvu.PrintArea" localSheetId="15" hidden="1">'10 Geothermal - small'!$A$1:$K$38</definedName>
    <definedName name="Z_FBE4F0C3_CBBF_4CF0_8D5E_05EE5C056A7A_.wvu.PrintArea" localSheetId="17" hidden="1">'11 Hydro pumped storage'!$A$1:$K$38</definedName>
    <definedName name="Z_FBE4F0C3_CBBF_4CF0_8D5E_05EE5C056A7A_.wvu.PrintArea" localSheetId="4" hidden="1">'2 CCGT'!$A$1:$K$35</definedName>
    <definedName name="Z_FBE4F0C3_CBBF_4CF0_8D5E_05EE5C056A7A_.wvu.PrintArea" localSheetId="3" hidden="1">'2 SCGT'!$A$1:$K$35</definedName>
    <definedName name="Z_FBE4F0C3_CBBF_4CF0_8D5E_05EE5C056A7A_.wvu.PrintArea" localSheetId="6" hidden="1">'3 Large hydro'!$A$1:$K$37</definedName>
    <definedName name="Z_FBE4F0C3_CBBF_4CF0_8D5E_05EE5C056A7A_.wvu.PrintArea" localSheetId="5" hidden="1">'3 Small hydro'!$A$1:$K$37</definedName>
    <definedName name="Z_FBE4F0C3_CBBF_4CF0_8D5E_05EE5C056A7A_.wvu.PrintArea" localSheetId="7" hidden="1">'4 Solar PV'!$A$1:$K$46</definedName>
    <definedName name="Z_FBE4F0C3_CBBF_4CF0_8D5E_05EE5C056A7A_.wvu.PrintArea" localSheetId="9" hidden="1">'5 Wind offshore'!$A$1:$K$40</definedName>
    <definedName name="Z_FBE4F0C3_CBBF_4CF0_8D5E_05EE5C056A7A_.wvu.PrintArea" localSheetId="8" hidden="1">'5 Wind onshore'!$A$1:$K$39</definedName>
    <definedName name="Z_FBE4F0C3_CBBF_4CF0_8D5E_05EE5C056A7A_.wvu.PrintArea" localSheetId="10" hidden="1">'6 Biomass power plant (small)'!$A$1:$K$35</definedName>
    <definedName name="Z_FBE4F0C3_CBBF_4CF0_8D5E_05EE5C056A7A_.wvu.PrintArea" localSheetId="12" hidden="1">'7 Landfill gas'!$A$1:$K$35</definedName>
    <definedName name="Z_FBE4F0C3_CBBF_4CF0_8D5E_05EE5C056A7A_.wvu.PrintArea" localSheetId="11" hidden="1">'7 MSW incineration'!$A$1:$K$37</definedName>
    <definedName name="Z_FBE4F0C3_CBBF_4CF0_8D5E_05EE5C056A7A_.wvu.PrintArea" localSheetId="13" hidden="1">'8 Biogas power plant (small)'!$A$1:$K$35</definedName>
    <definedName name="Z_FBE4F0C3_CBBF_4CF0_8D5E_05EE5C056A7A_.wvu.PrintArea" localSheetId="14" hidden="1">'9 Diesel power plant'!$A$1:$K$36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1" i="20" l="1"/>
  <c r="H31" i="20"/>
  <c r="G31" i="20"/>
  <c r="F31" i="20"/>
  <c r="E31" i="20"/>
  <c r="D31" i="20"/>
  <c r="C31" i="20"/>
  <c r="I14" i="20"/>
  <c r="H14" i="20"/>
  <c r="G14" i="20"/>
  <c r="F14" i="20"/>
  <c r="E14" i="20"/>
  <c r="D14" i="20" l="1"/>
  <c r="C14" i="20"/>
  <c r="C24" i="3" l="1"/>
  <c r="C32" i="3" l="1"/>
  <c r="C31" i="3"/>
  <c r="C28" i="3"/>
  <c r="C9" i="3" l="1"/>
  <c r="C33" i="3" l="1"/>
  <c r="C19" i="3"/>
  <c r="C22" i="3"/>
  <c r="C21" i="3" l="1"/>
  <c r="C20" i="3" l="1"/>
  <c r="C8" i="3"/>
</calcChain>
</file>

<file path=xl/sharedStrings.xml><?xml version="1.0" encoding="utf-8"?>
<sst xmlns="http://schemas.openxmlformats.org/spreadsheetml/2006/main" count="2097" uniqueCount="476">
  <si>
    <t xml:space="preserve">Technology </t>
  </si>
  <si>
    <t>Technology</t>
  </si>
  <si>
    <t>Uncertainty (2050)</t>
  </si>
  <si>
    <t>Note</t>
  </si>
  <si>
    <t>Ref</t>
  </si>
  <si>
    <t>Energy/technical data</t>
  </si>
  <si>
    <t>Lower</t>
  </si>
  <si>
    <t>Upper</t>
  </si>
  <si>
    <t>Generating capacity for one unit (MWe)</t>
  </si>
  <si>
    <t>A</t>
  </si>
  <si>
    <t>Electricity efficiency, net (%), name plate</t>
  </si>
  <si>
    <t>Electricity efficiency, net (%), annual average</t>
  </si>
  <si>
    <t>B</t>
  </si>
  <si>
    <t>Forced outage (%)</t>
  </si>
  <si>
    <t>Planned outage (weeks per year)</t>
  </si>
  <si>
    <t>Technical lifetime (years)</t>
  </si>
  <si>
    <t>Construction time (years)</t>
  </si>
  <si>
    <t>Minimum load (% of full load)</t>
  </si>
  <si>
    <t>Warm start-up time (hours)</t>
  </si>
  <si>
    <t>Cold start-up time (hours)</t>
  </si>
  <si>
    <t>Environment</t>
  </si>
  <si>
    <t xml:space="preserve">Financial data                                 </t>
  </si>
  <si>
    <t>References:</t>
  </si>
  <si>
    <t xml:space="preserve">Notes: </t>
  </si>
  <si>
    <t xml:space="preserve">Nominal investment (M$/MWe) </t>
  </si>
  <si>
    <t>Fixed O&amp;M ($/MWe/year)</t>
  </si>
  <si>
    <t>Generating capacity for total power plant (MWe)</t>
  </si>
  <si>
    <t xml:space="preserve">Variable O&amp;M ($/MWh) </t>
  </si>
  <si>
    <t>Additional data for non thermal plants</t>
  </si>
  <si>
    <t>Capacity factor (%), theoretical</t>
  </si>
  <si>
    <t>Capacity factor (%), incl. outages</t>
  </si>
  <si>
    <t>Start-up costs ($/MWe/start-up)</t>
  </si>
  <si>
    <t xml:space="preserve">- </t>
  </si>
  <si>
    <t>Uncertainty (2020)</t>
  </si>
  <si>
    <t>Subcritical coal power plant</t>
  </si>
  <si>
    <t>-</t>
  </si>
  <si>
    <t>1</t>
  </si>
  <si>
    <t>Learning curve approach for the development of financial parameters.</t>
  </si>
  <si>
    <t>D</t>
  </si>
  <si>
    <t>Assumed gradidual improvement to international standard in 2050.</t>
  </si>
  <si>
    <t>Maximum emission from Minister of Environment Regulation 21/2008</t>
  </si>
  <si>
    <t xml:space="preserve">Assumed no improvement for regulatory capability. </t>
  </si>
  <si>
    <t>C</t>
  </si>
  <si>
    <t>Calculated from a max of 750 mg/Nm3 to g/GJ (conversion factor 0.35 from Pollution Prevention and Abatement Handbook, 1998)</t>
  </si>
  <si>
    <t>E</t>
  </si>
  <si>
    <t>For economy of scale a proportionality factor, a, of 0.8 is suggested.</t>
  </si>
  <si>
    <t>5</t>
  </si>
  <si>
    <t>Deutsches Institut für Wirtschaftsforschung, On Start-up Costs of Thermal Power Plants in Markets with Increasing Shares of Fluctuating Renewables, 2016.</t>
  </si>
  <si>
    <t>Platts Utility Data Institute (UDI) World Electric Power Plant Database (WEPP)</t>
  </si>
  <si>
    <t>F</t>
  </si>
  <si>
    <t>Uncertainty Upper is from regulation. Lower is from current standards in Japan (2020) and South Korea (2050).</t>
  </si>
  <si>
    <t>G</t>
  </si>
  <si>
    <t>Uncertainty (Upper/Lower) is estimated as +/- 25%.</t>
  </si>
  <si>
    <t>Ultra-supercritical coal power plant</t>
  </si>
  <si>
    <t>Supercritical coal power plant</t>
  </si>
  <si>
    <t>IEA, Projected Costs of Generating Electricity, 2015.</t>
  </si>
  <si>
    <t>IEA, World Energy Outlook, 2015.</t>
  </si>
  <si>
    <t>Investment cost include the engineering, procurement and construction (EPC) cost. See description under Methodology.</t>
  </si>
  <si>
    <t>H</t>
  </si>
  <si>
    <t>Ramping configuration</t>
  </si>
  <si>
    <t>Ramping (% per minute)</t>
  </si>
  <si>
    <t>Currently cases</t>
  </si>
  <si>
    <t xml:space="preserve"> -</t>
  </si>
  <si>
    <t>Maximum emission from currently regulation of coal thermal plant on environment of Viet Nam</t>
  </si>
  <si>
    <t>Simple Cycle Gas Turbine - large system</t>
  </si>
  <si>
    <t>Ramping configurations</t>
  </si>
  <si>
    <t>1-5</t>
  </si>
  <si>
    <t>Danish Energy Agency, 2015, "Technology Catalogue on Power and Heat Generation".</t>
  </si>
  <si>
    <t>Energy and Environmental Economics, 2014, "Capital Cost Review of Power Generation Technologies - Recommendations for WECC’s 10- and 20-Year Studies".</t>
  </si>
  <si>
    <t>Vuorinen, A., 2008, "Planning of Optimal Power Systems".</t>
  </si>
  <si>
    <t>Calculated from a max of 400 mg/Nm3 to g/GJ (conversion factor 0.27 from Pollution Prevention and Abatement Handbook, 1998)</t>
  </si>
  <si>
    <t>Commercialised natural gas is practically sulphur free and produces virtually no sulphur dioxide</t>
  </si>
  <si>
    <t>The investment cost of an aero-derivative gas turbine will be in the higher end than an industrial gas turbine (ref. 5) . Roughly 50% higher.</t>
  </si>
  <si>
    <t>Soares, 2008, "Gas Turbines: A Handbook of Air, Land and Sea Applications".</t>
  </si>
  <si>
    <t>Siemens, 2010, "Flexible future for combined cycle".</t>
  </si>
  <si>
    <t>1,5</t>
  </si>
  <si>
    <t>Combined Cycle Gas Turbine</t>
  </si>
  <si>
    <t>Hydro power plant - Small system</t>
  </si>
  <si>
    <t>0.8</t>
  </si>
  <si>
    <t>Technology specific data</t>
  </si>
  <si>
    <t>Size of reservoir (MWh)</t>
  </si>
  <si>
    <t>Stepan, 2011, Workshop on Rehabilitation of Hydropower, “The 3-Phase Approach”.</t>
  </si>
  <si>
    <t>Prayogo, 2003, "Teknologi Mikrohidro dalam Pemanfaatan Sumber Daya Air untuk Menunjang Pembangunan Pedesaan. Semiloka Produk-produk Penelitian Departement Kimpraswill Makassar".</t>
  </si>
  <si>
    <t>Eurelectric, 2015, "Hydropower - Supporting a power system in transition".</t>
  </si>
  <si>
    <t>ASEAN, 2016, "Levelised cost of electricity of selected renewable technologies in the ASEAN member states".</t>
  </si>
  <si>
    <t>Branche, 2011, “Hydropower: the strongest performer in the CDM process, reflecting high quality of hydro in comparison to other renewable energy sources”.</t>
  </si>
  <si>
    <t>MEMR, 2016, "Handbook of Energy &amp; Economic Statistics of Indonesia 2016", Ministry of Energy and Mineral Resources, Jakarta, Indonesia.</t>
  </si>
  <si>
    <t>This is the efficiency of the utilization of the waters potential energy. This can not be compared with a thermal power plant that have to pay for its fuel.</t>
  </si>
  <si>
    <t>Numbers are very site sensitive. There will be an improvement by learning curve development, but this improvement will equalized because the best locations will be utilized first. The investment largely depends on civil work.</t>
  </si>
  <si>
    <t>Hydro power plant - large system</t>
  </si>
  <si>
    <t>General Electric, www.gerenewableenergy.com, Accessed: 20th July 2017</t>
  </si>
  <si>
    <t>Hydro power plants can have a very long lifetime is operated and mainted properbly. Hover Dam in USA is almost 100 years old.</t>
  </si>
  <si>
    <t>Solar PV - Large scale grid connected</t>
  </si>
  <si>
    <t xml:space="preserve">Nominal investment (M$/MWac) </t>
  </si>
  <si>
    <t>Q</t>
  </si>
  <si>
    <t>Global horizontal irradiance (kWh/m2/y)</t>
  </si>
  <si>
    <t>Transposition Factor for fixed tilt system</t>
  </si>
  <si>
    <t>Performance ratio (%)</t>
  </si>
  <si>
    <t>I</t>
  </si>
  <si>
    <t>PV module conversion efficiency (%)</t>
  </si>
  <si>
    <t/>
  </si>
  <si>
    <t>Availability (%)</t>
  </si>
  <si>
    <t>Inverter lifetime (years)</t>
  </si>
  <si>
    <t>Output</t>
  </si>
  <si>
    <t>Peak power full load hours (kWh/kWp)</t>
  </si>
  <si>
    <t>Data analysed from www.renewables.ninja for multiple locations in Indonesia.</t>
  </si>
  <si>
    <t>Cirata 1 MW Solar PV O&amp;M and Financial Perspective, Sharing Experience. PJB.</t>
  </si>
  <si>
    <t>PVGIS © Europeen Communitees 2001-2012.</t>
  </si>
  <si>
    <t>Learning curve based forecast of technology costs. Ea Energy Analyses, 2017</t>
  </si>
  <si>
    <t>See "PV module conversion efficiency (%)". The improvement in technology development is also captured in capacity factor, investment costs and space requirement.</t>
  </si>
  <si>
    <t>The production from a PV system reflects the yearly and daily variation in solar irradiation. It is possible to curtail solar, and this can be done rapidly.</t>
  </si>
  <si>
    <t>Listed as MWe. The MWp will be around 10% higher.</t>
  </si>
  <si>
    <t>Assumptions described in the section "Assumptions and perspectives for further development"</t>
  </si>
  <si>
    <t xml:space="preserve">The global irradiation is a measure of the energy resource potential available and is depended on the exact geographical location. 1900 kWh/m2 corresponds to a good location at Java. </t>
  </si>
  <si>
    <t>The DC/AC shown in the table equals module peak capacity divided by plant capacity. The sizing factor is set to the same value for all years, as it is not the technical factors of the system, which determine the sizing factor. The sizing factor is chosen according to the desired utilisation/loading of the inverter which can also reflect a desire to maximise the energy production from a given (restricted) AC-capacity.</t>
  </si>
  <si>
    <t>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In Indonesia the TF factor for fixed systems is very low, adding only 0-1 % to the production.</t>
  </si>
  <si>
    <t xml:space="preserve">The performance ratio (PR) of a photovoltaic system is the quotient of alternating current (AC) yield and the nominal yield of the generator’s direct current (DC). ThePR factor considers losses due to low irradiance, high temperature and losses in cables and inverter. The performance ratio is lower for PV plants in Indonesia compared to Northern European locations because temperature losses are higher in Indonesia. PJB's on-going project on a location at Simeulue Island, Aceh, expects a performance ratio of 80 %. </t>
  </si>
  <si>
    <t>J</t>
  </si>
  <si>
    <t>The number of full load hours is calculated based on the other values in the table. The calculation formula is: Full load hours = 1046 * sizing factor * transposition factor * performance ratio</t>
  </si>
  <si>
    <t>K</t>
  </si>
  <si>
    <t>Also known as the specific yearly energy production (kWh/kWp) of the PV modules. This value is calculated from this formula: Peak power full load hours = 1046 * transposition factor * (1-incident angle modifier loss) * (1-PV system losses etc.) * (1-inverter loss) * (1-AC grid loss).</t>
  </si>
  <si>
    <t>L</t>
  </si>
  <si>
    <t>Capacity factor = Full load hours / 8760.</t>
  </si>
  <si>
    <t>M</t>
  </si>
  <si>
    <t>Current international market prices for utility scale PV systems have been estimated based on interviews with Danish developers and an assesment of the prices from Danish and Germany tenders for PV capacity in 2016 and the beginning of 2017. The forecasted internatinal price is based on estimated learning rates for the module and invester (20 % learning rate) and balance of plant (10 % learning rate) and a projection of the cumulated PV capacity based on the IEA's 450 ppm scenario. The share that the PV module and the invester accounts for decreases over time as the result of the higher learning rate compared to the balance of plant. Indonesian prices are assumed to be somewhat higher in the first years thereafter approaching gradually the international level.</t>
  </si>
  <si>
    <t xml:space="preserve">P </t>
  </si>
  <si>
    <t>The “specific investment, total system per rated capacity W(AC)” is calculated as “specific investment, total system per Wp(DC)” multiplied by the sizing factor.</t>
  </si>
  <si>
    <t>R</t>
  </si>
  <si>
    <t>Wind power - Onshore</t>
  </si>
  <si>
    <t>1.4</t>
  </si>
  <si>
    <t>2.0</t>
  </si>
  <si>
    <t>1.0</t>
  </si>
  <si>
    <t>1.5</t>
  </si>
  <si>
    <t>Rotor diameter (m)</t>
  </si>
  <si>
    <t>Hub height (m)</t>
  </si>
  <si>
    <t>Specific power (W/m2)</t>
  </si>
  <si>
    <t>Avability (%)</t>
  </si>
  <si>
    <t>IRENA (2015). Renewable Power Generation Cost in 2014</t>
  </si>
  <si>
    <t>Danish Energy Agency, 2012/2016.Technology Data on Energy Plants - Generation of Electricity and District Heating, Energy Storage and Energy Carrier Generation and Conversion</t>
  </si>
  <si>
    <t>IEA Wind Task 26, 2015, "Wind Technology, Cost, and Performance Trends in Denmark, Germany, Ireland, Norway, the EU, and the USA: 2007–2012".</t>
  </si>
  <si>
    <t>Vestas data provided by the Sales Division for the Asian Pacific.</t>
  </si>
  <si>
    <t>The efficiency is defined as 100%. The improvement in technology development is captured in capacity factor, investment cost and space requirement.</t>
  </si>
  <si>
    <t>Equipment: Cost of turbines including transportation. Installation: Electricical infrastructure of turbine, civil works, grid connection, planning and management. The split of cost may vary considerably from project to project.</t>
  </si>
  <si>
    <t>The IEA expects approximately a doubling of the accumulated wind power capacity between 2020 and 2030 and 4-5 times more by 2050 compared to 2020. Assuming a learning of 12.5 % per annum this yields a cost reduction of approx. 13 % by 2030 and approx. 25 % by 2050.</t>
  </si>
  <si>
    <t>With sufficient wind resource available (wind speed higher than 4-6 m/s and lower than 25-30 m/s) wind turbines can always provide down regulation, and in many cases also up regulation, provided the turbine is running in power-curtailed mode (i.e. with an output which is deliberately set below the possible power based on the available wind).</t>
  </si>
  <si>
    <t>Wind power - Offshore</t>
  </si>
  <si>
    <t>Planned outage (%)</t>
  </si>
  <si>
    <t>Specific power (W(m2)</t>
  </si>
  <si>
    <t>Danish Energy Agency, 2018.Technology Data on Energy Plants - Generation of Electricity and District Heating, Energy Storage and Energy Carrier Generation and Conversion</t>
  </si>
  <si>
    <t>ASEAN Centre of Energy, 2016, "Levelised cost of electricity generation of selected renewable energy technologies in the ASEAN member states".</t>
  </si>
  <si>
    <t>IRENA, 2015, "Renewable power generation cost in 2014"</t>
  </si>
  <si>
    <t>IFC and BMF, 2017, "Converting biomass to energy - A guide for developmers and investors".</t>
  </si>
  <si>
    <t>OJK, 2014, "Clean Energy Handbook for Financial Service Institutions", Indonesia Financial Service Authority.</t>
  </si>
  <si>
    <t>IEA-ETSAP and IRENA, 2015, "Biomass for Heat and Power, Technology Brief".</t>
  </si>
  <si>
    <t>PKPPIM, 2014, "Analisis biaya dan manfaat pembiayaan investasi limbah menjadi energi melalui kredit program", Center for Climate Change and Multilateral
Policy Ministry of Finance Indonesia.</t>
  </si>
  <si>
    <t xml:space="preserve">India Central Electricity Authority, 2007, "Report on the Land Requirement of Thermal Power Stations". </t>
  </si>
  <si>
    <t>Danish Energy Agency and COWI, 2017, "Technology catalogue for biomass to energy".</t>
  </si>
  <si>
    <t>Incineration Power Plant - Municipal Solid Waste</t>
  </si>
  <si>
    <t>Waste treatment capacity (tonnes/h)</t>
  </si>
  <si>
    <t>Danish Technology Catalogue “Technology Data for Energy Plants, Danish Energy Agency 2107- update in progress</t>
  </si>
  <si>
    <t>Based on experience from the Netherlands where 30 % electric efficiency is achieve. 1 %-point efficiency subtracted to take into account higher temperature of cooling water in Indonesia (approx. +20 C).</t>
  </si>
  <si>
    <t xml:space="preserve">The investment cost is based on waste to energy CHP plant in Denmark, according to Ref 1. A waste treatment capacity of 27,7 tonnes/h is assumed and an energy content of 10,4 GJ/ton.  The specific finalcial data   is adjusted to reflect that the plant in Indonesia runs in condensing mode and hence the electric  capacity (MWe) is higher than for a combined heat and power, backpressure plant with the same treatment capacity. </t>
  </si>
  <si>
    <t>Calculated from size, fuel efficiency and an average calory value for waste of 9.7 GJ/ton.</t>
  </si>
  <si>
    <t>Landfill Gas Power Plant - Municipal Solid Waste</t>
  </si>
  <si>
    <t>OJK, 2014, "Clean Energy Handbook for Financial Service Institutions", Indonesia Financial Service Authority, Jakarta, Indonesia</t>
  </si>
  <si>
    <t>Renewables Academy" (RENAC) AG, 2014, "Biogas Technology and Biomass", Berlin, Germany.</t>
  </si>
  <si>
    <t>IEA-ETSAP and IRENA, 2015. "Biomass for Heat and Power, Technology Brief".</t>
  </si>
  <si>
    <t>MEMR, 2015, "Waste to Energy Guidebook", Jakarta, Indonesia.</t>
  </si>
  <si>
    <t>Biogas power plant</t>
  </si>
  <si>
    <t>ASEAN Centre of Energy (2016). Levelised cost of electricity generation of selected renewable energy technologies in the ASEAN member states.</t>
  </si>
  <si>
    <t>Winrock, 2015, "Buku Panduan Konversi POME Menjadi Biogas, Pengembangan Proyek di Indonesia", USAID – Winrock International.</t>
  </si>
  <si>
    <t xml:space="preserve">RENAC, 2014, "Biogas Technology and Biomass, Renewables Academy (RENAC)". </t>
  </si>
  <si>
    <t>IFC and BMF, 2017, Converting biomass to energy - A guide for developmers and investors".</t>
  </si>
  <si>
    <t>Chazaro Gerbang Internasional, 2004, "Utilization of Biogas Generated from the Anaerobic Treatment of Palm Oil Mills Effluent (POME) as Indigenous Energy Source for Rural Energy Supply and Electrification - A Pre-Feasibility Study Report"</t>
  </si>
  <si>
    <t>Diesel engine (using fuel oil)</t>
  </si>
  <si>
    <t xml:space="preserve"> </t>
  </si>
  <si>
    <t>0.05</t>
  </si>
  <si>
    <t>0.3</t>
  </si>
  <si>
    <t xml:space="preserve">Wärtsila, 2011, "White paper Combustion engine power plants", Niklas Haga, General Manager, Marketing &amp; Business Development Power Plants </t>
  </si>
  <si>
    <t>Danish Energy Agency, 2016, "Technology Data for Energy Plants"</t>
  </si>
  <si>
    <t>Minister of Environment, Regulation 21/2008</t>
  </si>
  <si>
    <t>The International Council on Combustion Engines, 2008: Guide to diesel exhaust emissions control of NOx, SOx, particles, smoke and CO2</t>
  </si>
  <si>
    <t>http://www.bwsc.com/News---Press.aspx?ID=530&amp;PID=2281&amp;Action=1&amp;NewsId=206</t>
  </si>
  <si>
    <t>BWSC once again to deliver highly efficient power plant in the Faroe Islands.</t>
  </si>
  <si>
    <t>30 % minimum load per unit - corresponds to 6 % for total plant when consisting of 5 units</t>
  </si>
  <si>
    <t>Total particulate matter</t>
  </si>
  <si>
    <t>Typical diesel exhaut emission according to Ref 3 (average of interval) unless this number exceeds the maximum allowed emission according to Minister of Environment Regulation 21/2008. Both SO2 and particulates are dependant on the fuel composition.</t>
  </si>
  <si>
    <t>Geothermal power plant - small system (binary or condensing)</t>
  </si>
  <si>
    <t>Exploration costs (M$/MWe)</t>
  </si>
  <si>
    <t>Confirmation costs (M$/MWe)</t>
  </si>
  <si>
    <t>Budisulistyo &amp; Krumdieck , 2014, "Thermodynamic and economic analysis for the pre- feasibility study of a binary geothermal power plant"</t>
  </si>
  <si>
    <t>IRENA, 2015, Renewable Power Generation Costs in 2014.</t>
  </si>
  <si>
    <t>Moon &amp; Zarrouk, 2012, “Efficiency Of Geothermal Power Plants: A Worldwide Review”.</t>
  </si>
  <si>
    <t>Yuniarto, et. al., 2015. “Geothermal Power Plant Emissions in Indonesia”.</t>
  </si>
  <si>
    <t>Geothermal Energy Association, 2006, "A Handbook on the Externalities, Employment, and Economics of Geothermal Energy".</t>
  </si>
  <si>
    <t>Climate Policy Initiative, 2015, Using Private Finance to Accelerate Geothermal Deployment: Sarulla Geothermal Power Plant, Indonesia.</t>
  </si>
  <si>
    <t>The efficiency is the thermal efficiency - meaning the utilization of heat from the ground. Since the geothermal heat is renewable and considered free, then an increase in effciency will give a lower investment cost per MW. These smaller units are assumed to be binary units at medium source temperatures.</t>
  </si>
  <si>
    <r>
      <t>Geothermal do emit H</t>
    </r>
    <r>
      <rPr>
        <vertAlign val="subscript"/>
        <sz val="9"/>
        <rFont val="Times New Roman"/>
        <family val="1"/>
      </rPr>
      <t>2</t>
    </r>
    <r>
      <rPr>
        <sz val="9"/>
        <rFont val="Times New Roman"/>
        <family val="1"/>
      </rPr>
      <t>S. From Minister of Environment Regulation 21/2008 this shall be below 35 mg/Nm</t>
    </r>
    <r>
      <rPr>
        <vertAlign val="superscript"/>
        <sz val="9"/>
        <rFont val="Times New Roman"/>
        <family val="1"/>
      </rPr>
      <t>3</t>
    </r>
    <r>
      <rPr>
        <sz val="9"/>
        <rFont val="Times New Roman"/>
        <family val="1"/>
      </rPr>
      <t>.</t>
    </r>
  </si>
  <si>
    <t>Investment cost are including Exploration and Confirmation costs (see under Technology specific data).</t>
  </si>
  <si>
    <t>Geothermal power plant - large system (flash or dry)</t>
  </si>
  <si>
    <t>Geothermal Energy Association, 2015, "Geothermal Energy Association Issue Brief: Firm and Flexible Power Services Available from Geothermal Facilities"</t>
  </si>
  <si>
    <t>The efficiency is the thermal efficiency - meaning the utilization of heat from the ground. Since the geothermal heat is renewable and considered free, then an increase in effciency will give a lower investment cost per MW. These large units are assumed to be flach units at high source temperatures.</t>
  </si>
  <si>
    <t>Uncertainty (Upper/Lower) is estimated as +/- 25%, which is an estimate build upon cases from IRENA (ref. 3)</t>
  </si>
  <si>
    <t>The learning rate is assumed to impact the geothermal specific equipment and installation. The power plant units (i.e. the turbine and pump) is assumed to have very litle development. From Ref. 3 it is assumed that half of the investment cost are on the geothermal specific equipment.</t>
  </si>
  <si>
    <t>Hydro pumped storage</t>
  </si>
  <si>
    <t xml:space="preserve"> - of which equipment (%)</t>
  </si>
  <si>
    <t xml:space="preserve"> - of which installation (%)</t>
  </si>
  <si>
    <t>Load/unload time (hours)</t>
  </si>
  <si>
    <t>Lazard, 2016, “Lazard’s Levelised Cost of Storage – version 2.0”.</t>
  </si>
  <si>
    <t>MWH, 2009, Technical Analysis of Pumped Storage and Integration with Wind Power in the Pacific Northwest</t>
  </si>
  <si>
    <t>U.S. Department of Energy, 2015, “Hydropower Market Report”.</t>
  </si>
  <si>
    <t>Connolly, 2009, "A Review of Energy Storage Technologies - For the integration of fluctuating renewable energy".</t>
  </si>
  <si>
    <t>IRENA, 2012, "Renewable Energy Technologies: Cost Analysis Series - Hydropower".</t>
  </si>
  <si>
    <t xml:space="preserve">Size per turbine. </t>
  </si>
  <si>
    <t>Uncertainty (Upper/Lower) is estimated as +/- 50%.</t>
  </si>
  <si>
    <t>The size of the total power plant and not per unit (turbine).</t>
  </si>
  <si>
    <t>Biomass power plant (small plant)</t>
  </si>
  <si>
    <t>Ea Energy Analyses and Danish Energy Agency, 2017, "Technology Data for the Indonesian Power Sector - Catalogue for Generation and Storage of Electricity"</t>
  </si>
  <si>
    <t xml:space="preserve">Lithium-ion battery </t>
  </si>
  <si>
    <t>Energy storage capacity for one unit (MWh)</t>
  </si>
  <si>
    <t>Output capacity for one unit (MW)</t>
  </si>
  <si>
    <t>Input capacity for one unit (MW)</t>
  </si>
  <si>
    <t>Round trip efficiency (%) AC</t>
  </si>
  <si>
    <t>Round trip efficiency (%) DC</t>
  </si>
  <si>
    <t>- Discharge efficiency (%)</t>
  </si>
  <si>
    <t>Energy losses during storage (%/day)</t>
  </si>
  <si>
    <t>Regulation ability</t>
  </si>
  <si>
    <t>Response time from idle to full-rated discharge (sec)</t>
  </si>
  <si>
    <t>Response time from full-rated charge to full-rated discharge (sec)</t>
  </si>
  <si>
    <t>Financial data</t>
  </si>
  <si>
    <t>Specific investment (M$ per MWh)</t>
  </si>
  <si>
    <t>- energy component (M$/MWh)</t>
  </si>
  <si>
    <t>- capacity component (M$/MW) PCS</t>
  </si>
  <si>
    <t>- other project costs (M$/MWh)</t>
  </si>
  <si>
    <t>Fixed O&amp;M (k$/MW/year)</t>
  </si>
  <si>
    <t>Variable O&amp;M ($/MW/year)</t>
  </si>
  <si>
    <t>Energy storage expansion cost (M$/MWh)</t>
  </si>
  <si>
    <t>Output capacity expansion cost (M$/MW)</t>
  </si>
  <si>
    <t>Alternative Investment cost (M$/MW)</t>
  </si>
  <si>
    <t>Lifetime in total number of cycles</t>
  </si>
  <si>
    <t>Specific power (W/kg)</t>
  </si>
  <si>
    <t>Power density (kW/m3)</t>
  </si>
  <si>
    <t>Specific energy (Wh/kg)</t>
  </si>
  <si>
    <t>Energy density (kWh/m3)</t>
  </si>
  <si>
    <t>Data Sheet Notes:</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</si>
  <si>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1MW (1C)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</si>
  <si>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</si>
  <si>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</si>
  <si>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2015-2020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</si>
  <si>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</si>
  <si>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</si>
  <si>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</si>
  <si>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</si>
  <si>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1MW (1C) battery.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</si>
  <si>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</si>
  <si>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The ’energy component (M€/MWh)’, ‘capacity component (M€/MW) PCS’ and ‘other project costs (M€/MWh)’ does not sum up to the ‘Specific investment (M€2015 per MWh) since the units are individually forecasted, and since the C-rate was not assumed to be the same for all the forecasted years.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</si>
  <si>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</si>
  <si>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Inverter replacement is expected every 10 years [22].</t>
  </si>
  <si>
    <t xml:space="preserve">N.  Variable O&amp;M is assumed to be 2.1 €/MWh in 2015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</si>
  <si>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</si>
  <si>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</si>
  <si>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M€2015/MW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</si>
  <si>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</si>
  <si>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 xml:space="preserve">S.    Specific power, power density, Specific energy and energy density is provided for discharge mode, starting with the values provided in the section “Typical characteristics and capacities”. A charge/discharge conversion factor of 12 can be derived from this section. The expected development depends on the successive R&amp;D progress as indicated in the section “Research and development perspectives” [2,24].  </t>
  </si>
  <si>
    <t>References</t>
  </si>
  <si>
    <t>[1]</t>
  </si>
  <si>
    <t>Leclanche. Lithium Ion Technology and Product Description, (2018). http://www.leclanche.com/technology-products/leclanche-technology/lithium-ion-cells/</t>
  </si>
  <si>
    <t>[2]</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</si>
  <si>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</si>
  <si>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</si>
  <si>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</si>
  <si>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</si>
  <si>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 / 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</si>
  <si>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</si>
  <si>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</si>
  <si>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</si>
  <si>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</si>
  <si>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</si>
  <si>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</si>
  <si>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</si>
  <si>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</si>
  <si>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</si>
  <si>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</si>
  <si>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</si>
  <si>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</si>
  <si>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</si>
  <si>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</si>
  <si>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</si>
  <si>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</si>
  <si>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</si>
  <si>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</si>
  <si>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</si>
  <si>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</si>
  <si>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</si>
  <si>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</si>
  <si>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</si>
  <si>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</si>
  <si>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</si>
  <si>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</si>
  <si>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</si>
  <si>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</si>
  <si>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</si>
  <si>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</si>
  <si>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</si>
  <si>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</si>
  <si>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</si>
  <si>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</si>
  <si>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[22]</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</si>
  <si>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</si>
  <si>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</si>
  <si>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</si>
  <si>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</si>
  <si>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</si>
  <si>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</si>
  <si>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</si>
  <si>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</si>
  <si>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</si>
  <si>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</si>
  <si>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</si>
  <si>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</si>
  <si>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</si>
  <si>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</si>
  <si>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</si>
  <si>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</si>
  <si>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</si>
  <si>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</si>
  <si>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</si>
  <si>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</si>
  <si>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</si>
  <si>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</si>
  <si>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</si>
  <si>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</si>
  <si>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</si>
  <si>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</si>
  <si>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</si>
  <si>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</si>
  <si>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</si>
  <si>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</si>
  <si>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</si>
  <si>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[38]</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</si>
  <si>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</si>
  <si>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</si>
  <si>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</si>
  <si>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</si>
  <si>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</si>
  <si>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</si>
  <si>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</si>
  <si>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</si>
  <si>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</si>
  <si>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</si>
  <si>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</si>
  <si>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[44]</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</si>
  <si>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</si>
  <si>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</si>
  <si>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</si>
  <si>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</si>
  <si>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</si>
  <si>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</si>
  <si>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</si>
  <si>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</si>
  <si>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</si>
  <si>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</si>
  <si>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</si>
  <si>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</si>
  <si>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</si>
  <si>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</si>
  <si>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</si>
  <si>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</si>
  <si>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</si>
  <si>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[53]</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</si>
  <si>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</si>
  <si>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</si>
  <si>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</si>
  <si>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[55]</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</si>
  <si>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</si>
  <si>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</si>
  <si>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</si>
  <si>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A,B</t>
  </si>
  <si>
    <t>&lt;0.08</t>
  </si>
  <si>
    <t>N</t>
  </si>
  <si>
    <t>O</t>
  </si>
  <si>
    <t>P</t>
  </si>
  <si>
    <t>S</t>
  </si>
  <si>
    <t>Assumed gradual improvement to international standard in 2050.</t>
  </si>
  <si>
    <t>Assumed no improvement for regulatory capability from 2030 to 2050</t>
  </si>
  <si>
    <t>Gelex Ninh Thuan PV solar photovoltaic plant located in Thuan Nam district, Ninh Thuan province with installed capacity of 50 MWp</t>
  </si>
  <si>
    <t>Bau Ngu lake PV plant located in Ninh Phuoc and Thuan Nam district, Ninh Thuan province with 61.8 MWp of installed capacity</t>
  </si>
  <si>
    <t>The cost of O&amp;M includes insurance and regular replacement of inverters and land-lease. Annual O&amp;M is based on the Danish TC.</t>
  </si>
  <si>
    <t>The O&amp;M costs have been set at 50 % higher than in the Danish TC (ref. 4 above).</t>
  </si>
  <si>
    <t>Nominal investment (M$/MWe) including grid investment</t>
  </si>
  <si>
    <t>The costs for offshore (not near shore) from the Danish TC (ref. 1 above) has been used as a best estimate for offshore in Vietnam.</t>
  </si>
  <si>
    <r>
      <t xml:space="preserve">Danish Technology Catalogue </t>
    </r>
    <r>
      <rPr>
        <i/>
        <sz val="9"/>
        <rFont val="Times New Roman"/>
        <family val="1"/>
      </rPr>
      <t>“Technology Data for Energy Plants, 2012, PV updated in 2015.</t>
    </r>
  </si>
  <si>
    <t>Generating capacity for one unit (MWp)</t>
  </si>
  <si>
    <t>Generating capacity for total power plant (MWac)</t>
  </si>
  <si>
    <t>Start-up costs ($/MWac/start-up)</t>
  </si>
  <si>
    <t>DC/AC sizing factor (Wp/Wac)</t>
  </si>
  <si>
    <t>Full load hours (kWh/kWac)</t>
  </si>
  <si>
    <t>1;2;3</t>
  </si>
  <si>
    <t>A;E</t>
  </si>
  <si>
    <t>2;4</t>
  </si>
  <si>
    <t>A;C</t>
  </si>
  <si>
    <t>D;G</t>
  </si>
  <si>
    <t>1;3</t>
  </si>
  <si>
    <t>1;3;6;7</t>
  </si>
  <si>
    <t>D;F;G</t>
  </si>
  <si>
    <t>1;2</t>
  </si>
  <si>
    <t>3;8</t>
  </si>
  <si>
    <t>A;D</t>
  </si>
  <si>
    <t>3;7</t>
  </si>
  <si>
    <t>F;G</t>
  </si>
  <si>
    <t>1;3;5;10</t>
  </si>
  <si>
    <t>1;5</t>
  </si>
  <si>
    <t>7;8</t>
  </si>
  <si>
    <t>1;3;10</t>
  </si>
  <si>
    <t>8;9</t>
  </si>
  <si>
    <t>C;D</t>
  </si>
  <si>
    <t>4;5;6;7</t>
  </si>
  <si>
    <t>4;5;7</t>
  </si>
  <si>
    <t>1;8;10</t>
  </si>
  <si>
    <t>2;12</t>
  </si>
  <si>
    <t>D;E</t>
  </si>
  <si>
    <t>1;4;5;6;9</t>
  </si>
  <si>
    <t>1;4;5;6</t>
  </si>
  <si>
    <t>1;6</t>
  </si>
  <si>
    <t>1;9</t>
  </si>
  <si>
    <t>D;R</t>
  </si>
  <si>
    <t>1;3;4</t>
  </si>
  <si>
    <t>5;6</t>
  </si>
  <si>
    <t>9;10</t>
  </si>
  <si>
    <t>J; L</t>
  </si>
  <si>
    <t>K; L</t>
  </si>
  <si>
    <t>1; 2</t>
  </si>
  <si>
    <t>1;3;7</t>
  </si>
  <si>
    <t>8;10</t>
  </si>
  <si>
    <t>4-8;11</t>
  </si>
  <si>
    <t>4;5;8;11</t>
  </si>
  <si>
    <t>5;11</t>
  </si>
  <si>
    <t>3;5;8;9</t>
  </si>
  <si>
    <t>5;7;9</t>
  </si>
  <si>
    <t>6;9</t>
  </si>
  <si>
    <t>B; C</t>
  </si>
  <si>
    <t>3;4</t>
  </si>
  <si>
    <t>6;7</t>
  </si>
  <si>
    <t>1;8</t>
  </si>
  <si>
    <t>C;D;E</t>
  </si>
  <si>
    <t>1;2;4;8</t>
  </si>
  <si>
    <t>1;4</t>
  </si>
  <si>
    <t>B;D;E</t>
  </si>
  <si>
    <t>1;2;3;4</t>
  </si>
  <si>
    <t>B;D</t>
  </si>
  <si>
    <t>1;3;5</t>
  </si>
  <si>
    <t>2;5</t>
  </si>
  <si>
    <t>C;E</t>
  </si>
  <si>
    <t>3;4;6.7</t>
  </si>
  <si>
    <t>1;7</t>
  </si>
  <si>
    <t>2;14</t>
  </si>
  <si>
    <t>3;21;22;51</t>
  </si>
  <si>
    <t>18;50;52</t>
  </si>
  <si>
    <t>3;5;8;14</t>
  </si>
  <si>
    <t>44;48</t>
  </si>
  <si>
    <t>54–56</t>
  </si>
  <si>
    <t>22;40;54</t>
  </si>
  <si>
    <t>41;44;48;54–56</t>
  </si>
  <si>
    <t>3–5;14</t>
  </si>
  <si>
    <t>2;24</t>
  </si>
  <si>
    <t>Fixed O&amp;M ($/MWac/year)</t>
  </si>
  <si>
    <t>2; 3</t>
  </si>
  <si>
    <r>
      <t>Space requirement (1000 m</t>
    </r>
    <r>
      <rPr>
        <vertAlign val="superscript"/>
        <sz val="7"/>
        <rFont val="Calibri"/>
        <family val="1"/>
        <scheme val="minor"/>
      </rPr>
      <t>2</t>
    </r>
    <r>
      <rPr>
        <sz val="7"/>
        <rFont val="Calibri"/>
        <family val="1"/>
        <scheme val="minor"/>
      </rPr>
      <t>/MWe)</t>
    </r>
  </si>
  <si>
    <r>
      <t>PM 2.5 (gram per Nm</t>
    </r>
    <r>
      <rPr>
        <vertAlign val="superscript"/>
        <sz val="7"/>
        <rFont val="Times New Roman"/>
        <family val="1"/>
      </rPr>
      <t>3</t>
    </r>
    <r>
      <rPr>
        <sz val="7"/>
        <rFont val="Times New Roman"/>
        <family val="1"/>
      </rPr>
      <t>)</t>
    </r>
  </si>
  <si>
    <r>
      <t>SO</t>
    </r>
    <r>
      <rPr>
        <vertAlign val="subscript"/>
        <sz val="7"/>
        <rFont val="Times New Roman"/>
        <family val="1"/>
      </rPr>
      <t>2</t>
    </r>
    <r>
      <rPr>
        <sz val="7"/>
        <rFont val="Times New Roman"/>
        <family val="1"/>
      </rPr>
      <t xml:space="preserve"> (degree of desulphuring, %) </t>
    </r>
  </si>
  <si>
    <r>
      <t>NO</t>
    </r>
    <r>
      <rPr>
        <vertAlign val="subscript"/>
        <sz val="7"/>
        <rFont val="Times New Roman"/>
        <family val="1"/>
      </rPr>
      <t>X</t>
    </r>
    <r>
      <rPr>
        <sz val="7"/>
        <rFont val="Times New Roman"/>
        <family val="1"/>
      </rPr>
      <t xml:space="preserve"> (g per GJ fuel) </t>
    </r>
  </si>
  <si>
    <r>
      <t>Space requirement (1000 m</t>
    </r>
    <r>
      <rPr>
        <vertAlign val="superscript"/>
        <sz val="7"/>
        <rFont val="Times New Roman"/>
        <family val="1"/>
      </rPr>
      <t>2</t>
    </r>
    <r>
      <rPr>
        <sz val="7"/>
        <rFont val="Times New Roman"/>
        <family val="1"/>
      </rPr>
      <t>/MWe)</t>
    </r>
  </si>
  <si>
    <r>
      <t>PM 2.5 (mg per Nm</t>
    </r>
    <r>
      <rPr>
        <vertAlign val="superscript"/>
        <sz val="7"/>
        <rFont val="Times New Roman"/>
        <family val="1"/>
      </rPr>
      <t>3</t>
    </r>
    <r>
      <rPr>
        <sz val="7"/>
        <rFont val="Times New Roman"/>
        <family val="1"/>
      </rPr>
      <t>)</t>
    </r>
  </si>
  <si>
    <r>
      <t>Space requirement (1000 m</t>
    </r>
    <r>
      <rPr>
        <vertAlign val="superscript"/>
        <sz val="7"/>
        <rFont val="Times New Roman"/>
        <family val="1"/>
      </rPr>
      <t>2</t>
    </r>
    <r>
      <rPr>
        <sz val="7"/>
        <rFont val="Times New Roman"/>
        <family val="1"/>
      </rPr>
      <t>/MWac)</t>
    </r>
  </si>
  <si>
    <r>
      <t>SO</t>
    </r>
    <r>
      <rPr>
        <vertAlign val="subscript"/>
        <sz val="7"/>
        <rFont val="Times New Roman"/>
        <family val="1"/>
      </rPr>
      <t>2</t>
    </r>
    <r>
      <rPr>
        <sz val="7"/>
        <rFont val="Times New Roman"/>
        <family val="1"/>
      </rPr>
      <t xml:space="preserve"> (g per GJ fuel) </t>
    </r>
  </si>
  <si>
    <r>
      <t xml:space="preserve">- </t>
    </r>
    <r>
      <rPr>
        <i/>
        <sz val="7"/>
        <color theme="1"/>
        <rFont val="Times New Roman"/>
        <family val="1"/>
      </rPr>
      <t>Charge efficiency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</si>
</sst>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kr.&quot;\ #,##0;[Red]&quot;kr.&quot;\ \-#,##0"/>
    <numFmt numFmtId="165" formatCode="&quot;kr.&quot;\ #,##0.00;[Red]&quot;kr.&quot;\ \-#,##0.00"/>
    <numFmt numFmtId="166" formatCode="0.0"/>
    <numFmt numFmtId="167" formatCode="#,##0.0"/>
    <numFmt numFmtId="168" formatCode="0.000"/>
    <numFmt numFmtId="169" formatCode="#,##0;\-#,##0;&quot;-&quot;;@"/>
    <numFmt numFmtId="170" formatCode="#,##0.000"/>
    <numFmt numFmtId="171" formatCode="0.0000"/>
    <numFmt numFmtId="172" formatCode="#,##0.00;\-#,##0.00;&quot;-&quot;;@"/>
    <numFmt numFmtId="173" formatCode="_(* #,##0.0_);_(* \(#,##0.0\);_(* &quot;-&quot;??_);_(@_)"/>
    <numFmt numFmtId="174" formatCode="_(* #,##0_);_(* \(#,##0\);_(* &quot;-&quot;??_);_(@_)"/>
  </numFmts>
  <fonts count="28" x14ac:knownFonts="1">
    <font>
      <sz val="11"/>
      <color theme="1"/>
      <name val="Calibri"/>
      <family val="2"/>
      <scheme val="minor"/>
    </font>
    <font>
      <sz val="11"/>
      <color theme="1"/>
      <name val="Calibri"/>
      <family val="2"/>
      <scheme val="minor"/>
    </font>
    <font>
      <sz val="9"/>
      <name val="Times New Roman"/>
      <family val="1"/>
    </font>
    <font>
      <b/>
      <sz val="16"/>
      <name val="Times New Roman"/>
      <family val="1"/>
    </font>
    <font>
      <b/>
      <sz val="9"/>
      <name val="Times New Roman"/>
      <family val="1"/>
    </font>
    <font>
      <sz val="11"/>
      <color theme="1"/>
      <name val="Times New Roman"/>
      <family val="1"/>
    </font>
    <font>
      <b/>
      <sz val="10"/>
      <name val="Times New Roman"/>
      <family val="1"/>
    </font>
    <font>
      <sz val="10"/>
      <name val="Times New Roman"/>
      <family val="1"/>
    </font>
    <font>
      <vertAlign val="subscript"/>
      <sz val="9"/>
      <name val="Times New Roman"/>
      <family val="1"/>
    </font>
    <font>
      <vertAlign val="superscript"/>
      <sz val="9"/>
      <name val="Times New Roman"/>
      <family val="1"/>
    </font>
    <font>
      <sz val="12"/>
      <color theme="1"/>
      <name val="Calibri"/>
      <family val="2"/>
    </font>
    <font>
      <sz val="11"/>
      <color indexed="8"/>
      <name val="Calibri"/>
      <family val="2"/>
    </font>
    <font>
      <sz val="9"/>
      <color theme="1"/>
      <name val="Times New Roman"/>
      <family val="1"/>
    </font>
    <font>
      <b/>
      <sz val="9"/>
      <color theme="1"/>
      <name val="Times New Roman"/>
      <family val="1"/>
    </font>
    <font>
      <sz val="11"/>
      <name val="Times New Roman"/>
      <family val="1"/>
    </font>
    <font>
      <i/>
      <sz val="9"/>
      <name val="Times New Roman"/>
      <family val="1"/>
    </font>
    <font>
      <sz val="7"/>
      <name val="Times New Roman"/>
      <family val="1"/>
    </font>
    <font>
      <vertAlign val="superscript"/>
      <sz val="7"/>
      <name val="Calibri"/>
      <family val="1"/>
      <scheme val="minor"/>
    </font>
    <font>
      <sz val="7"/>
      <name val="Calibri"/>
      <family val="1"/>
      <scheme val="minor"/>
    </font>
    <font>
      <b/>
      <sz val="7"/>
      <name val="Times New Roman"/>
      <family val="1"/>
    </font>
    <font>
      <b/>
      <i/>
      <sz val="7"/>
      <name val="Times New Roman"/>
      <family val="1"/>
    </font>
    <font>
      <vertAlign val="superscript"/>
      <sz val="7"/>
      <name val="Times New Roman"/>
      <family val="1"/>
    </font>
    <font>
      <vertAlign val="subscript"/>
      <sz val="7"/>
      <name val="Times New Roman"/>
      <family val="1"/>
    </font>
    <font>
      <sz val="7"/>
      <name val="Arial"/>
      <family val="2"/>
    </font>
    <font>
      <sz val="7"/>
      <color rgb="FF000000"/>
      <name val="Times New Roman"/>
      <family val="1"/>
    </font>
    <font>
      <b/>
      <sz val="7"/>
      <color theme="1"/>
      <name val="Times New Roman"/>
      <family val="1"/>
    </font>
    <font>
      <sz val="7"/>
      <color theme="1"/>
      <name val="Times New Roman"/>
      <family val="1"/>
    </font>
    <font>
      <i/>
      <sz val="7"/>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cellStyleXfs>
  <cellXfs count="231">
    <xf numFmtId="0" fontId="0" fillId="0" borderId="0" xfId="0"/>
    <xf numFmtId="0" fontId="2" fillId="2" borderId="0" xfId="1" applyFont="1" applyFill="1"/>
    <xf numFmtId="0" fontId="3" fillId="2" borderId="0" xfId="1" applyFont="1" applyFill="1"/>
    <xf numFmtId="0" fontId="4" fillId="2" borderId="0" xfId="1" applyFont="1" applyFill="1"/>
    <xf numFmtId="0" fontId="5" fillId="2" borderId="0" xfId="1" applyFont="1" applyFill="1" applyBorder="1"/>
    <xf numFmtId="0" fontId="5" fillId="2" borderId="0" xfId="1" applyFont="1" applyFill="1"/>
    <xf numFmtId="0" fontId="7" fillId="2" borderId="0" xfId="1" applyFont="1" applyFill="1" applyBorder="1" applyAlignment="1">
      <alignment vertical="top" wrapText="1"/>
    </xf>
    <xf numFmtId="0" fontId="2" fillId="2" borderId="0" xfId="1" applyFont="1" applyFill="1" applyBorder="1" applyAlignment="1">
      <alignment vertical="top" wrapText="1"/>
    </xf>
    <xf numFmtId="0" fontId="2" fillId="2" borderId="0" xfId="1" applyFont="1" applyFill="1" applyBorder="1" applyAlignment="1">
      <alignment horizontal="center" vertical="top" wrapText="1"/>
    </xf>
    <xf numFmtId="0" fontId="2" fillId="2" borderId="0" xfId="1" applyFont="1" applyFill="1" applyBorder="1"/>
    <xf numFmtId="0" fontId="2" fillId="2" borderId="0" xfId="1" quotePrefix="1" applyFont="1" applyFill="1" applyBorder="1" applyAlignment="1">
      <alignment horizontal="center" vertical="top" wrapText="1"/>
    </xf>
    <xf numFmtId="2" fontId="2" fillId="2" borderId="0" xfId="1" applyNumberFormat="1" applyFont="1" applyFill="1" applyBorder="1" applyAlignment="1">
      <alignment horizontal="center" vertical="top" wrapText="1"/>
    </xf>
    <xf numFmtId="0" fontId="2" fillId="2" borderId="0" xfId="1" applyFont="1" applyFill="1" applyAlignment="1">
      <alignment horizontal="center"/>
    </xf>
    <xf numFmtId="0" fontId="2" fillId="2" borderId="0" xfId="1" applyFont="1" applyFill="1" applyAlignment="1">
      <alignment horizontal="right"/>
    </xf>
    <xf numFmtId="0" fontId="2" fillId="2" borderId="0" xfId="1" applyFont="1" applyFill="1" applyAlignment="1">
      <alignment horizontal="right" vertical="top"/>
    </xf>
    <xf numFmtId="0" fontId="2" fillId="2" borderId="0" xfId="1" applyFont="1" applyFill="1" applyAlignment="1">
      <alignment vertical="top"/>
    </xf>
    <xf numFmtId="0" fontId="6" fillId="2" borderId="0" xfId="1" applyFont="1" applyFill="1" applyBorder="1" applyAlignment="1">
      <alignment vertical="top" wrapText="1"/>
    </xf>
    <xf numFmtId="17" fontId="4" fillId="2" borderId="0" xfId="1" quotePrefix="1" applyNumberFormat="1" applyFont="1" applyFill="1" applyBorder="1" applyAlignment="1">
      <alignment horizontal="center" vertical="top" wrapText="1"/>
    </xf>
    <xf numFmtId="0" fontId="5" fillId="2" borderId="0" xfId="1" applyFont="1" applyFill="1" applyBorder="1" applyAlignment="1">
      <alignment vertical="top" wrapText="1"/>
    </xf>
    <xf numFmtId="0" fontId="6" fillId="2" borderId="0" xfId="1" applyFont="1" applyFill="1" applyBorder="1" applyAlignment="1">
      <alignment horizontal="center" vertical="top" wrapText="1"/>
    </xf>
    <xf numFmtId="0" fontId="2" fillId="2" borderId="0" xfId="1" applyFont="1" applyFill="1" applyAlignment="1"/>
    <xf numFmtId="0" fontId="6" fillId="2" borderId="0" xfId="1" applyFont="1" applyFill="1" applyBorder="1" applyAlignment="1">
      <alignment vertical="top" wrapText="1"/>
    </xf>
    <xf numFmtId="17" fontId="4" fillId="2" borderId="0" xfId="1" quotePrefix="1" applyNumberFormat="1" applyFont="1" applyFill="1" applyBorder="1" applyAlignment="1">
      <alignment horizontal="center" vertical="top" wrapText="1"/>
    </xf>
    <xf numFmtId="0" fontId="5" fillId="2" borderId="0" xfId="1" applyFont="1" applyFill="1" applyBorder="1" applyAlignment="1">
      <alignment vertical="top" wrapText="1"/>
    </xf>
    <xf numFmtId="0" fontId="6" fillId="2" borderId="0" xfId="1" applyFont="1" applyFill="1" applyBorder="1" applyAlignment="1">
      <alignment horizontal="center" vertical="top" wrapText="1"/>
    </xf>
    <xf numFmtId="0" fontId="2" fillId="2" borderId="0" xfId="1" applyFont="1" applyFill="1" applyAlignment="1">
      <alignment horizontal="left" vertical="top" wrapText="1"/>
    </xf>
    <xf numFmtId="0" fontId="6" fillId="2" borderId="0" xfId="1" applyFont="1" applyFill="1" applyBorder="1" applyAlignment="1">
      <alignment vertical="top" wrapText="1"/>
    </xf>
    <xf numFmtId="17" fontId="4" fillId="2" borderId="0" xfId="1" quotePrefix="1" applyNumberFormat="1" applyFont="1" applyFill="1" applyBorder="1" applyAlignment="1">
      <alignment horizontal="center" vertical="top" wrapText="1"/>
    </xf>
    <xf numFmtId="0" fontId="5" fillId="2" borderId="0" xfId="1" applyFont="1" applyFill="1" applyBorder="1" applyAlignment="1">
      <alignment vertical="top" wrapText="1"/>
    </xf>
    <xf numFmtId="0" fontId="6" fillId="2" borderId="0" xfId="1" applyFont="1" applyFill="1" applyBorder="1" applyAlignment="1">
      <alignment horizontal="center" vertical="top" wrapText="1"/>
    </xf>
    <xf numFmtId="0" fontId="5" fillId="2" borderId="0" xfId="1" applyFont="1" applyFill="1" applyAlignment="1">
      <alignment vertical="top"/>
    </xf>
    <xf numFmtId="3" fontId="2" fillId="2" borderId="0" xfId="1" applyNumberFormat="1" applyFont="1" applyFill="1" applyBorder="1" applyAlignment="1">
      <alignment horizontal="center" vertical="center" wrapText="1"/>
    </xf>
    <xf numFmtId="0" fontId="2" fillId="0" borderId="0" xfId="0" applyFont="1" applyBorder="1" applyAlignment="1">
      <alignment horizontal="center" vertical="center"/>
    </xf>
    <xf numFmtId="0" fontId="2" fillId="2" borderId="0" xfId="1" applyFont="1" applyFill="1" applyAlignment="1">
      <alignment horizontal="left" vertical="top"/>
    </xf>
    <xf numFmtId="0" fontId="2" fillId="2" borderId="0" xfId="1" applyFont="1" applyFill="1" applyBorder="1" applyAlignment="1">
      <alignment vertical="center" wrapText="1"/>
    </xf>
    <xf numFmtId="0" fontId="2" fillId="2" borderId="0" xfId="1" applyFont="1" applyFill="1" applyAlignment="1">
      <alignment horizontal="right" vertical="center"/>
    </xf>
    <xf numFmtId="0" fontId="6" fillId="2" borderId="0" xfId="1" applyFont="1" applyFill="1" applyBorder="1" applyAlignment="1">
      <alignment vertical="top" wrapText="1"/>
    </xf>
    <xf numFmtId="17" fontId="2" fillId="2" borderId="0" xfId="1" applyNumberFormat="1" applyFont="1" applyFill="1" applyAlignment="1">
      <alignment vertical="top"/>
    </xf>
    <xf numFmtId="0" fontId="0" fillId="2" borderId="0" xfId="0" applyFill="1"/>
    <xf numFmtId="0" fontId="12" fillId="2" borderId="0" xfId="0" applyFont="1" applyFill="1"/>
    <xf numFmtId="0" fontId="13" fillId="2" borderId="0" xfId="0" applyFont="1" applyFill="1" applyAlignment="1">
      <alignment horizontal="left" vertical="center"/>
    </xf>
    <xf numFmtId="0" fontId="12" fillId="2" borderId="0" xfId="0" applyFont="1" applyFill="1" applyAlignment="1">
      <alignment horizontal="left" vertical="center"/>
    </xf>
    <xf numFmtId="0" fontId="13" fillId="2" borderId="0" xfId="0" applyFont="1" applyFill="1"/>
    <xf numFmtId="0" fontId="6" fillId="2" borderId="0" xfId="1" applyFont="1" applyFill="1" applyBorder="1" applyAlignment="1">
      <alignment vertical="top" wrapText="1"/>
    </xf>
    <xf numFmtId="17" fontId="4" fillId="2" borderId="0" xfId="1" quotePrefix="1" applyNumberFormat="1" applyFont="1" applyFill="1" applyBorder="1" applyAlignment="1">
      <alignment horizontal="center" vertical="top" wrapText="1"/>
    </xf>
    <xf numFmtId="0" fontId="6" fillId="2" borderId="0" xfId="1" applyFont="1" applyFill="1" applyBorder="1" applyAlignment="1">
      <alignment horizontal="center" vertical="top" wrapText="1"/>
    </xf>
    <xf numFmtId="0" fontId="2" fillId="2" borderId="0" xfId="1" applyFont="1" applyFill="1" applyAlignment="1">
      <alignment horizontal="left" vertical="top" wrapText="1"/>
    </xf>
    <xf numFmtId="0" fontId="2" fillId="2" borderId="0" xfId="1" applyFont="1" applyFill="1" applyAlignment="1">
      <alignment horizontal="left" vertical="top"/>
    </xf>
    <xf numFmtId="0" fontId="14" fillId="2" borderId="0" xfId="1" applyFont="1" applyFill="1" applyBorder="1"/>
    <xf numFmtId="0" fontId="14" fillId="2" borderId="0" xfId="1" applyFont="1" applyFill="1"/>
    <xf numFmtId="0" fontId="14" fillId="2" borderId="0" xfId="1" applyFont="1" applyFill="1" applyBorder="1" applyAlignment="1">
      <alignment vertical="top" wrapText="1"/>
    </xf>
    <xf numFmtId="0" fontId="14" fillId="0" borderId="0" xfId="1" applyFont="1" applyFill="1"/>
    <xf numFmtId="172" fontId="14" fillId="0" borderId="0" xfId="1" applyNumberFormat="1" applyFont="1" applyFill="1"/>
    <xf numFmtId="165" fontId="14" fillId="2" borderId="0" xfId="1" applyNumberFormat="1" applyFont="1" applyFill="1"/>
    <xf numFmtId="164" fontId="14" fillId="2" borderId="0" xfId="1" applyNumberFormat="1" applyFont="1" applyFill="1"/>
    <xf numFmtId="0" fontId="16" fillId="0" borderId="8" xfId="1" applyFont="1" applyFill="1" applyBorder="1" applyAlignment="1">
      <alignment horizontal="left" vertical="center" wrapText="1"/>
    </xf>
    <xf numFmtId="0" fontId="19" fillId="2" borderId="1" xfId="1" applyFont="1" applyFill="1" applyBorder="1" applyAlignment="1">
      <alignment horizontal="left" vertical="center" wrapText="1"/>
    </xf>
    <xf numFmtId="0" fontId="16" fillId="2" borderId="5" xfId="1" applyFont="1" applyFill="1" applyBorder="1" applyAlignment="1">
      <alignment horizontal="left" vertical="center" wrapText="1"/>
    </xf>
    <xf numFmtId="0" fontId="19" fillId="2" borderId="6" xfId="1" applyFont="1" applyFill="1" applyBorder="1" applyAlignment="1">
      <alignment horizontal="center" vertical="center" wrapText="1"/>
    </xf>
    <xf numFmtId="0" fontId="19" fillId="2" borderId="2" xfId="1" applyFont="1" applyFill="1" applyBorder="1" applyAlignment="1">
      <alignment horizontal="left" vertical="center" wrapText="1"/>
    </xf>
    <xf numFmtId="0" fontId="19" fillId="2" borderId="3" xfId="1" applyFont="1" applyFill="1" applyBorder="1" applyAlignment="1">
      <alignment horizontal="center" vertical="center" wrapText="1"/>
    </xf>
    <xf numFmtId="0" fontId="19" fillId="2" borderId="4" xfId="1" applyFont="1" applyFill="1" applyBorder="1" applyAlignment="1">
      <alignment horizontal="center" vertical="center" wrapText="1"/>
    </xf>
    <xf numFmtId="0" fontId="16" fillId="0" borderId="1" xfId="1" applyFont="1" applyFill="1" applyBorder="1" applyAlignment="1">
      <alignment horizontal="left" vertical="center" wrapText="1"/>
    </xf>
    <xf numFmtId="166" fontId="16" fillId="0" borderId="2" xfId="1" applyNumberFormat="1" applyFont="1" applyFill="1" applyBorder="1" applyAlignment="1">
      <alignment horizontal="right" vertical="center"/>
    </xf>
    <xf numFmtId="0" fontId="16" fillId="0" borderId="1" xfId="1" applyFont="1" applyFill="1" applyBorder="1" applyAlignment="1">
      <alignment horizontal="center" vertical="center" wrapText="1"/>
    </xf>
    <xf numFmtId="0" fontId="16" fillId="2" borderId="6" xfId="1" quotePrefix="1" applyFont="1" applyFill="1" applyBorder="1" applyAlignment="1">
      <alignment horizontal="center" vertical="center" wrapText="1"/>
    </xf>
    <xf numFmtId="1" fontId="16" fillId="0" borderId="2" xfId="1" applyNumberFormat="1" applyFont="1" applyFill="1" applyBorder="1" applyAlignment="1">
      <alignment horizontal="right" vertical="center"/>
    </xf>
    <xf numFmtId="0" fontId="16" fillId="2" borderId="1" xfId="1" quotePrefix="1" applyFont="1" applyFill="1" applyBorder="1" applyAlignment="1">
      <alignment horizontal="center" vertical="center" wrapText="1"/>
    </xf>
    <xf numFmtId="0" fontId="16" fillId="0" borderId="7" xfId="1" applyFont="1" applyFill="1" applyBorder="1" applyAlignment="1">
      <alignment horizontal="left" vertical="center" wrapText="1"/>
    </xf>
    <xf numFmtId="0" fontId="16" fillId="0" borderId="5" xfId="1" applyFont="1" applyFill="1" applyBorder="1" applyAlignment="1">
      <alignment horizontal="center" vertical="center" wrapText="1"/>
    </xf>
    <xf numFmtId="0" fontId="16" fillId="2" borderId="5" xfId="1" quotePrefix="1" applyFont="1" applyFill="1" applyBorder="1" applyAlignment="1">
      <alignment horizontal="center" vertical="center" wrapText="1"/>
    </xf>
    <xf numFmtId="166" fontId="16" fillId="0" borderId="2" xfId="4" applyNumberFormat="1" applyFont="1" applyFill="1" applyBorder="1" applyAlignment="1">
      <alignment horizontal="right" vertical="center"/>
    </xf>
    <xf numFmtId="0" fontId="16" fillId="0" borderId="5" xfId="1" applyFont="1" applyFill="1" applyBorder="1" applyAlignment="1">
      <alignment horizontal="left" vertical="center" wrapText="1"/>
    </xf>
    <xf numFmtId="173" fontId="16" fillId="2" borderId="1" xfId="4" applyNumberFormat="1" applyFont="1" applyFill="1" applyBorder="1" applyAlignment="1">
      <alignment horizontal="right" vertical="center" wrapText="1"/>
    </xf>
    <xf numFmtId="0" fontId="16" fillId="0" borderId="1" xfId="1" applyFont="1" applyFill="1" applyBorder="1" applyAlignment="1">
      <alignment horizontal="right" vertical="center" wrapText="1"/>
    </xf>
    <xf numFmtId="0" fontId="16" fillId="0" borderId="1" xfId="1" quotePrefix="1" applyFont="1" applyFill="1" applyBorder="1" applyAlignment="1">
      <alignment horizontal="right" vertical="center" wrapText="1"/>
    </xf>
    <xf numFmtId="0" fontId="16" fillId="0" borderId="6" xfId="1" applyFont="1" applyFill="1" applyBorder="1" applyAlignment="1">
      <alignment horizontal="center" vertical="center" wrapText="1"/>
    </xf>
    <xf numFmtId="0" fontId="16" fillId="2" borderId="1" xfId="1" applyFont="1" applyFill="1" applyBorder="1" applyAlignment="1">
      <alignment horizontal="center" vertical="center" wrapText="1"/>
    </xf>
    <xf numFmtId="0" fontId="20" fillId="0" borderId="2" xfId="1" applyFont="1" applyFill="1" applyBorder="1" applyAlignment="1">
      <alignment horizontal="left" vertical="center" wrapText="1"/>
    </xf>
    <xf numFmtId="0" fontId="20" fillId="0" borderId="3" xfId="1" quotePrefix="1" applyFont="1" applyFill="1" applyBorder="1" applyAlignment="1">
      <alignment horizontal="right" vertical="center" wrapText="1"/>
    </xf>
    <xf numFmtId="0" fontId="20" fillId="0" borderId="3" xfId="1" quotePrefix="1" applyFont="1" applyFill="1" applyBorder="1" applyAlignment="1">
      <alignment horizontal="center" vertical="center" wrapText="1"/>
    </xf>
    <xf numFmtId="0" fontId="20" fillId="2" borderId="4" xfId="1" quotePrefix="1" applyFont="1" applyFill="1" applyBorder="1" applyAlignment="1">
      <alignment horizontal="center" vertical="center" wrapText="1"/>
    </xf>
    <xf numFmtId="166" fontId="16" fillId="0" borderId="1" xfId="1" quotePrefix="1" applyNumberFormat="1" applyFont="1" applyFill="1" applyBorder="1" applyAlignment="1">
      <alignment horizontal="right" vertical="center" wrapText="1"/>
    </xf>
    <xf numFmtId="0" fontId="19" fillId="2" borderId="3" xfId="1" quotePrefix="1" applyFont="1" applyFill="1" applyBorder="1" applyAlignment="1">
      <alignment horizontal="right" vertical="center" wrapText="1"/>
    </xf>
    <xf numFmtId="0" fontId="19" fillId="2" borderId="3" xfId="1" quotePrefix="1" applyFont="1" applyFill="1" applyBorder="1" applyAlignment="1">
      <alignment horizontal="center" vertical="center" wrapText="1"/>
    </xf>
    <xf numFmtId="0" fontId="19" fillId="2" borderId="4" xfId="1" quotePrefix="1" applyFont="1" applyFill="1" applyBorder="1" applyAlignment="1">
      <alignment horizontal="center" vertical="center" wrapText="1"/>
    </xf>
    <xf numFmtId="1" fontId="16" fillId="2" borderId="2" xfId="1" applyNumberFormat="1" applyFont="1" applyFill="1" applyBorder="1" applyAlignment="1">
      <alignment horizontal="right" vertical="center"/>
    </xf>
    <xf numFmtId="1" fontId="16" fillId="2" borderId="1" xfId="1" applyNumberFormat="1" applyFont="1" applyFill="1" applyBorder="1" applyAlignment="1">
      <alignment horizontal="right" vertical="center"/>
    </xf>
    <xf numFmtId="0" fontId="16" fillId="2" borderId="6" xfId="1" applyFont="1" applyFill="1" applyBorder="1" applyAlignment="1">
      <alignment horizontal="center" vertical="center" wrapText="1"/>
    </xf>
    <xf numFmtId="1" fontId="19" fillId="2" borderId="3" xfId="1" applyNumberFormat="1" applyFont="1" applyFill="1" applyBorder="1" applyAlignment="1">
      <alignment horizontal="right" vertical="center" wrapText="1"/>
    </xf>
    <xf numFmtId="0" fontId="19" fillId="2" borderId="3" xfId="1" applyFont="1" applyFill="1" applyBorder="1" applyAlignment="1">
      <alignment horizontal="right" vertical="center" wrapText="1"/>
    </xf>
    <xf numFmtId="0" fontId="19" fillId="2" borderId="3" xfId="1" applyFont="1" applyFill="1" applyBorder="1" applyAlignment="1">
      <alignment horizontal="left" vertical="center" wrapText="1"/>
    </xf>
    <xf numFmtId="0" fontId="19" fillId="2" borderId="4" xfId="1" applyFont="1" applyFill="1" applyBorder="1" applyAlignment="1">
      <alignment horizontal="left" vertical="center" wrapText="1"/>
    </xf>
    <xf numFmtId="1" fontId="16" fillId="2" borderId="1" xfId="1" applyNumberFormat="1" applyFont="1" applyFill="1" applyBorder="1" applyAlignment="1">
      <alignment horizontal="right" vertical="center" wrapText="1"/>
    </xf>
    <xf numFmtId="166" fontId="16" fillId="2" borderId="6" xfId="1" applyNumberFormat="1" applyFont="1" applyFill="1" applyBorder="1" applyAlignment="1">
      <alignment horizontal="center" vertical="center" wrapText="1"/>
    </xf>
    <xf numFmtId="168" fontId="16" fillId="2" borderId="6" xfId="1" applyNumberFormat="1" applyFont="1" applyFill="1" applyBorder="1" applyAlignment="1">
      <alignment horizontal="center" vertical="center" wrapText="1"/>
    </xf>
    <xf numFmtId="2" fontId="16" fillId="0" borderId="2" xfId="1" applyNumberFormat="1" applyFont="1" applyFill="1" applyBorder="1" applyAlignment="1">
      <alignment horizontal="right" vertical="center"/>
    </xf>
    <xf numFmtId="4" fontId="16" fillId="0" borderId="1" xfId="1" applyNumberFormat="1" applyFont="1" applyFill="1" applyBorder="1" applyAlignment="1">
      <alignment horizontal="right" vertical="center" wrapText="1"/>
    </xf>
    <xf numFmtId="2" fontId="16" fillId="0" borderId="1" xfId="1" applyNumberFormat="1" applyFont="1" applyFill="1" applyBorder="1" applyAlignment="1">
      <alignment horizontal="right" vertical="center" wrapText="1"/>
    </xf>
    <xf numFmtId="0" fontId="16" fillId="0" borderId="6" xfId="1" quotePrefix="1" applyFont="1" applyFill="1" applyBorder="1" applyAlignment="1">
      <alignment horizontal="center" vertical="center" wrapText="1"/>
    </xf>
    <xf numFmtId="174" fontId="16" fillId="0" borderId="1" xfId="4" applyNumberFormat="1" applyFont="1" applyFill="1" applyBorder="1" applyAlignment="1">
      <alignment horizontal="right" vertical="center" wrapText="1"/>
    </xf>
    <xf numFmtId="174" fontId="16" fillId="2" borderId="1" xfId="4" quotePrefix="1" applyNumberFormat="1" applyFont="1" applyFill="1" applyBorder="1" applyAlignment="1">
      <alignment horizontal="right" vertical="center" wrapText="1"/>
    </xf>
    <xf numFmtId="3" fontId="16" fillId="0" borderId="1" xfId="3" applyNumberFormat="1" applyFont="1" applyFill="1" applyBorder="1" applyAlignment="1">
      <alignment horizontal="right" vertical="center" wrapText="1"/>
    </xf>
    <xf numFmtId="3" fontId="16" fillId="0" borderId="1" xfId="1" applyNumberFormat="1" applyFont="1" applyFill="1" applyBorder="1" applyAlignment="1">
      <alignment horizontal="right" vertical="center" wrapText="1"/>
    </xf>
    <xf numFmtId="167" fontId="16" fillId="0" borderId="2" xfId="1" applyNumberFormat="1" applyFont="1" applyFill="1" applyBorder="1" applyAlignment="1">
      <alignment horizontal="right" vertical="center"/>
    </xf>
    <xf numFmtId="167" fontId="16" fillId="0" borderId="1" xfId="1" applyNumberFormat="1" applyFont="1" applyFill="1" applyBorder="1" applyAlignment="1">
      <alignment horizontal="right" vertical="center" wrapText="1"/>
    </xf>
    <xf numFmtId="0" fontId="19" fillId="2" borderId="3" xfId="1" applyFont="1" applyFill="1" applyBorder="1" applyAlignment="1">
      <alignment vertical="center" wrapText="1"/>
    </xf>
    <xf numFmtId="0" fontId="19" fillId="2" borderId="4" xfId="1" applyFont="1" applyFill="1" applyBorder="1" applyAlignment="1">
      <alignment vertical="center" wrapText="1"/>
    </xf>
    <xf numFmtId="0" fontId="16" fillId="2" borderId="1" xfId="1" applyFont="1" applyFill="1" applyBorder="1" applyAlignment="1">
      <alignment horizontal="left" vertical="center" wrapText="1"/>
    </xf>
    <xf numFmtId="0" fontId="16" fillId="0" borderId="1" xfId="6" applyFont="1" applyFill="1" applyBorder="1" applyAlignment="1">
      <alignment horizontal="right" vertical="center" wrapText="1"/>
    </xf>
    <xf numFmtId="3" fontId="16" fillId="2" borderId="1" xfId="1" applyNumberFormat="1" applyFont="1" applyFill="1" applyBorder="1" applyAlignment="1">
      <alignment horizontal="right" vertical="center" wrapText="1"/>
    </xf>
    <xf numFmtId="3" fontId="16" fillId="2" borderId="6" xfId="1" applyNumberFormat="1" applyFont="1" applyFill="1" applyBorder="1" applyAlignment="1">
      <alignment horizontal="center" vertical="center" wrapText="1"/>
    </xf>
    <xf numFmtId="3" fontId="16" fillId="2" borderId="1" xfId="1" applyNumberFormat="1" applyFont="1" applyFill="1" applyBorder="1" applyAlignment="1">
      <alignment horizontal="center" vertical="center" wrapText="1"/>
    </xf>
    <xf numFmtId="1" fontId="16" fillId="0" borderId="1" xfId="6" applyNumberFormat="1" applyFont="1" applyFill="1" applyBorder="1" applyAlignment="1">
      <alignment horizontal="right" vertical="center" wrapText="1"/>
    </xf>
    <xf numFmtId="174" fontId="16" fillId="2" borderId="1" xfId="4" applyNumberFormat="1" applyFont="1" applyFill="1" applyBorder="1" applyAlignment="1">
      <alignment horizontal="right" vertical="center" wrapText="1"/>
    </xf>
    <xf numFmtId="0" fontId="19" fillId="2" borderId="1" xfId="1" applyFont="1" applyFill="1" applyBorder="1" applyAlignment="1">
      <alignment vertical="center" wrapText="1"/>
    </xf>
    <xf numFmtId="0" fontId="19" fillId="2" borderId="1" xfId="1" applyFont="1" applyFill="1" applyBorder="1" applyAlignment="1">
      <alignment horizontal="center" vertical="top" wrapText="1"/>
    </xf>
    <xf numFmtId="0" fontId="16" fillId="2" borderId="5" xfId="1" applyFont="1" applyFill="1" applyBorder="1" applyAlignment="1">
      <alignment vertical="center" wrapText="1"/>
    </xf>
    <xf numFmtId="0" fontId="19" fillId="2" borderId="6" xfId="1" applyFont="1" applyFill="1" applyBorder="1" applyAlignment="1">
      <alignment horizontal="center" vertical="top" wrapText="1"/>
    </xf>
    <xf numFmtId="0" fontId="19" fillId="2" borderId="2" xfId="1" applyFont="1" applyFill="1" applyBorder="1" applyAlignment="1">
      <alignment vertical="center" wrapText="1"/>
    </xf>
    <xf numFmtId="0" fontId="19" fillId="2" borderId="3" xfId="1" applyFont="1" applyFill="1" applyBorder="1" applyAlignment="1">
      <alignment vertical="top" wrapText="1"/>
    </xf>
    <xf numFmtId="0" fontId="16" fillId="2" borderId="1" xfId="1" applyFont="1" applyFill="1" applyBorder="1" applyAlignment="1">
      <alignment vertical="center" wrapText="1"/>
    </xf>
    <xf numFmtId="1" fontId="16" fillId="2" borderId="2" xfId="1" applyNumberFormat="1" applyFont="1" applyFill="1" applyBorder="1" applyAlignment="1">
      <alignment horizontal="center" vertical="center"/>
    </xf>
    <xf numFmtId="174" fontId="16" fillId="2" borderId="2" xfId="4" applyNumberFormat="1" applyFont="1" applyFill="1" applyBorder="1" applyAlignment="1">
      <alignment horizontal="right" vertical="center" wrapText="1"/>
    </xf>
    <xf numFmtId="1" fontId="16" fillId="2" borderId="2" xfId="3" applyNumberFormat="1" applyFont="1" applyFill="1" applyBorder="1" applyAlignment="1">
      <alignment horizontal="center" vertical="center"/>
    </xf>
    <xf numFmtId="1" fontId="16" fillId="2" borderId="2" xfId="3" applyNumberFormat="1" applyFont="1" applyFill="1" applyBorder="1" applyAlignment="1">
      <alignment horizontal="right" vertical="center"/>
    </xf>
    <xf numFmtId="0" fontId="16" fillId="2" borderId="7" xfId="1" applyFont="1" applyFill="1" applyBorder="1" applyAlignment="1">
      <alignment vertical="center" wrapText="1"/>
    </xf>
    <xf numFmtId="1" fontId="16" fillId="2" borderId="9" xfId="1" applyNumberFormat="1" applyFont="1" applyFill="1" applyBorder="1" applyAlignment="1">
      <alignment horizontal="center" vertical="center"/>
    </xf>
    <xf numFmtId="0" fontId="16" fillId="2" borderId="5" xfId="1" applyFont="1" applyFill="1" applyBorder="1" applyAlignment="1">
      <alignment horizontal="center" vertical="center" wrapText="1"/>
    </xf>
    <xf numFmtId="166" fontId="16" fillId="2" borderId="2" xfId="1" applyNumberFormat="1" applyFont="1" applyFill="1" applyBorder="1" applyAlignment="1">
      <alignment horizontal="center" vertical="center"/>
    </xf>
    <xf numFmtId="0" fontId="16" fillId="2" borderId="1" xfId="1" applyFont="1" applyFill="1" applyBorder="1" applyAlignment="1">
      <alignment horizontal="right" vertical="center" wrapText="1"/>
    </xf>
    <xf numFmtId="166" fontId="16" fillId="2" borderId="8" xfId="1" applyNumberFormat="1" applyFont="1" applyFill="1" applyBorder="1" applyAlignment="1">
      <alignment horizontal="center" vertical="center"/>
    </xf>
    <xf numFmtId="0" fontId="16" fillId="2" borderId="8" xfId="1" applyFont="1" applyFill="1" applyBorder="1" applyAlignment="1">
      <alignment vertical="center" wrapText="1"/>
    </xf>
    <xf numFmtId="166" fontId="16" fillId="2" borderId="8" xfId="1" quotePrefix="1" applyNumberFormat="1" applyFont="1" applyFill="1" applyBorder="1" applyAlignment="1">
      <alignment horizontal="center" vertical="center" wrapText="1"/>
    </xf>
    <xf numFmtId="0" fontId="16" fillId="2" borderId="1" xfId="1" quotePrefix="1" applyFont="1" applyFill="1" applyBorder="1" applyAlignment="1">
      <alignment horizontal="right" vertical="center" wrapText="1"/>
    </xf>
    <xf numFmtId="0" fontId="20" fillId="2" borderId="2" xfId="1" applyFont="1" applyFill="1" applyBorder="1" applyAlignment="1">
      <alignment horizontal="left" vertical="center" wrapText="1"/>
    </xf>
    <xf numFmtId="166" fontId="20" fillId="2" borderId="3" xfId="1" quotePrefix="1" applyNumberFormat="1" applyFont="1" applyFill="1" applyBorder="1" applyAlignment="1">
      <alignment vertical="center" wrapText="1"/>
    </xf>
    <xf numFmtId="0" fontId="20" fillId="2" borderId="3" xfId="1" quotePrefix="1" applyFont="1" applyFill="1" applyBorder="1" applyAlignment="1">
      <alignment horizontal="right" vertical="center" wrapText="1"/>
    </xf>
    <xf numFmtId="0" fontId="20" fillId="2" borderId="3" xfId="1" quotePrefix="1" applyFont="1" applyFill="1" applyBorder="1" applyAlignment="1">
      <alignment horizontal="center" vertical="center" wrapText="1"/>
    </xf>
    <xf numFmtId="166" fontId="19" fillId="2" borderId="3" xfId="1" quotePrefix="1" applyNumberFormat="1" applyFont="1" applyFill="1" applyBorder="1" applyAlignment="1">
      <alignment vertical="center" wrapText="1"/>
    </xf>
    <xf numFmtId="1" fontId="16" fillId="2" borderId="8" xfId="1" applyNumberFormat="1" applyFont="1" applyFill="1" applyBorder="1" applyAlignment="1">
      <alignment horizontal="center" vertical="center"/>
    </xf>
    <xf numFmtId="166" fontId="16" fillId="2" borderId="2" xfId="1" applyNumberFormat="1" applyFont="1" applyFill="1" applyBorder="1" applyAlignment="1">
      <alignment horizontal="right" vertical="center"/>
    </xf>
    <xf numFmtId="1" fontId="16" fillId="2" borderId="5" xfId="1" applyNumberFormat="1" applyFont="1" applyFill="1" applyBorder="1" applyAlignment="1">
      <alignment horizontal="center" vertical="center" wrapText="1"/>
    </xf>
    <xf numFmtId="2" fontId="16" fillId="2" borderId="8" xfId="1" applyNumberFormat="1" applyFont="1" applyFill="1" applyBorder="1" applyAlignment="1">
      <alignment horizontal="center" vertical="center"/>
    </xf>
    <xf numFmtId="2" fontId="16" fillId="2" borderId="2" xfId="1" applyNumberFormat="1" applyFont="1" applyFill="1" applyBorder="1" applyAlignment="1">
      <alignment horizontal="right" vertical="center"/>
    </xf>
    <xf numFmtId="167" fontId="16" fillId="2" borderId="5" xfId="1" applyNumberFormat="1" applyFont="1" applyFill="1" applyBorder="1" applyAlignment="1">
      <alignment horizontal="center" vertical="center" wrapText="1"/>
    </xf>
    <xf numFmtId="167" fontId="16" fillId="2" borderId="1" xfId="1" applyNumberFormat="1" applyFont="1" applyFill="1" applyBorder="1" applyAlignment="1">
      <alignment horizontal="right" vertical="center" wrapText="1"/>
    </xf>
    <xf numFmtId="169" fontId="16" fillId="2" borderId="8" xfId="4" applyNumberFormat="1" applyFont="1" applyFill="1" applyBorder="1" applyAlignment="1">
      <alignment horizontal="center" vertical="center"/>
    </xf>
    <xf numFmtId="169" fontId="16" fillId="2" borderId="2" xfId="4" applyNumberFormat="1" applyFont="1" applyFill="1" applyBorder="1" applyAlignment="1">
      <alignment horizontal="right" vertical="center"/>
    </xf>
    <xf numFmtId="4" fontId="16" fillId="2" borderId="1" xfId="1" applyNumberFormat="1" applyFont="1" applyFill="1" applyBorder="1" applyAlignment="1">
      <alignment horizontal="right" vertical="center" wrapText="1"/>
    </xf>
    <xf numFmtId="174" fontId="16" fillId="2" borderId="2" xfId="4" applyNumberFormat="1" applyFont="1" applyFill="1" applyBorder="1" applyAlignment="1">
      <alignment horizontal="right" vertical="center"/>
    </xf>
    <xf numFmtId="3" fontId="16" fillId="2" borderId="1" xfId="3" applyNumberFormat="1" applyFont="1" applyFill="1" applyBorder="1" applyAlignment="1">
      <alignment horizontal="right" vertical="center" wrapText="1"/>
    </xf>
    <xf numFmtId="0" fontId="16" fillId="2" borderId="7" xfId="1" applyFont="1" applyFill="1" applyBorder="1" applyAlignment="1">
      <alignment horizontal="left" vertical="center" wrapText="1"/>
    </xf>
    <xf numFmtId="0" fontId="16" fillId="2" borderId="8" xfId="1" applyFont="1" applyFill="1" applyBorder="1" applyAlignment="1">
      <alignment horizontal="left" vertical="center" wrapText="1"/>
    </xf>
    <xf numFmtId="3" fontId="16" fillId="3" borderId="1" xfId="3" quotePrefix="1" applyNumberFormat="1" applyFont="1" applyFill="1" applyBorder="1" applyAlignment="1">
      <alignment horizontal="right" vertical="center" wrapText="1"/>
    </xf>
    <xf numFmtId="3" fontId="16" fillId="3" borderId="1" xfId="3" applyNumberFormat="1" applyFont="1" applyFill="1" applyBorder="1" applyAlignment="1">
      <alignment horizontal="right" vertical="center" wrapText="1"/>
    </xf>
    <xf numFmtId="1" fontId="16" fillId="3" borderId="2" xfId="1" applyNumberFormat="1" applyFont="1" applyFill="1" applyBorder="1" applyAlignment="1">
      <alignment horizontal="right" vertical="center"/>
    </xf>
    <xf numFmtId="0" fontId="16" fillId="3" borderId="1" xfId="1" applyFont="1" applyFill="1" applyBorder="1" applyAlignment="1">
      <alignment horizontal="right" vertical="center" wrapText="1"/>
    </xf>
    <xf numFmtId="4" fontId="16" fillId="2" borderId="1" xfId="3" applyNumberFormat="1" applyFont="1" applyFill="1" applyBorder="1" applyAlignment="1">
      <alignment horizontal="right" vertical="center" wrapText="1"/>
    </xf>
    <xf numFmtId="4" fontId="16" fillId="3" borderId="1" xfId="3" applyNumberFormat="1" applyFont="1" applyFill="1" applyBorder="1" applyAlignment="1">
      <alignment horizontal="right" vertical="center" wrapText="1"/>
    </xf>
    <xf numFmtId="3" fontId="16" fillId="3" borderId="1" xfId="1" applyNumberFormat="1" applyFont="1" applyFill="1" applyBorder="1" applyAlignment="1">
      <alignment horizontal="right" vertical="center" wrapText="1"/>
    </xf>
    <xf numFmtId="170" fontId="16" fillId="2" borderId="1" xfId="1" applyNumberFormat="1" applyFont="1" applyFill="1" applyBorder="1" applyAlignment="1">
      <alignment horizontal="right" vertical="center" wrapText="1"/>
    </xf>
    <xf numFmtId="174" fontId="16" fillId="2" borderId="9" xfId="4" applyNumberFormat="1" applyFont="1" applyFill="1" applyBorder="1" applyAlignment="1">
      <alignment horizontal="right" vertical="center"/>
    </xf>
    <xf numFmtId="1" fontId="16" fillId="2" borderId="1" xfId="1" quotePrefix="1" applyNumberFormat="1" applyFont="1" applyFill="1" applyBorder="1" applyAlignment="1">
      <alignment horizontal="right" vertical="center" wrapText="1"/>
    </xf>
    <xf numFmtId="166" fontId="16" fillId="2" borderId="1" xfId="1" applyNumberFormat="1" applyFont="1" applyFill="1" applyBorder="1" applyAlignment="1">
      <alignment horizontal="right" vertical="center"/>
    </xf>
    <xf numFmtId="166" fontId="16" fillId="2" borderId="1" xfId="1" applyNumberFormat="1" applyFont="1" applyFill="1" applyBorder="1" applyAlignment="1">
      <alignment horizontal="right" vertical="center" wrapText="1"/>
    </xf>
    <xf numFmtId="2" fontId="16" fillId="2" borderId="1" xfId="1" quotePrefix="1" applyNumberFormat="1" applyFont="1" applyFill="1" applyBorder="1" applyAlignment="1">
      <alignment horizontal="right" vertical="center" wrapText="1"/>
    </xf>
    <xf numFmtId="2" fontId="16" fillId="2" borderId="1" xfId="1" applyNumberFormat="1" applyFont="1" applyFill="1" applyBorder="1" applyAlignment="1">
      <alignment horizontal="right" vertical="center" wrapText="1"/>
    </xf>
    <xf numFmtId="171" fontId="16" fillId="2" borderId="2" xfId="1" applyNumberFormat="1" applyFont="1" applyFill="1" applyBorder="1" applyAlignment="1">
      <alignment horizontal="right" vertical="center"/>
    </xf>
    <xf numFmtId="166" fontId="16" fillId="2" borderId="1" xfId="1" quotePrefix="1" applyNumberFormat="1" applyFont="1" applyFill="1" applyBorder="1" applyAlignment="1">
      <alignment horizontal="right" vertical="center" wrapText="1"/>
    </xf>
    <xf numFmtId="0" fontId="23" fillId="0" borderId="1" xfId="0" applyFont="1" applyBorder="1" applyAlignment="1">
      <alignment horizontal="center" vertical="center"/>
    </xf>
    <xf numFmtId="0" fontId="16" fillId="0" borderId="1" xfId="0" applyFont="1" applyBorder="1" applyAlignment="1">
      <alignment horizontal="left" vertical="center" wrapText="1"/>
    </xf>
    <xf numFmtId="3" fontId="16" fillId="0" borderId="1" xfId="0" applyNumberFormat="1" applyFont="1" applyBorder="1" applyAlignment="1">
      <alignment horizontal="right" vertical="center" wrapText="1"/>
    </xf>
    <xf numFmtId="0" fontId="16" fillId="0" borderId="1" xfId="0" applyFont="1" applyBorder="1" applyAlignment="1">
      <alignment horizontal="right" vertical="center"/>
    </xf>
    <xf numFmtId="166" fontId="16" fillId="0" borderId="1" xfId="0" applyNumberFormat="1" applyFont="1" applyBorder="1" applyAlignment="1">
      <alignment horizontal="right" vertical="center" wrapText="1"/>
    </xf>
    <xf numFmtId="3" fontId="16" fillId="2" borderId="6" xfId="1" quotePrefix="1" applyNumberFormat="1" applyFont="1" applyFill="1" applyBorder="1" applyAlignment="1">
      <alignment horizontal="center" vertical="center" wrapText="1"/>
    </xf>
    <xf numFmtId="2" fontId="16" fillId="0" borderId="1" xfId="0" applyNumberFormat="1" applyFont="1" applyBorder="1" applyAlignment="1">
      <alignment horizontal="right" vertical="center" wrapText="1"/>
    </xf>
    <xf numFmtId="174" fontId="16" fillId="0" borderId="1" xfId="4" applyNumberFormat="1" applyFont="1" applyBorder="1" applyAlignment="1">
      <alignment horizontal="right" vertical="center" wrapText="1"/>
    </xf>
    <xf numFmtId="0" fontId="16" fillId="0" borderId="10" xfId="0" applyFont="1" applyBorder="1" applyAlignment="1">
      <alignment horizontal="left" vertical="center" wrapText="1"/>
    </xf>
    <xf numFmtId="3" fontId="16" fillId="0" borderId="10" xfId="0" applyNumberFormat="1" applyFont="1" applyBorder="1" applyAlignment="1">
      <alignment horizontal="right" vertical="center" wrapText="1"/>
    </xf>
    <xf numFmtId="0" fontId="16" fillId="0" borderId="10" xfId="0" applyFont="1" applyBorder="1" applyAlignment="1">
      <alignment horizontal="right" vertical="center"/>
    </xf>
    <xf numFmtId="3" fontId="16" fillId="2" borderId="10" xfId="1" applyNumberFormat="1" applyFont="1" applyFill="1" applyBorder="1" applyAlignment="1">
      <alignment horizontal="right" vertical="center" wrapText="1"/>
    </xf>
    <xf numFmtId="3" fontId="16" fillId="2" borderId="3" xfId="1" applyNumberFormat="1" applyFont="1" applyFill="1" applyBorder="1" applyAlignment="1">
      <alignment horizontal="center" vertical="center" wrapText="1"/>
    </xf>
    <xf numFmtId="0" fontId="16" fillId="0" borderId="5" xfId="0" applyFont="1" applyBorder="1" applyAlignment="1">
      <alignment horizontal="left" vertical="center" wrapText="1"/>
    </xf>
    <xf numFmtId="174" fontId="16" fillId="0" borderId="5" xfId="4" applyNumberFormat="1" applyFont="1" applyBorder="1" applyAlignment="1">
      <alignment horizontal="right" vertical="center" wrapText="1"/>
    </xf>
    <xf numFmtId="0" fontId="16" fillId="0" borderId="5" xfId="0" applyFont="1" applyBorder="1" applyAlignment="1">
      <alignment horizontal="center" vertical="center"/>
    </xf>
    <xf numFmtId="3" fontId="16" fillId="2" borderId="5" xfId="1" applyNumberFormat="1" applyFont="1" applyFill="1" applyBorder="1" applyAlignment="1">
      <alignment horizontal="center" vertical="center" wrapText="1"/>
    </xf>
    <xf numFmtId="0" fontId="16" fillId="0" borderId="1" xfId="0" applyFont="1" applyBorder="1" applyAlignment="1">
      <alignment horizontal="center" vertical="center"/>
    </xf>
    <xf numFmtId="173" fontId="16" fillId="2" borderId="2" xfId="4" applyNumberFormat="1" applyFont="1" applyFill="1" applyBorder="1" applyAlignment="1">
      <alignment horizontal="right" vertical="center" wrapText="1"/>
    </xf>
    <xf numFmtId="3" fontId="16" fillId="2" borderId="5" xfId="3" applyNumberFormat="1" applyFont="1" applyFill="1" applyBorder="1" applyAlignment="1">
      <alignment horizontal="right" vertical="center" wrapText="1"/>
    </xf>
    <xf numFmtId="3" fontId="16" fillId="2" borderId="1" xfId="3" applyNumberFormat="1" applyFont="1" applyFill="1" applyBorder="1" applyAlignment="1">
      <alignment horizontal="right"/>
    </xf>
    <xf numFmtId="166" fontId="24" fillId="3" borderId="1" xfId="1" applyNumberFormat="1" applyFont="1" applyFill="1" applyBorder="1" applyAlignment="1">
      <alignment horizontal="right" vertical="center" wrapText="1"/>
    </xf>
    <xf numFmtId="3" fontId="24" fillId="3" borderId="1" xfId="1" applyNumberFormat="1" applyFont="1" applyFill="1" applyBorder="1" applyAlignment="1">
      <alignment horizontal="right" vertical="center" wrapText="1"/>
    </xf>
    <xf numFmtId="167" fontId="16" fillId="2" borderId="5" xfId="3" applyNumberFormat="1" applyFont="1" applyFill="1" applyBorder="1" applyAlignment="1">
      <alignment horizontal="right" vertical="center" wrapText="1"/>
    </xf>
    <xf numFmtId="1" fontId="16" fillId="2" borderId="5" xfId="4" applyNumberFormat="1" applyFont="1" applyFill="1" applyBorder="1" applyAlignment="1">
      <alignment horizontal="right" vertical="center" wrapText="1"/>
    </xf>
    <xf numFmtId="1" fontId="16" fillId="2" borderId="1" xfId="4" applyNumberFormat="1" applyFont="1" applyFill="1" applyBorder="1" applyAlignment="1">
      <alignment horizontal="right" vertical="center" wrapText="1"/>
    </xf>
    <xf numFmtId="1" fontId="16" fillId="2" borderId="1" xfId="4" applyNumberFormat="1" applyFont="1" applyFill="1" applyBorder="1" applyAlignment="1">
      <alignment horizontal="right"/>
    </xf>
    <xf numFmtId="0" fontId="16" fillId="2" borderId="0" xfId="1" applyFont="1" applyFill="1"/>
    <xf numFmtId="0" fontId="19" fillId="2" borderId="0" xfId="1" applyFont="1" applyFill="1"/>
    <xf numFmtId="167" fontId="16" fillId="2" borderId="1" xfId="3" applyNumberFormat="1" applyFont="1" applyFill="1" applyBorder="1" applyAlignment="1">
      <alignment horizontal="right" vertical="center" wrapText="1"/>
    </xf>
    <xf numFmtId="0" fontId="16" fillId="2" borderId="1" xfId="1" applyNumberFormat="1" applyFont="1" applyFill="1" applyBorder="1" applyAlignment="1">
      <alignment horizontal="right" vertical="center" wrapText="1"/>
    </xf>
    <xf numFmtId="0" fontId="16" fillId="2" borderId="1" xfId="3" applyNumberFormat="1" applyFont="1" applyFill="1" applyBorder="1" applyAlignment="1">
      <alignment horizontal="right" vertical="center" wrapText="1"/>
    </xf>
    <xf numFmtId="0" fontId="25" fillId="2" borderId="1" xfId="0" applyFont="1" applyFill="1" applyBorder="1" applyAlignment="1">
      <alignment horizontal="center" vertical="center" wrapText="1"/>
    </xf>
    <xf numFmtId="0" fontId="26" fillId="2" borderId="1" xfId="0" applyFont="1" applyFill="1" applyBorder="1" applyAlignment="1">
      <alignment vertical="center" wrapText="1"/>
    </xf>
    <xf numFmtId="0" fontId="26" fillId="2" borderId="1" xfId="0" applyFont="1" applyFill="1" applyBorder="1" applyAlignment="1">
      <alignment horizontal="right" vertical="center" wrapText="1"/>
    </xf>
    <xf numFmtId="0" fontId="26" fillId="2" borderId="1" xfId="0" applyFont="1" applyFill="1" applyBorder="1" applyAlignment="1">
      <alignment horizontal="center" vertical="center" wrapText="1"/>
    </xf>
    <xf numFmtId="0" fontId="25" fillId="2" borderId="1" xfId="0" applyFont="1" applyFill="1" applyBorder="1" applyAlignment="1">
      <alignment vertical="center" wrapText="1"/>
    </xf>
    <xf numFmtId="2" fontId="26" fillId="2" borderId="1" xfId="0" applyNumberFormat="1" applyFont="1" applyFill="1" applyBorder="1" applyAlignment="1">
      <alignment horizontal="right" vertical="center" wrapText="1"/>
    </xf>
    <xf numFmtId="166" fontId="26" fillId="2" borderId="1" xfId="0" applyNumberFormat="1" applyFont="1" applyFill="1" applyBorder="1" applyAlignment="1">
      <alignment horizontal="right" vertical="center" wrapText="1"/>
    </xf>
    <xf numFmtId="174" fontId="26" fillId="2" borderId="1" xfId="4" applyNumberFormat="1" applyFont="1" applyFill="1" applyBorder="1" applyAlignment="1">
      <alignment horizontal="right" vertical="center" wrapText="1"/>
    </xf>
    <xf numFmtId="0" fontId="6" fillId="2" borderId="0" xfId="1" applyFont="1" applyFill="1" applyBorder="1" applyAlignment="1">
      <alignment vertical="top" wrapText="1"/>
    </xf>
    <xf numFmtId="0" fontId="19" fillId="2" borderId="3" xfId="1" applyFont="1" applyFill="1" applyBorder="1" applyAlignment="1">
      <alignment horizontal="center" vertical="center" wrapText="1"/>
    </xf>
    <xf numFmtId="0" fontId="19" fillId="2" borderId="4" xfId="1" applyFont="1" applyFill="1" applyBorder="1" applyAlignment="1">
      <alignment horizontal="center" vertical="center" wrapText="1"/>
    </xf>
    <xf numFmtId="0" fontId="7" fillId="2" borderId="0" xfId="1" applyFont="1" applyFill="1" applyBorder="1" applyAlignment="1">
      <alignment horizontal="center" vertical="top" wrapText="1"/>
    </xf>
    <xf numFmtId="0" fontId="14" fillId="2" borderId="0" xfId="1" applyFont="1" applyFill="1" applyBorder="1" applyAlignment="1">
      <alignment horizontal="center" vertical="top" wrapText="1"/>
    </xf>
    <xf numFmtId="0" fontId="19" fillId="2" borderId="2" xfId="1" applyFont="1" applyFill="1" applyBorder="1" applyAlignment="1">
      <alignment horizontal="center" vertical="center" wrapText="1"/>
    </xf>
    <xf numFmtId="17" fontId="4" fillId="2" borderId="0" xfId="1" quotePrefix="1" applyNumberFormat="1" applyFont="1" applyFill="1" applyBorder="1" applyAlignment="1">
      <alignment horizontal="center" vertical="top" wrapText="1"/>
    </xf>
    <xf numFmtId="0" fontId="14" fillId="2" borderId="0" xfId="1" applyFont="1" applyFill="1" applyBorder="1" applyAlignment="1">
      <alignment vertical="top" wrapText="1"/>
    </xf>
    <xf numFmtId="0" fontId="6" fillId="2" borderId="0" xfId="1" applyFont="1" applyFill="1" applyBorder="1" applyAlignment="1">
      <alignment horizontal="center" vertical="top" wrapText="1"/>
    </xf>
    <xf numFmtId="0" fontId="2" fillId="2" borderId="0" xfId="1" applyFont="1" applyFill="1" applyAlignment="1">
      <alignment horizontal="left" vertical="top" wrapText="1"/>
    </xf>
    <xf numFmtId="0" fontId="5" fillId="2" borderId="0" xfId="1" applyFont="1" applyFill="1" applyBorder="1" applyAlignment="1">
      <alignment horizontal="center" vertical="top" wrapText="1"/>
    </xf>
    <xf numFmtId="0" fontId="5" fillId="2" borderId="0" xfId="1" applyFont="1" applyFill="1" applyBorder="1" applyAlignment="1">
      <alignment vertical="top" wrapText="1"/>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0" fontId="2" fillId="2" borderId="0" xfId="1" applyFont="1" applyFill="1" applyAlignment="1">
      <alignment horizontal="left" vertical="center" wrapText="1"/>
    </xf>
    <xf numFmtId="0" fontId="2" fillId="2" borderId="0" xfId="1" applyFont="1" applyFill="1" applyAlignment="1">
      <alignment horizontal="left" vertical="top"/>
    </xf>
    <xf numFmtId="0" fontId="25" fillId="2" borderId="1" xfId="0" applyFont="1" applyFill="1" applyBorder="1" applyAlignment="1">
      <alignment horizontal="left" vertical="center" wrapText="1"/>
    </xf>
    <xf numFmtId="0" fontId="25" fillId="2" borderId="1" xfId="0" applyFont="1" applyFill="1" applyBorder="1" applyAlignment="1">
      <alignment horizontal="center" vertical="center" wrapText="1"/>
    </xf>
    <xf numFmtId="0" fontId="26" fillId="2" borderId="1" xfId="0" applyFont="1" applyFill="1" applyBorder="1" applyAlignment="1">
      <alignment horizontal="left" vertical="center" wrapText="1"/>
    </xf>
    <xf numFmtId="0" fontId="27" fillId="2" borderId="1" xfId="0" applyFont="1" applyFill="1" applyBorder="1" applyAlignment="1">
      <alignment horizontal="left" vertical="center" wrapText="1"/>
    </xf>
    <xf numFmtId="0" fontId="26" fillId="2" borderId="1" xfId="0" quotePrefix="1" applyFont="1" applyFill="1" applyBorder="1" applyAlignment="1">
      <alignment horizontal="left" vertical="center" wrapText="1"/>
    </xf>
  </cellXfs>
  <cellStyles count="7">
    <cellStyle name="Comma" xfId="4" builtinId="3"/>
    <cellStyle name="Normal" xfId="0" builtinId="0"/>
    <cellStyle name="Normal 3" xfId="1" xr:uid="{00000000-0005-0000-0000-000002000000}"/>
    <cellStyle name="Normal 3 2" xfId="2" xr:uid="{00000000-0005-0000-0000-000003000000}"/>
    <cellStyle name="Normal 77" xfId="5" xr:uid="{00000000-0005-0000-0000-000004000000}"/>
    <cellStyle name="Normal_Sheet2" xfId="6" xr:uid="{00000000-0005-0000-0000-000005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28</xdr:col>
      <xdr:colOff>180975</xdr:colOff>
      <xdr:row>23</xdr:row>
      <xdr:rowOff>142875</xdr:rowOff>
    </xdr:from>
    <xdr:to>
      <xdr:col>36</xdr:col>
      <xdr:colOff>401026</xdr:colOff>
      <xdr:row>55</xdr:row>
      <xdr:rowOff>67741</xdr:rowOff>
    </xdr:to>
    <xdr:pic>
      <xdr:nvPicPr>
        <xdr:cNvPr id="2" name="Picture 1">
          <a:extLst>
            <a:ext uri="{FF2B5EF4-FFF2-40B4-BE49-F238E27FC236}">
              <a16:creationId xmlns:a16="http://schemas.microsoft.com/office/drawing/2014/main" id="{26ACF35D-4FFF-4BCC-8214-7CECA7117032}"/>
            </a:ext>
          </a:extLst>
        </xdr:cNvPr>
        <xdr:cNvPicPr>
          <a:picLocks noChangeAspect="1"/>
        </xdr:cNvPicPr>
      </xdr:nvPicPr>
      <xdr:blipFill>
        <a:blip xmlns:r="http://schemas.openxmlformats.org/officeDocument/2006/relationships" r:embed="rId1"/>
        <a:stretch>
          <a:fillRect/>
        </a:stretch>
      </xdr:blipFill>
      <xdr:spPr>
        <a:xfrm>
          <a:off x="19373850" y="4610100"/>
          <a:ext cx="5089231" cy="5571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bb/EAEA/1714%20Teknologidata%20kulkraft%20-%20Documents/Data/Biomass%20Tekkat%20from%20Ramb&#248;ll/ENSTEK-33-001-Data%20tables%20and%20calculation%20model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aenergianalyse.sharepoint.com/Users/bb/EAEA/1714%20Teknologidata%20kulkraft%20-%20Documents/Data/Biomass%20Tekkat%20from%20Ramb&#248;ll/ENSTEK-33-001-Data%20tables%20and%20calculation%20mode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 val="Scenario sheet"/>
      <sheetName val="Basis assumptions"/>
      <sheetName val="Energy model"/>
      <sheetName val="Turbine system efficiencies"/>
      <sheetName val="DH WtE"/>
      <sheetName val="Small WtE"/>
      <sheetName val="Medium WtE"/>
      <sheetName val="Large WtE"/>
      <sheetName val="DH Wood Chips"/>
      <sheetName val="Small Wood Chips"/>
      <sheetName val="Medium Wood Chips"/>
      <sheetName val="Large Wood Chips"/>
      <sheetName val="DH Wood Pellets"/>
      <sheetName val="Small Wood Pellets"/>
      <sheetName val="Medium Wood Pellets"/>
      <sheetName val="Large Wood Pellets"/>
      <sheetName val="DH Straw"/>
      <sheetName val="Small Straw"/>
      <sheetName val="Medium Straw"/>
      <sheetName val="Large Straw"/>
    </sheetNames>
    <sheetDataSet>
      <sheetData sheetId="0" refreshError="1">
        <row r="3">
          <cell r="C3">
            <v>7.45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 val="Scenario sheet"/>
      <sheetName val="Basis assumptions"/>
      <sheetName val="Energy model"/>
      <sheetName val="Turbine system efficiencies"/>
      <sheetName val="DH WtE"/>
      <sheetName val="Small WtE"/>
      <sheetName val="Medium WtE"/>
      <sheetName val="Large WtE"/>
      <sheetName val="DH Wood Chips"/>
      <sheetName val="Small Wood Chips"/>
      <sheetName val="Medium Wood Chips"/>
      <sheetName val="Large Wood Chips"/>
      <sheetName val="DH Wood Pellets"/>
      <sheetName val="Small Wood Pellets"/>
      <sheetName val="Medium Wood Pellets"/>
      <sheetName val="Large Wood Pellets"/>
      <sheetName val="DH Straw"/>
      <sheetName val="Small Straw"/>
      <sheetName val="Medium Straw"/>
      <sheetName val="Large Straw"/>
    </sheetNames>
    <sheetDataSet>
      <sheetData sheetId="0" refreshError="1">
        <row r="3">
          <cell r="C3">
            <v>7.45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
  <sheetViews>
    <sheetView topLeftCell="B1" zoomScaleNormal="100" zoomScaleSheetLayoutView="120" workbookViewId="0">
      <selection activeCell="D24" sqref="D24:J26"/>
    </sheetView>
  </sheetViews>
  <sheetFormatPr defaultColWidth="9.08984375" defaultRowHeight="14" x14ac:dyDescent="0.3"/>
  <cols>
    <col min="1" max="1" width="3" style="1" customWidth="1"/>
    <col min="2" max="2" width="34" style="1" customWidth="1"/>
    <col min="3" max="3" width="9" style="1" hidden="1" customWidth="1"/>
    <col min="4" max="12" width="7.36328125" style="1" customWidth="1"/>
    <col min="13" max="13" width="6.6328125" style="1" customWidth="1"/>
    <col min="14" max="14" width="30.08984375" style="49" customWidth="1"/>
    <col min="15" max="15" width="10.36328125" style="49" customWidth="1"/>
    <col min="16" max="16" width="9.6328125" style="49" customWidth="1"/>
    <col min="17" max="17" width="10" style="49" customWidth="1"/>
    <col min="18" max="18" width="7.90625" style="49" customWidth="1"/>
    <col min="19" max="19" width="7.08984375" style="49" customWidth="1"/>
    <col min="20" max="20" width="7.6328125" style="49" customWidth="1"/>
    <col min="21" max="16384" width="9.08984375" style="49"/>
  </cols>
  <sheetData>
    <row r="1" spans="2:20" ht="20" x14ac:dyDescent="0.4">
      <c r="B1" s="2" t="s">
        <v>0</v>
      </c>
      <c r="N1" s="48"/>
      <c r="O1" s="48"/>
      <c r="P1" s="48"/>
      <c r="Q1" s="48"/>
      <c r="R1" s="48"/>
      <c r="S1" s="48"/>
      <c r="T1" s="48"/>
    </row>
    <row r="2" spans="2:20" x14ac:dyDescent="0.3">
      <c r="N2" s="48"/>
      <c r="O2" s="48"/>
      <c r="P2" s="48"/>
      <c r="Q2" s="48"/>
      <c r="R2" s="48"/>
      <c r="S2" s="48"/>
      <c r="T2" s="48"/>
    </row>
    <row r="3" spans="2:20" ht="11" customHeight="1" x14ac:dyDescent="0.3">
      <c r="B3" s="115" t="s">
        <v>1</v>
      </c>
      <c r="C3" s="116"/>
      <c r="D3" s="211" t="s">
        <v>34</v>
      </c>
      <c r="E3" s="211"/>
      <c r="F3" s="211"/>
      <c r="G3" s="211"/>
      <c r="H3" s="211"/>
      <c r="I3" s="211"/>
      <c r="J3" s="211"/>
      <c r="K3" s="211"/>
      <c r="L3" s="212"/>
      <c r="N3" s="43"/>
      <c r="O3" s="213"/>
      <c r="P3" s="214"/>
      <c r="Q3" s="214"/>
      <c r="R3" s="214"/>
      <c r="S3" s="214"/>
      <c r="T3" s="214"/>
    </row>
    <row r="4" spans="2:20" ht="11" customHeight="1" x14ac:dyDescent="0.3">
      <c r="B4" s="117"/>
      <c r="C4" s="118" t="s">
        <v>61</v>
      </c>
      <c r="D4" s="58">
        <v>2020</v>
      </c>
      <c r="E4" s="58">
        <v>2030</v>
      </c>
      <c r="F4" s="58">
        <v>2050</v>
      </c>
      <c r="G4" s="215" t="s">
        <v>33</v>
      </c>
      <c r="H4" s="212"/>
      <c r="I4" s="215" t="s">
        <v>2</v>
      </c>
      <c r="J4" s="212"/>
      <c r="K4" s="58" t="s">
        <v>3</v>
      </c>
      <c r="L4" s="58" t="s">
        <v>4</v>
      </c>
      <c r="N4" s="6"/>
      <c r="O4" s="45"/>
      <c r="P4" s="45"/>
      <c r="Q4" s="45"/>
      <c r="R4" s="45"/>
      <c r="S4" s="45"/>
      <c r="T4" s="45"/>
    </row>
    <row r="5" spans="2:20" ht="11" customHeight="1" x14ac:dyDescent="0.3">
      <c r="B5" s="119" t="s">
        <v>5</v>
      </c>
      <c r="C5" s="120"/>
      <c r="D5" s="106"/>
      <c r="E5" s="106"/>
      <c r="F5" s="106"/>
      <c r="G5" s="60" t="s">
        <v>6</v>
      </c>
      <c r="H5" s="60" t="s">
        <v>7</v>
      </c>
      <c r="I5" s="60" t="s">
        <v>6</v>
      </c>
      <c r="J5" s="60" t="s">
        <v>7</v>
      </c>
      <c r="K5" s="106"/>
      <c r="L5" s="107"/>
      <c r="N5" s="210"/>
      <c r="O5" s="210"/>
      <c r="P5" s="210"/>
      <c r="Q5" s="210"/>
      <c r="R5" s="210"/>
      <c r="S5" s="210"/>
      <c r="T5" s="210"/>
    </row>
    <row r="6" spans="2:20" ht="11" customHeight="1" x14ac:dyDescent="0.3">
      <c r="B6" s="121" t="s">
        <v>8</v>
      </c>
      <c r="C6" s="122">
        <v>300</v>
      </c>
      <c r="D6" s="86">
        <v>600</v>
      </c>
      <c r="E6" s="86">
        <v>600</v>
      </c>
      <c r="F6" s="86">
        <v>600</v>
      </c>
      <c r="G6" s="86">
        <v>100</v>
      </c>
      <c r="H6" s="86">
        <v>650</v>
      </c>
      <c r="I6" s="86">
        <v>100</v>
      </c>
      <c r="J6" s="86">
        <v>650</v>
      </c>
      <c r="K6" s="77"/>
      <c r="L6" s="65" t="s">
        <v>36</v>
      </c>
      <c r="N6" s="7"/>
      <c r="O6" s="216"/>
      <c r="P6" s="217"/>
      <c r="Q6" s="217"/>
      <c r="R6" s="217"/>
      <c r="S6" s="217"/>
      <c r="T6" s="217"/>
    </row>
    <row r="7" spans="2:20" ht="11" customHeight="1" x14ac:dyDescent="0.3">
      <c r="B7" s="121" t="s">
        <v>26</v>
      </c>
      <c r="C7" s="122">
        <v>300</v>
      </c>
      <c r="D7" s="123">
        <v>1200</v>
      </c>
      <c r="E7" s="123">
        <v>1200</v>
      </c>
      <c r="F7" s="123">
        <v>1200</v>
      </c>
      <c r="G7" s="123">
        <v>100</v>
      </c>
      <c r="H7" s="123">
        <v>1500</v>
      </c>
      <c r="I7" s="123">
        <v>100</v>
      </c>
      <c r="J7" s="123">
        <v>1500</v>
      </c>
      <c r="K7" s="77"/>
      <c r="L7" s="65" t="s">
        <v>36</v>
      </c>
      <c r="N7" s="7"/>
      <c r="O7" s="44"/>
      <c r="P7" s="50"/>
      <c r="Q7" s="50"/>
      <c r="R7" s="50"/>
      <c r="S7" s="50"/>
      <c r="T7" s="50"/>
    </row>
    <row r="8" spans="2:20" ht="11" customHeight="1" x14ac:dyDescent="0.3">
      <c r="B8" s="121" t="s">
        <v>10</v>
      </c>
      <c r="C8" s="124" t="e">
        <f>#REF!*100</f>
        <v>#REF!</v>
      </c>
      <c r="D8" s="125">
        <v>37.462500000000006</v>
      </c>
      <c r="E8" s="125">
        <v>37</v>
      </c>
      <c r="F8" s="125">
        <v>37</v>
      </c>
      <c r="G8" s="86">
        <v>30</v>
      </c>
      <c r="H8" s="86">
        <v>38</v>
      </c>
      <c r="I8" s="86">
        <v>33</v>
      </c>
      <c r="J8" s="86">
        <v>39</v>
      </c>
      <c r="K8" s="77"/>
      <c r="L8" s="67" t="s">
        <v>397</v>
      </c>
      <c r="N8" s="7"/>
      <c r="O8" s="8"/>
      <c r="P8" s="8"/>
      <c r="Q8" s="8"/>
      <c r="R8" s="8"/>
      <c r="S8" s="8"/>
      <c r="T8" s="8"/>
    </row>
    <row r="9" spans="2:20" ht="11" customHeight="1" x14ac:dyDescent="0.3">
      <c r="B9" s="126" t="s">
        <v>11</v>
      </c>
      <c r="C9" s="127" t="e">
        <f>#REF!*100</f>
        <v>#REF!</v>
      </c>
      <c r="D9" s="125">
        <v>34.934999999999995</v>
      </c>
      <c r="E9" s="86">
        <v>35</v>
      </c>
      <c r="F9" s="86">
        <v>36</v>
      </c>
      <c r="G9" s="86">
        <v>29</v>
      </c>
      <c r="H9" s="86">
        <v>37</v>
      </c>
      <c r="I9" s="86">
        <v>32</v>
      </c>
      <c r="J9" s="86">
        <v>38</v>
      </c>
      <c r="K9" s="128"/>
      <c r="L9" s="70" t="s">
        <v>397</v>
      </c>
      <c r="N9" s="7"/>
      <c r="O9" s="8"/>
      <c r="P9" s="8"/>
      <c r="Q9" s="8"/>
      <c r="R9" s="8"/>
      <c r="S9" s="8"/>
      <c r="T9" s="8"/>
    </row>
    <row r="10" spans="2:20" ht="11" customHeight="1" x14ac:dyDescent="0.3">
      <c r="B10" s="121" t="s">
        <v>13</v>
      </c>
      <c r="C10" s="129" t="s">
        <v>62</v>
      </c>
      <c r="D10" s="86">
        <v>7</v>
      </c>
      <c r="E10" s="130">
        <v>5</v>
      </c>
      <c r="F10" s="130">
        <v>3</v>
      </c>
      <c r="G10" s="86">
        <v>5</v>
      </c>
      <c r="H10" s="86">
        <v>20</v>
      </c>
      <c r="I10" s="86">
        <v>2</v>
      </c>
      <c r="J10" s="86">
        <v>7</v>
      </c>
      <c r="K10" s="77" t="s">
        <v>9</v>
      </c>
      <c r="L10" s="65" t="s">
        <v>36</v>
      </c>
      <c r="N10" s="9"/>
      <c r="O10" s="10"/>
      <c r="P10" s="10"/>
      <c r="Q10" s="10"/>
      <c r="R10" s="10"/>
      <c r="S10" s="10"/>
      <c r="T10" s="8"/>
    </row>
    <row r="11" spans="2:20" ht="11" customHeight="1" x14ac:dyDescent="0.3">
      <c r="B11" s="117" t="s">
        <v>14</v>
      </c>
      <c r="C11" s="131" t="s">
        <v>62</v>
      </c>
      <c r="D11" s="86">
        <v>6</v>
      </c>
      <c r="E11" s="110">
        <v>5</v>
      </c>
      <c r="F11" s="110">
        <v>3</v>
      </c>
      <c r="G11" s="86">
        <v>3</v>
      </c>
      <c r="H11" s="86">
        <v>8</v>
      </c>
      <c r="I11" s="86">
        <v>2</v>
      </c>
      <c r="J11" s="86">
        <v>4</v>
      </c>
      <c r="K11" s="77" t="s">
        <v>9</v>
      </c>
      <c r="L11" s="65" t="s">
        <v>36</v>
      </c>
      <c r="N11" s="9"/>
      <c r="O11" s="10"/>
      <c r="P11" s="10"/>
      <c r="Q11" s="10"/>
      <c r="R11" s="10"/>
      <c r="S11" s="10"/>
      <c r="T11" s="8"/>
    </row>
    <row r="12" spans="2:20" ht="11" customHeight="1" x14ac:dyDescent="0.3">
      <c r="B12" s="117" t="s">
        <v>15</v>
      </c>
      <c r="C12" s="131">
        <v>30</v>
      </c>
      <c r="D12" s="86">
        <v>30</v>
      </c>
      <c r="E12" s="86">
        <v>30</v>
      </c>
      <c r="F12" s="86">
        <v>30</v>
      </c>
      <c r="G12" s="86">
        <v>25</v>
      </c>
      <c r="H12" s="86">
        <v>40</v>
      </c>
      <c r="I12" s="86">
        <v>25</v>
      </c>
      <c r="J12" s="86">
        <v>40</v>
      </c>
      <c r="K12" s="77"/>
      <c r="L12" s="65" t="s">
        <v>36</v>
      </c>
      <c r="N12" s="7"/>
      <c r="O12" s="8"/>
      <c r="P12" s="8"/>
      <c r="Q12" s="8"/>
      <c r="R12" s="8"/>
      <c r="S12" s="8"/>
      <c r="T12" s="8"/>
    </row>
    <row r="13" spans="2:20" ht="11" customHeight="1" x14ac:dyDescent="0.3">
      <c r="B13" s="117" t="s">
        <v>16</v>
      </c>
      <c r="C13" s="131" t="s">
        <v>62</v>
      </c>
      <c r="D13" s="86">
        <v>3.25</v>
      </c>
      <c r="E13" s="86">
        <v>3.25</v>
      </c>
      <c r="F13" s="86">
        <v>3.25</v>
      </c>
      <c r="G13" s="130">
        <v>2</v>
      </c>
      <c r="H13" s="130">
        <v>4</v>
      </c>
      <c r="I13" s="130">
        <v>2</v>
      </c>
      <c r="J13" s="86">
        <v>4</v>
      </c>
      <c r="K13" s="77"/>
      <c r="L13" s="65" t="s">
        <v>36</v>
      </c>
      <c r="N13" s="7"/>
      <c r="O13" s="8"/>
      <c r="P13" s="8"/>
      <c r="Q13" s="8"/>
      <c r="R13" s="8"/>
      <c r="S13" s="8"/>
      <c r="T13" s="8"/>
    </row>
    <row r="14" spans="2:20" ht="11" customHeight="1" x14ac:dyDescent="0.3">
      <c r="B14" s="132" t="s">
        <v>471</v>
      </c>
      <c r="C14" s="133" t="s">
        <v>62</v>
      </c>
      <c r="D14" s="134" t="s">
        <v>35</v>
      </c>
      <c r="E14" s="134" t="s">
        <v>35</v>
      </c>
      <c r="F14" s="134" t="s">
        <v>35</v>
      </c>
      <c r="G14" s="134" t="s">
        <v>35</v>
      </c>
      <c r="H14" s="134" t="s">
        <v>35</v>
      </c>
      <c r="I14" s="134" t="s">
        <v>35</v>
      </c>
      <c r="J14" s="134" t="s">
        <v>35</v>
      </c>
      <c r="K14" s="88"/>
      <c r="L14" s="77"/>
      <c r="N14" s="7"/>
      <c r="O14" s="8"/>
      <c r="P14" s="8"/>
      <c r="Q14" s="8"/>
      <c r="R14" s="8"/>
      <c r="S14" s="8"/>
      <c r="T14" s="8"/>
    </row>
    <row r="15" spans="2:20" ht="11" customHeight="1" x14ac:dyDescent="0.3">
      <c r="B15" s="135" t="s">
        <v>28</v>
      </c>
      <c r="C15" s="136"/>
      <c r="D15" s="137"/>
      <c r="E15" s="137"/>
      <c r="F15" s="137"/>
      <c r="G15" s="137"/>
      <c r="H15" s="137"/>
      <c r="I15" s="137"/>
      <c r="J15" s="137"/>
      <c r="K15" s="138"/>
      <c r="L15" s="81"/>
      <c r="N15" s="7"/>
      <c r="O15" s="8"/>
      <c r="P15" s="8"/>
      <c r="Q15" s="8"/>
      <c r="R15" s="8"/>
      <c r="S15" s="8"/>
      <c r="T15" s="8"/>
    </row>
    <row r="16" spans="2:20" ht="11" customHeight="1" x14ac:dyDescent="0.3">
      <c r="B16" s="132" t="s">
        <v>29</v>
      </c>
      <c r="C16" s="133" t="s">
        <v>62</v>
      </c>
      <c r="D16" s="134" t="s">
        <v>35</v>
      </c>
      <c r="E16" s="134" t="s">
        <v>35</v>
      </c>
      <c r="F16" s="134" t="s">
        <v>35</v>
      </c>
      <c r="G16" s="134" t="s">
        <v>35</v>
      </c>
      <c r="H16" s="134" t="s">
        <v>35</v>
      </c>
      <c r="I16" s="134" t="s">
        <v>35</v>
      </c>
      <c r="J16" s="134" t="s">
        <v>35</v>
      </c>
      <c r="K16" s="88"/>
      <c r="L16" s="77"/>
      <c r="N16" s="7"/>
      <c r="O16" s="8"/>
      <c r="P16" s="8"/>
      <c r="Q16" s="8"/>
      <c r="R16" s="8"/>
      <c r="S16" s="8"/>
      <c r="T16" s="8"/>
    </row>
    <row r="17" spans="2:22" ht="11" customHeight="1" x14ac:dyDescent="0.3">
      <c r="B17" s="132" t="s">
        <v>30</v>
      </c>
      <c r="C17" s="133" t="s">
        <v>62</v>
      </c>
      <c r="D17" s="134" t="s">
        <v>35</v>
      </c>
      <c r="E17" s="134" t="s">
        <v>35</v>
      </c>
      <c r="F17" s="134" t="s">
        <v>35</v>
      </c>
      <c r="G17" s="134" t="s">
        <v>35</v>
      </c>
      <c r="H17" s="134" t="s">
        <v>35</v>
      </c>
      <c r="I17" s="134" t="s">
        <v>35</v>
      </c>
      <c r="J17" s="134" t="s">
        <v>35</v>
      </c>
      <c r="K17" s="88"/>
      <c r="L17" s="77"/>
      <c r="N17" s="7"/>
      <c r="O17" s="8"/>
      <c r="P17" s="8"/>
      <c r="Q17" s="8"/>
      <c r="R17" s="8"/>
      <c r="S17" s="8"/>
      <c r="T17" s="8"/>
    </row>
    <row r="18" spans="2:22" ht="11" customHeight="1" x14ac:dyDescent="0.3">
      <c r="B18" s="59" t="s">
        <v>59</v>
      </c>
      <c r="C18" s="139"/>
      <c r="D18" s="83"/>
      <c r="E18" s="83"/>
      <c r="F18" s="83"/>
      <c r="G18" s="83"/>
      <c r="H18" s="83"/>
      <c r="I18" s="83"/>
      <c r="J18" s="83"/>
      <c r="K18" s="84"/>
      <c r="L18" s="85"/>
      <c r="N18" s="7"/>
      <c r="O18" s="8"/>
      <c r="P18" s="8"/>
      <c r="Q18" s="8"/>
      <c r="R18" s="8"/>
      <c r="S18" s="8"/>
      <c r="T18" s="8"/>
    </row>
    <row r="19" spans="2:22" ht="11" customHeight="1" x14ac:dyDescent="0.3">
      <c r="B19" s="117" t="s">
        <v>60</v>
      </c>
      <c r="C19" s="140" t="e">
        <f>#REF!*100</f>
        <v>#REF!</v>
      </c>
      <c r="D19" s="125">
        <v>1.0308175754483933</v>
      </c>
      <c r="E19" s="141">
        <v>3.5</v>
      </c>
      <c r="F19" s="141">
        <v>3.5</v>
      </c>
      <c r="G19" s="93">
        <v>1</v>
      </c>
      <c r="H19" s="130">
        <v>4</v>
      </c>
      <c r="I19" s="130">
        <v>2</v>
      </c>
      <c r="J19" s="130">
        <v>4</v>
      </c>
      <c r="K19" s="88" t="s">
        <v>12</v>
      </c>
      <c r="L19" s="65" t="s">
        <v>36</v>
      </c>
      <c r="M19" s="3"/>
      <c r="N19" s="7"/>
      <c r="O19" s="8"/>
      <c r="P19" s="8"/>
      <c r="Q19" s="8"/>
      <c r="R19" s="8"/>
      <c r="S19" s="8"/>
      <c r="T19" s="8"/>
    </row>
    <row r="20" spans="2:22" ht="11" customHeight="1" x14ac:dyDescent="0.3">
      <c r="B20" s="117" t="s">
        <v>17</v>
      </c>
      <c r="C20" s="140" t="e">
        <f>#REF!*100</f>
        <v>#REF!</v>
      </c>
      <c r="D20" s="125">
        <v>67.193348348570836</v>
      </c>
      <c r="E20" s="86">
        <v>25</v>
      </c>
      <c r="F20" s="86">
        <v>20</v>
      </c>
      <c r="G20" s="130">
        <v>25</v>
      </c>
      <c r="H20" s="130">
        <v>70</v>
      </c>
      <c r="I20" s="130">
        <v>10</v>
      </c>
      <c r="J20" s="130">
        <v>30</v>
      </c>
      <c r="K20" s="88" t="s">
        <v>9</v>
      </c>
      <c r="L20" s="65" t="s">
        <v>36</v>
      </c>
      <c r="N20" s="7"/>
      <c r="O20" s="8"/>
      <c r="P20" s="8"/>
      <c r="Q20" s="8"/>
      <c r="R20" s="8"/>
      <c r="S20" s="8"/>
      <c r="T20" s="8"/>
    </row>
    <row r="21" spans="2:22" ht="11" customHeight="1" x14ac:dyDescent="0.3">
      <c r="B21" s="117" t="s">
        <v>18</v>
      </c>
      <c r="C21" s="131" t="e">
        <f>#REF!</f>
        <v>#REF!</v>
      </c>
      <c r="D21" s="86">
        <v>5.2</v>
      </c>
      <c r="E21" s="86">
        <v>3</v>
      </c>
      <c r="F21" s="86">
        <v>3</v>
      </c>
      <c r="G21" s="130">
        <v>1</v>
      </c>
      <c r="H21" s="130">
        <v>5</v>
      </c>
      <c r="I21" s="130">
        <v>1</v>
      </c>
      <c r="J21" s="130">
        <v>5</v>
      </c>
      <c r="K21" s="88" t="s">
        <v>12</v>
      </c>
      <c r="L21" s="65" t="s">
        <v>36</v>
      </c>
      <c r="N21" s="7"/>
      <c r="O21" s="8"/>
      <c r="P21" s="8"/>
      <c r="Q21" s="8"/>
      <c r="R21" s="8"/>
      <c r="S21" s="8"/>
      <c r="T21" s="8"/>
    </row>
    <row r="22" spans="2:22" ht="11" customHeight="1" x14ac:dyDescent="0.3">
      <c r="B22" s="117" t="s">
        <v>19</v>
      </c>
      <c r="C22" s="131" t="e">
        <f>#REF!</f>
        <v>#REF!</v>
      </c>
      <c r="D22" s="86">
        <v>10.25</v>
      </c>
      <c r="E22" s="86">
        <v>8</v>
      </c>
      <c r="F22" s="86">
        <v>8</v>
      </c>
      <c r="G22" s="130">
        <v>5</v>
      </c>
      <c r="H22" s="130">
        <v>10</v>
      </c>
      <c r="I22" s="130">
        <v>5</v>
      </c>
      <c r="J22" s="130">
        <v>12</v>
      </c>
      <c r="K22" s="88" t="s">
        <v>12</v>
      </c>
      <c r="L22" s="65" t="s">
        <v>36</v>
      </c>
      <c r="N22" s="7"/>
      <c r="O22" s="8"/>
      <c r="P22" s="8"/>
      <c r="Q22" s="8"/>
      <c r="R22" s="8"/>
      <c r="S22" s="8"/>
      <c r="T22" s="8"/>
    </row>
    <row r="23" spans="2:22" ht="11" customHeight="1" x14ac:dyDescent="0.3">
      <c r="B23" s="59" t="s">
        <v>20</v>
      </c>
      <c r="C23" s="91"/>
      <c r="D23" s="90"/>
      <c r="E23" s="90"/>
      <c r="F23" s="90"/>
      <c r="G23" s="90"/>
      <c r="H23" s="90"/>
      <c r="I23" s="90"/>
      <c r="J23" s="90"/>
      <c r="K23" s="91"/>
      <c r="L23" s="92"/>
      <c r="N23" s="210"/>
      <c r="O23" s="210"/>
      <c r="P23" s="210"/>
      <c r="Q23" s="210"/>
      <c r="R23" s="210"/>
      <c r="S23" s="210"/>
      <c r="T23" s="210"/>
    </row>
    <row r="24" spans="2:22" ht="11" customHeight="1" x14ac:dyDescent="0.3">
      <c r="B24" s="117" t="s">
        <v>472</v>
      </c>
      <c r="C24" s="142" t="e">
        <f>#REF!</f>
        <v>#REF!</v>
      </c>
      <c r="D24" s="93">
        <v>70</v>
      </c>
      <c r="E24" s="93">
        <v>70</v>
      </c>
      <c r="F24" s="93">
        <v>70</v>
      </c>
      <c r="G24" s="93">
        <v>50</v>
      </c>
      <c r="H24" s="93">
        <v>150</v>
      </c>
      <c r="I24" s="93">
        <v>20</v>
      </c>
      <c r="J24" s="93">
        <v>100</v>
      </c>
      <c r="K24" s="94" t="s">
        <v>398</v>
      </c>
      <c r="L24" s="65" t="s">
        <v>399</v>
      </c>
      <c r="N24" s="7"/>
      <c r="O24" s="8"/>
      <c r="P24" s="8"/>
      <c r="Q24" s="8"/>
      <c r="R24" s="8"/>
      <c r="S24" s="8"/>
      <c r="T24" s="8"/>
    </row>
    <row r="25" spans="2:22" ht="11" customHeight="1" x14ac:dyDescent="0.3">
      <c r="B25" s="117" t="s">
        <v>469</v>
      </c>
      <c r="C25" s="142"/>
      <c r="D25" s="93">
        <v>86</v>
      </c>
      <c r="E25" s="93">
        <v>86</v>
      </c>
      <c r="F25" s="93">
        <v>95</v>
      </c>
      <c r="G25" s="93">
        <v>73</v>
      </c>
      <c r="H25" s="93">
        <v>95</v>
      </c>
      <c r="I25" s="93">
        <v>73</v>
      </c>
      <c r="J25" s="93">
        <v>95</v>
      </c>
      <c r="K25" s="94" t="s">
        <v>9</v>
      </c>
      <c r="L25" s="65" t="s">
        <v>399</v>
      </c>
      <c r="N25" s="7"/>
      <c r="O25" s="8"/>
      <c r="P25" s="8"/>
      <c r="Q25" s="8"/>
      <c r="R25" s="8"/>
      <c r="S25" s="8"/>
      <c r="T25" s="8"/>
    </row>
    <row r="26" spans="2:22" ht="11" customHeight="1" x14ac:dyDescent="0.3">
      <c r="B26" s="117" t="s">
        <v>470</v>
      </c>
      <c r="C26" s="142"/>
      <c r="D26" s="93">
        <v>152</v>
      </c>
      <c r="E26" s="93">
        <v>150</v>
      </c>
      <c r="F26" s="93">
        <v>38</v>
      </c>
      <c r="G26" s="93">
        <v>152</v>
      </c>
      <c r="H26" s="93">
        <v>262.5</v>
      </c>
      <c r="I26" s="93">
        <v>38</v>
      </c>
      <c r="J26" s="93">
        <v>262.5</v>
      </c>
      <c r="K26" s="94" t="s">
        <v>400</v>
      </c>
      <c r="L26" s="65" t="s">
        <v>399</v>
      </c>
      <c r="N26" s="7"/>
      <c r="O26" s="8"/>
      <c r="P26" s="8"/>
      <c r="Q26" s="8"/>
      <c r="R26" s="8"/>
      <c r="S26" s="8"/>
      <c r="T26" s="8"/>
    </row>
    <row r="27" spans="2:22" ht="11" customHeight="1" x14ac:dyDescent="0.3">
      <c r="B27" s="59" t="s">
        <v>21</v>
      </c>
      <c r="C27" s="91"/>
      <c r="D27" s="90"/>
      <c r="E27" s="90"/>
      <c r="F27" s="90"/>
      <c r="G27" s="90"/>
      <c r="H27" s="90"/>
      <c r="I27" s="90"/>
      <c r="J27" s="90"/>
      <c r="K27" s="91"/>
      <c r="L27" s="92"/>
      <c r="N27" s="8"/>
      <c r="O27" s="8"/>
      <c r="P27" s="8"/>
      <c r="Q27" s="8"/>
      <c r="R27" s="8"/>
      <c r="S27" s="8"/>
      <c r="T27" s="8"/>
      <c r="U27" s="8"/>
      <c r="V27" s="8"/>
    </row>
    <row r="28" spans="2:22" ht="11" customHeight="1" x14ac:dyDescent="0.3">
      <c r="B28" s="117" t="s">
        <v>24</v>
      </c>
      <c r="C28" s="143" t="e">
        <f>#REF!</f>
        <v>#REF!</v>
      </c>
      <c r="D28" s="144">
        <v>1.1200000000000001</v>
      </c>
      <c r="E28" s="144">
        <v>1.2129521823499458</v>
      </c>
      <c r="F28" s="144">
        <v>1.1754381973288135</v>
      </c>
      <c r="G28" s="144">
        <v>0.79575119741795897</v>
      </c>
      <c r="H28" s="144">
        <v>1.2883590815338382</v>
      </c>
      <c r="I28" s="144">
        <v>0.79575119741795897</v>
      </c>
      <c r="J28" s="144">
        <v>1.2883590815338382</v>
      </c>
      <c r="K28" s="77" t="s">
        <v>401</v>
      </c>
      <c r="L28" s="65" t="s">
        <v>402</v>
      </c>
      <c r="N28" s="8"/>
      <c r="O28" s="8"/>
      <c r="P28" s="8"/>
      <c r="Q28" s="8"/>
      <c r="R28" s="8"/>
      <c r="S28" s="8"/>
      <c r="T28" s="8"/>
      <c r="U28" s="8"/>
      <c r="V28" s="8"/>
    </row>
    <row r="29" spans="2:22" ht="11" customHeight="1" x14ac:dyDescent="0.3">
      <c r="B29" s="117" t="s">
        <v>205</v>
      </c>
      <c r="C29" s="145"/>
      <c r="D29" s="146"/>
      <c r="E29" s="146"/>
      <c r="F29" s="146"/>
      <c r="G29" s="146"/>
      <c r="H29" s="146"/>
      <c r="I29" s="146"/>
      <c r="J29" s="146"/>
      <c r="K29" s="88"/>
      <c r="L29" s="88"/>
      <c r="N29" s="8"/>
      <c r="O29" s="8"/>
      <c r="P29" s="8"/>
      <c r="Q29" s="8"/>
      <c r="R29" s="8"/>
      <c r="S29" s="8"/>
      <c r="T29" s="8"/>
      <c r="U29" s="8"/>
      <c r="V29" s="8"/>
    </row>
    <row r="30" spans="2:22" ht="11" customHeight="1" x14ac:dyDescent="0.3">
      <c r="B30" s="117" t="s">
        <v>206</v>
      </c>
      <c r="C30" s="145"/>
      <c r="D30" s="146"/>
      <c r="E30" s="146"/>
      <c r="F30" s="146"/>
      <c r="G30" s="146"/>
      <c r="H30" s="146"/>
      <c r="I30" s="146"/>
      <c r="J30" s="146"/>
      <c r="K30" s="88"/>
      <c r="L30" s="88"/>
      <c r="N30" s="8"/>
      <c r="O30" s="8"/>
      <c r="P30" s="8"/>
      <c r="Q30" s="8"/>
      <c r="R30" s="8"/>
      <c r="S30" s="8"/>
      <c r="T30" s="8"/>
      <c r="U30" s="8"/>
      <c r="V30" s="8"/>
    </row>
    <row r="31" spans="2:22" ht="11" customHeight="1" x14ac:dyDescent="0.3">
      <c r="B31" s="117" t="s">
        <v>25</v>
      </c>
      <c r="C31" s="147" t="e">
        <f>#REF!</f>
        <v>#REF!</v>
      </c>
      <c r="D31" s="148">
        <v>39400</v>
      </c>
      <c r="E31" s="110">
        <v>38200</v>
      </c>
      <c r="F31" s="110">
        <v>37000</v>
      </c>
      <c r="G31" s="110">
        <v>29600</v>
      </c>
      <c r="H31" s="110">
        <v>49300</v>
      </c>
      <c r="I31" s="110">
        <v>27800</v>
      </c>
      <c r="J31" s="110">
        <v>46300</v>
      </c>
      <c r="K31" s="88" t="s">
        <v>49</v>
      </c>
      <c r="L31" s="65" t="s">
        <v>402</v>
      </c>
      <c r="N31" s="8"/>
      <c r="O31" s="8"/>
      <c r="P31" s="8"/>
      <c r="Q31" s="8"/>
      <c r="R31" s="8"/>
      <c r="S31" s="8"/>
      <c r="T31" s="8"/>
      <c r="U31" s="8"/>
      <c r="V31" s="8"/>
    </row>
    <row r="32" spans="2:22" ht="11" customHeight="1" x14ac:dyDescent="0.3">
      <c r="B32" s="117" t="s">
        <v>27</v>
      </c>
      <c r="C32" s="131" t="e">
        <f>#REF!</f>
        <v>#REF!</v>
      </c>
      <c r="D32" s="144">
        <v>0.7</v>
      </c>
      <c r="E32" s="149">
        <v>0.12125</v>
      </c>
      <c r="F32" s="149">
        <v>0.11749999999999999</v>
      </c>
      <c r="G32" s="149">
        <v>9.0937500000000004E-2</v>
      </c>
      <c r="H32" s="149">
        <v>0.7</v>
      </c>
      <c r="I32" s="149">
        <v>8.8124999999999995E-2</v>
      </c>
      <c r="J32" s="149">
        <v>0.14687499999999998</v>
      </c>
      <c r="K32" s="88" t="s">
        <v>49</v>
      </c>
      <c r="L32" s="65" t="s">
        <v>402</v>
      </c>
      <c r="N32" s="7"/>
      <c r="O32" s="11"/>
      <c r="P32" s="11"/>
      <c r="Q32" s="11"/>
      <c r="R32" s="11"/>
      <c r="S32" s="8"/>
      <c r="T32" s="8"/>
    </row>
    <row r="33" spans="1:20" ht="11" customHeight="1" x14ac:dyDescent="0.3">
      <c r="B33" s="117" t="s">
        <v>31</v>
      </c>
      <c r="C33" s="140" t="e">
        <f>#REF!</f>
        <v>#REF!</v>
      </c>
      <c r="D33" s="86">
        <v>300</v>
      </c>
      <c r="E33" s="86">
        <v>110</v>
      </c>
      <c r="F33" s="86">
        <v>110</v>
      </c>
      <c r="G33" s="110">
        <v>50</v>
      </c>
      <c r="H33" s="110">
        <v>300</v>
      </c>
      <c r="I33" s="110">
        <v>50</v>
      </c>
      <c r="J33" s="110">
        <v>200</v>
      </c>
      <c r="K33" s="88"/>
      <c r="L33" s="65" t="s">
        <v>46</v>
      </c>
      <c r="N33" s="210"/>
      <c r="O33" s="210"/>
      <c r="P33" s="210"/>
      <c r="Q33" s="210"/>
      <c r="R33" s="210"/>
      <c r="S33" s="210"/>
      <c r="T33" s="210"/>
    </row>
    <row r="34" spans="1:20" x14ac:dyDescent="0.3">
      <c r="A34" s="3"/>
      <c r="M34" s="49"/>
    </row>
    <row r="35" spans="1:20" s="1" customFormat="1" ht="11.5" x14ac:dyDescent="0.25">
      <c r="A35" s="3" t="s">
        <v>22</v>
      </c>
      <c r="C35" s="12"/>
      <c r="D35" s="12"/>
      <c r="E35" s="12"/>
      <c r="F35" s="12"/>
      <c r="G35" s="12"/>
      <c r="H35" s="12"/>
    </row>
    <row r="36" spans="1:20" x14ac:dyDescent="0.3">
      <c r="A36" s="15">
        <v>1</v>
      </c>
      <c r="B36" s="15" t="s">
        <v>217</v>
      </c>
    </row>
    <row r="37" spans="1:20" x14ac:dyDescent="0.3">
      <c r="A37" s="15">
        <v>2</v>
      </c>
      <c r="B37" s="15" t="s">
        <v>48</v>
      </c>
    </row>
    <row r="38" spans="1:20" x14ac:dyDescent="0.3">
      <c r="A38" s="15">
        <v>3</v>
      </c>
      <c r="B38" s="15" t="s">
        <v>37</v>
      </c>
    </row>
    <row r="39" spans="1:20" x14ac:dyDescent="0.3">
      <c r="A39" s="15">
        <v>4</v>
      </c>
      <c r="B39" s="15" t="s">
        <v>63</v>
      </c>
    </row>
    <row r="40" spans="1:20" x14ac:dyDescent="0.3">
      <c r="A40" s="15">
        <v>5</v>
      </c>
      <c r="B40" s="15" t="s">
        <v>47</v>
      </c>
    </row>
    <row r="41" spans="1:20" x14ac:dyDescent="0.3">
      <c r="A41" s="3" t="s">
        <v>23</v>
      </c>
    </row>
    <row r="42" spans="1:20" x14ac:dyDescent="0.3">
      <c r="A42" s="14" t="s">
        <v>9</v>
      </c>
      <c r="B42" s="15" t="s">
        <v>383</v>
      </c>
      <c r="C42" s="15"/>
      <c r="D42" s="15"/>
      <c r="E42" s="15"/>
      <c r="F42" s="15"/>
      <c r="G42" s="15"/>
      <c r="H42" s="15"/>
      <c r="I42" s="15"/>
      <c r="J42" s="15"/>
      <c r="K42" s="15"/>
      <c r="L42" s="15"/>
    </row>
    <row r="43" spans="1:20" ht="13.5" customHeight="1" x14ac:dyDescent="0.3">
      <c r="A43" s="14" t="s">
        <v>12</v>
      </c>
      <c r="B43" s="15" t="s">
        <v>384</v>
      </c>
      <c r="C43" s="15"/>
      <c r="D43" s="15"/>
      <c r="E43" s="15"/>
      <c r="F43" s="15"/>
      <c r="G43" s="15"/>
      <c r="H43" s="15"/>
      <c r="I43" s="15"/>
      <c r="J43" s="15"/>
      <c r="K43" s="15"/>
      <c r="L43" s="15"/>
    </row>
    <row r="44" spans="1:20" x14ac:dyDescent="0.3">
      <c r="A44" s="14" t="s">
        <v>42</v>
      </c>
      <c r="B44" s="15" t="s">
        <v>43</v>
      </c>
      <c r="C44" s="15"/>
      <c r="D44" s="15"/>
      <c r="E44" s="15"/>
      <c r="F44" s="15"/>
      <c r="G44" s="15"/>
      <c r="H44" s="15"/>
      <c r="I44" s="15"/>
      <c r="J44" s="15"/>
      <c r="K44" s="15"/>
      <c r="L44" s="15"/>
    </row>
    <row r="45" spans="1:20" x14ac:dyDescent="0.3">
      <c r="A45" s="14" t="s">
        <v>38</v>
      </c>
      <c r="B45" s="15" t="s">
        <v>45</v>
      </c>
      <c r="C45" s="15"/>
      <c r="D45" s="15"/>
      <c r="E45" s="15"/>
      <c r="F45" s="15"/>
      <c r="G45" s="15"/>
      <c r="H45" s="15"/>
      <c r="I45" s="15"/>
      <c r="J45" s="15"/>
      <c r="K45" s="15"/>
      <c r="L45" s="15"/>
    </row>
    <row r="46" spans="1:20" x14ac:dyDescent="0.3">
      <c r="A46" s="14" t="s">
        <v>44</v>
      </c>
      <c r="B46" s="15" t="s">
        <v>50</v>
      </c>
      <c r="C46" s="15"/>
      <c r="D46" s="15"/>
      <c r="E46" s="15"/>
      <c r="F46" s="15"/>
      <c r="G46" s="15"/>
      <c r="H46" s="15"/>
      <c r="I46" s="15"/>
      <c r="J46" s="15"/>
      <c r="K46" s="15"/>
      <c r="L46" s="15"/>
    </row>
    <row r="47" spans="1:20" x14ac:dyDescent="0.3">
      <c r="A47" s="13" t="s">
        <v>49</v>
      </c>
      <c r="B47" s="1" t="s">
        <v>52</v>
      </c>
    </row>
    <row r="48" spans="1:20" x14ac:dyDescent="0.3">
      <c r="A48" s="14" t="s">
        <v>51</v>
      </c>
      <c r="B48" s="15" t="s">
        <v>57</v>
      </c>
    </row>
  </sheetData>
  <mergeCells count="8">
    <mergeCell ref="N23:T23"/>
    <mergeCell ref="N33:T33"/>
    <mergeCell ref="D3:L3"/>
    <mergeCell ref="O3:T3"/>
    <mergeCell ref="G4:H4"/>
    <mergeCell ref="I4:J4"/>
    <mergeCell ref="N5:T5"/>
    <mergeCell ref="O6:T6"/>
  </mergeCells>
  <pageMargins left="0.70866141732283472" right="0.70866141732283472" top="0.74803149606299213" bottom="0.74803149606299213" header="0.31496062992125984" footer="0.31496062992125984"/>
  <pageSetup paperSize="9" scale="65" orientation="portrait" r:id="rId1"/>
  <colBreaks count="1" manualBreakCount="1">
    <brk id="12" max="1048575" man="1"/>
  </colBreaks>
  <ignoredErrors>
    <ignoredError sqref="L6:L7 L10:L13 L19:L22 L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51"/>
  <sheetViews>
    <sheetView topLeftCell="A23" zoomScale="90" zoomScaleNormal="90" zoomScaleSheetLayoutView="120" workbookViewId="0">
      <selection activeCell="L32" sqref="L32"/>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49" customWidth="1"/>
    <col min="14" max="14" width="10.36328125" style="49" customWidth="1"/>
    <col min="15" max="15" width="9.6328125" style="49" customWidth="1"/>
    <col min="16" max="16" width="10" style="49" customWidth="1"/>
    <col min="17" max="17" width="7.90625" style="49" customWidth="1"/>
    <col min="18" max="18" width="7.08984375" style="49" customWidth="1"/>
    <col min="19" max="19" width="7.6328125" style="49" customWidth="1"/>
    <col min="20" max="16384" width="9.08984375" style="49"/>
  </cols>
  <sheetData>
    <row r="1" spans="2:19" ht="20" x14ac:dyDescent="0.4">
      <c r="B1" s="2" t="s">
        <v>0</v>
      </c>
      <c r="M1" s="48"/>
      <c r="N1" s="48"/>
      <c r="O1" s="48"/>
      <c r="P1" s="48"/>
      <c r="Q1" s="48"/>
      <c r="R1" s="48"/>
      <c r="S1" s="48"/>
    </row>
    <row r="2" spans="2:19" x14ac:dyDescent="0.3">
      <c r="M2" s="48"/>
      <c r="N2" s="48"/>
      <c r="O2" s="48"/>
      <c r="P2" s="48"/>
      <c r="Q2" s="48"/>
      <c r="R2" s="48"/>
      <c r="S2" s="48"/>
    </row>
    <row r="3" spans="2:19" ht="11" customHeight="1" x14ac:dyDescent="0.3">
      <c r="B3" s="56" t="s">
        <v>1</v>
      </c>
      <c r="C3" s="211" t="s">
        <v>145</v>
      </c>
      <c r="D3" s="211"/>
      <c r="E3" s="211"/>
      <c r="F3" s="211"/>
      <c r="G3" s="211"/>
      <c r="H3" s="211"/>
      <c r="I3" s="211"/>
      <c r="J3" s="211"/>
      <c r="K3" s="212"/>
      <c r="M3" s="43"/>
      <c r="N3" s="213"/>
      <c r="O3" s="214"/>
      <c r="P3" s="214"/>
      <c r="Q3" s="214"/>
      <c r="R3" s="214"/>
      <c r="S3" s="214"/>
    </row>
    <row r="4" spans="2:19" ht="11" customHeight="1" x14ac:dyDescent="0.3">
      <c r="B4" s="57"/>
      <c r="C4" s="58">
        <v>2020</v>
      </c>
      <c r="D4" s="58">
        <v>2030</v>
      </c>
      <c r="E4" s="58">
        <v>2050</v>
      </c>
      <c r="F4" s="215" t="s">
        <v>33</v>
      </c>
      <c r="G4" s="212"/>
      <c r="H4" s="215" t="s">
        <v>2</v>
      </c>
      <c r="I4" s="212"/>
      <c r="J4" s="58" t="s">
        <v>3</v>
      </c>
      <c r="K4" s="58" t="s">
        <v>4</v>
      </c>
      <c r="M4" s="6"/>
      <c r="N4" s="45"/>
      <c r="O4" s="45"/>
      <c r="P4" s="45"/>
      <c r="Q4" s="45"/>
      <c r="R4" s="45"/>
      <c r="S4" s="45"/>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62" t="s">
        <v>8</v>
      </c>
      <c r="C6" s="63">
        <v>3.5</v>
      </c>
      <c r="D6" s="63">
        <v>10</v>
      </c>
      <c r="E6" s="63">
        <v>12</v>
      </c>
      <c r="F6" s="63">
        <v>1.6</v>
      </c>
      <c r="G6" s="63">
        <v>8</v>
      </c>
      <c r="H6" s="63">
        <v>4</v>
      </c>
      <c r="I6" s="63">
        <v>20</v>
      </c>
      <c r="J6" s="64"/>
      <c r="K6" s="65">
        <v>1</v>
      </c>
      <c r="M6" s="7"/>
      <c r="N6" s="216"/>
      <c r="O6" s="217"/>
      <c r="P6" s="217"/>
      <c r="Q6" s="217"/>
      <c r="R6" s="217"/>
      <c r="S6" s="217"/>
    </row>
    <row r="7" spans="2:19" ht="11" customHeight="1" x14ac:dyDescent="0.3">
      <c r="B7" s="62" t="s">
        <v>26</v>
      </c>
      <c r="C7" s="66">
        <v>105</v>
      </c>
      <c r="D7" s="66">
        <v>300</v>
      </c>
      <c r="E7" s="66">
        <v>360</v>
      </c>
      <c r="F7" s="66">
        <v>48</v>
      </c>
      <c r="G7" s="66">
        <v>240</v>
      </c>
      <c r="H7" s="66">
        <v>120</v>
      </c>
      <c r="I7" s="66">
        <v>600</v>
      </c>
      <c r="J7" s="64"/>
      <c r="K7" s="65">
        <v>1</v>
      </c>
      <c r="M7" s="7"/>
      <c r="N7" s="44"/>
      <c r="O7" s="50"/>
      <c r="P7" s="50"/>
      <c r="Q7" s="50"/>
      <c r="R7" s="50"/>
      <c r="S7" s="50"/>
    </row>
    <row r="8" spans="2:19" ht="11" customHeight="1" x14ac:dyDescent="0.3">
      <c r="B8" s="62" t="s">
        <v>10</v>
      </c>
      <c r="C8" s="66"/>
      <c r="D8" s="66"/>
      <c r="E8" s="66"/>
      <c r="F8" s="66"/>
      <c r="G8" s="66"/>
      <c r="H8" s="66"/>
      <c r="I8" s="66"/>
      <c r="J8" s="64" t="s">
        <v>9</v>
      </c>
      <c r="K8" s="67"/>
      <c r="M8" s="7"/>
      <c r="N8" s="8"/>
      <c r="O8" s="8"/>
      <c r="P8" s="8"/>
      <c r="Q8" s="8"/>
      <c r="R8" s="8"/>
      <c r="S8" s="8"/>
    </row>
    <row r="9" spans="2:19" ht="11" customHeight="1" x14ac:dyDescent="0.3">
      <c r="B9" s="68" t="s">
        <v>11</v>
      </c>
      <c r="C9" s="66"/>
      <c r="D9" s="66"/>
      <c r="E9" s="66"/>
      <c r="F9" s="66"/>
      <c r="G9" s="66"/>
      <c r="H9" s="66"/>
      <c r="I9" s="66"/>
      <c r="J9" s="69" t="s">
        <v>9</v>
      </c>
      <c r="K9" s="70"/>
      <c r="M9" s="7"/>
      <c r="N9" s="8"/>
      <c r="O9" s="8"/>
      <c r="P9" s="8"/>
      <c r="Q9" s="8"/>
      <c r="R9" s="8"/>
      <c r="S9" s="8"/>
    </row>
    <row r="10" spans="2:19" ht="11" customHeight="1" x14ac:dyDescent="0.3">
      <c r="B10" s="62" t="s">
        <v>13</v>
      </c>
      <c r="C10" s="71">
        <v>4</v>
      </c>
      <c r="D10" s="71">
        <v>3</v>
      </c>
      <c r="E10" s="71">
        <v>3</v>
      </c>
      <c r="F10" s="71">
        <v>1</v>
      </c>
      <c r="G10" s="71">
        <v>5</v>
      </c>
      <c r="H10" s="71">
        <v>1</v>
      </c>
      <c r="I10" s="71">
        <v>5</v>
      </c>
      <c r="J10" s="64"/>
      <c r="K10" s="65">
        <v>1</v>
      </c>
      <c r="M10" s="9"/>
      <c r="N10" s="10"/>
      <c r="O10" s="10"/>
      <c r="P10" s="10"/>
      <c r="Q10" s="10"/>
      <c r="R10" s="10"/>
      <c r="S10" s="8"/>
    </row>
    <row r="11" spans="2:19" ht="11" customHeight="1" x14ac:dyDescent="0.3">
      <c r="B11" s="72" t="s">
        <v>146</v>
      </c>
      <c r="C11" s="73">
        <v>0.3</v>
      </c>
      <c r="D11" s="73">
        <v>0.3</v>
      </c>
      <c r="E11" s="73">
        <v>0.3</v>
      </c>
      <c r="F11" s="73">
        <v>0.1</v>
      </c>
      <c r="G11" s="73">
        <v>0.5</v>
      </c>
      <c r="H11" s="73">
        <v>0.1</v>
      </c>
      <c r="I11" s="73">
        <v>0.5</v>
      </c>
      <c r="J11" s="64"/>
      <c r="K11" s="65">
        <v>1</v>
      </c>
      <c r="M11" s="9"/>
      <c r="N11" s="10"/>
      <c r="O11" s="10"/>
      <c r="P11" s="10"/>
      <c r="Q11" s="10"/>
      <c r="R11" s="10"/>
      <c r="S11" s="8"/>
    </row>
    <row r="12" spans="2:19" ht="11" customHeight="1" x14ac:dyDescent="0.3">
      <c r="B12" s="72" t="s">
        <v>15</v>
      </c>
      <c r="C12" s="66">
        <v>27</v>
      </c>
      <c r="D12" s="66">
        <v>30</v>
      </c>
      <c r="E12" s="66">
        <v>30</v>
      </c>
      <c r="F12" s="66">
        <v>20</v>
      </c>
      <c r="G12" s="66">
        <v>35</v>
      </c>
      <c r="H12" s="66">
        <v>20</v>
      </c>
      <c r="I12" s="66">
        <v>35</v>
      </c>
      <c r="J12" s="64"/>
      <c r="K12" s="65">
        <v>1</v>
      </c>
      <c r="M12" s="7"/>
      <c r="N12" s="8"/>
      <c r="O12" s="8"/>
      <c r="P12" s="8"/>
      <c r="Q12" s="8"/>
      <c r="R12" s="8"/>
      <c r="S12" s="8"/>
    </row>
    <row r="13" spans="2:19" ht="11" customHeight="1" x14ac:dyDescent="0.3">
      <c r="B13" s="72" t="s">
        <v>16</v>
      </c>
      <c r="C13" s="63">
        <v>3</v>
      </c>
      <c r="D13" s="63">
        <v>2.5</v>
      </c>
      <c r="E13" s="63">
        <v>2.5</v>
      </c>
      <c r="F13" s="74">
        <v>1.5</v>
      </c>
      <c r="G13" s="74">
        <v>4</v>
      </c>
      <c r="H13" s="74">
        <v>1.5</v>
      </c>
      <c r="I13" s="66">
        <v>4</v>
      </c>
      <c r="J13" s="64"/>
      <c r="K13" s="65">
        <v>1</v>
      </c>
      <c r="M13" s="7"/>
      <c r="N13" s="8"/>
      <c r="O13" s="8"/>
      <c r="P13" s="8"/>
      <c r="Q13" s="8"/>
      <c r="R13" s="8"/>
      <c r="S13" s="8"/>
    </row>
    <row r="14" spans="2:19" ht="11" customHeight="1" x14ac:dyDescent="0.3">
      <c r="B14" s="55" t="s">
        <v>467</v>
      </c>
      <c r="C14" s="66">
        <v>185</v>
      </c>
      <c r="D14" s="66">
        <v>185</v>
      </c>
      <c r="E14" s="66">
        <v>185</v>
      </c>
      <c r="F14" s="75">
        <v>168</v>
      </c>
      <c r="G14" s="75">
        <v>204</v>
      </c>
      <c r="H14" s="75">
        <v>168</v>
      </c>
      <c r="I14" s="75">
        <v>204</v>
      </c>
      <c r="J14" s="76"/>
      <c r="K14" s="77">
        <v>1</v>
      </c>
      <c r="M14" s="7"/>
      <c r="N14" s="8"/>
      <c r="O14" s="8"/>
      <c r="P14" s="8"/>
      <c r="Q14" s="8"/>
      <c r="R14" s="8"/>
      <c r="S14" s="8"/>
    </row>
    <row r="15" spans="2:19" ht="11" customHeight="1" x14ac:dyDescent="0.3">
      <c r="B15" s="78" t="s">
        <v>28</v>
      </c>
      <c r="C15" s="79"/>
      <c r="D15" s="79"/>
      <c r="E15" s="79"/>
      <c r="F15" s="79"/>
      <c r="G15" s="79"/>
      <c r="H15" s="79"/>
      <c r="I15" s="79"/>
      <c r="J15" s="80"/>
      <c r="K15" s="81"/>
      <c r="M15" s="7"/>
      <c r="N15" s="8"/>
      <c r="O15" s="8"/>
      <c r="P15" s="8"/>
      <c r="Q15" s="8"/>
      <c r="R15" s="8"/>
      <c r="S15" s="8"/>
    </row>
    <row r="16" spans="2:19" ht="11" customHeight="1" x14ac:dyDescent="0.3">
      <c r="B16" s="55" t="s">
        <v>29</v>
      </c>
      <c r="C16" s="75" t="s">
        <v>35</v>
      </c>
      <c r="D16" s="75" t="s">
        <v>35</v>
      </c>
      <c r="E16" s="75" t="s">
        <v>35</v>
      </c>
      <c r="F16" s="75" t="s">
        <v>35</v>
      </c>
      <c r="G16" s="75" t="s">
        <v>35</v>
      </c>
      <c r="H16" s="75" t="s">
        <v>35</v>
      </c>
      <c r="I16" s="75" t="s">
        <v>35</v>
      </c>
      <c r="J16" s="76"/>
      <c r="K16" s="67"/>
      <c r="M16" s="7"/>
      <c r="N16" s="8"/>
      <c r="O16" s="8"/>
      <c r="P16" s="8"/>
      <c r="Q16" s="8"/>
      <c r="R16" s="8"/>
      <c r="S16" s="8"/>
    </row>
    <row r="17" spans="2:19" ht="11" customHeight="1" x14ac:dyDescent="0.3">
      <c r="B17" s="55" t="s">
        <v>30</v>
      </c>
      <c r="C17" s="82" t="s">
        <v>35</v>
      </c>
      <c r="D17" s="82" t="s">
        <v>35</v>
      </c>
      <c r="E17" s="82" t="s">
        <v>35</v>
      </c>
      <c r="F17" s="82" t="s">
        <v>35</v>
      </c>
      <c r="G17" s="82" t="s">
        <v>35</v>
      </c>
      <c r="H17" s="82" t="s">
        <v>35</v>
      </c>
      <c r="I17" s="82" t="s">
        <v>35</v>
      </c>
      <c r="J17" s="76"/>
      <c r="K17" s="6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t="s">
        <v>35</v>
      </c>
      <c r="D19" s="86" t="s">
        <v>35</v>
      </c>
      <c r="E19" s="86" t="s">
        <v>35</v>
      </c>
      <c r="F19" s="86" t="s">
        <v>35</v>
      </c>
      <c r="G19" s="86" t="s">
        <v>35</v>
      </c>
      <c r="H19" s="86" t="s">
        <v>35</v>
      </c>
      <c r="I19" s="87" t="s">
        <v>35</v>
      </c>
      <c r="J19" s="88" t="s">
        <v>12</v>
      </c>
      <c r="K19" s="65"/>
      <c r="L19" s="3"/>
      <c r="M19" s="7"/>
      <c r="N19" s="8"/>
      <c r="O19" s="8"/>
      <c r="P19" s="8"/>
      <c r="Q19" s="8"/>
      <c r="R19" s="8"/>
      <c r="S19" s="8"/>
    </row>
    <row r="20" spans="2:19" ht="11" customHeight="1" x14ac:dyDescent="0.3">
      <c r="B20" s="57" t="s">
        <v>17</v>
      </c>
      <c r="C20" s="86" t="s">
        <v>35</v>
      </c>
      <c r="D20" s="86" t="s">
        <v>35</v>
      </c>
      <c r="E20" s="86" t="s">
        <v>35</v>
      </c>
      <c r="F20" s="86" t="s">
        <v>35</v>
      </c>
      <c r="G20" s="86" t="s">
        <v>35</v>
      </c>
      <c r="H20" s="86" t="s">
        <v>35</v>
      </c>
      <c r="I20" s="87" t="s">
        <v>35</v>
      </c>
      <c r="J20" s="88" t="s">
        <v>12</v>
      </c>
      <c r="K20" s="65"/>
      <c r="M20" s="7"/>
      <c r="N20" s="8"/>
      <c r="O20" s="8"/>
      <c r="P20" s="8"/>
      <c r="Q20" s="8"/>
      <c r="R20" s="8"/>
      <c r="S20" s="8"/>
    </row>
    <row r="21" spans="2:19" ht="11" customHeight="1" x14ac:dyDescent="0.3">
      <c r="B21" s="57" t="s">
        <v>18</v>
      </c>
      <c r="C21" s="86" t="s">
        <v>35</v>
      </c>
      <c r="D21" s="86" t="s">
        <v>35</v>
      </c>
      <c r="E21" s="86" t="s">
        <v>35</v>
      </c>
      <c r="F21" s="86" t="s">
        <v>35</v>
      </c>
      <c r="G21" s="86" t="s">
        <v>35</v>
      </c>
      <c r="H21" s="86" t="s">
        <v>35</v>
      </c>
      <c r="I21" s="87" t="s">
        <v>35</v>
      </c>
      <c r="J21" s="88"/>
      <c r="K21" s="65"/>
      <c r="M21" s="7"/>
      <c r="N21" s="8"/>
      <c r="O21" s="8"/>
      <c r="P21" s="8"/>
      <c r="Q21" s="8"/>
      <c r="R21" s="8"/>
      <c r="S21" s="8"/>
    </row>
    <row r="22" spans="2:19" ht="11" customHeight="1" x14ac:dyDescent="0.3">
      <c r="B22" s="57" t="s">
        <v>19</v>
      </c>
      <c r="C22" s="86" t="s">
        <v>35</v>
      </c>
      <c r="D22" s="86" t="s">
        <v>35</v>
      </c>
      <c r="E22" s="86" t="s">
        <v>35</v>
      </c>
      <c r="F22" s="86" t="s">
        <v>35</v>
      </c>
      <c r="G22" s="86" t="s">
        <v>35</v>
      </c>
      <c r="H22" s="86" t="s">
        <v>35</v>
      </c>
      <c r="I22" s="87" t="s">
        <v>35</v>
      </c>
      <c r="J22" s="88"/>
      <c r="K22" s="65"/>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v>0</v>
      </c>
      <c r="D24" s="93">
        <v>0</v>
      </c>
      <c r="E24" s="93">
        <v>0</v>
      </c>
      <c r="F24" s="93">
        <v>0</v>
      </c>
      <c r="G24" s="93">
        <v>0</v>
      </c>
      <c r="H24" s="93">
        <v>0</v>
      </c>
      <c r="I24" s="93">
        <v>0</v>
      </c>
      <c r="J24" s="94"/>
      <c r="K24" s="65"/>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c r="K25" s="65"/>
      <c r="M25" s="7"/>
      <c r="N25" s="8"/>
      <c r="O25" s="8"/>
      <c r="P25" s="8"/>
      <c r="Q25" s="8"/>
      <c r="R25" s="8"/>
      <c r="S25" s="8"/>
    </row>
    <row r="26" spans="2:19" ht="11" customHeight="1" x14ac:dyDescent="0.3">
      <c r="B26" s="57" t="s">
        <v>470</v>
      </c>
      <c r="C26" s="93">
        <v>0</v>
      </c>
      <c r="D26" s="93">
        <v>0</v>
      </c>
      <c r="E26" s="93">
        <v>0</v>
      </c>
      <c r="F26" s="93">
        <v>0</v>
      </c>
      <c r="G26" s="93">
        <v>0</v>
      </c>
      <c r="H26" s="93">
        <v>0</v>
      </c>
      <c r="I26" s="93">
        <v>0</v>
      </c>
      <c r="J26" s="95"/>
      <c r="K26" s="65"/>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72" t="s">
        <v>389</v>
      </c>
      <c r="C28" s="96">
        <v>2.36</v>
      </c>
      <c r="D28" s="97">
        <v>2.25</v>
      </c>
      <c r="E28" s="97">
        <v>1.93</v>
      </c>
      <c r="F28" s="96">
        <v>1.9548999999999999</v>
      </c>
      <c r="G28" s="96">
        <v>2.75</v>
      </c>
      <c r="H28" s="96">
        <v>1.56</v>
      </c>
      <c r="I28" s="98">
        <v>2.15</v>
      </c>
      <c r="J28" s="76" t="s">
        <v>42</v>
      </c>
      <c r="K28" s="99">
        <v>1</v>
      </c>
      <c r="M28" s="7"/>
      <c r="N28" s="11"/>
      <c r="O28" s="11"/>
      <c r="P28" s="11"/>
      <c r="Q28" s="11"/>
      <c r="R28" s="8"/>
      <c r="S28" s="8"/>
    </row>
    <row r="29" spans="2:19" ht="11" customHeight="1" x14ac:dyDescent="0.3">
      <c r="B29" s="57" t="s">
        <v>205</v>
      </c>
      <c r="C29" s="100">
        <v>45</v>
      </c>
      <c r="D29" s="100">
        <v>45</v>
      </c>
      <c r="E29" s="100">
        <v>45</v>
      </c>
      <c r="F29" s="101">
        <v>40</v>
      </c>
      <c r="G29" s="101">
        <v>50</v>
      </c>
      <c r="H29" s="101">
        <v>40</v>
      </c>
      <c r="I29" s="101">
        <v>50</v>
      </c>
      <c r="J29" s="76" t="s">
        <v>9</v>
      </c>
      <c r="K29" s="76">
        <v>1</v>
      </c>
      <c r="M29" s="7"/>
      <c r="N29" s="11"/>
      <c r="O29" s="11"/>
      <c r="P29" s="11"/>
      <c r="Q29" s="11"/>
      <c r="R29" s="8"/>
      <c r="S29" s="8"/>
    </row>
    <row r="30" spans="2:19" ht="11" customHeight="1" x14ac:dyDescent="0.3">
      <c r="B30" s="57" t="s">
        <v>206</v>
      </c>
      <c r="C30" s="100">
        <v>55</v>
      </c>
      <c r="D30" s="100">
        <v>55</v>
      </c>
      <c r="E30" s="100">
        <v>55</v>
      </c>
      <c r="F30" s="101">
        <v>50</v>
      </c>
      <c r="G30" s="101">
        <v>60</v>
      </c>
      <c r="H30" s="101">
        <v>50</v>
      </c>
      <c r="I30" s="101">
        <v>60</v>
      </c>
      <c r="J30" s="76" t="s">
        <v>9</v>
      </c>
      <c r="K30" s="76">
        <v>1</v>
      </c>
      <c r="M30" s="7"/>
      <c r="N30" s="11"/>
      <c r="O30" s="11"/>
      <c r="P30" s="11"/>
      <c r="Q30" s="11"/>
      <c r="R30" s="8"/>
      <c r="S30" s="8"/>
    </row>
    <row r="31" spans="2:19" ht="11" customHeight="1" x14ac:dyDescent="0.3">
      <c r="B31" s="72" t="s">
        <v>25</v>
      </c>
      <c r="C31" s="102">
        <v>50000</v>
      </c>
      <c r="D31" s="102">
        <v>43000</v>
      </c>
      <c r="E31" s="102">
        <v>36000</v>
      </c>
      <c r="F31" s="102">
        <v>45000</v>
      </c>
      <c r="G31" s="102">
        <v>53000</v>
      </c>
      <c r="H31" s="103">
        <v>29000</v>
      </c>
      <c r="I31" s="103">
        <v>40000</v>
      </c>
      <c r="J31" s="76"/>
      <c r="K31" s="76" t="s">
        <v>431</v>
      </c>
      <c r="M31" s="7"/>
      <c r="N31" s="11"/>
      <c r="O31" s="11"/>
      <c r="P31" s="11"/>
      <c r="Q31" s="11"/>
      <c r="R31" s="8"/>
      <c r="S31" s="8"/>
    </row>
    <row r="32" spans="2:19" ht="11" customHeight="1" x14ac:dyDescent="0.3">
      <c r="B32" s="72" t="s">
        <v>27</v>
      </c>
      <c r="C32" s="104">
        <v>3.7289999999999996</v>
      </c>
      <c r="D32" s="104">
        <v>3.0509999999999997</v>
      </c>
      <c r="E32" s="104">
        <v>2.4859999999999998</v>
      </c>
      <c r="F32" s="104">
        <v>3.3899999999999997</v>
      </c>
      <c r="G32" s="104">
        <v>3.8419999999999996</v>
      </c>
      <c r="H32" s="104">
        <v>1.9209999999999998</v>
      </c>
      <c r="I32" s="105">
        <v>2.7119999999999997</v>
      </c>
      <c r="J32" s="76"/>
      <c r="K32" s="76" t="s">
        <v>431</v>
      </c>
      <c r="M32" s="7"/>
      <c r="N32" s="11"/>
      <c r="O32" s="11"/>
      <c r="P32" s="11"/>
      <c r="Q32" s="11"/>
      <c r="R32" s="8"/>
      <c r="S32" s="8"/>
    </row>
    <row r="33" spans="1:19" ht="11" customHeight="1" x14ac:dyDescent="0.3">
      <c r="B33" s="72" t="s">
        <v>31</v>
      </c>
      <c r="C33" s="66">
        <v>0</v>
      </c>
      <c r="D33" s="66">
        <v>0</v>
      </c>
      <c r="E33" s="66">
        <v>0</v>
      </c>
      <c r="F33" s="66"/>
      <c r="G33" s="66"/>
      <c r="H33" s="66"/>
      <c r="I33" s="103"/>
      <c r="J33" s="76"/>
      <c r="K33" s="99"/>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133</v>
      </c>
      <c r="C35" s="109">
        <v>120</v>
      </c>
      <c r="D35" s="110">
        <v>210</v>
      </c>
      <c r="E35" s="110">
        <v>240</v>
      </c>
      <c r="F35" s="110"/>
      <c r="G35" s="110"/>
      <c r="H35" s="110"/>
      <c r="I35" s="110"/>
      <c r="J35" s="111"/>
      <c r="K35" s="112">
        <v>1</v>
      </c>
      <c r="N35" s="8"/>
      <c r="O35" s="8"/>
      <c r="P35" s="8"/>
      <c r="Q35" s="8"/>
      <c r="R35" s="8"/>
      <c r="S35" s="8"/>
    </row>
    <row r="36" spans="1:19" ht="11" customHeight="1" x14ac:dyDescent="0.3">
      <c r="B36" s="108" t="s">
        <v>134</v>
      </c>
      <c r="C36" s="109">
        <v>90</v>
      </c>
      <c r="D36" s="110">
        <v>125</v>
      </c>
      <c r="E36" s="110">
        <v>140</v>
      </c>
      <c r="F36" s="110"/>
      <c r="G36" s="110"/>
      <c r="H36" s="110"/>
      <c r="I36" s="110"/>
      <c r="J36" s="111"/>
      <c r="K36" s="112">
        <v>1</v>
      </c>
      <c r="N36" s="8"/>
      <c r="O36" s="8"/>
      <c r="P36" s="8"/>
      <c r="Q36" s="8"/>
      <c r="R36" s="8"/>
      <c r="S36" s="8"/>
    </row>
    <row r="37" spans="1:19" ht="11" customHeight="1" x14ac:dyDescent="0.3">
      <c r="B37" s="108" t="s">
        <v>147</v>
      </c>
      <c r="C37" s="113">
        <v>309.46820629751886</v>
      </c>
      <c r="D37" s="110">
        <v>353</v>
      </c>
      <c r="E37" s="110">
        <v>332</v>
      </c>
      <c r="F37" s="110"/>
      <c r="G37" s="110"/>
      <c r="H37" s="110"/>
      <c r="I37" s="110"/>
      <c r="J37" s="111"/>
      <c r="K37" s="112">
        <v>1</v>
      </c>
      <c r="N37" s="8"/>
      <c r="O37" s="8"/>
      <c r="P37" s="8"/>
      <c r="Q37" s="8"/>
      <c r="R37" s="8"/>
      <c r="S37" s="8"/>
    </row>
    <row r="38" spans="1:19" ht="11" customHeight="1" x14ac:dyDescent="0.3">
      <c r="B38" s="108" t="s">
        <v>101</v>
      </c>
      <c r="C38" s="114">
        <v>97</v>
      </c>
      <c r="D38" s="114">
        <v>97</v>
      </c>
      <c r="E38" s="114">
        <v>98</v>
      </c>
      <c r="F38" s="114">
        <v>95</v>
      </c>
      <c r="G38" s="114">
        <v>99</v>
      </c>
      <c r="H38" s="114">
        <v>95</v>
      </c>
      <c r="I38" s="114">
        <v>99</v>
      </c>
      <c r="J38" s="111"/>
      <c r="K38" s="112">
        <v>1</v>
      </c>
      <c r="N38" s="8"/>
      <c r="O38" s="8"/>
      <c r="P38" s="8"/>
      <c r="Q38" s="8"/>
      <c r="R38" s="8"/>
      <c r="S38" s="8"/>
    </row>
    <row r="39" spans="1:19" ht="15" customHeight="1" x14ac:dyDescent="0.3">
      <c r="B39" s="34"/>
      <c r="C39" s="31"/>
      <c r="D39" s="31"/>
      <c r="E39" s="31"/>
      <c r="F39" s="31"/>
      <c r="G39" s="31"/>
      <c r="H39" s="31"/>
      <c r="I39" s="31"/>
      <c r="J39" s="31"/>
      <c r="K39" s="31"/>
      <c r="N39" s="8"/>
      <c r="O39" s="8"/>
      <c r="P39" s="8"/>
      <c r="Q39" s="8"/>
      <c r="R39" s="8"/>
      <c r="S39" s="8"/>
    </row>
    <row r="40" spans="1:19" s="1" customFormat="1" ht="11.5" x14ac:dyDescent="0.25">
      <c r="A40" s="3" t="s">
        <v>22</v>
      </c>
      <c r="C40" s="12"/>
      <c r="D40" s="12"/>
      <c r="E40" s="12"/>
      <c r="F40" s="12"/>
      <c r="G40" s="12"/>
    </row>
    <row r="41" spans="1:19" x14ac:dyDescent="0.3">
      <c r="A41" s="15">
        <v>1</v>
      </c>
      <c r="B41" s="219" t="s">
        <v>148</v>
      </c>
      <c r="C41" s="219"/>
      <c r="D41" s="219"/>
      <c r="E41" s="219"/>
      <c r="F41" s="219"/>
      <c r="G41" s="219"/>
      <c r="H41" s="219"/>
      <c r="I41" s="219"/>
      <c r="J41" s="219"/>
      <c r="K41" s="219"/>
    </row>
    <row r="42" spans="1:19" x14ac:dyDescent="0.3">
      <c r="A42" s="15">
        <v>2</v>
      </c>
      <c r="B42" s="15" t="s">
        <v>139</v>
      </c>
    </row>
    <row r="43" spans="1:19" x14ac:dyDescent="0.3">
      <c r="A43" s="3" t="s">
        <v>23</v>
      </c>
    </row>
    <row r="44" spans="1:19" ht="26" customHeight="1" x14ac:dyDescent="0.3">
      <c r="A44" s="14" t="s">
        <v>9</v>
      </c>
      <c r="B44" s="219" t="s">
        <v>142</v>
      </c>
      <c r="C44" s="219"/>
      <c r="D44" s="219"/>
      <c r="E44" s="219"/>
      <c r="F44" s="219"/>
      <c r="G44" s="219"/>
      <c r="H44" s="219"/>
      <c r="I44" s="219"/>
      <c r="J44" s="219"/>
      <c r="K44" s="219"/>
    </row>
    <row r="45" spans="1:19" ht="26.25" customHeight="1" x14ac:dyDescent="0.3">
      <c r="A45" s="14" t="s">
        <v>12</v>
      </c>
      <c r="B45" s="219" t="s">
        <v>144</v>
      </c>
      <c r="C45" s="219"/>
      <c r="D45" s="219"/>
      <c r="E45" s="219"/>
      <c r="F45" s="219"/>
      <c r="G45" s="219"/>
      <c r="H45" s="219"/>
      <c r="I45" s="219"/>
      <c r="J45" s="219"/>
      <c r="K45" s="219"/>
    </row>
    <row r="46" spans="1:19" x14ac:dyDescent="0.3">
      <c r="A46" s="14" t="s">
        <v>42</v>
      </c>
      <c r="B46" s="15" t="s">
        <v>390</v>
      </c>
      <c r="O46" s="53"/>
    </row>
    <row r="47" spans="1:19" ht="27.75" customHeight="1" x14ac:dyDescent="0.3">
      <c r="A47" s="14"/>
    </row>
    <row r="48" spans="1:19" x14ac:dyDescent="0.3">
      <c r="A48" s="14"/>
      <c r="B48" s="15"/>
      <c r="C48" s="15"/>
      <c r="D48" s="15"/>
      <c r="E48" s="15"/>
      <c r="F48" s="15"/>
      <c r="G48" s="15"/>
      <c r="H48" s="15"/>
      <c r="I48" s="15"/>
      <c r="J48" s="15"/>
      <c r="K48" s="15"/>
      <c r="O48" s="54"/>
    </row>
    <row r="49" spans="1:11" ht="39.75" customHeight="1" x14ac:dyDescent="0.3">
      <c r="A49" s="14"/>
      <c r="B49" s="219"/>
      <c r="C49" s="219"/>
      <c r="D49" s="219"/>
      <c r="E49" s="219"/>
      <c r="F49" s="219"/>
      <c r="G49" s="219"/>
      <c r="H49" s="219"/>
      <c r="I49" s="219"/>
      <c r="J49" s="219"/>
      <c r="K49" s="219"/>
    </row>
    <row r="50" spans="1:11" x14ac:dyDescent="0.3">
      <c r="A50" s="13"/>
    </row>
    <row r="51" spans="1:11" x14ac:dyDescent="0.3">
      <c r="A51" s="13"/>
    </row>
  </sheetData>
  <mergeCells count="12">
    <mergeCell ref="B49:K49"/>
    <mergeCell ref="M23:S23"/>
    <mergeCell ref="M33:S33"/>
    <mergeCell ref="B41:K41"/>
    <mergeCell ref="B44:K44"/>
    <mergeCell ref="B45:K45"/>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9"/>
  <sheetViews>
    <sheetView zoomScale="90" zoomScaleNormal="90" zoomScaleSheetLayoutView="120" workbookViewId="0">
      <selection activeCell="A35" sqref="A35:L49"/>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216</v>
      </c>
      <c r="D3" s="211"/>
      <c r="E3" s="211"/>
      <c r="F3" s="211"/>
      <c r="G3" s="211"/>
      <c r="H3" s="211"/>
      <c r="I3" s="211"/>
      <c r="J3" s="211"/>
      <c r="K3" s="212"/>
      <c r="M3" s="26"/>
      <c r="N3" s="218"/>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25</v>
      </c>
      <c r="D6" s="86">
        <v>25</v>
      </c>
      <c r="E6" s="86">
        <v>25</v>
      </c>
      <c r="F6" s="86">
        <v>1</v>
      </c>
      <c r="G6" s="86">
        <v>50</v>
      </c>
      <c r="H6" s="86">
        <v>1</v>
      </c>
      <c r="I6" s="86">
        <v>50</v>
      </c>
      <c r="J6" s="77"/>
      <c r="K6" s="88" t="s">
        <v>411</v>
      </c>
      <c r="M6" s="7"/>
      <c r="N6" s="216"/>
      <c r="O6" s="221"/>
      <c r="P6" s="221"/>
      <c r="Q6" s="221"/>
      <c r="R6" s="221"/>
      <c r="S6" s="221"/>
    </row>
    <row r="7" spans="2:19" ht="11" customHeight="1" x14ac:dyDescent="0.3">
      <c r="B7" s="108" t="s">
        <v>26</v>
      </c>
      <c r="C7" s="86">
        <v>25</v>
      </c>
      <c r="D7" s="86">
        <v>25</v>
      </c>
      <c r="E7" s="86">
        <v>25</v>
      </c>
      <c r="F7" s="86">
        <v>1</v>
      </c>
      <c r="G7" s="86">
        <v>50</v>
      </c>
      <c r="H7" s="86">
        <v>1</v>
      </c>
      <c r="I7" s="86">
        <v>50</v>
      </c>
      <c r="J7" s="77"/>
      <c r="K7" s="88" t="s">
        <v>411</v>
      </c>
      <c r="M7" s="7"/>
      <c r="N7" s="27"/>
      <c r="O7" s="28"/>
      <c r="P7" s="28"/>
      <c r="Q7" s="28"/>
      <c r="R7" s="28"/>
      <c r="S7" s="28"/>
    </row>
    <row r="8" spans="2:19" ht="11" customHeight="1" x14ac:dyDescent="0.3">
      <c r="B8" s="108" t="s">
        <v>10</v>
      </c>
      <c r="C8" s="189">
        <v>32</v>
      </c>
      <c r="D8" s="189">
        <v>32</v>
      </c>
      <c r="E8" s="189">
        <v>32</v>
      </c>
      <c r="F8" s="189">
        <v>25</v>
      </c>
      <c r="G8" s="189">
        <v>35</v>
      </c>
      <c r="H8" s="189">
        <v>25</v>
      </c>
      <c r="I8" s="189">
        <v>35</v>
      </c>
      <c r="J8" s="77"/>
      <c r="K8" s="70" t="s">
        <v>432</v>
      </c>
      <c r="M8" s="7"/>
      <c r="N8" s="8"/>
      <c r="O8" s="8"/>
      <c r="P8" s="8"/>
      <c r="Q8" s="8"/>
      <c r="R8" s="8"/>
      <c r="S8" s="8"/>
    </row>
    <row r="9" spans="2:19" ht="11" customHeight="1" x14ac:dyDescent="0.3">
      <c r="B9" s="152" t="s">
        <v>11</v>
      </c>
      <c r="C9" s="190">
        <v>31</v>
      </c>
      <c r="D9" s="190">
        <v>31</v>
      </c>
      <c r="E9" s="190">
        <v>31</v>
      </c>
      <c r="F9" s="189">
        <v>25</v>
      </c>
      <c r="G9" s="189">
        <v>35</v>
      </c>
      <c r="H9" s="189">
        <v>25</v>
      </c>
      <c r="I9" s="189">
        <v>35</v>
      </c>
      <c r="J9" s="128"/>
      <c r="K9" s="70" t="s">
        <v>432</v>
      </c>
      <c r="M9" s="7"/>
      <c r="N9" s="8"/>
      <c r="O9" s="8"/>
      <c r="P9" s="8"/>
      <c r="Q9" s="8"/>
      <c r="R9" s="8"/>
      <c r="S9" s="8"/>
    </row>
    <row r="10" spans="2:19" ht="11" customHeight="1" x14ac:dyDescent="0.3">
      <c r="B10" s="108" t="s">
        <v>13</v>
      </c>
      <c r="C10" s="110">
        <v>7</v>
      </c>
      <c r="D10" s="110">
        <v>7</v>
      </c>
      <c r="E10" s="110">
        <v>7</v>
      </c>
      <c r="F10" s="189">
        <v>5.25</v>
      </c>
      <c r="G10" s="189">
        <v>8.75</v>
      </c>
      <c r="H10" s="189">
        <v>5.25</v>
      </c>
      <c r="I10" s="189">
        <v>8.75</v>
      </c>
      <c r="J10" s="77" t="s">
        <v>9</v>
      </c>
      <c r="K10" s="77">
        <v>1</v>
      </c>
      <c r="M10" s="9"/>
      <c r="N10" s="10"/>
      <c r="O10" s="10"/>
      <c r="P10" s="10"/>
      <c r="Q10" s="10"/>
      <c r="R10" s="10"/>
      <c r="S10" s="8"/>
    </row>
    <row r="11" spans="2:19" ht="11" customHeight="1" x14ac:dyDescent="0.3">
      <c r="B11" s="57" t="s">
        <v>14</v>
      </c>
      <c r="C11" s="110">
        <v>6</v>
      </c>
      <c r="D11" s="110">
        <v>6</v>
      </c>
      <c r="E11" s="110">
        <v>6</v>
      </c>
      <c r="F11" s="189">
        <v>4.5</v>
      </c>
      <c r="G11" s="189">
        <v>7.5</v>
      </c>
      <c r="H11" s="189">
        <v>4.5</v>
      </c>
      <c r="I11" s="189">
        <v>7.5</v>
      </c>
      <c r="J11" s="88" t="s">
        <v>9</v>
      </c>
      <c r="K11" s="77">
        <v>1</v>
      </c>
      <c r="M11" s="9"/>
      <c r="N11" s="10"/>
      <c r="O11" s="10"/>
      <c r="P11" s="10"/>
      <c r="Q11" s="10"/>
      <c r="R11" s="10"/>
      <c r="S11" s="8"/>
    </row>
    <row r="12" spans="2:19" ht="11" customHeight="1" x14ac:dyDescent="0.3">
      <c r="B12" s="57" t="s">
        <v>15</v>
      </c>
      <c r="C12" s="130">
        <v>25</v>
      </c>
      <c r="D12" s="130">
        <v>25</v>
      </c>
      <c r="E12" s="130">
        <v>25</v>
      </c>
      <c r="F12" s="189">
        <v>18.75</v>
      </c>
      <c r="G12" s="189">
        <v>31.25</v>
      </c>
      <c r="H12" s="189">
        <v>18.75</v>
      </c>
      <c r="I12" s="189">
        <v>31.25</v>
      </c>
      <c r="J12" s="88" t="s">
        <v>9</v>
      </c>
      <c r="K12" s="77" t="s">
        <v>433</v>
      </c>
      <c r="M12" s="7"/>
      <c r="N12" s="8"/>
      <c r="O12" s="8"/>
      <c r="P12" s="8"/>
      <c r="Q12" s="8"/>
      <c r="R12" s="8"/>
      <c r="S12" s="8"/>
    </row>
    <row r="13" spans="2:19" ht="11" customHeight="1" x14ac:dyDescent="0.3">
      <c r="B13" s="57" t="s">
        <v>16</v>
      </c>
      <c r="C13" s="130">
        <v>2</v>
      </c>
      <c r="D13" s="130">
        <v>2</v>
      </c>
      <c r="E13" s="130">
        <v>2</v>
      </c>
      <c r="F13" s="189">
        <v>1.5</v>
      </c>
      <c r="G13" s="189">
        <v>2.5</v>
      </c>
      <c r="H13" s="189">
        <v>1.5</v>
      </c>
      <c r="I13" s="189">
        <v>2.5</v>
      </c>
      <c r="J13" s="88" t="s">
        <v>9</v>
      </c>
      <c r="K13" s="77">
        <v>10</v>
      </c>
      <c r="M13" s="7"/>
      <c r="N13" s="8"/>
      <c r="O13" s="8"/>
      <c r="P13" s="8"/>
      <c r="Q13" s="8"/>
      <c r="R13" s="8"/>
      <c r="S13" s="8"/>
    </row>
    <row r="14" spans="2:19" ht="11" customHeight="1" x14ac:dyDescent="0.3">
      <c r="B14" s="153" t="s">
        <v>471</v>
      </c>
      <c r="C14" s="134">
        <v>35</v>
      </c>
      <c r="D14" s="134">
        <v>35</v>
      </c>
      <c r="E14" s="134">
        <v>35</v>
      </c>
      <c r="F14" s="189">
        <v>26.25</v>
      </c>
      <c r="G14" s="189">
        <v>43.75</v>
      </c>
      <c r="H14" s="189">
        <v>26.25</v>
      </c>
      <c r="I14" s="189">
        <v>43.75</v>
      </c>
      <c r="J14" s="88" t="s">
        <v>9</v>
      </c>
      <c r="K14" s="77" t="s">
        <v>424</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35</v>
      </c>
      <c r="D16" s="134" t="s">
        <v>35</v>
      </c>
      <c r="E16" s="134" t="s">
        <v>35</v>
      </c>
      <c r="F16" s="134" t="s">
        <v>35</v>
      </c>
      <c r="G16" s="134" t="s">
        <v>35</v>
      </c>
      <c r="H16" s="134" t="s">
        <v>35</v>
      </c>
      <c r="I16" s="134" t="s">
        <v>35</v>
      </c>
      <c r="J16" s="88"/>
      <c r="K16" s="77"/>
      <c r="M16" s="7"/>
      <c r="N16" s="8"/>
      <c r="O16" s="8"/>
      <c r="P16" s="8"/>
      <c r="Q16" s="8"/>
      <c r="R16" s="8"/>
      <c r="S16" s="8"/>
    </row>
    <row r="17" spans="2:19" ht="11" customHeight="1" x14ac:dyDescent="0.3">
      <c r="B17" s="153" t="s">
        <v>30</v>
      </c>
      <c r="C17" s="134" t="s">
        <v>35</v>
      </c>
      <c r="D17" s="134" t="s">
        <v>35</v>
      </c>
      <c r="E17" s="134" t="s">
        <v>35</v>
      </c>
      <c r="F17" s="134" t="s">
        <v>35</v>
      </c>
      <c r="G17" s="134" t="s">
        <v>35</v>
      </c>
      <c r="H17" s="134" t="s">
        <v>35</v>
      </c>
      <c r="I17" s="134" t="s">
        <v>35</v>
      </c>
      <c r="J17" s="88"/>
      <c r="K17" s="7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30">
        <v>10</v>
      </c>
      <c r="D19" s="130">
        <v>10</v>
      </c>
      <c r="E19" s="130">
        <v>10</v>
      </c>
      <c r="F19" s="130"/>
      <c r="G19" s="130"/>
      <c r="H19" s="130"/>
      <c r="I19" s="130"/>
      <c r="J19" s="88"/>
      <c r="K19" s="88">
        <v>3</v>
      </c>
      <c r="L19" s="3"/>
      <c r="M19" s="7"/>
      <c r="N19" s="8"/>
      <c r="O19" s="8"/>
      <c r="P19" s="8"/>
      <c r="Q19" s="8"/>
      <c r="R19" s="8"/>
      <c r="S19" s="8"/>
    </row>
    <row r="20" spans="2:19" ht="11" customHeight="1" x14ac:dyDescent="0.3">
      <c r="B20" s="57" t="s">
        <v>17</v>
      </c>
      <c r="C20" s="130">
        <v>30</v>
      </c>
      <c r="D20" s="130">
        <v>30</v>
      </c>
      <c r="E20" s="130">
        <v>30</v>
      </c>
      <c r="F20" s="130"/>
      <c r="G20" s="130"/>
      <c r="H20" s="130"/>
      <c r="I20" s="130"/>
      <c r="J20" s="88"/>
      <c r="K20" s="88">
        <v>3</v>
      </c>
      <c r="M20" s="7"/>
      <c r="N20" s="8"/>
      <c r="O20" s="8"/>
      <c r="P20" s="8"/>
      <c r="Q20" s="8"/>
      <c r="R20" s="8"/>
      <c r="S20" s="8"/>
    </row>
    <row r="21" spans="2:19" ht="11" customHeight="1" x14ac:dyDescent="0.3">
      <c r="B21" s="57" t="s">
        <v>18</v>
      </c>
      <c r="C21" s="130">
        <v>0.5</v>
      </c>
      <c r="D21" s="130">
        <v>0.5</v>
      </c>
      <c r="E21" s="130">
        <v>0.5</v>
      </c>
      <c r="F21" s="130"/>
      <c r="G21" s="130"/>
      <c r="H21" s="130"/>
      <c r="I21" s="130"/>
      <c r="J21" s="88"/>
      <c r="K21" s="88">
        <v>3</v>
      </c>
      <c r="M21" s="7"/>
      <c r="N21" s="8"/>
      <c r="O21" s="8"/>
      <c r="P21" s="8"/>
      <c r="Q21" s="8"/>
      <c r="R21" s="8"/>
      <c r="S21" s="8"/>
    </row>
    <row r="22" spans="2:19" ht="11" customHeight="1" x14ac:dyDescent="0.3">
      <c r="B22" s="57" t="s">
        <v>19</v>
      </c>
      <c r="C22" s="130">
        <v>10</v>
      </c>
      <c r="D22" s="130">
        <v>10</v>
      </c>
      <c r="E22" s="130">
        <v>10</v>
      </c>
      <c r="F22" s="130"/>
      <c r="G22" s="130"/>
      <c r="H22" s="130"/>
      <c r="I22" s="130"/>
      <c r="J22" s="88"/>
      <c r="K22" s="88">
        <v>3</v>
      </c>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191">
        <v>12.5</v>
      </c>
      <c r="D24" s="191">
        <v>12.5</v>
      </c>
      <c r="E24" s="191">
        <v>12.5</v>
      </c>
      <c r="F24" s="165"/>
      <c r="G24" s="165"/>
      <c r="H24" s="165"/>
      <c r="I24" s="165"/>
      <c r="J24" s="94"/>
      <c r="K24" s="88">
        <v>3</v>
      </c>
      <c r="M24" s="26"/>
      <c r="N24" s="26"/>
      <c r="O24" s="26"/>
      <c r="P24" s="26"/>
      <c r="Q24" s="26"/>
      <c r="R24" s="26"/>
      <c r="S24" s="26"/>
    </row>
    <row r="25" spans="2:19" ht="11" customHeight="1" x14ac:dyDescent="0.3">
      <c r="B25" s="57" t="s">
        <v>469</v>
      </c>
      <c r="C25" s="191">
        <v>0</v>
      </c>
      <c r="D25" s="191">
        <v>0</v>
      </c>
      <c r="E25" s="191">
        <v>0</v>
      </c>
      <c r="F25" s="165"/>
      <c r="G25" s="165"/>
      <c r="H25" s="165"/>
      <c r="I25" s="165"/>
      <c r="J25" s="94"/>
      <c r="K25" s="88">
        <v>3</v>
      </c>
      <c r="M25" s="7"/>
      <c r="N25" s="8"/>
      <c r="O25" s="8"/>
      <c r="P25" s="8"/>
      <c r="Q25" s="8"/>
      <c r="R25" s="8"/>
      <c r="S25" s="8"/>
    </row>
    <row r="26" spans="2:19" ht="11" customHeight="1" x14ac:dyDescent="0.3">
      <c r="B26" s="57" t="s">
        <v>470</v>
      </c>
      <c r="C26" s="192">
        <v>125</v>
      </c>
      <c r="D26" s="192">
        <v>125</v>
      </c>
      <c r="E26" s="192">
        <v>125</v>
      </c>
      <c r="F26" s="93"/>
      <c r="G26" s="93"/>
      <c r="H26" s="93"/>
      <c r="I26" s="93"/>
      <c r="J26" s="95"/>
      <c r="K26" s="88">
        <v>3</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6">
        <v>1.720189393939394</v>
      </c>
      <c r="D28" s="146">
        <v>1.5825742424242426</v>
      </c>
      <c r="E28" s="146">
        <v>1.3761515151515153</v>
      </c>
      <c r="F28" s="193">
        <v>1.2901420454545454</v>
      </c>
      <c r="G28" s="193">
        <v>2.1502367424242426</v>
      </c>
      <c r="H28" s="193">
        <v>1.0321136363636365</v>
      </c>
      <c r="I28" s="193">
        <v>1.7201893939393942</v>
      </c>
      <c r="J28" s="94" t="s">
        <v>12</v>
      </c>
      <c r="K28" s="65" t="s">
        <v>434</v>
      </c>
      <c r="M28" s="7"/>
      <c r="N28" s="11"/>
      <c r="O28" s="11"/>
      <c r="P28" s="11"/>
      <c r="Q28" s="11"/>
      <c r="R28" s="8"/>
      <c r="S28" s="8"/>
    </row>
    <row r="29" spans="2:19" ht="11" customHeight="1" x14ac:dyDescent="0.3">
      <c r="B29" s="57" t="s">
        <v>205</v>
      </c>
      <c r="C29" s="151">
        <v>65</v>
      </c>
      <c r="D29" s="151">
        <v>65</v>
      </c>
      <c r="E29" s="151">
        <v>65</v>
      </c>
      <c r="F29" s="110">
        <v>50</v>
      </c>
      <c r="G29" s="110">
        <v>85</v>
      </c>
      <c r="H29" s="110">
        <v>50</v>
      </c>
      <c r="I29" s="110">
        <v>85</v>
      </c>
      <c r="J29" s="88"/>
      <c r="K29" s="65" t="s">
        <v>405</v>
      </c>
      <c r="M29" s="7"/>
      <c r="N29" s="11"/>
      <c r="O29" s="11"/>
      <c r="P29" s="11"/>
      <c r="Q29" s="11"/>
      <c r="R29" s="8"/>
      <c r="S29" s="8"/>
    </row>
    <row r="30" spans="2:19" ht="11" customHeight="1" x14ac:dyDescent="0.3">
      <c r="B30" s="57" t="s">
        <v>206</v>
      </c>
      <c r="C30" s="151">
        <v>35</v>
      </c>
      <c r="D30" s="151">
        <v>35</v>
      </c>
      <c r="E30" s="151">
        <v>35</v>
      </c>
      <c r="F30" s="110">
        <v>15</v>
      </c>
      <c r="G30" s="110">
        <v>50</v>
      </c>
      <c r="H30" s="110">
        <v>15</v>
      </c>
      <c r="I30" s="110">
        <v>50</v>
      </c>
      <c r="J30" s="88"/>
      <c r="K30" s="65" t="s">
        <v>405</v>
      </c>
      <c r="M30" s="7"/>
      <c r="N30" s="11"/>
      <c r="O30" s="11"/>
      <c r="P30" s="11"/>
      <c r="Q30" s="11"/>
      <c r="R30" s="8"/>
      <c r="S30" s="8"/>
    </row>
    <row r="31" spans="2:19" ht="11" customHeight="1" x14ac:dyDescent="0.3">
      <c r="B31" s="57" t="s">
        <v>25</v>
      </c>
      <c r="C31" s="110">
        <v>47600</v>
      </c>
      <c r="D31" s="110">
        <v>43800</v>
      </c>
      <c r="E31" s="110">
        <v>38100</v>
      </c>
      <c r="F31" s="189">
        <v>35700</v>
      </c>
      <c r="G31" s="189">
        <v>59500</v>
      </c>
      <c r="H31" s="189">
        <v>28600</v>
      </c>
      <c r="I31" s="189">
        <v>47600</v>
      </c>
      <c r="J31" s="88" t="s">
        <v>9</v>
      </c>
      <c r="K31" s="88" t="s">
        <v>435</v>
      </c>
      <c r="M31" s="7"/>
      <c r="N31" s="11"/>
      <c r="O31" s="11"/>
      <c r="P31" s="11"/>
      <c r="Q31" s="11"/>
      <c r="R31" s="8"/>
      <c r="S31" s="8"/>
    </row>
    <row r="32" spans="2:19" ht="11" customHeight="1" x14ac:dyDescent="0.3">
      <c r="B32" s="57" t="s">
        <v>27</v>
      </c>
      <c r="C32" s="146">
        <v>3.043333333333333</v>
      </c>
      <c r="D32" s="146">
        <v>2.7998666666666665</v>
      </c>
      <c r="E32" s="146">
        <v>2.4346666666666668</v>
      </c>
      <c r="F32" s="193">
        <v>2.2824999999999998</v>
      </c>
      <c r="G32" s="193">
        <v>3.8041666666666663</v>
      </c>
      <c r="H32" s="193">
        <v>1.8260000000000001</v>
      </c>
      <c r="I32" s="193">
        <v>3.0433333333333334</v>
      </c>
      <c r="J32" s="88" t="s">
        <v>9</v>
      </c>
      <c r="K32" s="65" t="s">
        <v>436</v>
      </c>
      <c r="M32" s="7"/>
      <c r="N32" s="11"/>
      <c r="O32" s="11"/>
      <c r="P32" s="11"/>
      <c r="Q32" s="11"/>
      <c r="R32" s="8"/>
      <c r="S32" s="8"/>
    </row>
    <row r="33" spans="1:19" ht="11" customHeight="1" x14ac:dyDescent="0.3">
      <c r="B33" s="57" t="s">
        <v>31</v>
      </c>
      <c r="C33" s="110"/>
      <c r="D33" s="110"/>
      <c r="E33" s="110"/>
      <c r="F33" s="110"/>
      <c r="G33" s="110"/>
      <c r="H33" s="110"/>
      <c r="I33" s="110"/>
      <c r="J33" s="88"/>
      <c r="K33" s="88"/>
      <c r="M33" s="210"/>
      <c r="N33" s="210"/>
      <c r="O33" s="210"/>
      <c r="P33" s="210"/>
      <c r="Q33" s="210"/>
      <c r="R33" s="210"/>
      <c r="S33" s="210"/>
    </row>
    <row r="34" spans="1:19" x14ac:dyDescent="0.3">
      <c r="A34" s="3"/>
      <c r="L34" s="5"/>
    </row>
    <row r="35" spans="1:19" s="1" customFormat="1" ht="11.5" x14ac:dyDescent="0.25">
      <c r="A35" s="3" t="s">
        <v>22</v>
      </c>
      <c r="C35" s="12"/>
      <c r="D35" s="12"/>
      <c r="E35" s="12"/>
      <c r="F35" s="12"/>
      <c r="G35" s="12"/>
    </row>
    <row r="36" spans="1:19" x14ac:dyDescent="0.3">
      <c r="A36" s="15">
        <v>1</v>
      </c>
      <c r="B36" s="219" t="s">
        <v>217</v>
      </c>
      <c r="C36" s="219"/>
      <c r="D36" s="219"/>
      <c r="E36" s="219"/>
      <c r="F36" s="219"/>
      <c r="G36" s="219"/>
      <c r="H36" s="219"/>
      <c r="I36" s="219"/>
      <c r="J36" s="219"/>
      <c r="K36" s="219"/>
    </row>
    <row r="37" spans="1:19" ht="15" customHeight="1" x14ac:dyDescent="0.3">
      <c r="A37" s="15">
        <v>2</v>
      </c>
      <c r="B37" s="219" t="s">
        <v>149</v>
      </c>
      <c r="C37" s="219"/>
      <c r="D37" s="219"/>
      <c r="E37" s="219"/>
      <c r="F37" s="219"/>
      <c r="G37" s="219"/>
      <c r="H37" s="219"/>
      <c r="I37" s="219"/>
      <c r="J37" s="219"/>
      <c r="K37" s="219"/>
    </row>
    <row r="38" spans="1:19" x14ac:dyDescent="0.3">
      <c r="A38" s="15">
        <v>3</v>
      </c>
      <c r="B38" s="219" t="s">
        <v>156</v>
      </c>
      <c r="C38" s="219"/>
      <c r="D38" s="219"/>
      <c r="E38" s="219"/>
      <c r="F38" s="219"/>
      <c r="G38" s="219"/>
      <c r="H38" s="219"/>
      <c r="I38" s="219"/>
      <c r="J38" s="219"/>
      <c r="K38" s="219"/>
    </row>
    <row r="39" spans="1:19" ht="15" customHeight="1" x14ac:dyDescent="0.3">
      <c r="A39" s="15">
        <v>4</v>
      </c>
      <c r="B39" s="219" t="s">
        <v>150</v>
      </c>
      <c r="C39" s="219"/>
      <c r="D39" s="219"/>
      <c r="E39" s="219"/>
      <c r="F39" s="219"/>
      <c r="G39" s="219"/>
      <c r="H39" s="219"/>
      <c r="I39" s="219"/>
      <c r="J39" s="219"/>
      <c r="K39" s="219"/>
    </row>
    <row r="40" spans="1:19" ht="15" customHeight="1" x14ac:dyDescent="0.3">
      <c r="A40" s="15">
        <v>5</v>
      </c>
      <c r="B40" s="219" t="s">
        <v>151</v>
      </c>
      <c r="C40" s="219"/>
      <c r="D40" s="219"/>
      <c r="E40" s="219"/>
      <c r="F40" s="219"/>
      <c r="G40" s="219"/>
      <c r="H40" s="219"/>
      <c r="I40" s="219"/>
      <c r="J40" s="219"/>
      <c r="K40" s="219"/>
    </row>
    <row r="41" spans="1:19" ht="15" customHeight="1" x14ac:dyDescent="0.3">
      <c r="A41" s="15">
        <v>6</v>
      </c>
      <c r="B41" s="219" t="s">
        <v>152</v>
      </c>
      <c r="C41" s="219"/>
      <c r="D41" s="219"/>
      <c r="E41" s="219"/>
      <c r="F41" s="219"/>
      <c r="G41" s="219"/>
      <c r="H41" s="219"/>
      <c r="I41" s="219"/>
      <c r="J41" s="219"/>
      <c r="K41" s="219"/>
    </row>
    <row r="42" spans="1:19" ht="15" customHeight="1" x14ac:dyDescent="0.3">
      <c r="A42" s="15">
        <v>7</v>
      </c>
      <c r="B42" s="219" t="s">
        <v>153</v>
      </c>
      <c r="C42" s="219"/>
      <c r="D42" s="219"/>
      <c r="E42" s="219"/>
      <c r="F42" s="219"/>
      <c r="G42" s="219"/>
      <c r="H42" s="219"/>
      <c r="I42" s="219"/>
      <c r="J42" s="219"/>
      <c r="K42" s="219"/>
    </row>
    <row r="43" spans="1:19" ht="25.5" customHeight="1" x14ac:dyDescent="0.3">
      <c r="A43" s="15">
        <v>8</v>
      </c>
      <c r="B43" s="219" t="s">
        <v>154</v>
      </c>
      <c r="C43" s="219"/>
      <c r="D43" s="219"/>
      <c r="E43" s="219"/>
      <c r="F43" s="219"/>
      <c r="G43" s="219"/>
      <c r="H43" s="219"/>
      <c r="I43" s="219"/>
      <c r="J43" s="219"/>
      <c r="K43" s="219"/>
    </row>
    <row r="44" spans="1:19" x14ac:dyDescent="0.3">
      <c r="A44" s="15">
        <v>9</v>
      </c>
      <c r="B44" s="219" t="s">
        <v>155</v>
      </c>
      <c r="C44" s="219"/>
      <c r="D44" s="219"/>
      <c r="E44" s="219"/>
      <c r="F44" s="219"/>
      <c r="G44" s="219"/>
      <c r="H44" s="219"/>
      <c r="I44" s="219"/>
      <c r="J44" s="219"/>
      <c r="K44" s="219"/>
    </row>
    <row r="45" spans="1:19" x14ac:dyDescent="0.3">
      <c r="A45" s="15">
        <v>10</v>
      </c>
      <c r="B45" s="219" t="s">
        <v>153</v>
      </c>
      <c r="C45" s="219"/>
      <c r="D45" s="219"/>
      <c r="E45" s="219"/>
      <c r="F45" s="219"/>
      <c r="G45" s="219"/>
      <c r="H45" s="219"/>
      <c r="I45" s="219"/>
      <c r="J45" s="219"/>
      <c r="K45" s="219"/>
    </row>
    <row r="46" spans="1:19" x14ac:dyDescent="0.3">
      <c r="A46" s="15">
        <v>11</v>
      </c>
      <c r="B46" s="15" t="s">
        <v>37</v>
      </c>
      <c r="C46" s="25"/>
      <c r="D46" s="25"/>
      <c r="E46" s="25"/>
      <c r="F46" s="25"/>
      <c r="G46" s="25"/>
      <c r="H46" s="25"/>
      <c r="I46" s="25"/>
      <c r="J46" s="25"/>
      <c r="K46" s="25"/>
    </row>
    <row r="47" spans="1:19" x14ac:dyDescent="0.3">
      <c r="A47" s="3" t="s">
        <v>23</v>
      </c>
      <c r="C47" s="219"/>
      <c r="D47" s="219"/>
      <c r="E47" s="219"/>
      <c r="F47" s="219"/>
      <c r="G47" s="219"/>
      <c r="H47" s="219"/>
      <c r="I47" s="219"/>
      <c r="J47" s="219"/>
      <c r="K47" s="219"/>
      <c r="L47" s="219"/>
    </row>
    <row r="48" spans="1:19" x14ac:dyDescent="0.3">
      <c r="A48" s="14" t="s">
        <v>9</v>
      </c>
      <c r="B48" s="219" t="s">
        <v>52</v>
      </c>
      <c r="C48" s="219"/>
      <c r="D48" s="219"/>
      <c r="E48" s="219"/>
      <c r="F48" s="219"/>
      <c r="G48" s="219"/>
      <c r="H48" s="219"/>
      <c r="I48" s="219"/>
      <c r="J48" s="219"/>
      <c r="K48" s="219"/>
    </row>
    <row r="49" spans="1:11" x14ac:dyDescent="0.3">
      <c r="A49" s="14" t="s">
        <v>12</v>
      </c>
      <c r="B49" s="219" t="s">
        <v>57</v>
      </c>
      <c r="C49" s="219"/>
      <c r="D49" s="219"/>
      <c r="E49" s="219"/>
      <c r="F49" s="219"/>
      <c r="G49" s="219"/>
      <c r="H49" s="219"/>
      <c r="I49" s="219"/>
      <c r="J49" s="219"/>
      <c r="K49" s="219"/>
    </row>
  </sheetData>
  <mergeCells count="21">
    <mergeCell ref="B45:K45"/>
    <mergeCell ref="C47:L47"/>
    <mergeCell ref="B48:K48"/>
    <mergeCell ref="B49:K49"/>
    <mergeCell ref="B39:K39"/>
    <mergeCell ref="B40:K40"/>
    <mergeCell ref="B41:K41"/>
    <mergeCell ref="B42:K42"/>
    <mergeCell ref="B43:K43"/>
    <mergeCell ref="B44:K44"/>
    <mergeCell ref="B38:K38"/>
    <mergeCell ref="C3:K3"/>
    <mergeCell ref="N3:S3"/>
    <mergeCell ref="F4:G4"/>
    <mergeCell ref="H4:I4"/>
    <mergeCell ref="M5:S5"/>
    <mergeCell ref="N6:S6"/>
    <mergeCell ref="M23:S23"/>
    <mergeCell ref="M33:S33"/>
    <mergeCell ref="B36:K36"/>
    <mergeCell ref="B37:K37"/>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0:K11 K13 K15:K27 K3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topLeftCell="A15" zoomScale="90" zoomScaleNormal="90" zoomScaleSheetLayoutView="120" workbookViewId="0">
      <selection activeCell="A37" sqref="A37:K43"/>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157</v>
      </c>
      <c r="D3" s="211"/>
      <c r="E3" s="211"/>
      <c r="F3" s="211"/>
      <c r="G3" s="211"/>
      <c r="H3" s="211"/>
      <c r="I3" s="211"/>
      <c r="J3" s="211"/>
      <c r="K3" s="212"/>
      <c r="M3" s="26"/>
      <c r="N3" s="218"/>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21.58962284931507</v>
      </c>
      <c r="D6" s="86">
        <v>22.334092602739727</v>
      </c>
      <c r="E6" s="86">
        <v>23.078562356164387</v>
      </c>
      <c r="F6" s="141"/>
      <c r="G6" s="141"/>
      <c r="H6" s="141"/>
      <c r="I6" s="141"/>
      <c r="J6" s="77"/>
      <c r="K6" s="88"/>
      <c r="M6" s="7"/>
      <c r="N6" s="216"/>
      <c r="O6" s="221"/>
      <c r="P6" s="221"/>
      <c r="Q6" s="221"/>
      <c r="R6" s="221"/>
      <c r="S6" s="221"/>
    </row>
    <row r="7" spans="2:19" ht="11" customHeight="1" x14ac:dyDescent="0.3">
      <c r="B7" s="108" t="s">
        <v>26</v>
      </c>
      <c r="C7" s="86">
        <v>21.58962284931507</v>
      </c>
      <c r="D7" s="86">
        <v>22.334092602739727</v>
      </c>
      <c r="E7" s="86">
        <v>23.078562356164387</v>
      </c>
      <c r="F7" s="141"/>
      <c r="G7" s="141"/>
      <c r="H7" s="141"/>
      <c r="I7" s="141"/>
      <c r="J7" s="77"/>
      <c r="K7" s="88"/>
      <c r="M7" s="7"/>
      <c r="N7" s="27"/>
      <c r="O7" s="28"/>
      <c r="P7" s="28"/>
      <c r="Q7" s="28"/>
      <c r="R7" s="28"/>
      <c r="S7" s="28"/>
    </row>
    <row r="8" spans="2:19" ht="11" customHeight="1" x14ac:dyDescent="0.3">
      <c r="B8" s="108" t="s">
        <v>10</v>
      </c>
      <c r="C8" s="194">
        <v>29</v>
      </c>
      <c r="D8" s="194">
        <v>30</v>
      </c>
      <c r="E8" s="194">
        <v>31</v>
      </c>
      <c r="F8" s="195">
        <v>28</v>
      </c>
      <c r="G8" s="195">
        <v>32</v>
      </c>
      <c r="H8" s="195">
        <v>30</v>
      </c>
      <c r="I8" s="195">
        <v>33</v>
      </c>
      <c r="J8" s="77" t="s">
        <v>9</v>
      </c>
      <c r="K8" s="77">
        <v>1</v>
      </c>
      <c r="M8" s="7"/>
      <c r="N8" s="8"/>
      <c r="O8" s="8"/>
      <c r="P8" s="8"/>
      <c r="Q8" s="8"/>
      <c r="R8" s="8"/>
      <c r="S8" s="8"/>
    </row>
    <row r="9" spans="2:19" ht="11" customHeight="1" x14ac:dyDescent="0.3">
      <c r="B9" s="152" t="s">
        <v>11</v>
      </c>
      <c r="C9" s="196">
        <v>28</v>
      </c>
      <c r="D9" s="196">
        <v>29</v>
      </c>
      <c r="E9" s="196">
        <v>29</v>
      </c>
      <c r="F9" s="196">
        <v>26</v>
      </c>
      <c r="G9" s="196">
        <v>30</v>
      </c>
      <c r="H9" s="196">
        <v>28</v>
      </c>
      <c r="I9" s="196">
        <v>31</v>
      </c>
      <c r="J9" s="128"/>
      <c r="K9" s="128">
        <v>1</v>
      </c>
      <c r="M9" s="7"/>
      <c r="N9" s="8"/>
      <c r="O9" s="8"/>
      <c r="P9" s="8"/>
      <c r="Q9" s="8"/>
      <c r="R9" s="8"/>
      <c r="S9" s="8"/>
    </row>
    <row r="10" spans="2:19" ht="11" customHeight="1" x14ac:dyDescent="0.3">
      <c r="B10" s="108" t="s">
        <v>13</v>
      </c>
      <c r="C10" s="114">
        <v>1</v>
      </c>
      <c r="D10" s="114">
        <v>1</v>
      </c>
      <c r="E10" s="114">
        <v>1</v>
      </c>
      <c r="F10" s="130"/>
      <c r="G10" s="130"/>
      <c r="H10" s="130"/>
      <c r="I10" s="130"/>
      <c r="J10" s="77"/>
      <c r="K10" s="77">
        <v>1</v>
      </c>
      <c r="M10" s="9"/>
      <c r="N10" s="10"/>
      <c r="O10" s="10"/>
      <c r="P10" s="10"/>
      <c r="Q10" s="10"/>
      <c r="R10" s="10"/>
      <c r="S10" s="8"/>
    </row>
    <row r="11" spans="2:19" ht="11" customHeight="1" x14ac:dyDescent="0.3">
      <c r="B11" s="57" t="s">
        <v>14</v>
      </c>
      <c r="C11" s="146">
        <v>2.9</v>
      </c>
      <c r="D11" s="146">
        <v>2.6</v>
      </c>
      <c r="E11" s="146">
        <v>2.1</v>
      </c>
      <c r="F11" s="146"/>
      <c r="G11" s="146"/>
      <c r="H11" s="146"/>
      <c r="I11" s="146"/>
      <c r="J11" s="88"/>
      <c r="K11" s="77">
        <v>1</v>
      </c>
      <c r="M11" s="9"/>
      <c r="N11" s="10"/>
      <c r="O11" s="10"/>
      <c r="P11" s="10"/>
      <c r="Q11" s="10"/>
      <c r="R11" s="10"/>
      <c r="S11" s="8"/>
    </row>
    <row r="12" spans="2:19" ht="11" customHeight="1" x14ac:dyDescent="0.3">
      <c r="B12" s="57" t="s">
        <v>15</v>
      </c>
      <c r="C12" s="130">
        <v>25</v>
      </c>
      <c r="D12" s="130">
        <v>25</v>
      </c>
      <c r="E12" s="130">
        <v>25</v>
      </c>
      <c r="F12" s="130"/>
      <c r="G12" s="130"/>
      <c r="H12" s="130"/>
      <c r="I12" s="130"/>
      <c r="J12" s="88"/>
      <c r="K12" s="77">
        <v>1</v>
      </c>
      <c r="M12" s="7"/>
      <c r="N12" s="8"/>
      <c r="O12" s="8"/>
      <c r="P12" s="8"/>
      <c r="Q12" s="8"/>
      <c r="R12" s="8"/>
      <c r="S12" s="8"/>
    </row>
    <row r="13" spans="2:19" ht="11" customHeight="1" x14ac:dyDescent="0.3">
      <c r="B13" s="57" t="s">
        <v>16</v>
      </c>
      <c r="C13" s="130">
        <v>2.5</v>
      </c>
      <c r="D13" s="130">
        <v>2.5</v>
      </c>
      <c r="E13" s="130">
        <v>2.5</v>
      </c>
      <c r="F13" s="130"/>
      <c r="G13" s="130"/>
      <c r="H13" s="130"/>
      <c r="I13" s="130"/>
      <c r="J13" s="88"/>
      <c r="K13" s="77">
        <v>1</v>
      </c>
      <c r="M13" s="7"/>
      <c r="N13" s="8"/>
      <c r="O13" s="8"/>
      <c r="P13" s="8"/>
      <c r="Q13" s="8"/>
      <c r="R13" s="8"/>
      <c r="S13" s="8"/>
    </row>
    <row r="14" spans="2:19" ht="11" customHeight="1" x14ac:dyDescent="0.3">
      <c r="B14" s="153" t="s">
        <v>471</v>
      </c>
      <c r="C14" s="134">
        <v>1.5</v>
      </c>
      <c r="D14" s="134">
        <v>1.5</v>
      </c>
      <c r="E14" s="134">
        <v>1.5</v>
      </c>
      <c r="F14" s="130"/>
      <c r="G14" s="130"/>
      <c r="H14" s="130"/>
      <c r="I14" s="130"/>
      <c r="J14" s="88"/>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35</v>
      </c>
      <c r="D16" s="134" t="s">
        <v>35</v>
      </c>
      <c r="E16" s="134" t="s">
        <v>35</v>
      </c>
      <c r="F16" s="134" t="s">
        <v>35</v>
      </c>
      <c r="G16" s="134" t="s">
        <v>35</v>
      </c>
      <c r="H16" s="134" t="s">
        <v>35</v>
      </c>
      <c r="I16" s="134" t="s">
        <v>35</v>
      </c>
      <c r="J16" s="88"/>
      <c r="K16" s="77"/>
      <c r="M16" s="7"/>
      <c r="N16" s="8"/>
      <c r="O16" s="8"/>
      <c r="P16" s="8"/>
      <c r="Q16" s="8"/>
      <c r="R16" s="8"/>
      <c r="S16" s="8"/>
    </row>
    <row r="17" spans="2:19" ht="11" customHeight="1" x14ac:dyDescent="0.3">
      <c r="B17" s="153" t="s">
        <v>30</v>
      </c>
      <c r="C17" s="134" t="s">
        <v>35</v>
      </c>
      <c r="D17" s="134" t="s">
        <v>35</v>
      </c>
      <c r="E17" s="134" t="s">
        <v>35</v>
      </c>
      <c r="F17" s="134" t="s">
        <v>35</v>
      </c>
      <c r="G17" s="134" t="s">
        <v>35</v>
      </c>
      <c r="H17" s="134" t="s">
        <v>35</v>
      </c>
      <c r="I17" s="134" t="s">
        <v>35</v>
      </c>
      <c r="J17" s="88"/>
      <c r="K17" s="7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30">
        <v>10</v>
      </c>
      <c r="D19" s="130">
        <v>10</v>
      </c>
      <c r="E19" s="130">
        <v>10</v>
      </c>
      <c r="F19" s="165">
        <v>7.5</v>
      </c>
      <c r="G19" s="165">
        <v>12.5</v>
      </c>
      <c r="H19" s="165">
        <v>7.5</v>
      </c>
      <c r="I19" s="165">
        <v>12.5</v>
      </c>
      <c r="J19" s="88" t="s">
        <v>42</v>
      </c>
      <c r="K19" s="88">
        <v>1</v>
      </c>
      <c r="M19" s="7"/>
      <c r="N19" s="8"/>
      <c r="O19" s="8"/>
      <c r="P19" s="8"/>
      <c r="Q19" s="8"/>
      <c r="R19" s="8"/>
      <c r="S19" s="8"/>
    </row>
    <row r="20" spans="2:19" ht="11" customHeight="1" x14ac:dyDescent="0.3">
      <c r="B20" s="57" t="s">
        <v>17</v>
      </c>
      <c r="C20" s="130">
        <v>20</v>
      </c>
      <c r="D20" s="130">
        <v>20</v>
      </c>
      <c r="E20" s="130">
        <v>20</v>
      </c>
      <c r="F20" s="165">
        <v>15</v>
      </c>
      <c r="G20" s="165">
        <v>25</v>
      </c>
      <c r="H20" s="165">
        <v>15</v>
      </c>
      <c r="I20" s="165">
        <v>25</v>
      </c>
      <c r="J20" s="88" t="s">
        <v>42</v>
      </c>
      <c r="K20" s="88">
        <v>1</v>
      </c>
      <c r="M20" s="7"/>
      <c r="N20" s="8"/>
      <c r="O20" s="8"/>
      <c r="P20" s="8"/>
      <c r="Q20" s="8"/>
      <c r="R20" s="8"/>
      <c r="S20" s="8"/>
    </row>
    <row r="21" spans="2:19" ht="11" customHeight="1" x14ac:dyDescent="0.3">
      <c r="B21" s="57" t="s">
        <v>18</v>
      </c>
      <c r="C21" s="130">
        <v>0.5</v>
      </c>
      <c r="D21" s="130">
        <v>0.5</v>
      </c>
      <c r="E21" s="130">
        <v>0.5</v>
      </c>
      <c r="F21" s="165">
        <v>0.375</v>
      </c>
      <c r="G21" s="165">
        <v>0.625</v>
      </c>
      <c r="H21" s="165">
        <v>0.375</v>
      </c>
      <c r="I21" s="165">
        <v>0.625</v>
      </c>
      <c r="J21" s="88" t="s">
        <v>42</v>
      </c>
      <c r="K21" s="88">
        <v>1</v>
      </c>
      <c r="M21" s="7"/>
      <c r="N21" s="8"/>
      <c r="O21" s="8"/>
      <c r="P21" s="8"/>
      <c r="Q21" s="8"/>
      <c r="R21" s="8"/>
      <c r="S21" s="8"/>
    </row>
    <row r="22" spans="2:19" ht="11" customHeight="1" x14ac:dyDescent="0.3">
      <c r="B22" s="57" t="s">
        <v>19</v>
      </c>
      <c r="C22" s="130">
        <v>2</v>
      </c>
      <c r="D22" s="130">
        <v>2</v>
      </c>
      <c r="E22" s="130">
        <v>2</v>
      </c>
      <c r="F22" s="165">
        <v>1.5</v>
      </c>
      <c r="G22" s="165">
        <v>2.5</v>
      </c>
      <c r="H22" s="165">
        <v>1.5</v>
      </c>
      <c r="I22" s="165">
        <v>2.5</v>
      </c>
      <c r="J22" s="88" t="s">
        <v>42</v>
      </c>
      <c r="K22" s="88">
        <v>1</v>
      </c>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191"/>
      <c r="D24" s="191"/>
      <c r="E24" s="191"/>
      <c r="F24" s="165"/>
      <c r="G24" s="165"/>
      <c r="H24" s="165"/>
      <c r="I24" s="165"/>
      <c r="J24" s="94"/>
      <c r="K24" s="88"/>
      <c r="M24" s="7"/>
      <c r="N24" s="8"/>
      <c r="O24" s="8"/>
      <c r="P24" s="8"/>
      <c r="Q24" s="8"/>
      <c r="R24" s="8"/>
      <c r="S24" s="8"/>
    </row>
    <row r="25" spans="2:19" ht="11" customHeight="1" x14ac:dyDescent="0.3">
      <c r="B25" s="57" t="s">
        <v>469</v>
      </c>
      <c r="C25" s="191"/>
      <c r="D25" s="191"/>
      <c r="E25" s="191"/>
      <c r="F25" s="165"/>
      <c r="G25" s="165"/>
      <c r="H25" s="165"/>
      <c r="I25" s="165"/>
      <c r="J25" s="94"/>
      <c r="K25" s="88"/>
      <c r="M25" s="7"/>
      <c r="N25" s="8"/>
      <c r="O25" s="8"/>
      <c r="P25" s="8"/>
      <c r="Q25" s="8"/>
      <c r="R25" s="8"/>
      <c r="S25" s="8"/>
    </row>
    <row r="26" spans="2:19" ht="11" customHeight="1" x14ac:dyDescent="0.3">
      <c r="B26" s="57" t="s">
        <v>470</v>
      </c>
      <c r="C26" s="192"/>
      <c r="D26" s="192"/>
      <c r="E26" s="192"/>
      <c r="F26" s="93"/>
      <c r="G26" s="93"/>
      <c r="H26" s="93"/>
      <c r="I26" s="93"/>
      <c r="J26" s="95"/>
      <c r="K26" s="88"/>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6">
        <v>8.7323989546200451</v>
      </c>
      <c r="D28" s="146">
        <v>8.0739971489989912</v>
      </c>
      <c r="E28" s="146">
        <v>7.2308836843741275</v>
      </c>
      <c r="F28" s="165">
        <v>6.5492992159650338</v>
      </c>
      <c r="G28" s="165">
        <v>9.0386046054676594</v>
      </c>
      <c r="H28" s="165">
        <v>5.4231627632805957</v>
      </c>
      <c r="I28" s="165">
        <v>9.0386046054676594</v>
      </c>
      <c r="J28" s="94" t="s">
        <v>42</v>
      </c>
      <c r="K28" s="88">
        <v>1</v>
      </c>
      <c r="M28" s="7"/>
      <c r="N28" s="11"/>
      <c r="O28" s="11"/>
      <c r="P28" s="11"/>
      <c r="Q28" s="11"/>
      <c r="R28" s="8"/>
      <c r="S28" s="8"/>
    </row>
    <row r="29" spans="2:19" ht="11" customHeight="1" x14ac:dyDescent="0.3">
      <c r="B29" s="57" t="s">
        <v>205</v>
      </c>
      <c r="C29" s="146">
        <v>5.1521153832258264</v>
      </c>
      <c r="D29" s="146">
        <v>4.3599584604594552</v>
      </c>
      <c r="E29" s="146">
        <v>3.6154418421870638</v>
      </c>
      <c r="F29" s="165">
        <v>3.8640865374193698</v>
      </c>
      <c r="G29" s="165">
        <v>4.5193023027338297</v>
      </c>
      <c r="H29" s="165">
        <v>2.7115813816402978</v>
      </c>
      <c r="I29" s="165">
        <v>4.5193023027338297</v>
      </c>
      <c r="J29" s="88"/>
      <c r="K29" s="88">
        <v>1</v>
      </c>
      <c r="M29" s="7"/>
      <c r="N29" s="11"/>
      <c r="O29" s="11"/>
      <c r="P29" s="11"/>
      <c r="Q29" s="11"/>
      <c r="R29" s="8"/>
      <c r="S29" s="8"/>
    </row>
    <row r="30" spans="2:19" ht="11" customHeight="1" x14ac:dyDescent="0.3">
      <c r="B30" s="57" t="s">
        <v>206</v>
      </c>
      <c r="C30" s="146">
        <v>3.5802835713942187</v>
      </c>
      <c r="D30" s="146">
        <v>3.714038688539536</v>
      </c>
      <c r="E30" s="146">
        <v>3.6154418421870638</v>
      </c>
      <c r="F30" s="165">
        <v>2.685212678545664</v>
      </c>
      <c r="G30" s="165">
        <v>4.5193023027338297</v>
      </c>
      <c r="H30" s="165">
        <v>2.7115813816402978</v>
      </c>
      <c r="I30" s="165">
        <v>4.5193023027338297</v>
      </c>
      <c r="J30" s="88"/>
      <c r="K30" s="88">
        <v>1</v>
      </c>
      <c r="M30" s="7"/>
      <c r="N30" s="11"/>
      <c r="O30" s="11"/>
      <c r="P30" s="11"/>
      <c r="Q30" s="11"/>
      <c r="R30" s="8"/>
      <c r="S30" s="8"/>
    </row>
    <row r="31" spans="2:19" ht="11" customHeight="1" x14ac:dyDescent="0.3">
      <c r="B31" s="57" t="s">
        <v>25</v>
      </c>
      <c r="C31" s="110">
        <v>243700</v>
      </c>
      <c r="D31" s="110">
        <v>224800</v>
      </c>
      <c r="E31" s="110">
        <v>193500</v>
      </c>
      <c r="F31" s="110">
        <v>195000</v>
      </c>
      <c r="G31" s="110">
        <v>304600</v>
      </c>
      <c r="H31" s="110">
        <v>154800</v>
      </c>
      <c r="I31" s="110">
        <v>241900</v>
      </c>
      <c r="J31" s="88" t="s">
        <v>42</v>
      </c>
      <c r="K31" s="88">
        <v>1</v>
      </c>
      <c r="M31" s="7"/>
      <c r="N31" s="11"/>
      <c r="O31" s="11"/>
      <c r="P31" s="11"/>
      <c r="Q31" s="11"/>
      <c r="R31" s="8"/>
      <c r="S31" s="8"/>
    </row>
    <row r="32" spans="2:19" ht="11" customHeight="1" x14ac:dyDescent="0.3">
      <c r="B32" s="57" t="s">
        <v>27</v>
      </c>
      <c r="C32" s="146">
        <v>24.143744316524671</v>
      </c>
      <c r="D32" s="146">
        <v>23.379403641667931</v>
      </c>
      <c r="E32" s="146">
        <v>22.582855328111247</v>
      </c>
      <c r="F32" s="165">
        <v>18.107808237393503</v>
      </c>
      <c r="G32" s="165">
        <v>28.22856916013906</v>
      </c>
      <c r="H32" s="165">
        <v>16.937141496083434</v>
      </c>
      <c r="I32" s="165">
        <v>28.22856916013906</v>
      </c>
      <c r="J32" s="88" t="s">
        <v>42</v>
      </c>
      <c r="K32" s="88">
        <v>1</v>
      </c>
      <c r="M32" s="7"/>
      <c r="N32" s="11"/>
      <c r="O32" s="11"/>
      <c r="P32" s="11"/>
      <c r="Q32" s="11"/>
      <c r="R32" s="8"/>
      <c r="S32" s="8"/>
    </row>
    <row r="33" spans="1:19" ht="11" customHeight="1" x14ac:dyDescent="0.3">
      <c r="B33" s="57" t="s">
        <v>31</v>
      </c>
      <c r="C33" s="110"/>
      <c r="D33" s="110"/>
      <c r="E33" s="110"/>
      <c r="F33" s="165"/>
      <c r="G33" s="165"/>
      <c r="H33" s="165"/>
      <c r="I33" s="165"/>
      <c r="J33" s="88"/>
      <c r="K33" s="88"/>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158</v>
      </c>
      <c r="C35" s="146">
        <v>27.7</v>
      </c>
      <c r="D35" s="146">
        <v>27.7</v>
      </c>
      <c r="E35" s="146">
        <v>27.7</v>
      </c>
      <c r="F35" s="146"/>
      <c r="G35" s="146"/>
      <c r="H35" s="146"/>
      <c r="I35" s="146"/>
      <c r="J35" s="88" t="s">
        <v>12</v>
      </c>
      <c r="K35" s="77"/>
      <c r="N35" s="8"/>
      <c r="O35" s="8"/>
      <c r="P35" s="8"/>
      <c r="Q35" s="8"/>
      <c r="R35" s="8"/>
      <c r="S35" s="8"/>
    </row>
    <row r="36" spans="1:19" x14ac:dyDescent="0.3">
      <c r="A36" s="3"/>
      <c r="L36" s="5"/>
    </row>
    <row r="37" spans="1:19" s="1" customFormat="1" ht="11.5" x14ac:dyDescent="0.25">
      <c r="A37" s="3" t="s">
        <v>22</v>
      </c>
      <c r="C37" s="12"/>
      <c r="D37" s="12"/>
      <c r="E37" s="12"/>
      <c r="F37" s="12"/>
      <c r="G37" s="12"/>
    </row>
    <row r="38" spans="1:19" x14ac:dyDescent="0.3">
      <c r="A38" s="1">
        <v>1</v>
      </c>
      <c r="B38" s="1" t="s">
        <v>159</v>
      </c>
    </row>
    <row r="39" spans="1:19" x14ac:dyDescent="0.3">
      <c r="A39" s="3" t="s">
        <v>23</v>
      </c>
    </row>
    <row r="40" spans="1:19" ht="29.25" customHeight="1" x14ac:dyDescent="0.3">
      <c r="A40" s="14" t="s">
        <v>9</v>
      </c>
      <c r="B40" s="219" t="s">
        <v>160</v>
      </c>
      <c r="C40" s="219"/>
      <c r="D40" s="219"/>
      <c r="E40" s="219"/>
      <c r="F40" s="219"/>
      <c r="G40" s="219"/>
      <c r="H40" s="219"/>
      <c r="I40" s="219"/>
      <c r="J40" s="219"/>
      <c r="K40" s="219"/>
    </row>
    <row r="41" spans="1:19" ht="38.25" customHeight="1" x14ac:dyDescent="0.3">
      <c r="A41" s="14" t="s">
        <v>12</v>
      </c>
      <c r="B41" s="219" t="s">
        <v>161</v>
      </c>
      <c r="C41" s="219"/>
      <c r="D41" s="219"/>
      <c r="E41" s="219"/>
      <c r="F41" s="219"/>
      <c r="G41" s="219"/>
      <c r="H41" s="219"/>
      <c r="I41" s="219"/>
      <c r="J41" s="219"/>
      <c r="K41" s="219"/>
    </row>
    <row r="42" spans="1:19" x14ac:dyDescent="0.3">
      <c r="A42" s="14" t="s">
        <v>42</v>
      </c>
      <c r="B42" s="15" t="s">
        <v>52</v>
      </c>
      <c r="C42" s="15"/>
      <c r="D42" s="15"/>
      <c r="E42" s="15"/>
      <c r="F42" s="15"/>
      <c r="G42" s="15"/>
      <c r="H42" s="15"/>
      <c r="I42" s="15"/>
      <c r="J42" s="15"/>
      <c r="K42" s="15"/>
    </row>
    <row r="43" spans="1:19" x14ac:dyDescent="0.3">
      <c r="A43" s="14" t="s">
        <v>38</v>
      </c>
      <c r="B43" s="15" t="s">
        <v>162</v>
      </c>
    </row>
  </sheetData>
  <mergeCells count="10">
    <mergeCell ref="M23:S23"/>
    <mergeCell ref="M33:S33"/>
    <mergeCell ref="B40:K40"/>
    <mergeCell ref="B41:K41"/>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43"/>
  <sheetViews>
    <sheetView zoomScale="90" zoomScaleNormal="90" zoomScaleSheetLayoutView="120" workbookViewId="0">
      <selection activeCell="H26" sqref="H26"/>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9" width="9.0898437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163</v>
      </c>
      <c r="D3" s="211"/>
      <c r="E3" s="211"/>
      <c r="F3" s="211"/>
      <c r="G3" s="211"/>
      <c r="H3" s="211"/>
      <c r="I3" s="211"/>
      <c r="J3" s="211"/>
      <c r="K3" s="212"/>
      <c r="M3" s="26"/>
      <c r="N3" s="218"/>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1</v>
      </c>
      <c r="D6" s="86">
        <v>1</v>
      </c>
      <c r="E6" s="86">
        <v>1</v>
      </c>
      <c r="F6" s="141">
        <v>0.5</v>
      </c>
      <c r="G6" s="86">
        <v>10</v>
      </c>
      <c r="H6" s="141">
        <v>0.5</v>
      </c>
      <c r="I6" s="86">
        <v>10</v>
      </c>
      <c r="J6" s="77"/>
      <c r="K6" s="88">
        <v>1</v>
      </c>
      <c r="M6" s="7"/>
      <c r="N6" s="216"/>
      <c r="O6" s="221"/>
      <c r="P6" s="221"/>
      <c r="Q6" s="221"/>
      <c r="R6" s="221"/>
      <c r="S6" s="221"/>
    </row>
    <row r="7" spans="2:19" ht="11" customHeight="1" x14ac:dyDescent="0.3">
      <c r="B7" s="108" t="s">
        <v>26</v>
      </c>
      <c r="C7" s="86">
        <v>1</v>
      </c>
      <c r="D7" s="86">
        <v>1</v>
      </c>
      <c r="E7" s="86">
        <v>1</v>
      </c>
      <c r="F7" s="141">
        <v>0.5</v>
      </c>
      <c r="G7" s="86">
        <v>10</v>
      </c>
      <c r="H7" s="141">
        <v>0.5</v>
      </c>
      <c r="I7" s="86">
        <v>10</v>
      </c>
      <c r="J7" s="77"/>
      <c r="K7" s="88">
        <v>1</v>
      </c>
      <c r="M7" s="7"/>
      <c r="N7" s="27"/>
      <c r="O7" s="28"/>
      <c r="P7" s="28"/>
      <c r="Q7" s="28"/>
      <c r="R7" s="28"/>
      <c r="S7" s="28"/>
    </row>
    <row r="8" spans="2:19" ht="11" customHeight="1" x14ac:dyDescent="0.3">
      <c r="B8" s="108" t="s">
        <v>10</v>
      </c>
      <c r="C8" s="86">
        <v>35</v>
      </c>
      <c r="D8" s="86">
        <v>35</v>
      </c>
      <c r="E8" s="86">
        <v>35</v>
      </c>
      <c r="F8" s="86">
        <v>25</v>
      </c>
      <c r="G8" s="86">
        <v>37</v>
      </c>
      <c r="H8" s="86">
        <v>25</v>
      </c>
      <c r="I8" s="86">
        <v>37</v>
      </c>
      <c r="J8" s="122"/>
      <c r="K8" s="77">
        <v>2</v>
      </c>
      <c r="M8" s="7"/>
      <c r="N8" s="8"/>
      <c r="O8" s="8"/>
      <c r="P8" s="8"/>
      <c r="Q8" s="8"/>
      <c r="R8" s="8"/>
      <c r="S8" s="8"/>
    </row>
    <row r="9" spans="2:19" ht="11" customHeight="1" x14ac:dyDescent="0.3">
      <c r="B9" s="152" t="s">
        <v>11</v>
      </c>
      <c r="C9" s="86">
        <v>34</v>
      </c>
      <c r="D9" s="86">
        <v>34</v>
      </c>
      <c r="E9" s="86">
        <v>34</v>
      </c>
      <c r="F9" s="86">
        <v>25</v>
      </c>
      <c r="G9" s="86">
        <v>37</v>
      </c>
      <c r="H9" s="86">
        <v>25</v>
      </c>
      <c r="I9" s="86">
        <v>37</v>
      </c>
      <c r="J9" s="122"/>
      <c r="K9" s="128">
        <v>2</v>
      </c>
      <c r="M9" s="7"/>
      <c r="N9" s="8"/>
      <c r="O9" s="8"/>
      <c r="P9" s="8"/>
      <c r="Q9" s="8"/>
      <c r="R9" s="8"/>
      <c r="S9" s="8"/>
    </row>
    <row r="10" spans="2:19" ht="11" customHeight="1" x14ac:dyDescent="0.3">
      <c r="B10" s="108" t="s">
        <v>13</v>
      </c>
      <c r="C10" s="86">
        <v>5</v>
      </c>
      <c r="D10" s="86">
        <v>5</v>
      </c>
      <c r="E10" s="86">
        <v>5</v>
      </c>
      <c r="F10" s="86">
        <v>2</v>
      </c>
      <c r="G10" s="86">
        <v>15</v>
      </c>
      <c r="H10" s="86">
        <v>2</v>
      </c>
      <c r="I10" s="86">
        <v>15</v>
      </c>
      <c r="J10" s="122"/>
      <c r="K10" s="77">
        <v>4</v>
      </c>
      <c r="M10" s="9"/>
      <c r="N10" s="10"/>
      <c r="O10" s="10"/>
      <c r="P10" s="10"/>
      <c r="Q10" s="10"/>
      <c r="R10" s="10"/>
      <c r="S10" s="8"/>
    </row>
    <row r="11" spans="2:19" ht="11" customHeight="1" x14ac:dyDescent="0.3">
      <c r="B11" s="57" t="s">
        <v>14</v>
      </c>
      <c r="C11" s="86">
        <v>5</v>
      </c>
      <c r="D11" s="86">
        <v>5</v>
      </c>
      <c r="E11" s="86">
        <v>5</v>
      </c>
      <c r="F11" s="86">
        <v>2</v>
      </c>
      <c r="G11" s="86">
        <v>15</v>
      </c>
      <c r="H11" s="86">
        <v>2</v>
      </c>
      <c r="I11" s="86">
        <v>15</v>
      </c>
      <c r="J11" s="122"/>
      <c r="K11" s="77">
        <v>4</v>
      </c>
      <c r="M11" s="9"/>
      <c r="N11" s="10"/>
      <c r="O11" s="10"/>
      <c r="P11" s="10"/>
      <c r="Q11" s="10"/>
      <c r="R11" s="10"/>
      <c r="S11" s="8"/>
    </row>
    <row r="12" spans="2:19" ht="11" customHeight="1" x14ac:dyDescent="0.3">
      <c r="B12" s="57" t="s">
        <v>15</v>
      </c>
      <c r="C12" s="86">
        <v>25</v>
      </c>
      <c r="D12" s="86">
        <v>25</v>
      </c>
      <c r="E12" s="86">
        <v>25</v>
      </c>
      <c r="F12" s="86">
        <v>20</v>
      </c>
      <c r="G12" s="86">
        <v>30</v>
      </c>
      <c r="H12" s="86">
        <v>20</v>
      </c>
      <c r="I12" s="86">
        <v>30</v>
      </c>
      <c r="J12" s="122"/>
      <c r="K12" s="77">
        <v>3</v>
      </c>
      <c r="M12" s="7"/>
      <c r="N12" s="8"/>
      <c r="O12" s="8"/>
      <c r="P12" s="8"/>
      <c r="Q12" s="8"/>
      <c r="R12" s="8"/>
      <c r="S12" s="8"/>
    </row>
    <row r="13" spans="2:19" ht="11" customHeight="1" x14ac:dyDescent="0.3">
      <c r="B13" s="57" t="s">
        <v>16</v>
      </c>
      <c r="C13" s="141">
        <v>1.5</v>
      </c>
      <c r="D13" s="141">
        <v>1.5</v>
      </c>
      <c r="E13" s="141">
        <v>1.5</v>
      </c>
      <c r="F13" s="86">
        <v>1</v>
      </c>
      <c r="G13" s="86">
        <v>3</v>
      </c>
      <c r="H13" s="86">
        <v>1</v>
      </c>
      <c r="I13" s="86">
        <v>3</v>
      </c>
      <c r="J13" s="122"/>
      <c r="K13" s="77">
        <v>3</v>
      </c>
      <c r="M13" s="7"/>
      <c r="N13" s="8"/>
      <c r="O13" s="8"/>
      <c r="P13" s="8"/>
      <c r="Q13" s="8"/>
      <c r="R13" s="8"/>
      <c r="S13" s="8"/>
    </row>
    <row r="14" spans="2:19" ht="11" customHeight="1" x14ac:dyDescent="0.3">
      <c r="B14" s="153" t="s">
        <v>471</v>
      </c>
      <c r="C14" s="86"/>
      <c r="D14" s="86"/>
      <c r="E14" s="86"/>
      <c r="F14" s="86"/>
      <c r="G14" s="86"/>
      <c r="H14" s="86"/>
      <c r="I14" s="86"/>
      <c r="J14" s="122"/>
      <c r="K14" s="77"/>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35</v>
      </c>
      <c r="D16" s="134" t="s">
        <v>35</v>
      </c>
      <c r="E16" s="134" t="s">
        <v>35</v>
      </c>
      <c r="F16" s="134" t="s">
        <v>35</v>
      </c>
      <c r="G16" s="134" t="s">
        <v>35</v>
      </c>
      <c r="H16" s="134" t="s">
        <v>35</v>
      </c>
      <c r="I16" s="134" t="s">
        <v>35</v>
      </c>
      <c r="J16" s="88"/>
      <c r="K16" s="77"/>
      <c r="M16" s="7"/>
      <c r="N16" s="8"/>
      <c r="O16" s="8"/>
      <c r="P16" s="8"/>
      <c r="Q16" s="8"/>
      <c r="R16" s="8"/>
      <c r="S16" s="8"/>
    </row>
    <row r="17" spans="2:19" ht="11" customHeight="1" x14ac:dyDescent="0.3">
      <c r="B17" s="153" t="s">
        <v>30</v>
      </c>
      <c r="C17" s="134" t="s">
        <v>35</v>
      </c>
      <c r="D17" s="134" t="s">
        <v>35</v>
      </c>
      <c r="E17" s="134" t="s">
        <v>35</v>
      </c>
      <c r="F17" s="134" t="s">
        <v>35</v>
      </c>
      <c r="G17" s="134" t="s">
        <v>35</v>
      </c>
      <c r="H17" s="134" t="s">
        <v>35</v>
      </c>
      <c r="I17" s="134" t="s">
        <v>35</v>
      </c>
      <c r="J17" s="88"/>
      <c r="K17" s="7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30"/>
      <c r="D19" s="130"/>
      <c r="E19" s="130"/>
      <c r="F19" s="130"/>
      <c r="G19" s="130"/>
      <c r="H19" s="130"/>
      <c r="I19" s="130"/>
      <c r="J19" s="88"/>
      <c r="K19" s="88"/>
      <c r="M19" s="7"/>
      <c r="N19" s="8"/>
      <c r="O19" s="8"/>
      <c r="P19" s="8"/>
      <c r="Q19" s="8"/>
      <c r="R19" s="8"/>
      <c r="S19" s="8"/>
    </row>
    <row r="20" spans="2:19" ht="11" customHeight="1" x14ac:dyDescent="0.3">
      <c r="B20" s="57" t="s">
        <v>17</v>
      </c>
      <c r="C20" s="130"/>
      <c r="D20" s="130"/>
      <c r="E20" s="130"/>
      <c r="F20" s="130"/>
      <c r="G20" s="130"/>
      <c r="H20" s="130"/>
      <c r="I20" s="130"/>
      <c r="J20" s="88"/>
      <c r="K20" s="88"/>
      <c r="M20" s="7"/>
      <c r="N20" s="8"/>
      <c r="O20" s="8"/>
      <c r="P20" s="8"/>
      <c r="Q20" s="8"/>
      <c r="R20" s="8"/>
      <c r="S20" s="8"/>
    </row>
    <row r="21" spans="2:19" ht="11" customHeight="1" x14ac:dyDescent="0.3">
      <c r="B21" s="57" t="s">
        <v>18</v>
      </c>
      <c r="C21" s="130"/>
      <c r="D21" s="130"/>
      <c r="E21" s="130"/>
      <c r="F21" s="130"/>
      <c r="G21" s="130"/>
      <c r="H21" s="130"/>
      <c r="I21" s="130"/>
      <c r="J21" s="88"/>
      <c r="K21" s="88"/>
      <c r="M21" s="7"/>
      <c r="N21" s="8"/>
      <c r="O21" s="8"/>
      <c r="P21" s="8"/>
      <c r="Q21" s="8"/>
      <c r="R21" s="8"/>
      <c r="S21" s="8"/>
    </row>
    <row r="22" spans="2:19" ht="11" customHeight="1" x14ac:dyDescent="0.3">
      <c r="B22" s="57" t="s">
        <v>19</v>
      </c>
      <c r="C22" s="130"/>
      <c r="D22" s="130"/>
      <c r="E22" s="130"/>
      <c r="F22" s="130"/>
      <c r="G22" s="130"/>
      <c r="H22" s="130"/>
      <c r="I22" s="130"/>
      <c r="J22" s="88"/>
      <c r="K22" s="88"/>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191"/>
      <c r="D24" s="191"/>
      <c r="E24" s="191"/>
      <c r="F24" s="165"/>
      <c r="G24" s="165"/>
      <c r="H24" s="165"/>
      <c r="I24" s="165"/>
      <c r="J24" s="94"/>
      <c r="K24" s="88"/>
      <c r="M24" s="7"/>
      <c r="N24" s="8"/>
      <c r="O24" s="8"/>
      <c r="P24" s="8"/>
      <c r="Q24" s="8"/>
      <c r="R24" s="8"/>
      <c r="S24" s="8"/>
    </row>
    <row r="25" spans="2:19" ht="11" customHeight="1" x14ac:dyDescent="0.3">
      <c r="B25" s="57" t="s">
        <v>469</v>
      </c>
      <c r="C25" s="191"/>
      <c r="D25" s="191"/>
      <c r="E25" s="191"/>
      <c r="F25" s="165"/>
      <c r="G25" s="165"/>
      <c r="H25" s="165"/>
      <c r="I25" s="165"/>
      <c r="J25" s="94"/>
      <c r="K25" s="88"/>
      <c r="M25" s="7"/>
      <c r="N25" s="8"/>
      <c r="O25" s="8"/>
      <c r="P25" s="8"/>
      <c r="Q25" s="8"/>
      <c r="R25" s="8"/>
      <c r="S25" s="8"/>
    </row>
    <row r="26" spans="2:19" ht="11" customHeight="1" x14ac:dyDescent="0.3">
      <c r="B26" s="57" t="s">
        <v>470</v>
      </c>
      <c r="C26" s="192"/>
      <c r="D26" s="192"/>
      <c r="E26" s="192"/>
      <c r="F26" s="93"/>
      <c r="G26" s="93"/>
      <c r="H26" s="93"/>
      <c r="I26" s="93"/>
      <c r="J26" s="95"/>
      <c r="K26" s="88"/>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6">
        <v>2.5</v>
      </c>
      <c r="D28" s="146">
        <v>2.5</v>
      </c>
      <c r="E28" s="146">
        <v>2.5</v>
      </c>
      <c r="F28" s="146">
        <v>2.2727272727272725</v>
      </c>
      <c r="G28" s="146">
        <v>2.75</v>
      </c>
      <c r="H28" s="146">
        <v>2.2727272727272725</v>
      </c>
      <c r="I28" s="146">
        <v>2.875</v>
      </c>
      <c r="J28" s="94" t="s">
        <v>9</v>
      </c>
      <c r="K28" s="88">
        <v>3</v>
      </c>
      <c r="M28" s="7"/>
      <c r="N28" s="11"/>
      <c r="O28" s="11"/>
      <c r="P28" s="11"/>
      <c r="Q28" s="11"/>
      <c r="R28" s="8"/>
      <c r="S28" s="8"/>
    </row>
    <row r="29" spans="2:19" ht="11" customHeight="1" x14ac:dyDescent="0.3">
      <c r="B29" s="57" t="s">
        <v>205</v>
      </c>
      <c r="C29" s="110">
        <v>70</v>
      </c>
      <c r="D29" s="110">
        <v>70</v>
      </c>
      <c r="E29" s="110">
        <v>70</v>
      </c>
      <c r="F29" s="110">
        <v>70</v>
      </c>
      <c r="G29" s="110">
        <v>80</v>
      </c>
      <c r="H29" s="110">
        <v>70</v>
      </c>
      <c r="I29" s="110">
        <v>80</v>
      </c>
      <c r="J29" s="88"/>
      <c r="K29" s="88">
        <v>5</v>
      </c>
      <c r="M29" s="7"/>
      <c r="N29" s="11"/>
      <c r="O29" s="11"/>
      <c r="P29" s="11"/>
      <c r="Q29" s="11"/>
      <c r="R29" s="8"/>
      <c r="S29" s="8"/>
    </row>
    <row r="30" spans="2:19" ht="11" customHeight="1" x14ac:dyDescent="0.3">
      <c r="B30" s="57" t="s">
        <v>206</v>
      </c>
      <c r="C30" s="110">
        <v>30</v>
      </c>
      <c r="D30" s="110">
        <v>30</v>
      </c>
      <c r="E30" s="110">
        <v>30</v>
      </c>
      <c r="F30" s="110">
        <v>30</v>
      </c>
      <c r="G30" s="110">
        <v>30</v>
      </c>
      <c r="H30" s="110">
        <v>30</v>
      </c>
      <c r="I30" s="110">
        <v>30</v>
      </c>
      <c r="J30" s="88"/>
      <c r="K30" s="88">
        <v>5</v>
      </c>
      <c r="M30" s="7"/>
      <c r="N30" s="11"/>
      <c r="O30" s="11"/>
      <c r="P30" s="11"/>
      <c r="Q30" s="11"/>
      <c r="R30" s="8"/>
      <c r="S30" s="8"/>
    </row>
    <row r="31" spans="2:19" ht="11" customHeight="1" x14ac:dyDescent="0.3">
      <c r="B31" s="57" t="s">
        <v>25</v>
      </c>
      <c r="C31" s="110">
        <v>125000</v>
      </c>
      <c r="D31" s="110">
        <v>125000</v>
      </c>
      <c r="E31" s="110">
        <v>125000</v>
      </c>
      <c r="F31" s="110">
        <v>113640</v>
      </c>
      <c r="G31" s="110">
        <v>137500</v>
      </c>
      <c r="H31" s="110">
        <v>113636.36363636363</v>
      </c>
      <c r="I31" s="110">
        <v>143750</v>
      </c>
      <c r="J31" s="88" t="s">
        <v>9</v>
      </c>
      <c r="K31" s="88">
        <v>3</v>
      </c>
      <c r="M31" s="7"/>
      <c r="N31" s="11"/>
      <c r="O31" s="11"/>
      <c r="P31" s="11"/>
      <c r="Q31" s="11"/>
      <c r="R31" s="8"/>
      <c r="S31" s="8"/>
    </row>
    <row r="32" spans="2:19" ht="11" customHeight="1" x14ac:dyDescent="0.3">
      <c r="B32" s="57" t="s">
        <v>27</v>
      </c>
      <c r="C32" s="146"/>
      <c r="D32" s="146"/>
      <c r="E32" s="146"/>
      <c r="F32" s="146"/>
      <c r="G32" s="146"/>
      <c r="H32" s="146"/>
      <c r="I32" s="146"/>
      <c r="J32" s="88"/>
      <c r="K32" s="88"/>
      <c r="M32" s="7"/>
      <c r="N32" s="11"/>
      <c r="O32" s="11"/>
      <c r="P32" s="11"/>
      <c r="Q32" s="11"/>
      <c r="R32" s="8"/>
      <c r="S32" s="8"/>
    </row>
    <row r="33" spans="1:19" ht="11" customHeight="1" x14ac:dyDescent="0.3">
      <c r="B33" s="57" t="s">
        <v>31</v>
      </c>
      <c r="C33" s="110"/>
      <c r="D33" s="110"/>
      <c r="E33" s="110"/>
      <c r="F33" s="110"/>
      <c r="G33" s="110"/>
      <c r="H33" s="110"/>
      <c r="I33" s="110"/>
      <c r="J33" s="88"/>
      <c r="K33" s="88"/>
      <c r="M33" s="210"/>
      <c r="N33" s="210"/>
      <c r="O33" s="210"/>
      <c r="P33" s="210"/>
      <c r="Q33" s="210"/>
      <c r="R33" s="210"/>
      <c r="S33" s="210"/>
    </row>
    <row r="34" spans="1:19" x14ac:dyDescent="0.3">
      <c r="A34" s="3"/>
      <c r="L34" s="5"/>
    </row>
    <row r="35" spans="1:19" s="1" customFormat="1" ht="11.5" x14ac:dyDescent="0.25">
      <c r="A35" s="3" t="s">
        <v>22</v>
      </c>
      <c r="C35" s="12"/>
      <c r="D35" s="12"/>
      <c r="E35" s="12"/>
      <c r="F35" s="12"/>
      <c r="G35" s="12"/>
    </row>
    <row r="36" spans="1:19" x14ac:dyDescent="0.3">
      <c r="A36" s="1">
        <v>1</v>
      </c>
      <c r="B36" s="1" t="s">
        <v>164</v>
      </c>
    </row>
    <row r="37" spans="1:19" x14ac:dyDescent="0.3">
      <c r="A37" s="1">
        <v>2</v>
      </c>
      <c r="B37" s="1" t="s">
        <v>165</v>
      </c>
    </row>
    <row r="38" spans="1:19" x14ac:dyDescent="0.3">
      <c r="A38" s="1">
        <v>3</v>
      </c>
      <c r="B38" s="1" t="s">
        <v>166</v>
      </c>
    </row>
    <row r="39" spans="1:19" x14ac:dyDescent="0.3">
      <c r="A39" s="1">
        <v>4</v>
      </c>
      <c r="B39" s="15" t="s">
        <v>217</v>
      </c>
    </row>
    <row r="40" spans="1:19" x14ac:dyDescent="0.3">
      <c r="A40" s="1">
        <v>5</v>
      </c>
      <c r="B40" s="1" t="s">
        <v>167</v>
      </c>
    </row>
    <row r="41" spans="1:19" x14ac:dyDescent="0.3">
      <c r="A41" s="3" t="s">
        <v>23</v>
      </c>
    </row>
    <row r="42" spans="1:19" x14ac:dyDescent="0.3">
      <c r="A42" s="14" t="s">
        <v>9</v>
      </c>
      <c r="B42" s="219" t="s">
        <v>52</v>
      </c>
      <c r="C42" s="219"/>
      <c r="D42" s="219"/>
      <c r="E42" s="219"/>
      <c r="F42" s="219"/>
      <c r="G42" s="219"/>
      <c r="H42" s="219"/>
      <c r="I42" s="219"/>
      <c r="J42" s="219"/>
      <c r="K42" s="219"/>
    </row>
    <row r="43" spans="1:19" x14ac:dyDescent="0.3">
      <c r="A43" s="14"/>
      <c r="B43" s="219"/>
      <c r="C43" s="219"/>
      <c r="D43" s="219"/>
      <c r="E43" s="219"/>
      <c r="F43" s="219"/>
      <c r="G43" s="219"/>
      <c r="H43" s="219"/>
      <c r="I43" s="219"/>
      <c r="J43" s="219"/>
      <c r="K43" s="219"/>
    </row>
  </sheetData>
  <mergeCells count="10">
    <mergeCell ref="M23:S23"/>
    <mergeCell ref="M33:S33"/>
    <mergeCell ref="B42:K42"/>
    <mergeCell ref="B43:K43"/>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55"/>
  <sheetViews>
    <sheetView topLeftCell="A17" zoomScale="90" zoomScaleNormal="90" zoomScaleSheetLayoutView="120" workbookViewId="0">
      <selection activeCell="A35" sqref="A35:L49"/>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9.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21" width="9.08984375" style="5"/>
    <col min="22" max="24" width="9.08984375" style="5" customWidth="1"/>
    <col min="25"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168</v>
      </c>
      <c r="D3" s="211"/>
      <c r="E3" s="211"/>
      <c r="F3" s="211"/>
      <c r="G3" s="211"/>
      <c r="H3" s="211"/>
      <c r="I3" s="211"/>
      <c r="J3" s="211"/>
      <c r="K3" s="212"/>
      <c r="M3" s="26"/>
      <c r="N3" s="218"/>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1</v>
      </c>
      <c r="D6" s="86">
        <v>1</v>
      </c>
      <c r="E6" s="86">
        <v>1</v>
      </c>
      <c r="F6" s="86"/>
      <c r="G6" s="86"/>
      <c r="H6" s="86"/>
      <c r="I6" s="86"/>
      <c r="J6" s="77"/>
      <c r="K6" s="88">
        <v>3</v>
      </c>
      <c r="M6" s="7"/>
      <c r="N6" s="216"/>
      <c r="O6" s="221"/>
      <c r="P6" s="221"/>
      <c r="Q6" s="221"/>
      <c r="R6" s="221"/>
      <c r="S6" s="221"/>
    </row>
    <row r="7" spans="2:19" ht="11" customHeight="1" x14ac:dyDescent="0.3">
      <c r="B7" s="108" t="s">
        <v>26</v>
      </c>
      <c r="C7" s="86">
        <v>1</v>
      </c>
      <c r="D7" s="86">
        <v>1</v>
      </c>
      <c r="E7" s="86">
        <v>1</v>
      </c>
      <c r="F7" s="86"/>
      <c r="G7" s="86"/>
      <c r="H7" s="86"/>
      <c r="I7" s="86"/>
      <c r="J7" s="77"/>
      <c r="K7" s="88">
        <v>3</v>
      </c>
      <c r="M7" s="7"/>
      <c r="N7" s="27"/>
      <c r="O7" s="28"/>
      <c r="P7" s="28"/>
      <c r="Q7" s="28"/>
      <c r="R7" s="28"/>
      <c r="S7" s="28"/>
    </row>
    <row r="8" spans="2:19" ht="11" customHeight="1" x14ac:dyDescent="0.3">
      <c r="B8" s="108" t="s">
        <v>10</v>
      </c>
      <c r="C8" s="189">
        <v>35</v>
      </c>
      <c r="D8" s="189">
        <v>35</v>
      </c>
      <c r="E8" s="189">
        <v>35</v>
      </c>
      <c r="F8" s="189"/>
      <c r="G8" s="189"/>
      <c r="H8" s="189"/>
      <c r="I8" s="189"/>
      <c r="J8" s="77"/>
      <c r="K8" s="70">
        <v>4</v>
      </c>
      <c r="M8" s="7"/>
      <c r="N8" s="8"/>
      <c r="O8" s="8"/>
      <c r="P8" s="8"/>
      <c r="Q8" s="8"/>
      <c r="R8" s="8"/>
      <c r="S8" s="8"/>
    </row>
    <row r="9" spans="2:19" ht="11" customHeight="1" x14ac:dyDescent="0.3">
      <c r="B9" s="152" t="s">
        <v>11</v>
      </c>
      <c r="C9" s="190">
        <v>34</v>
      </c>
      <c r="D9" s="190">
        <v>34</v>
      </c>
      <c r="E9" s="190">
        <v>34</v>
      </c>
      <c r="F9" s="189"/>
      <c r="G9" s="189"/>
      <c r="H9" s="189"/>
      <c r="I9" s="189"/>
      <c r="J9" s="128"/>
      <c r="K9" s="70">
        <v>4</v>
      </c>
      <c r="M9" s="7"/>
      <c r="N9" s="8"/>
      <c r="O9" s="8"/>
      <c r="P9" s="8"/>
      <c r="Q9" s="8"/>
      <c r="R9" s="8"/>
      <c r="S9" s="8"/>
    </row>
    <row r="10" spans="2:19" ht="11" customHeight="1" x14ac:dyDescent="0.3">
      <c r="B10" s="108" t="s">
        <v>13</v>
      </c>
      <c r="C10" s="110">
        <v>5</v>
      </c>
      <c r="D10" s="110">
        <v>5</v>
      </c>
      <c r="E10" s="110">
        <v>5</v>
      </c>
      <c r="F10" s="189"/>
      <c r="G10" s="189"/>
      <c r="H10" s="189"/>
      <c r="I10" s="189"/>
      <c r="J10" s="77"/>
      <c r="K10" s="77">
        <v>1</v>
      </c>
      <c r="M10" s="9"/>
      <c r="N10" s="10"/>
      <c r="O10" s="10"/>
      <c r="P10" s="10"/>
      <c r="Q10" s="10"/>
      <c r="R10" s="10"/>
      <c r="S10" s="8"/>
    </row>
    <row r="11" spans="2:19" ht="11" customHeight="1" x14ac:dyDescent="0.3">
      <c r="B11" s="57" t="s">
        <v>14</v>
      </c>
      <c r="C11" s="110">
        <v>5</v>
      </c>
      <c r="D11" s="110">
        <v>5</v>
      </c>
      <c r="E11" s="110">
        <v>5</v>
      </c>
      <c r="F11" s="189"/>
      <c r="G11" s="189"/>
      <c r="H11" s="189"/>
      <c r="I11" s="189"/>
      <c r="J11" s="88"/>
      <c r="K11" s="77">
        <v>1</v>
      </c>
      <c r="M11" s="9"/>
      <c r="N11" s="10"/>
      <c r="O11" s="10"/>
      <c r="P11" s="10"/>
      <c r="Q11" s="10"/>
      <c r="R11" s="10"/>
      <c r="S11" s="8"/>
    </row>
    <row r="12" spans="2:19" ht="11" customHeight="1" x14ac:dyDescent="0.3">
      <c r="B12" s="57" t="s">
        <v>15</v>
      </c>
      <c r="C12" s="130">
        <v>25</v>
      </c>
      <c r="D12" s="130">
        <v>25</v>
      </c>
      <c r="E12" s="130">
        <v>25</v>
      </c>
      <c r="F12" s="189"/>
      <c r="G12" s="189"/>
      <c r="H12" s="189"/>
      <c r="I12" s="189"/>
      <c r="J12" s="88"/>
      <c r="K12" s="77">
        <v>7</v>
      </c>
      <c r="M12" s="7"/>
      <c r="N12" s="8"/>
      <c r="O12" s="8"/>
      <c r="P12" s="8"/>
      <c r="Q12" s="8"/>
      <c r="R12" s="8"/>
      <c r="S12" s="8"/>
    </row>
    <row r="13" spans="2:19" ht="11" customHeight="1" x14ac:dyDescent="0.3">
      <c r="B13" s="57" t="s">
        <v>16</v>
      </c>
      <c r="C13" s="130">
        <v>1.5</v>
      </c>
      <c r="D13" s="130">
        <v>1.5</v>
      </c>
      <c r="E13" s="130">
        <v>1.5</v>
      </c>
      <c r="F13" s="189"/>
      <c r="G13" s="189"/>
      <c r="H13" s="189"/>
      <c r="I13" s="189"/>
      <c r="J13" s="88"/>
      <c r="K13" s="77">
        <v>7</v>
      </c>
      <c r="M13" s="7"/>
      <c r="N13" s="8"/>
      <c r="O13" s="8"/>
      <c r="P13" s="8"/>
      <c r="Q13" s="8"/>
      <c r="R13" s="8"/>
      <c r="S13" s="8"/>
    </row>
    <row r="14" spans="2:19" ht="11" customHeight="1" x14ac:dyDescent="0.3">
      <c r="B14" s="153" t="s">
        <v>471</v>
      </c>
      <c r="C14" s="134">
        <v>70</v>
      </c>
      <c r="D14" s="134">
        <v>70</v>
      </c>
      <c r="E14" s="134">
        <v>70</v>
      </c>
      <c r="F14" s="189"/>
      <c r="G14" s="189"/>
      <c r="H14" s="189"/>
      <c r="I14" s="189"/>
      <c r="J14" s="88"/>
      <c r="K14" s="77">
        <v>12</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35</v>
      </c>
      <c r="D16" s="134" t="s">
        <v>35</v>
      </c>
      <c r="E16" s="134" t="s">
        <v>35</v>
      </c>
      <c r="F16" s="134" t="s">
        <v>35</v>
      </c>
      <c r="G16" s="134" t="s">
        <v>35</v>
      </c>
      <c r="H16" s="134" t="s">
        <v>35</v>
      </c>
      <c r="I16" s="134" t="s">
        <v>35</v>
      </c>
      <c r="J16" s="88"/>
      <c r="K16" s="77"/>
      <c r="M16" s="7"/>
      <c r="N16" s="8"/>
      <c r="O16" s="8"/>
      <c r="P16" s="8"/>
      <c r="Q16" s="8"/>
      <c r="R16" s="8"/>
      <c r="S16" s="8"/>
    </row>
    <row r="17" spans="2:19" ht="11" customHeight="1" x14ac:dyDescent="0.3">
      <c r="B17" s="153" t="s">
        <v>30</v>
      </c>
      <c r="C17" s="134" t="s">
        <v>35</v>
      </c>
      <c r="D17" s="134" t="s">
        <v>35</v>
      </c>
      <c r="E17" s="134" t="s">
        <v>35</v>
      </c>
      <c r="F17" s="134" t="s">
        <v>35</v>
      </c>
      <c r="G17" s="134" t="s">
        <v>35</v>
      </c>
      <c r="H17" s="134" t="s">
        <v>35</v>
      </c>
      <c r="I17" s="134" t="s">
        <v>35</v>
      </c>
      <c r="J17" s="88"/>
      <c r="K17" s="7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v>20</v>
      </c>
      <c r="D19" s="86">
        <v>20</v>
      </c>
      <c r="E19" s="86">
        <v>20</v>
      </c>
      <c r="F19" s="86">
        <v>10</v>
      </c>
      <c r="G19" s="86">
        <v>30</v>
      </c>
      <c r="H19" s="86">
        <v>10</v>
      </c>
      <c r="I19" s="134">
        <v>30</v>
      </c>
      <c r="J19" s="88"/>
      <c r="K19" s="88">
        <v>11</v>
      </c>
      <c r="L19" s="3"/>
      <c r="M19" s="7"/>
      <c r="N19" s="8"/>
      <c r="O19" s="8"/>
      <c r="P19" s="8"/>
      <c r="Q19" s="8"/>
      <c r="R19" s="8"/>
      <c r="S19" s="8"/>
    </row>
    <row r="20" spans="2:19" ht="11" customHeight="1" x14ac:dyDescent="0.3">
      <c r="B20" s="57" t="s">
        <v>17</v>
      </c>
      <c r="C20" s="86">
        <v>20</v>
      </c>
      <c r="D20" s="86">
        <v>30</v>
      </c>
      <c r="E20" s="86">
        <v>15</v>
      </c>
      <c r="F20" s="86">
        <v>30</v>
      </c>
      <c r="G20" s="86">
        <v>50</v>
      </c>
      <c r="H20" s="86">
        <v>10</v>
      </c>
      <c r="I20" s="134">
        <v>40</v>
      </c>
      <c r="J20" s="88"/>
      <c r="K20" s="88">
        <v>10</v>
      </c>
      <c r="M20" s="7"/>
      <c r="N20" s="8"/>
      <c r="O20" s="8"/>
      <c r="P20" s="8"/>
      <c r="Q20" s="8"/>
      <c r="R20" s="8"/>
      <c r="S20" s="8"/>
    </row>
    <row r="21" spans="2:19" ht="11" customHeight="1" x14ac:dyDescent="0.3">
      <c r="B21" s="57" t="s">
        <v>18</v>
      </c>
      <c r="C21" s="130"/>
      <c r="D21" s="130"/>
      <c r="E21" s="130"/>
      <c r="F21" s="130"/>
      <c r="G21" s="130"/>
      <c r="H21" s="130"/>
      <c r="I21" s="130"/>
      <c r="J21" s="88"/>
      <c r="K21" s="88"/>
      <c r="M21" s="7"/>
      <c r="N21" s="8"/>
      <c r="O21" s="8"/>
      <c r="P21" s="8"/>
      <c r="Q21" s="8"/>
      <c r="R21" s="8"/>
      <c r="S21" s="8"/>
    </row>
    <row r="22" spans="2:19" ht="11" customHeight="1" x14ac:dyDescent="0.3">
      <c r="B22" s="57" t="s">
        <v>19</v>
      </c>
      <c r="C22" s="130"/>
      <c r="D22" s="130"/>
      <c r="E22" s="130"/>
      <c r="F22" s="130"/>
      <c r="G22" s="130"/>
      <c r="H22" s="130"/>
      <c r="I22" s="130"/>
      <c r="J22" s="88"/>
      <c r="K22" s="88"/>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93"/>
      <c r="D24" s="93"/>
      <c r="E24" s="93"/>
      <c r="F24" s="93"/>
      <c r="G24" s="93"/>
      <c r="H24" s="93"/>
      <c r="I24" s="93"/>
      <c r="J24" s="94"/>
      <c r="K24" s="88"/>
      <c r="M24" s="26"/>
      <c r="N24" s="26"/>
      <c r="O24" s="26"/>
      <c r="P24" s="26"/>
      <c r="Q24" s="26"/>
      <c r="R24" s="26"/>
      <c r="S24" s="26"/>
    </row>
    <row r="25" spans="2:19" ht="11" customHeight="1" x14ac:dyDescent="0.3">
      <c r="B25" s="57" t="s">
        <v>469</v>
      </c>
      <c r="C25" s="93"/>
      <c r="D25" s="93"/>
      <c r="E25" s="93"/>
      <c r="F25" s="93"/>
      <c r="G25" s="93"/>
      <c r="H25" s="93"/>
      <c r="I25" s="93"/>
      <c r="J25" s="94"/>
      <c r="K25" s="88"/>
      <c r="M25" s="7"/>
      <c r="N25" s="8"/>
      <c r="O25" s="8"/>
      <c r="P25" s="8"/>
      <c r="Q25" s="8"/>
      <c r="R25" s="8"/>
      <c r="S25" s="8"/>
    </row>
    <row r="26" spans="2:19" ht="11" customHeight="1" x14ac:dyDescent="0.3">
      <c r="B26" s="57" t="s">
        <v>470</v>
      </c>
      <c r="C26" s="93"/>
      <c r="D26" s="93"/>
      <c r="E26" s="93"/>
      <c r="F26" s="93"/>
      <c r="G26" s="93"/>
      <c r="H26" s="93"/>
      <c r="I26" s="93"/>
      <c r="J26" s="95"/>
      <c r="K26" s="88"/>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6">
        <v>2.78</v>
      </c>
      <c r="D28" s="146">
        <v>2.5575999999999999</v>
      </c>
      <c r="E28" s="146">
        <v>2.2239999999999998</v>
      </c>
      <c r="F28" s="193">
        <v>2.085</v>
      </c>
      <c r="G28" s="193">
        <v>3.4749999999999996</v>
      </c>
      <c r="H28" s="193">
        <v>1.6679999999999997</v>
      </c>
      <c r="I28" s="193">
        <v>2.78</v>
      </c>
      <c r="J28" s="94" t="s">
        <v>9</v>
      </c>
      <c r="K28" s="65" t="s">
        <v>437</v>
      </c>
      <c r="M28" s="7"/>
      <c r="N28" s="11"/>
      <c r="O28" s="11"/>
      <c r="P28" s="11"/>
      <c r="Q28" s="11"/>
      <c r="R28" s="8"/>
      <c r="S28" s="8"/>
    </row>
    <row r="29" spans="2:19" ht="11" customHeight="1" x14ac:dyDescent="0.3">
      <c r="B29" s="57" t="s">
        <v>205</v>
      </c>
      <c r="C29" s="151">
        <v>65</v>
      </c>
      <c r="D29" s="151">
        <v>65</v>
      </c>
      <c r="E29" s="151">
        <v>65</v>
      </c>
      <c r="F29" s="110">
        <v>50</v>
      </c>
      <c r="G29" s="110">
        <v>85</v>
      </c>
      <c r="H29" s="110">
        <v>50</v>
      </c>
      <c r="I29" s="110">
        <v>85</v>
      </c>
      <c r="J29" s="88"/>
      <c r="K29" s="65"/>
      <c r="M29" s="7"/>
      <c r="N29" s="11"/>
      <c r="O29" s="11"/>
      <c r="P29" s="11"/>
      <c r="Q29" s="11"/>
      <c r="R29" s="8"/>
      <c r="S29" s="8"/>
    </row>
    <row r="30" spans="2:19" ht="11" customHeight="1" x14ac:dyDescent="0.3">
      <c r="B30" s="57" t="s">
        <v>206</v>
      </c>
      <c r="C30" s="151">
        <v>35</v>
      </c>
      <c r="D30" s="151">
        <v>35</v>
      </c>
      <c r="E30" s="151">
        <v>35</v>
      </c>
      <c r="F30" s="110">
        <v>15</v>
      </c>
      <c r="G30" s="110">
        <v>50</v>
      </c>
      <c r="H30" s="110">
        <v>15</v>
      </c>
      <c r="I30" s="110">
        <v>50</v>
      </c>
      <c r="J30" s="88"/>
      <c r="K30" s="65"/>
      <c r="M30" s="7"/>
      <c r="N30" s="11"/>
      <c r="O30" s="11"/>
      <c r="P30" s="11"/>
      <c r="Q30" s="11"/>
      <c r="R30" s="8"/>
      <c r="S30" s="8"/>
    </row>
    <row r="31" spans="2:19" ht="11" customHeight="1" x14ac:dyDescent="0.3">
      <c r="B31" s="57" t="s">
        <v>25</v>
      </c>
      <c r="C31" s="110">
        <v>97000</v>
      </c>
      <c r="D31" s="110">
        <v>89200</v>
      </c>
      <c r="E31" s="110">
        <v>77600</v>
      </c>
      <c r="F31" s="189">
        <v>72800</v>
      </c>
      <c r="G31" s="189">
        <v>121300</v>
      </c>
      <c r="H31" s="189">
        <v>58200</v>
      </c>
      <c r="I31" s="189">
        <v>97000</v>
      </c>
      <c r="J31" s="88" t="s">
        <v>9</v>
      </c>
      <c r="K31" s="88" t="s">
        <v>438</v>
      </c>
      <c r="M31" s="7"/>
      <c r="N31" s="11"/>
      <c r="O31" s="11"/>
      <c r="P31" s="11"/>
      <c r="Q31" s="11"/>
      <c r="R31" s="8"/>
      <c r="S31" s="8"/>
    </row>
    <row r="32" spans="2:19" ht="11" customHeight="1" x14ac:dyDescent="0.3">
      <c r="B32" s="57" t="s">
        <v>27</v>
      </c>
      <c r="C32" s="149">
        <v>0.11</v>
      </c>
      <c r="D32" s="146">
        <v>0.1012</v>
      </c>
      <c r="E32" s="146">
        <v>8.8000000000000009E-2</v>
      </c>
      <c r="F32" s="193">
        <v>8.2500000000000004E-2</v>
      </c>
      <c r="G32" s="193">
        <v>0.13750000000000001</v>
      </c>
      <c r="H32" s="193">
        <v>6.6000000000000003E-2</v>
      </c>
      <c r="I32" s="193">
        <v>0.11000000000000001</v>
      </c>
      <c r="J32" s="88" t="s">
        <v>9</v>
      </c>
      <c r="K32" s="65" t="s">
        <v>439</v>
      </c>
      <c r="M32" s="7"/>
      <c r="N32" s="11"/>
      <c r="O32" s="11"/>
      <c r="P32" s="11"/>
      <c r="Q32" s="11"/>
      <c r="R32" s="8"/>
      <c r="S32" s="8"/>
    </row>
    <row r="33" spans="1:19" ht="11" customHeight="1" x14ac:dyDescent="0.3">
      <c r="B33" s="57" t="s">
        <v>31</v>
      </c>
      <c r="C33" s="110"/>
      <c r="D33" s="110"/>
      <c r="E33" s="110"/>
      <c r="F33" s="110"/>
      <c r="G33" s="110"/>
      <c r="H33" s="110"/>
      <c r="I33" s="110"/>
      <c r="J33" s="88"/>
      <c r="K33" s="88"/>
      <c r="M33" s="210"/>
      <c r="N33" s="210"/>
      <c r="O33" s="210"/>
      <c r="P33" s="210"/>
      <c r="Q33" s="210"/>
      <c r="R33" s="210"/>
      <c r="S33" s="210"/>
    </row>
    <row r="34" spans="1:19" x14ac:dyDescent="0.3">
      <c r="A34" s="3"/>
      <c r="L34" s="5"/>
    </row>
    <row r="35" spans="1:19" s="1" customFormat="1" ht="11.5" x14ac:dyDescent="0.25">
      <c r="A35" s="3" t="s">
        <v>22</v>
      </c>
      <c r="C35" s="12"/>
      <c r="D35" s="12"/>
      <c r="E35" s="12"/>
      <c r="F35" s="12"/>
      <c r="G35" s="12"/>
    </row>
    <row r="36" spans="1:19" x14ac:dyDescent="0.3">
      <c r="A36" s="15">
        <v>1</v>
      </c>
      <c r="B36" s="219" t="s">
        <v>217</v>
      </c>
      <c r="C36" s="219"/>
      <c r="D36" s="219"/>
      <c r="E36" s="219"/>
      <c r="F36" s="219"/>
      <c r="G36" s="219"/>
      <c r="H36" s="219"/>
      <c r="I36" s="219"/>
      <c r="J36" s="219"/>
      <c r="K36" s="219"/>
    </row>
    <row r="37" spans="1:19" ht="15" customHeight="1" x14ac:dyDescent="0.3">
      <c r="A37" s="15">
        <v>2</v>
      </c>
      <c r="B37" s="219" t="s">
        <v>169</v>
      </c>
      <c r="C37" s="219"/>
      <c r="D37" s="219"/>
      <c r="E37" s="219"/>
      <c r="F37" s="219"/>
      <c r="G37" s="219"/>
      <c r="H37" s="219"/>
      <c r="I37" s="219"/>
      <c r="J37" s="219"/>
      <c r="K37" s="219"/>
    </row>
    <row r="38" spans="1:19" x14ac:dyDescent="0.3">
      <c r="A38" s="15">
        <v>3</v>
      </c>
      <c r="B38" s="219" t="s">
        <v>170</v>
      </c>
      <c r="C38" s="219"/>
      <c r="D38" s="219"/>
      <c r="E38" s="219"/>
      <c r="F38" s="219"/>
      <c r="G38" s="219"/>
      <c r="H38" s="219"/>
      <c r="I38" s="219"/>
      <c r="J38" s="219"/>
      <c r="K38" s="219"/>
    </row>
    <row r="39" spans="1:19" ht="15" customHeight="1" x14ac:dyDescent="0.3">
      <c r="A39" s="15">
        <v>4</v>
      </c>
      <c r="B39" s="219" t="s">
        <v>171</v>
      </c>
      <c r="C39" s="219"/>
      <c r="D39" s="219"/>
      <c r="E39" s="219"/>
      <c r="F39" s="219"/>
      <c r="G39" s="219"/>
      <c r="H39" s="219"/>
      <c r="I39" s="219"/>
      <c r="J39" s="219"/>
      <c r="K39" s="219"/>
    </row>
    <row r="40" spans="1:19" ht="15" customHeight="1" x14ac:dyDescent="0.3">
      <c r="A40" s="15">
        <v>5</v>
      </c>
      <c r="B40" s="219" t="s">
        <v>172</v>
      </c>
      <c r="C40" s="219"/>
      <c r="D40" s="219"/>
      <c r="E40" s="219"/>
      <c r="F40" s="219"/>
      <c r="G40" s="219"/>
      <c r="H40" s="219"/>
      <c r="I40" s="219"/>
      <c r="J40" s="219"/>
      <c r="K40" s="219"/>
    </row>
    <row r="41" spans="1:19" ht="15" customHeight="1" x14ac:dyDescent="0.3">
      <c r="A41" s="15">
        <v>6</v>
      </c>
      <c r="B41" s="219" t="s">
        <v>152</v>
      </c>
      <c r="C41" s="219"/>
      <c r="D41" s="219"/>
      <c r="E41" s="219"/>
      <c r="F41" s="219"/>
      <c r="G41" s="219"/>
      <c r="H41" s="219"/>
      <c r="I41" s="219"/>
      <c r="J41" s="219"/>
      <c r="K41" s="219"/>
    </row>
    <row r="42" spans="1:19" ht="15" customHeight="1" x14ac:dyDescent="0.3">
      <c r="A42" s="15">
        <v>7</v>
      </c>
      <c r="B42" s="219" t="s">
        <v>153</v>
      </c>
      <c r="C42" s="219"/>
      <c r="D42" s="219"/>
      <c r="E42" s="219"/>
      <c r="F42" s="219"/>
      <c r="G42" s="219"/>
      <c r="H42" s="219"/>
      <c r="I42" s="219"/>
      <c r="J42" s="219"/>
      <c r="K42" s="219"/>
    </row>
    <row r="43" spans="1:19" ht="25.5" customHeight="1" x14ac:dyDescent="0.3">
      <c r="A43" s="15">
        <v>8</v>
      </c>
      <c r="B43" s="219" t="s">
        <v>154</v>
      </c>
      <c r="C43" s="219"/>
      <c r="D43" s="219"/>
      <c r="E43" s="219"/>
      <c r="F43" s="219"/>
      <c r="G43" s="219"/>
      <c r="H43" s="219"/>
      <c r="I43" s="219"/>
      <c r="J43" s="219"/>
      <c r="K43" s="219"/>
    </row>
    <row r="44" spans="1:19" x14ac:dyDescent="0.3">
      <c r="A44" s="15">
        <v>9</v>
      </c>
      <c r="B44" s="219" t="s">
        <v>37</v>
      </c>
      <c r="C44" s="219"/>
      <c r="D44" s="219"/>
      <c r="E44" s="219"/>
      <c r="F44" s="219"/>
      <c r="G44" s="219"/>
      <c r="H44" s="219"/>
      <c r="I44" s="219"/>
      <c r="J44" s="219"/>
      <c r="K44" s="219"/>
    </row>
    <row r="45" spans="1:19" x14ac:dyDescent="0.3">
      <c r="A45" s="15">
        <v>10</v>
      </c>
      <c r="B45" s="219" t="s">
        <v>69</v>
      </c>
      <c r="C45" s="219"/>
      <c r="D45" s="219"/>
      <c r="E45" s="219"/>
      <c r="F45" s="219"/>
      <c r="G45" s="219"/>
      <c r="H45" s="219"/>
      <c r="I45" s="219"/>
      <c r="J45" s="219"/>
      <c r="K45" s="219"/>
    </row>
    <row r="46" spans="1:19" x14ac:dyDescent="0.3">
      <c r="A46" s="15">
        <v>11</v>
      </c>
      <c r="B46" s="219" t="s">
        <v>47</v>
      </c>
      <c r="C46" s="219"/>
      <c r="D46" s="219"/>
      <c r="E46" s="219"/>
      <c r="F46" s="219"/>
      <c r="G46" s="219"/>
      <c r="H46" s="219"/>
      <c r="I46" s="219"/>
      <c r="J46" s="219"/>
      <c r="K46" s="219"/>
    </row>
    <row r="47" spans="1:19" ht="24.75" customHeight="1" x14ac:dyDescent="0.3">
      <c r="A47" s="15">
        <v>12</v>
      </c>
      <c r="B47" s="219" t="s">
        <v>173</v>
      </c>
      <c r="C47" s="219"/>
      <c r="D47" s="219"/>
      <c r="E47" s="219"/>
      <c r="F47" s="219"/>
      <c r="G47" s="219"/>
      <c r="H47" s="219"/>
      <c r="I47" s="219"/>
      <c r="J47" s="219"/>
      <c r="K47" s="219"/>
    </row>
    <row r="48" spans="1:19" x14ac:dyDescent="0.3">
      <c r="A48" s="3" t="s">
        <v>23</v>
      </c>
      <c r="C48" s="219"/>
      <c r="D48" s="219"/>
      <c r="E48" s="219"/>
      <c r="F48" s="219"/>
      <c r="G48" s="219"/>
      <c r="H48" s="219"/>
      <c r="I48" s="219"/>
      <c r="J48" s="219"/>
      <c r="K48" s="219"/>
      <c r="L48" s="219"/>
    </row>
    <row r="49" spans="1:11" x14ac:dyDescent="0.3">
      <c r="A49" s="14" t="s">
        <v>9</v>
      </c>
      <c r="B49" s="219" t="s">
        <v>52</v>
      </c>
      <c r="C49" s="219"/>
      <c r="D49" s="219"/>
      <c r="E49" s="219"/>
      <c r="F49" s="219"/>
      <c r="G49" s="219"/>
      <c r="H49" s="219"/>
      <c r="I49" s="219"/>
      <c r="J49" s="219"/>
      <c r="K49" s="219"/>
    </row>
    <row r="50" spans="1:11" x14ac:dyDescent="0.3">
      <c r="A50" s="14"/>
      <c r="B50" s="219"/>
      <c r="C50" s="219"/>
      <c r="D50" s="219"/>
      <c r="E50" s="219"/>
      <c r="F50" s="219"/>
      <c r="G50" s="219"/>
      <c r="H50" s="219"/>
      <c r="I50" s="219"/>
      <c r="J50" s="219"/>
      <c r="K50" s="219"/>
    </row>
    <row r="51" spans="1:11" x14ac:dyDescent="0.3">
      <c r="A51" s="14"/>
      <c r="B51" s="15"/>
    </row>
    <row r="52" spans="1:11" x14ac:dyDescent="0.3">
      <c r="A52" s="14"/>
    </row>
    <row r="53" spans="1:11" x14ac:dyDescent="0.3">
      <c r="A53" s="14"/>
    </row>
    <row r="54" spans="1:11" x14ac:dyDescent="0.3">
      <c r="A54" s="14"/>
    </row>
    <row r="55" spans="1:11" x14ac:dyDescent="0.3">
      <c r="A55" s="14"/>
    </row>
  </sheetData>
  <mergeCells count="23">
    <mergeCell ref="B50:K50"/>
    <mergeCell ref="B39:K39"/>
    <mergeCell ref="B40:K40"/>
    <mergeCell ref="B41:K41"/>
    <mergeCell ref="B42:K42"/>
    <mergeCell ref="B43:K43"/>
    <mergeCell ref="B44:K44"/>
    <mergeCell ref="B45:K45"/>
    <mergeCell ref="B46:K46"/>
    <mergeCell ref="B47:K47"/>
    <mergeCell ref="C48:L48"/>
    <mergeCell ref="B49:K49"/>
    <mergeCell ref="B38:K38"/>
    <mergeCell ref="C3:K3"/>
    <mergeCell ref="N3:S3"/>
    <mergeCell ref="F4:G4"/>
    <mergeCell ref="H4:I4"/>
    <mergeCell ref="M5:S5"/>
    <mergeCell ref="N6:S6"/>
    <mergeCell ref="M23:S23"/>
    <mergeCell ref="M33:S33"/>
    <mergeCell ref="B36:K36"/>
    <mergeCell ref="B37:K37"/>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topLeftCell="A19" zoomScaleNormal="100" zoomScaleSheetLayoutView="120" workbookViewId="0">
      <selection activeCell="A36" sqref="A36:K48"/>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174</v>
      </c>
      <c r="D3" s="211"/>
      <c r="E3" s="211"/>
      <c r="F3" s="211"/>
      <c r="G3" s="211"/>
      <c r="H3" s="211"/>
      <c r="I3" s="211"/>
      <c r="J3" s="211"/>
      <c r="K3" s="212"/>
      <c r="L3" s="197"/>
      <c r="M3" s="26"/>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L4" s="197"/>
      <c r="M4" s="6"/>
      <c r="N4" s="29"/>
      <c r="O4" s="29"/>
      <c r="P4" s="29"/>
      <c r="Q4" s="29"/>
      <c r="R4" s="29"/>
      <c r="S4" s="29"/>
    </row>
    <row r="5" spans="2:19" ht="11" customHeight="1" x14ac:dyDescent="0.3">
      <c r="B5" s="59" t="s">
        <v>5</v>
      </c>
      <c r="C5" s="60"/>
      <c r="D5" s="60"/>
      <c r="E5" s="60"/>
      <c r="F5" s="60" t="s">
        <v>6</v>
      </c>
      <c r="G5" s="60" t="s">
        <v>7</v>
      </c>
      <c r="H5" s="60" t="s">
        <v>6</v>
      </c>
      <c r="I5" s="60" t="s">
        <v>7</v>
      </c>
      <c r="J5" s="60"/>
      <c r="K5" s="61"/>
      <c r="L5" s="197"/>
      <c r="M5" s="210"/>
      <c r="N5" s="210"/>
      <c r="O5" s="210"/>
      <c r="P5" s="210"/>
      <c r="Q5" s="210"/>
      <c r="R5" s="210"/>
      <c r="S5" s="210"/>
    </row>
    <row r="6" spans="2:19" ht="11" customHeight="1" x14ac:dyDescent="0.3">
      <c r="B6" s="108" t="s">
        <v>8</v>
      </c>
      <c r="C6" s="86">
        <v>20</v>
      </c>
      <c r="D6" s="86">
        <v>20</v>
      </c>
      <c r="E6" s="86">
        <v>20</v>
      </c>
      <c r="F6" s="141"/>
      <c r="G6" s="141"/>
      <c r="H6" s="141"/>
      <c r="I6" s="141"/>
      <c r="J6" s="77"/>
      <c r="K6" s="65">
        <v>1</v>
      </c>
      <c r="L6" s="197"/>
      <c r="M6" s="7"/>
      <c r="N6" s="216"/>
      <c r="O6" s="221"/>
      <c r="P6" s="221"/>
      <c r="Q6" s="221"/>
      <c r="R6" s="221"/>
      <c r="S6" s="221"/>
    </row>
    <row r="7" spans="2:19" ht="11" customHeight="1" x14ac:dyDescent="0.3">
      <c r="B7" s="108" t="s">
        <v>26</v>
      </c>
      <c r="C7" s="86">
        <v>100</v>
      </c>
      <c r="D7" s="86">
        <v>100</v>
      </c>
      <c r="E7" s="86">
        <v>100</v>
      </c>
      <c r="F7" s="86"/>
      <c r="G7" s="86"/>
      <c r="H7" s="86"/>
      <c r="I7" s="86"/>
      <c r="J7" s="77"/>
      <c r="K7" s="65"/>
      <c r="L7" s="197"/>
      <c r="M7" s="7"/>
      <c r="N7" s="27"/>
      <c r="O7" s="28"/>
      <c r="P7" s="28"/>
      <c r="Q7" s="28"/>
      <c r="R7" s="28"/>
      <c r="S7" s="28"/>
    </row>
    <row r="8" spans="2:19" ht="11" customHeight="1" x14ac:dyDescent="0.3">
      <c r="B8" s="108" t="s">
        <v>10</v>
      </c>
      <c r="C8" s="86">
        <v>46</v>
      </c>
      <c r="D8" s="86">
        <v>47</v>
      </c>
      <c r="E8" s="86">
        <v>48</v>
      </c>
      <c r="F8" s="86"/>
      <c r="G8" s="86"/>
      <c r="H8" s="86"/>
      <c r="I8" s="86"/>
      <c r="J8" s="77"/>
      <c r="K8" s="67">
        <v>1</v>
      </c>
      <c r="L8" s="197"/>
      <c r="M8" s="7"/>
      <c r="N8" s="8"/>
      <c r="O8" s="8"/>
      <c r="P8" s="8"/>
      <c r="Q8" s="8"/>
      <c r="R8" s="8"/>
      <c r="S8" s="8"/>
    </row>
    <row r="9" spans="2:19" ht="11" customHeight="1" x14ac:dyDescent="0.3">
      <c r="B9" s="152" t="s">
        <v>11</v>
      </c>
      <c r="C9" s="86">
        <v>45</v>
      </c>
      <c r="D9" s="86">
        <v>46</v>
      </c>
      <c r="E9" s="86">
        <v>47</v>
      </c>
      <c r="F9" s="86">
        <v>43</v>
      </c>
      <c r="G9" s="86">
        <v>47</v>
      </c>
      <c r="H9" s="86">
        <v>45</v>
      </c>
      <c r="I9" s="86">
        <v>52</v>
      </c>
      <c r="J9" s="128"/>
      <c r="K9" s="70">
        <v>1</v>
      </c>
      <c r="L9" s="197"/>
      <c r="M9" s="7"/>
      <c r="N9" s="8"/>
      <c r="O9" s="8"/>
      <c r="P9" s="8"/>
      <c r="Q9" s="8"/>
      <c r="R9" s="8"/>
      <c r="S9" s="8"/>
    </row>
    <row r="10" spans="2:19" ht="11" customHeight="1" x14ac:dyDescent="0.3">
      <c r="B10" s="108" t="s">
        <v>13</v>
      </c>
      <c r="C10" s="86">
        <v>3</v>
      </c>
      <c r="D10" s="86">
        <v>3</v>
      </c>
      <c r="E10" s="86">
        <v>3</v>
      </c>
      <c r="F10" s="86"/>
      <c r="G10" s="86"/>
      <c r="H10" s="86"/>
      <c r="I10" s="86"/>
      <c r="J10" s="77"/>
      <c r="K10" s="65"/>
      <c r="L10" s="197"/>
      <c r="M10" s="9"/>
      <c r="N10" s="10"/>
      <c r="O10" s="10"/>
      <c r="P10" s="10"/>
      <c r="Q10" s="10"/>
      <c r="R10" s="10"/>
      <c r="S10" s="8"/>
    </row>
    <row r="11" spans="2:19" ht="11" customHeight="1" x14ac:dyDescent="0.3">
      <c r="B11" s="57" t="s">
        <v>14</v>
      </c>
      <c r="C11" s="86">
        <v>0.8</v>
      </c>
      <c r="D11" s="86">
        <v>1</v>
      </c>
      <c r="E11" s="86">
        <v>1</v>
      </c>
      <c r="F11" s="86"/>
      <c r="G11" s="86"/>
      <c r="H11" s="86"/>
      <c r="I11" s="86"/>
      <c r="J11" s="77"/>
      <c r="K11" s="65">
        <v>2</v>
      </c>
      <c r="L11" s="197"/>
      <c r="M11" s="9"/>
      <c r="N11" s="10"/>
      <c r="O11" s="10"/>
      <c r="P11" s="10"/>
      <c r="Q11" s="10"/>
      <c r="R11" s="10"/>
      <c r="S11" s="8"/>
    </row>
    <row r="12" spans="2:19" ht="11" customHeight="1" x14ac:dyDescent="0.3">
      <c r="B12" s="57" t="s">
        <v>15</v>
      </c>
      <c r="C12" s="86">
        <v>25</v>
      </c>
      <c r="D12" s="86">
        <v>25</v>
      </c>
      <c r="E12" s="86">
        <v>25</v>
      </c>
      <c r="F12" s="86"/>
      <c r="G12" s="86"/>
      <c r="H12" s="86"/>
      <c r="I12" s="86"/>
      <c r="J12" s="77"/>
      <c r="K12" s="65">
        <v>2</v>
      </c>
      <c r="L12" s="197" t="s">
        <v>175</v>
      </c>
      <c r="M12" s="7"/>
      <c r="N12" s="8"/>
      <c r="O12" s="8"/>
      <c r="P12" s="8"/>
      <c r="Q12" s="8"/>
      <c r="R12" s="8"/>
      <c r="S12" s="8"/>
    </row>
    <row r="13" spans="2:19" ht="11" customHeight="1" x14ac:dyDescent="0.3">
      <c r="B13" s="57" t="s">
        <v>16</v>
      </c>
      <c r="C13" s="141">
        <v>1</v>
      </c>
      <c r="D13" s="141">
        <v>1</v>
      </c>
      <c r="E13" s="141">
        <v>1</v>
      </c>
      <c r="F13" s="130"/>
      <c r="G13" s="130"/>
      <c r="H13" s="130"/>
      <c r="I13" s="86"/>
      <c r="J13" s="77"/>
      <c r="K13" s="65">
        <v>2</v>
      </c>
      <c r="L13" s="197" t="s">
        <v>175</v>
      </c>
      <c r="M13" s="7"/>
      <c r="N13" s="8"/>
      <c r="O13" s="8"/>
      <c r="P13" s="8"/>
      <c r="Q13" s="8"/>
      <c r="R13" s="8"/>
      <c r="S13" s="8"/>
    </row>
    <row r="14" spans="2:19" ht="11" customHeight="1" x14ac:dyDescent="0.3">
      <c r="B14" s="153" t="s">
        <v>471</v>
      </c>
      <c r="C14" s="144">
        <v>0.05</v>
      </c>
      <c r="D14" s="144">
        <v>0.05</v>
      </c>
      <c r="E14" s="144">
        <v>0.05</v>
      </c>
      <c r="F14" s="134"/>
      <c r="G14" s="134"/>
      <c r="H14" s="134"/>
      <c r="I14" s="134"/>
      <c r="J14" s="88"/>
      <c r="K14" s="77">
        <v>2</v>
      </c>
      <c r="L14" s="197" t="s">
        <v>175</v>
      </c>
      <c r="M14" s="7"/>
      <c r="N14" s="8"/>
      <c r="O14" s="8"/>
      <c r="P14" s="8"/>
      <c r="Q14" s="8"/>
      <c r="R14" s="8"/>
      <c r="S14" s="8"/>
    </row>
    <row r="15" spans="2:19" ht="11" customHeight="1" x14ac:dyDescent="0.3">
      <c r="B15" s="135" t="s">
        <v>28</v>
      </c>
      <c r="C15" s="137"/>
      <c r="D15" s="137"/>
      <c r="E15" s="137"/>
      <c r="F15" s="137"/>
      <c r="G15" s="137"/>
      <c r="H15" s="137"/>
      <c r="I15" s="137"/>
      <c r="J15" s="138"/>
      <c r="K15" s="81"/>
      <c r="L15" s="197"/>
      <c r="M15" s="7"/>
      <c r="N15" s="8"/>
      <c r="O15" s="8"/>
      <c r="P15" s="8"/>
      <c r="Q15" s="8"/>
      <c r="R15" s="8"/>
      <c r="S15" s="8"/>
    </row>
    <row r="16" spans="2:19" ht="11" customHeight="1" x14ac:dyDescent="0.3">
      <c r="B16" s="153" t="s">
        <v>29</v>
      </c>
      <c r="C16" s="134" t="s">
        <v>35</v>
      </c>
      <c r="D16" s="134" t="s">
        <v>35</v>
      </c>
      <c r="E16" s="134" t="s">
        <v>35</v>
      </c>
      <c r="F16" s="134"/>
      <c r="G16" s="134"/>
      <c r="H16" s="134"/>
      <c r="I16" s="134"/>
      <c r="J16" s="88"/>
      <c r="K16" s="67"/>
      <c r="L16" s="197"/>
      <c r="M16" s="7"/>
      <c r="N16" s="8"/>
      <c r="O16" s="8"/>
      <c r="P16" s="8"/>
      <c r="Q16" s="8"/>
      <c r="R16" s="8"/>
      <c r="S16" s="8"/>
    </row>
    <row r="17" spans="2:19" ht="11" customHeight="1" x14ac:dyDescent="0.3">
      <c r="B17" s="153" t="s">
        <v>30</v>
      </c>
      <c r="C17" s="134" t="s">
        <v>35</v>
      </c>
      <c r="D17" s="134" t="s">
        <v>35</v>
      </c>
      <c r="E17" s="134" t="s">
        <v>35</v>
      </c>
      <c r="F17" s="134"/>
      <c r="G17" s="134"/>
      <c r="H17" s="134"/>
      <c r="I17" s="134"/>
      <c r="J17" s="88"/>
      <c r="K17" s="67"/>
      <c r="L17" s="197"/>
      <c r="M17" s="7"/>
      <c r="N17" s="8"/>
      <c r="O17" s="8"/>
      <c r="P17" s="8"/>
      <c r="Q17" s="8"/>
      <c r="R17" s="8"/>
      <c r="S17" s="8"/>
    </row>
    <row r="18" spans="2:19" ht="11" customHeight="1" x14ac:dyDescent="0.3">
      <c r="B18" s="59" t="s">
        <v>65</v>
      </c>
      <c r="C18" s="83"/>
      <c r="D18" s="83"/>
      <c r="E18" s="83"/>
      <c r="F18" s="83"/>
      <c r="G18" s="83"/>
      <c r="H18" s="83"/>
      <c r="I18" s="83"/>
      <c r="J18" s="84"/>
      <c r="K18" s="85"/>
      <c r="L18" s="197"/>
      <c r="M18" s="7"/>
      <c r="N18" s="8"/>
      <c r="O18" s="8"/>
      <c r="P18" s="8"/>
      <c r="Q18" s="8"/>
      <c r="R18" s="8"/>
      <c r="S18" s="8"/>
    </row>
    <row r="19" spans="2:19" ht="11" customHeight="1" x14ac:dyDescent="0.3">
      <c r="B19" s="57" t="s">
        <v>60</v>
      </c>
      <c r="C19" s="86">
        <v>25</v>
      </c>
      <c r="D19" s="86">
        <v>25</v>
      </c>
      <c r="E19" s="86">
        <v>25</v>
      </c>
      <c r="F19" s="86"/>
      <c r="G19" s="86"/>
      <c r="H19" s="86"/>
      <c r="I19" s="134"/>
      <c r="J19" s="88"/>
      <c r="K19" s="65"/>
      <c r="L19" s="198"/>
      <c r="M19" s="7"/>
      <c r="N19" s="8"/>
      <c r="O19" s="8"/>
      <c r="P19" s="8"/>
      <c r="Q19" s="8"/>
      <c r="R19" s="8"/>
      <c r="S19" s="8"/>
    </row>
    <row r="20" spans="2:19" ht="11" customHeight="1" x14ac:dyDescent="0.3">
      <c r="B20" s="57" t="s">
        <v>17</v>
      </c>
      <c r="C20" s="141">
        <v>6</v>
      </c>
      <c r="D20" s="141">
        <v>6</v>
      </c>
      <c r="E20" s="141">
        <v>6</v>
      </c>
      <c r="F20" s="86"/>
      <c r="G20" s="86"/>
      <c r="H20" s="86"/>
      <c r="I20" s="134"/>
      <c r="J20" s="88" t="s">
        <v>9</v>
      </c>
      <c r="K20" s="65">
        <v>1</v>
      </c>
      <c r="L20" s="197"/>
      <c r="M20" s="7"/>
      <c r="N20" s="8"/>
      <c r="O20" s="8"/>
      <c r="P20" s="8"/>
      <c r="Q20" s="8"/>
      <c r="R20" s="8"/>
      <c r="S20" s="8"/>
    </row>
    <row r="21" spans="2:19" ht="11" customHeight="1" x14ac:dyDescent="0.3">
      <c r="B21" s="57" t="s">
        <v>18</v>
      </c>
      <c r="C21" s="86" t="s">
        <v>176</v>
      </c>
      <c r="D21" s="86" t="s">
        <v>176</v>
      </c>
      <c r="E21" s="86" t="s">
        <v>176</v>
      </c>
      <c r="F21" s="86"/>
      <c r="G21" s="86"/>
      <c r="H21" s="86"/>
      <c r="I21" s="134"/>
      <c r="J21" s="88"/>
      <c r="K21" s="65">
        <v>1</v>
      </c>
      <c r="L21" s="197"/>
      <c r="M21" s="7"/>
      <c r="N21" s="8"/>
      <c r="O21" s="8"/>
      <c r="P21" s="8"/>
      <c r="Q21" s="8"/>
      <c r="R21" s="8"/>
      <c r="S21" s="8"/>
    </row>
    <row r="22" spans="2:19" ht="11" customHeight="1" x14ac:dyDescent="0.3">
      <c r="B22" s="57" t="s">
        <v>19</v>
      </c>
      <c r="C22" s="86" t="s">
        <v>177</v>
      </c>
      <c r="D22" s="86" t="s">
        <v>177</v>
      </c>
      <c r="E22" s="86" t="s">
        <v>177</v>
      </c>
      <c r="F22" s="86"/>
      <c r="G22" s="86"/>
      <c r="H22" s="86"/>
      <c r="I22" s="134"/>
      <c r="J22" s="88"/>
      <c r="K22" s="65" t="s">
        <v>175</v>
      </c>
      <c r="L22" s="197"/>
      <c r="M22" s="7"/>
      <c r="N22" s="8"/>
      <c r="O22" s="8"/>
      <c r="P22" s="8"/>
      <c r="Q22" s="8"/>
      <c r="R22" s="8"/>
      <c r="S22" s="8"/>
    </row>
    <row r="23" spans="2:19" ht="11" customHeight="1" x14ac:dyDescent="0.3">
      <c r="B23" s="59" t="s">
        <v>20</v>
      </c>
      <c r="C23" s="89"/>
      <c r="D23" s="90"/>
      <c r="E23" s="90"/>
      <c r="F23" s="90"/>
      <c r="G23" s="90"/>
      <c r="H23" s="90"/>
      <c r="I23" s="90"/>
      <c r="J23" s="91"/>
      <c r="K23" s="92"/>
      <c r="L23" s="197"/>
      <c r="M23" s="210"/>
      <c r="N23" s="210"/>
      <c r="O23" s="210"/>
      <c r="P23" s="210"/>
      <c r="Q23" s="210"/>
      <c r="R23" s="210"/>
      <c r="S23" s="210"/>
    </row>
    <row r="24" spans="2:19" ht="11" customHeight="1" x14ac:dyDescent="0.3">
      <c r="B24" s="57" t="s">
        <v>468</v>
      </c>
      <c r="C24" s="93">
        <v>19.600000000000001</v>
      </c>
      <c r="D24" s="93">
        <v>19.600000000000001</v>
      </c>
      <c r="E24" s="93">
        <v>19.600000000000001</v>
      </c>
      <c r="F24" s="93"/>
      <c r="G24" s="93"/>
      <c r="H24" s="93"/>
      <c r="I24" s="93"/>
      <c r="J24" s="94" t="s">
        <v>440</v>
      </c>
      <c r="K24" s="65" t="s">
        <v>441</v>
      </c>
      <c r="L24" s="197"/>
      <c r="M24" s="7"/>
      <c r="N24" s="8"/>
      <c r="O24" s="8"/>
      <c r="P24" s="8"/>
      <c r="Q24" s="8"/>
      <c r="R24" s="8"/>
      <c r="S24" s="8"/>
    </row>
    <row r="25" spans="2:19" ht="11" customHeight="1" x14ac:dyDescent="0.3">
      <c r="B25" s="57" t="s">
        <v>469</v>
      </c>
      <c r="C25" s="93">
        <v>0</v>
      </c>
      <c r="D25" s="93">
        <v>0</v>
      </c>
      <c r="E25" s="93">
        <v>0</v>
      </c>
      <c r="F25" s="93"/>
      <c r="G25" s="93"/>
      <c r="H25" s="93"/>
      <c r="I25" s="93"/>
      <c r="J25" s="94" t="s">
        <v>42</v>
      </c>
      <c r="K25" s="65" t="s">
        <v>441</v>
      </c>
      <c r="L25" s="197"/>
      <c r="M25" s="7"/>
      <c r="N25" s="8"/>
      <c r="O25" s="8"/>
      <c r="P25" s="8"/>
      <c r="Q25" s="8"/>
      <c r="R25" s="8"/>
      <c r="S25" s="8"/>
    </row>
    <row r="26" spans="2:19" ht="11" customHeight="1" x14ac:dyDescent="0.3">
      <c r="B26" s="57" t="s">
        <v>474</v>
      </c>
      <c r="C26" s="93">
        <v>224.00000000000003</v>
      </c>
      <c r="D26" s="93">
        <v>224.00000000000003</v>
      </c>
      <c r="E26" s="93">
        <v>224.00000000000003</v>
      </c>
      <c r="F26" s="93"/>
      <c r="G26" s="93"/>
      <c r="H26" s="93"/>
      <c r="I26" s="93"/>
      <c r="J26" s="94" t="s">
        <v>42</v>
      </c>
      <c r="K26" s="65" t="s">
        <v>441</v>
      </c>
      <c r="L26" s="197"/>
      <c r="M26" s="7"/>
      <c r="N26" s="8"/>
      <c r="O26" s="8"/>
      <c r="P26" s="8"/>
      <c r="Q26" s="8"/>
      <c r="R26" s="8"/>
      <c r="S26" s="8"/>
    </row>
    <row r="27" spans="2:19" ht="11" customHeight="1" x14ac:dyDescent="0.3">
      <c r="B27" s="57" t="s">
        <v>470</v>
      </c>
      <c r="C27" s="93">
        <v>280</v>
      </c>
      <c r="D27" s="93">
        <v>280</v>
      </c>
      <c r="E27" s="93">
        <v>280</v>
      </c>
      <c r="F27" s="93"/>
      <c r="G27" s="93"/>
      <c r="H27" s="93"/>
      <c r="I27" s="93"/>
      <c r="J27" s="95" t="s">
        <v>42</v>
      </c>
      <c r="K27" s="65" t="s">
        <v>441</v>
      </c>
      <c r="L27" s="197"/>
      <c r="M27" s="7"/>
      <c r="N27" s="8"/>
      <c r="O27" s="8"/>
      <c r="P27" s="8"/>
      <c r="Q27" s="8"/>
      <c r="R27" s="8"/>
      <c r="S27" s="8"/>
    </row>
    <row r="28" spans="2:19" ht="11" customHeight="1" x14ac:dyDescent="0.3">
      <c r="B28" s="59" t="s">
        <v>21</v>
      </c>
      <c r="C28" s="90"/>
      <c r="D28" s="90"/>
      <c r="E28" s="90"/>
      <c r="F28" s="90"/>
      <c r="G28" s="90"/>
      <c r="H28" s="90"/>
      <c r="I28" s="90"/>
      <c r="J28" s="91"/>
      <c r="K28" s="92"/>
      <c r="L28" s="197"/>
      <c r="M28" s="7"/>
      <c r="N28" s="8"/>
      <c r="O28" s="8"/>
      <c r="P28" s="8"/>
      <c r="Q28" s="8"/>
      <c r="R28" s="8"/>
      <c r="S28" s="8"/>
    </row>
    <row r="29" spans="2:19" ht="11" customHeight="1" x14ac:dyDescent="0.3">
      <c r="B29" s="57" t="s">
        <v>24</v>
      </c>
      <c r="C29" s="144">
        <v>0.8</v>
      </c>
      <c r="D29" s="144">
        <v>0.8</v>
      </c>
      <c r="E29" s="149">
        <v>0.77600000000000002</v>
      </c>
      <c r="F29" s="144">
        <v>0.7</v>
      </c>
      <c r="G29" s="144">
        <v>0.9</v>
      </c>
      <c r="H29" s="144">
        <v>0.65</v>
      </c>
      <c r="I29" s="149">
        <v>0.85</v>
      </c>
      <c r="J29" s="88" t="s">
        <v>38</v>
      </c>
      <c r="K29" s="65" t="s">
        <v>442</v>
      </c>
      <c r="L29" s="197"/>
      <c r="M29" s="7"/>
      <c r="N29" s="11"/>
      <c r="O29" s="11"/>
      <c r="P29" s="11"/>
      <c r="Q29" s="11"/>
      <c r="R29" s="8"/>
      <c r="S29" s="8"/>
    </row>
    <row r="30" spans="2:19" ht="11" customHeight="1" x14ac:dyDescent="0.3">
      <c r="B30" s="57" t="s">
        <v>205</v>
      </c>
      <c r="C30" s="146"/>
      <c r="D30" s="146"/>
      <c r="E30" s="146"/>
      <c r="F30" s="146"/>
      <c r="G30" s="146"/>
      <c r="H30" s="146"/>
      <c r="I30" s="146"/>
      <c r="J30" s="88"/>
      <c r="K30" s="88"/>
      <c r="L30" s="197"/>
      <c r="M30" s="7"/>
      <c r="N30" s="11"/>
      <c r="O30" s="11"/>
      <c r="P30" s="11"/>
      <c r="Q30" s="11"/>
      <c r="R30" s="8"/>
      <c r="S30" s="8"/>
    </row>
    <row r="31" spans="2:19" ht="11" customHeight="1" x14ac:dyDescent="0.3">
      <c r="B31" s="57" t="s">
        <v>206</v>
      </c>
      <c r="C31" s="146"/>
      <c r="D31" s="146"/>
      <c r="E31" s="146"/>
      <c r="F31" s="146"/>
      <c r="G31" s="146"/>
      <c r="H31" s="146"/>
      <c r="I31" s="146"/>
      <c r="J31" s="88"/>
      <c r="K31" s="88"/>
      <c r="L31" s="197"/>
      <c r="M31" s="7"/>
      <c r="N31" s="11"/>
      <c r="O31" s="11"/>
      <c r="P31" s="11"/>
      <c r="Q31" s="11"/>
      <c r="R31" s="8"/>
      <c r="S31" s="8"/>
    </row>
    <row r="32" spans="2:19" ht="11" customHeight="1" x14ac:dyDescent="0.3">
      <c r="B32" s="57" t="s">
        <v>25</v>
      </c>
      <c r="C32" s="151">
        <v>8000</v>
      </c>
      <c r="D32" s="151">
        <v>8000</v>
      </c>
      <c r="E32" s="151">
        <v>7760</v>
      </c>
      <c r="F32" s="151"/>
      <c r="G32" s="151"/>
      <c r="H32" s="110"/>
      <c r="I32" s="110"/>
      <c r="J32" s="88"/>
      <c r="K32" s="65">
        <v>2</v>
      </c>
      <c r="L32" s="197"/>
      <c r="M32" s="7"/>
      <c r="N32" s="11"/>
      <c r="O32" s="11"/>
      <c r="P32" s="11"/>
      <c r="Q32" s="11"/>
      <c r="R32" s="8"/>
      <c r="S32" s="8"/>
    </row>
    <row r="33" spans="1:19" ht="11" customHeight="1" x14ac:dyDescent="0.3">
      <c r="B33" s="57" t="s">
        <v>27</v>
      </c>
      <c r="C33" s="141">
        <v>6.4</v>
      </c>
      <c r="D33" s="141">
        <v>6</v>
      </c>
      <c r="E33" s="141">
        <v>5.8</v>
      </c>
      <c r="F33" s="86"/>
      <c r="G33" s="86"/>
      <c r="H33" s="86"/>
      <c r="I33" s="110"/>
      <c r="J33" s="88"/>
      <c r="K33" s="65">
        <v>2</v>
      </c>
      <c r="L33" s="197"/>
      <c r="M33" s="7"/>
      <c r="N33" s="11"/>
      <c r="O33" s="11"/>
      <c r="P33" s="11"/>
      <c r="Q33" s="11"/>
      <c r="R33" s="8"/>
      <c r="S33" s="8"/>
    </row>
    <row r="34" spans="1:19" ht="11" customHeight="1" x14ac:dyDescent="0.3">
      <c r="B34" s="57" t="s">
        <v>31</v>
      </c>
      <c r="C34" s="86" t="s">
        <v>35</v>
      </c>
      <c r="D34" s="86" t="s">
        <v>35</v>
      </c>
      <c r="E34" s="86" t="s">
        <v>35</v>
      </c>
      <c r="F34" s="86"/>
      <c r="G34" s="86"/>
      <c r="H34" s="86"/>
      <c r="I34" s="110"/>
      <c r="J34" s="88"/>
      <c r="K34" s="65"/>
      <c r="L34" s="197"/>
      <c r="M34" s="210"/>
      <c r="N34" s="210"/>
      <c r="O34" s="210"/>
      <c r="P34" s="210"/>
      <c r="Q34" s="210"/>
      <c r="R34" s="210"/>
      <c r="S34" s="210"/>
    </row>
    <row r="35" spans="1:19" x14ac:dyDescent="0.3">
      <c r="A35" s="3"/>
      <c r="L35" s="5"/>
    </row>
    <row r="36" spans="1:19" s="1" customFormat="1" ht="11.5" x14ac:dyDescent="0.25">
      <c r="A36" s="3" t="s">
        <v>22</v>
      </c>
      <c r="C36" s="12"/>
      <c r="D36" s="12"/>
      <c r="E36" s="12"/>
      <c r="F36" s="12"/>
      <c r="G36" s="12"/>
    </row>
    <row r="37" spans="1:19" x14ac:dyDescent="0.3">
      <c r="A37" s="15">
        <v>1</v>
      </c>
      <c r="B37" s="15" t="s">
        <v>178</v>
      </c>
    </row>
    <row r="38" spans="1:19" x14ac:dyDescent="0.3">
      <c r="A38" s="15">
        <v>2</v>
      </c>
      <c r="B38" s="15" t="s">
        <v>179</v>
      </c>
    </row>
    <row r="39" spans="1:19" x14ac:dyDescent="0.3">
      <c r="A39" s="15">
        <v>3</v>
      </c>
      <c r="B39" s="15" t="s">
        <v>180</v>
      </c>
    </row>
    <row r="40" spans="1:19" x14ac:dyDescent="0.3">
      <c r="A40" s="15">
        <v>4</v>
      </c>
      <c r="B40" s="15" t="s">
        <v>181</v>
      </c>
    </row>
    <row r="41" spans="1:19" x14ac:dyDescent="0.3">
      <c r="A41" s="15">
        <v>5</v>
      </c>
      <c r="B41" s="15" t="s">
        <v>182</v>
      </c>
    </row>
    <row r="42" spans="1:19" x14ac:dyDescent="0.3">
      <c r="A42" s="15">
        <v>6</v>
      </c>
      <c r="B42" s="15" t="s">
        <v>183</v>
      </c>
    </row>
    <row r="43" spans="1:19" x14ac:dyDescent="0.3">
      <c r="A43" s="15">
        <v>7</v>
      </c>
      <c r="B43" s="15" t="s">
        <v>217</v>
      </c>
    </row>
    <row r="44" spans="1:19" x14ac:dyDescent="0.3">
      <c r="A44" s="3" t="s">
        <v>23</v>
      </c>
    </row>
    <row r="45" spans="1:19" x14ac:dyDescent="0.3">
      <c r="A45" s="14" t="s">
        <v>9</v>
      </c>
      <c r="B45" s="15" t="s">
        <v>184</v>
      </c>
      <c r="C45" s="15"/>
      <c r="D45" s="15"/>
      <c r="E45" s="15"/>
      <c r="F45" s="15"/>
      <c r="G45" s="15"/>
      <c r="H45" s="15"/>
      <c r="I45" s="15"/>
      <c r="J45" s="37"/>
      <c r="K45" s="15"/>
    </row>
    <row r="46" spans="1:19" ht="13.5" customHeight="1" x14ac:dyDescent="0.3">
      <c r="A46" s="14" t="s">
        <v>12</v>
      </c>
      <c r="B46" s="15" t="s">
        <v>185</v>
      </c>
      <c r="C46" s="15"/>
      <c r="D46" s="15"/>
      <c r="E46" s="15"/>
      <c r="F46" s="15"/>
      <c r="G46" s="15"/>
      <c r="H46" s="15"/>
      <c r="I46" s="15"/>
      <c r="J46" s="15"/>
      <c r="K46" s="15"/>
    </row>
    <row r="47" spans="1:19" ht="25.5" customHeight="1" x14ac:dyDescent="0.3">
      <c r="A47" s="14" t="s">
        <v>42</v>
      </c>
      <c r="B47" s="219" t="s">
        <v>186</v>
      </c>
      <c r="C47" s="219"/>
      <c r="D47" s="219"/>
      <c r="E47" s="219"/>
      <c r="F47" s="219"/>
      <c r="G47" s="219"/>
      <c r="H47" s="219"/>
      <c r="I47" s="219"/>
      <c r="J47" s="219"/>
      <c r="K47" s="219"/>
    </row>
    <row r="48" spans="1:19" x14ac:dyDescent="0.3">
      <c r="A48" s="14" t="s">
        <v>38</v>
      </c>
      <c r="B48" s="15" t="s">
        <v>57</v>
      </c>
      <c r="C48" s="15"/>
      <c r="D48" s="15"/>
      <c r="E48" s="15"/>
      <c r="F48" s="15"/>
      <c r="G48" s="15"/>
      <c r="H48" s="15"/>
      <c r="I48" s="15"/>
      <c r="J48" s="15"/>
      <c r="K48" s="15"/>
    </row>
    <row r="49" spans="1:11" x14ac:dyDescent="0.3">
      <c r="A49" s="14"/>
      <c r="C49" s="15"/>
      <c r="D49" s="15"/>
      <c r="E49" s="15"/>
      <c r="F49" s="15"/>
      <c r="G49" s="15"/>
      <c r="H49" s="15"/>
      <c r="I49" s="15"/>
      <c r="J49" s="15"/>
      <c r="K49" s="15"/>
    </row>
    <row r="50" spans="1:11" x14ac:dyDescent="0.3">
      <c r="A50" s="14"/>
      <c r="B50" s="15"/>
      <c r="C50" s="15"/>
      <c r="D50" s="15"/>
      <c r="E50" s="15"/>
      <c r="F50" s="15"/>
      <c r="G50" s="15"/>
      <c r="H50" s="15"/>
      <c r="I50" s="15"/>
      <c r="J50" s="15"/>
      <c r="K50" s="15"/>
    </row>
    <row r="51" spans="1:11" x14ac:dyDescent="0.3">
      <c r="A51" s="13"/>
    </row>
    <row r="52" spans="1:11" x14ac:dyDescent="0.3">
      <c r="A52" s="13"/>
    </row>
  </sheetData>
  <mergeCells count="9">
    <mergeCell ref="M23:S23"/>
    <mergeCell ref="M34:S34"/>
    <mergeCell ref="B47:K47"/>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5"/>
  <sheetViews>
    <sheetView zoomScale="90" zoomScaleNormal="90" zoomScaleSheetLayoutView="120" workbookViewId="0">
      <selection activeCell="A38" sqref="A38:K52"/>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187</v>
      </c>
      <c r="D3" s="211"/>
      <c r="E3" s="211"/>
      <c r="F3" s="211"/>
      <c r="G3" s="211"/>
      <c r="H3" s="211"/>
      <c r="I3" s="211"/>
      <c r="J3" s="211"/>
      <c r="K3" s="212"/>
      <c r="M3" s="26"/>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10</v>
      </c>
      <c r="D6" s="86">
        <v>10</v>
      </c>
      <c r="E6" s="86">
        <v>10</v>
      </c>
      <c r="F6" s="141">
        <v>0.3</v>
      </c>
      <c r="G6" s="86">
        <v>20</v>
      </c>
      <c r="H6" s="141">
        <v>0.3</v>
      </c>
      <c r="I6" s="86">
        <v>20</v>
      </c>
      <c r="J6" s="77"/>
      <c r="K6" s="65" t="s">
        <v>443</v>
      </c>
      <c r="M6" s="7"/>
      <c r="N6" s="216"/>
      <c r="O6" s="221"/>
      <c r="P6" s="221"/>
      <c r="Q6" s="221"/>
      <c r="R6" s="221"/>
      <c r="S6" s="221"/>
    </row>
    <row r="7" spans="2:19" ht="11" customHeight="1" x14ac:dyDescent="0.3">
      <c r="B7" s="108" t="s">
        <v>26</v>
      </c>
      <c r="C7" s="86">
        <v>20</v>
      </c>
      <c r="D7" s="86">
        <v>20</v>
      </c>
      <c r="E7" s="86">
        <v>20</v>
      </c>
      <c r="F7" s="86">
        <v>5</v>
      </c>
      <c r="G7" s="86">
        <v>30</v>
      </c>
      <c r="H7" s="86">
        <v>5</v>
      </c>
      <c r="I7" s="86">
        <v>30</v>
      </c>
      <c r="J7" s="77"/>
      <c r="K7" s="65">
        <v>1</v>
      </c>
      <c r="M7" s="7"/>
      <c r="N7" s="27"/>
      <c r="O7" s="28"/>
      <c r="P7" s="28"/>
      <c r="Q7" s="28"/>
      <c r="R7" s="28"/>
      <c r="S7" s="28"/>
    </row>
    <row r="8" spans="2:19" ht="11" customHeight="1" x14ac:dyDescent="0.3">
      <c r="B8" s="108" t="s">
        <v>10</v>
      </c>
      <c r="C8" s="86">
        <v>10</v>
      </c>
      <c r="D8" s="86">
        <v>11</v>
      </c>
      <c r="E8" s="86">
        <v>12</v>
      </c>
      <c r="F8" s="86">
        <v>6</v>
      </c>
      <c r="G8" s="86">
        <v>12</v>
      </c>
      <c r="H8" s="86">
        <v>8</v>
      </c>
      <c r="I8" s="86">
        <v>14</v>
      </c>
      <c r="J8" s="77" t="s">
        <v>9</v>
      </c>
      <c r="K8" s="67">
        <v>5</v>
      </c>
      <c r="M8" s="7"/>
      <c r="N8" s="8"/>
      <c r="O8" s="8"/>
      <c r="P8" s="8"/>
      <c r="Q8" s="8"/>
      <c r="R8" s="8"/>
      <c r="S8" s="8"/>
    </row>
    <row r="9" spans="2:19" ht="11" customHeight="1" x14ac:dyDescent="0.3">
      <c r="B9" s="152" t="s">
        <v>11</v>
      </c>
      <c r="C9" s="86">
        <v>10</v>
      </c>
      <c r="D9" s="86">
        <v>11</v>
      </c>
      <c r="E9" s="86">
        <v>12</v>
      </c>
      <c r="F9" s="86">
        <v>6</v>
      </c>
      <c r="G9" s="86">
        <v>12</v>
      </c>
      <c r="H9" s="86">
        <v>8</v>
      </c>
      <c r="I9" s="86">
        <v>14</v>
      </c>
      <c r="J9" s="77" t="s">
        <v>9</v>
      </c>
      <c r="K9" s="67">
        <v>5</v>
      </c>
      <c r="M9" s="7"/>
      <c r="N9" s="8"/>
      <c r="O9" s="8"/>
      <c r="P9" s="8"/>
      <c r="Q9" s="8"/>
      <c r="R9" s="8"/>
      <c r="S9" s="8"/>
    </row>
    <row r="10" spans="2:19" ht="11" customHeight="1" x14ac:dyDescent="0.3">
      <c r="B10" s="108" t="s">
        <v>13</v>
      </c>
      <c r="C10" s="151">
        <v>10</v>
      </c>
      <c r="D10" s="151">
        <v>10</v>
      </c>
      <c r="E10" s="151">
        <v>10</v>
      </c>
      <c r="F10" s="86">
        <v>5</v>
      </c>
      <c r="G10" s="86">
        <v>30</v>
      </c>
      <c r="H10" s="86">
        <v>5</v>
      </c>
      <c r="I10" s="86">
        <v>30</v>
      </c>
      <c r="J10" s="77"/>
      <c r="K10" s="65">
        <v>1</v>
      </c>
      <c r="M10" s="9"/>
      <c r="N10" s="10"/>
      <c r="O10" s="10"/>
      <c r="P10" s="10"/>
      <c r="Q10" s="10"/>
      <c r="R10" s="10"/>
      <c r="S10" s="8"/>
    </row>
    <row r="11" spans="2:19" ht="11" customHeight="1" x14ac:dyDescent="0.3">
      <c r="B11" s="57" t="s">
        <v>14</v>
      </c>
      <c r="C11" s="151">
        <v>4</v>
      </c>
      <c r="D11" s="151">
        <v>4</v>
      </c>
      <c r="E11" s="151">
        <v>4</v>
      </c>
      <c r="F11" s="86">
        <v>2</v>
      </c>
      <c r="G11" s="86">
        <v>6</v>
      </c>
      <c r="H11" s="86">
        <v>2</v>
      </c>
      <c r="I11" s="86">
        <v>6</v>
      </c>
      <c r="J11" s="77"/>
      <c r="K11" s="65">
        <v>1</v>
      </c>
      <c r="M11" s="9"/>
      <c r="N11" s="10"/>
      <c r="O11" s="10"/>
      <c r="P11" s="10"/>
      <c r="Q11" s="10"/>
      <c r="R11" s="10"/>
      <c r="S11" s="8"/>
    </row>
    <row r="12" spans="2:19" ht="11" customHeight="1" x14ac:dyDescent="0.3">
      <c r="B12" s="57" t="s">
        <v>15</v>
      </c>
      <c r="C12" s="151">
        <v>30</v>
      </c>
      <c r="D12" s="151">
        <v>30</v>
      </c>
      <c r="E12" s="151">
        <v>30</v>
      </c>
      <c r="F12" s="86">
        <v>20</v>
      </c>
      <c r="G12" s="86">
        <v>50</v>
      </c>
      <c r="H12" s="86">
        <v>20</v>
      </c>
      <c r="I12" s="86">
        <v>50</v>
      </c>
      <c r="J12" s="77"/>
      <c r="K12" s="65">
        <v>1</v>
      </c>
      <c r="M12" s="7"/>
      <c r="N12" s="8"/>
      <c r="O12" s="8"/>
      <c r="P12" s="8"/>
      <c r="Q12" s="8"/>
      <c r="R12" s="8"/>
      <c r="S12" s="8"/>
    </row>
    <row r="13" spans="2:19" ht="11" customHeight="1" x14ac:dyDescent="0.3">
      <c r="B13" s="57" t="s">
        <v>16</v>
      </c>
      <c r="C13" s="199">
        <v>2</v>
      </c>
      <c r="D13" s="199">
        <v>2</v>
      </c>
      <c r="E13" s="199">
        <v>2</v>
      </c>
      <c r="F13" s="201">
        <v>1.5</v>
      </c>
      <c r="G13" s="130">
        <v>3</v>
      </c>
      <c r="H13" s="200">
        <v>1.5</v>
      </c>
      <c r="I13" s="130">
        <v>3</v>
      </c>
      <c r="J13" s="77"/>
      <c r="K13" s="65">
        <v>1</v>
      </c>
      <c r="M13" s="7"/>
      <c r="N13" s="8"/>
      <c r="O13" s="8"/>
      <c r="P13" s="8"/>
      <c r="Q13" s="8"/>
      <c r="R13" s="8"/>
      <c r="S13" s="8"/>
    </row>
    <row r="14" spans="2:19" ht="11" customHeight="1" x14ac:dyDescent="0.3">
      <c r="B14" s="153" t="s">
        <v>471</v>
      </c>
      <c r="C14" s="151">
        <v>30</v>
      </c>
      <c r="D14" s="151">
        <v>31</v>
      </c>
      <c r="E14" s="151">
        <v>32</v>
      </c>
      <c r="F14" s="134">
        <v>20</v>
      </c>
      <c r="G14" s="134">
        <v>40</v>
      </c>
      <c r="H14" s="134">
        <v>20</v>
      </c>
      <c r="I14" s="134">
        <v>40</v>
      </c>
      <c r="J14" s="88"/>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v>90</v>
      </c>
      <c r="D16" s="134">
        <v>90</v>
      </c>
      <c r="E16" s="134">
        <v>90</v>
      </c>
      <c r="F16" s="134">
        <v>70</v>
      </c>
      <c r="G16" s="134">
        <v>100</v>
      </c>
      <c r="H16" s="134">
        <v>70</v>
      </c>
      <c r="I16" s="134">
        <v>100</v>
      </c>
      <c r="J16" s="88"/>
      <c r="K16" s="67">
        <v>1</v>
      </c>
      <c r="M16" s="7"/>
      <c r="N16" s="8"/>
      <c r="O16" s="8"/>
      <c r="P16" s="8"/>
      <c r="Q16" s="8"/>
      <c r="R16" s="8"/>
      <c r="S16" s="8"/>
    </row>
    <row r="17" spans="2:19" ht="11" customHeight="1" x14ac:dyDescent="0.3">
      <c r="B17" s="153" t="s">
        <v>30</v>
      </c>
      <c r="C17" s="134">
        <v>80</v>
      </c>
      <c r="D17" s="134">
        <v>80</v>
      </c>
      <c r="E17" s="134">
        <v>80</v>
      </c>
      <c r="F17" s="134">
        <v>70</v>
      </c>
      <c r="G17" s="134">
        <v>100</v>
      </c>
      <c r="H17" s="134">
        <v>70</v>
      </c>
      <c r="I17" s="134">
        <v>100</v>
      </c>
      <c r="J17" s="88"/>
      <c r="K17" s="67">
        <v>1</v>
      </c>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51"/>
      <c r="D19" s="151"/>
      <c r="E19" s="151"/>
      <c r="F19" s="151"/>
      <c r="G19" s="151"/>
      <c r="H19" s="151"/>
      <c r="I19" s="151"/>
      <c r="J19" s="88"/>
      <c r="K19" s="65"/>
      <c r="L19" s="3"/>
      <c r="M19" s="7"/>
      <c r="N19" s="8"/>
      <c r="O19" s="8"/>
      <c r="P19" s="8"/>
      <c r="Q19" s="8"/>
      <c r="R19" s="8"/>
      <c r="S19" s="8"/>
    </row>
    <row r="20" spans="2:19" ht="11" customHeight="1" x14ac:dyDescent="0.3">
      <c r="B20" s="57" t="s">
        <v>17</v>
      </c>
      <c r="C20" s="151"/>
      <c r="D20" s="151"/>
      <c r="E20" s="151"/>
      <c r="F20" s="151"/>
      <c r="G20" s="151"/>
      <c r="H20" s="151"/>
      <c r="I20" s="151"/>
      <c r="J20" s="88"/>
      <c r="K20" s="65"/>
      <c r="M20" s="7"/>
      <c r="N20" s="8"/>
      <c r="O20" s="8"/>
      <c r="P20" s="8"/>
      <c r="Q20" s="8"/>
      <c r="R20" s="8"/>
      <c r="S20" s="8"/>
    </row>
    <row r="21" spans="2:19" ht="11" customHeight="1" x14ac:dyDescent="0.3">
      <c r="B21" s="57" t="s">
        <v>18</v>
      </c>
      <c r="C21" s="151"/>
      <c r="D21" s="151"/>
      <c r="E21" s="151"/>
      <c r="F21" s="151"/>
      <c r="G21" s="151"/>
      <c r="H21" s="151"/>
      <c r="I21" s="151"/>
      <c r="J21" s="88"/>
      <c r="K21" s="65"/>
      <c r="M21" s="7"/>
      <c r="N21" s="8"/>
      <c r="O21" s="8"/>
      <c r="P21" s="8"/>
      <c r="Q21" s="8"/>
      <c r="R21" s="8"/>
      <c r="S21" s="8"/>
    </row>
    <row r="22" spans="2:19" ht="11" customHeight="1" x14ac:dyDescent="0.3">
      <c r="B22" s="57" t="s">
        <v>19</v>
      </c>
      <c r="C22" s="151"/>
      <c r="D22" s="151"/>
      <c r="E22" s="151"/>
      <c r="F22" s="151"/>
      <c r="G22" s="151"/>
      <c r="H22" s="151"/>
      <c r="I22" s="151"/>
      <c r="J22" s="88"/>
      <c r="K22" s="65"/>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t="s">
        <v>35</v>
      </c>
      <c r="D24" s="93" t="s">
        <v>35</v>
      </c>
      <c r="E24" s="93" t="s">
        <v>35</v>
      </c>
      <c r="F24" s="93" t="s">
        <v>35</v>
      </c>
      <c r="G24" s="93" t="s">
        <v>35</v>
      </c>
      <c r="H24" s="93" t="s">
        <v>35</v>
      </c>
      <c r="I24" s="93" t="s">
        <v>35</v>
      </c>
      <c r="J24" s="94" t="s">
        <v>12</v>
      </c>
      <c r="K24" s="65">
        <v>6</v>
      </c>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t="s">
        <v>12</v>
      </c>
      <c r="K25" s="65">
        <v>6</v>
      </c>
      <c r="M25" s="7"/>
      <c r="N25" s="8"/>
      <c r="O25" s="8"/>
      <c r="P25" s="8"/>
      <c r="Q25" s="8"/>
      <c r="R25" s="8"/>
      <c r="S25" s="8"/>
    </row>
    <row r="26" spans="2:19" ht="11" customHeight="1" x14ac:dyDescent="0.3">
      <c r="B26" s="57" t="s">
        <v>470</v>
      </c>
      <c r="C26" s="93" t="s">
        <v>35</v>
      </c>
      <c r="D26" s="93" t="s">
        <v>35</v>
      </c>
      <c r="E26" s="93" t="s">
        <v>35</v>
      </c>
      <c r="F26" s="93" t="s">
        <v>35</v>
      </c>
      <c r="G26" s="93" t="s">
        <v>35</v>
      </c>
      <c r="H26" s="93" t="s">
        <v>35</v>
      </c>
      <c r="I26" s="93" t="s">
        <v>35</v>
      </c>
      <c r="J26" s="95" t="s">
        <v>12</v>
      </c>
      <c r="K26" s="65">
        <v>6</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1">
        <v>4.5250000000000004</v>
      </c>
      <c r="D28" s="165">
        <v>4.1856250000000008</v>
      </c>
      <c r="E28" s="165">
        <v>3.8236250000000003</v>
      </c>
      <c r="F28" s="141">
        <v>3.3937500000000003</v>
      </c>
      <c r="G28" s="141">
        <v>5.65625</v>
      </c>
      <c r="H28" s="141">
        <v>2.8677187500000003</v>
      </c>
      <c r="I28" s="165">
        <v>4.7795312500000007</v>
      </c>
      <c r="J28" s="88" t="s">
        <v>444</v>
      </c>
      <c r="K28" s="65" t="s">
        <v>445</v>
      </c>
      <c r="M28" s="7"/>
      <c r="N28" s="11"/>
      <c r="O28" s="11"/>
      <c r="P28" s="11"/>
      <c r="Q28" s="11"/>
      <c r="R28" s="8"/>
      <c r="S28" s="8"/>
    </row>
    <row r="29" spans="2:19" ht="11" customHeight="1" x14ac:dyDescent="0.3">
      <c r="B29" s="57" t="s">
        <v>205</v>
      </c>
      <c r="C29" s="114">
        <v>60</v>
      </c>
      <c r="D29" s="114">
        <v>60</v>
      </c>
      <c r="E29" s="114">
        <v>60</v>
      </c>
      <c r="F29" s="114">
        <v>40</v>
      </c>
      <c r="G29" s="114">
        <v>70</v>
      </c>
      <c r="H29" s="114">
        <v>40</v>
      </c>
      <c r="I29" s="114">
        <v>70</v>
      </c>
      <c r="J29" s="88"/>
      <c r="K29" s="88">
        <v>3</v>
      </c>
      <c r="M29" s="7"/>
      <c r="N29" s="11"/>
      <c r="O29" s="11"/>
      <c r="P29" s="11"/>
      <c r="Q29" s="11"/>
      <c r="R29" s="8"/>
      <c r="S29" s="8"/>
    </row>
    <row r="30" spans="2:19" ht="11" customHeight="1" x14ac:dyDescent="0.3">
      <c r="B30" s="57" t="s">
        <v>206</v>
      </c>
      <c r="C30" s="114">
        <v>40</v>
      </c>
      <c r="D30" s="114">
        <v>40</v>
      </c>
      <c r="E30" s="114">
        <v>40</v>
      </c>
      <c r="F30" s="114">
        <v>30</v>
      </c>
      <c r="G30" s="114">
        <v>50</v>
      </c>
      <c r="H30" s="114">
        <v>30</v>
      </c>
      <c r="I30" s="114">
        <v>50</v>
      </c>
      <c r="J30" s="88"/>
      <c r="K30" s="88">
        <v>3</v>
      </c>
      <c r="M30" s="7"/>
      <c r="N30" s="11"/>
      <c r="O30" s="11"/>
      <c r="P30" s="11"/>
      <c r="Q30" s="11"/>
      <c r="R30" s="8"/>
      <c r="S30" s="8"/>
    </row>
    <row r="31" spans="2:19" ht="11" customHeight="1" x14ac:dyDescent="0.3">
      <c r="B31" s="57" t="s">
        <v>25</v>
      </c>
      <c r="C31" s="151">
        <v>20000</v>
      </c>
      <c r="D31" s="151">
        <v>18500</v>
      </c>
      <c r="E31" s="151">
        <v>16900</v>
      </c>
      <c r="F31" s="151">
        <v>15000</v>
      </c>
      <c r="G31" s="151">
        <v>25000</v>
      </c>
      <c r="H31" s="151">
        <v>12700</v>
      </c>
      <c r="I31" s="151">
        <v>21100</v>
      </c>
      <c r="J31" s="88" t="s">
        <v>415</v>
      </c>
      <c r="K31" s="65" t="s">
        <v>446</v>
      </c>
      <c r="M31" s="7"/>
      <c r="N31" s="11"/>
      <c r="O31" s="11"/>
      <c r="P31" s="11"/>
      <c r="Q31" s="11"/>
      <c r="R31" s="8"/>
      <c r="S31" s="8"/>
    </row>
    <row r="32" spans="2:19" ht="11" customHeight="1" x14ac:dyDescent="0.3">
      <c r="B32" s="57" t="s">
        <v>27</v>
      </c>
      <c r="C32" s="144">
        <v>0.36999999999999994</v>
      </c>
      <c r="D32" s="158">
        <v>0.34224999999999994</v>
      </c>
      <c r="E32" s="158">
        <v>0.31264999999999993</v>
      </c>
      <c r="F32" s="144">
        <v>0.27749999999999997</v>
      </c>
      <c r="G32" s="144">
        <v>0.46249999999999991</v>
      </c>
      <c r="H32" s="144">
        <v>0.23448749999999996</v>
      </c>
      <c r="I32" s="149">
        <v>0.3908124999999999</v>
      </c>
      <c r="J32" s="88" t="s">
        <v>415</v>
      </c>
      <c r="K32" s="65" t="s">
        <v>446</v>
      </c>
      <c r="M32" s="7"/>
      <c r="N32" s="11"/>
      <c r="O32" s="11"/>
      <c r="P32" s="11"/>
      <c r="Q32" s="11"/>
      <c r="R32" s="8"/>
      <c r="S32" s="8"/>
    </row>
    <row r="33" spans="1:19" ht="11" customHeight="1" x14ac:dyDescent="0.3">
      <c r="B33" s="57" t="s">
        <v>31</v>
      </c>
      <c r="C33" s="86" t="s">
        <v>35</v>
      </c>
      <c r="D33" s="86" t="s">
        <v>35</v>
      </c>
      <c r="E33" s="86" t="s">
        <v>35</v>
      </c>
      <c r="F33" s="86" t="s">
        <v>35</v>
      </c>
      <c r="G33" s="86" t="s">
        <v>35</v>
      </c>
      <c r="H33" s="86" t="s">
        <v>35</v>
      </c>
      <c r="I33" s="110" t="s">
        <v>35</v>
      </c>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188</v>
      </c>
      <c r="C35" s="149">
        <v>0.15</v>
      </c>
      <c r="D35" s="149">
        <v>0.15</v>
      </c>
      <c r="E35" s="149">
        <v>0.15</v>
      </c>
      <c r="F35" s="149">
        <v>0.1</v>
      </c>
      <c r="G35" s="149">
        <v>0.2</v>
      </c>
      <c r="H35" s="149">
        <v>0.1</v>
      </c>
      <c r="I35" s="149">
        <v>0.2</v>
      </c>
      <c r="J35" s="111"/>
      <c r="K35" s="112">
        <v>7</v>
      </c>
      <c r="N35" s="8"/>
      <c r="O35" s="8"/>
      <c r="P35" s="8"/>
      <c r="Q35" s="8"/>
      <c r="R35" s="8"/>
      <c r="S35" s="8"/>
    </row>
    <row r="36" spans="1:19" ht="11" customHeight="1" x14ac:dyDescent="0.3">
      <c r="B36" s="108" t="s">
        <v>189</v>
      </c>
      <c r="C36" s="149">
        <v>0.15</v>
      </c>
      <c r="D36" s="149">
        <v>0.15</v>
      </c>
      <c r="E36" s="149">
        <v>0.15</v>
      </c>
      <c r="F36" s="149">
        <v>0.1</v>
      </c>
      <c r="G36" s="149">
        <v>0.2</v>
      </c>
      <c r="H36" s="149">
        <v>0.1</v>
      </c>
      <c r="I36" s="149">
        <v>0.2</v>
      </c>
      <c r="J36" s="111"/>
      <c r="K36" s="112">
        <v>7</v>
      </c>
      <c r="N36" s="8"/>
      <c r="O36" s="8"/>
      <c r="P36" s="8"/>
      <c r="Q36" s="8"/>
      <c r="R36" s="8"/>
      <c r="S36" s="8"/>
    </row>
    <row r="37" spans="1:19" x14ac:dyDescent="0.3">
      <c r="A37" s="3"/>
      <c r="L37" s="5"/>
    </row>
    <row r="38" spans="1:19" s="1" customFormat="1" ht="11.5" x14ac:dyDescent="0.25">
      <c r="A38" s="3" t="s">
        <v>22</v>
      </c>
      <c r="C38" s="12"/>
      <c r="D38" s="12"/>
      <c r="E38" s="12"/>
      <c r="F38" s="12"/>
      <c r="G38" s="12"/>
    </row>
    <row r="39" spans="1:19" x14ac:dyDescent="0.3">
      <c r="A39" s="15">
        <v>1</v>
      </c>
      <c r="B39" s="15" t="s">
        <v>217</v>
      </c>
    </row>
    <row r="40" spans="1:19" x14ac:dyDescent="0.3">
      <c r="A40" s="15">
        <v>2</v>
      </c>
      <c r="B40" s="15" t="s">
        <v>190</v>
      </c>
    </row>
    <row r="41" spans="1:19" s="1" customFormat="1" x14ac:dyDescent="0.3">
      <c r="A41" s="15">
        <v>3</v>
      </c>
      <c r="B41" s="15" t="s">
        <v>191</v>
      </c>
      <c r="M41" s="5"/>
      <c r="N41" s="5"/>
      <c r="O41" s="5"/>
      <c r="P41" s="5"/>
      <c r="Q41" s="5"/>
      <c r="R41" s="5"/>
      <c r="S41" s="5"/>
    </row>
    <row r="42" spans="1:19" s="1" customFormat="1" x14ac:dyDescent="0.3">
      <c r="A42" s="15">
        <v>4</v>
      </c>
      <c r="B42" s="15" t="s">
        <v>37</v>
      </c>
      <c r="M42" s="5"/>
      <c r="N42" s="5"/>
      <c r="O42" s="5"/>
      <c r="P42" s="5"/>
      <c r="Q42" s="5"/>
      <c r="R42" s="5"/>
      <c r="S42" s="5"/>
    </row>
    <row r="43" spans="1:19" s="1" customFormat="1" x14ac:dyDescent="0.3">
      <c r="A43" s="15">
        <v>5</v>
      </c>
      <c r="B43" s="15" t="s">
        <v>192</v>
      </c>
      <c r="M43" s="5"/>
      <c r="N43" s="5"/>
      <c r="O43" s="5"/>
      <c r="P43" s="5"/>
      <c r="Q43" s="5"/>
      <c r="R43" s="5"/>
      <c r="S43" s="5"/>
    </row>
    <row r="44" spans="1:19" s="1" customFormat="1" x14ac:dyDescent="0.3">
      <c r="A44" s="15">
        <v>6</v>
      </c>
      <c r="B44" s="15" t="s">
        <v>193</v>
      </c>
      <c r="M44" s="5"/>
      <c r="N44" s="5"/>
      <c r="O44" s="5"/>
      <c r="P44" s="5"/>
      <c r="Q44" s="5"/>
      <c r="R44" s="5"/>
      <c r="S44" s="5"/>
    </row>
    <row r="45" spans="1:19" s="1" customFormat="1" x14ac:dyDescent="0.3">
      <c r="A45" s="15">
        <v>7</v>
      </c>
      <c r="B45" s="15" t="s">
        <v>194</v>
      </c>
      <c r="M45" s="5"/>
      <c r="N45" s="5"/>
      <c r="O45" s="5"/>
      <c r="P45" s="5"/>
      <c r="Q45" s="5"/>
      <c r="R45" s="5"/>
      <c r="S45" s="5"/>
    </row>
    <row r="46" spans="1:19" s="1" customFormat="1" x14ac:dyDescent="0.3">
      <c r="A46" s="15">
        <v>8</v>
      </c>
      <c r="B46" s="15" t="s">
        <v>195</v>
      </c>
      <c r="M46" s="5"/>
      <c r="N46" s="5"/>
      <c r="O46" s="5"/>
      <c r="P46" s="5"/>
      <c r="Q46" s="5"/>
      <c r="R46" s="5"/>
      <c r="S46" s="5"/>
    </row>
    <row r="47" spans="1:19" s="1" customFormat="1" x14ac:dyDescent="0.3">
      <c r="A47" s="3" t="s">
        <v>23</v>
      </c>
      <c r="M47" s="5"/>
      <c r="N47" s="5"/>
      <c r="O47" s="5"/>
      <c r="P47" s="5"/>
      <c r="Q47" s="5"/>
      <c r="R47" s="5"/>
      <c r="S47" s="5"/>
    </row>
    <row r="48" spans="1:19" s="1" customFormat="1" ht="27" customHeight="1" x14ac:dyDescent="0.3">
      <c r="A48" s="14" t="s">
        <v>9</v>
      </c>
      <c r="B48" s="219" t="s">
        <v>196</v>
      </c>
      <c r="C48" s="219"/>
      <c r="D48" s="219"/>
      <c r="E48" s="219"/>
      <c r="F48" s="219"/>
      <c r="G48" s="219"/>
      <c r="H48" s="219"/>
      <c r="I48" s="219"/>
      <c r="J48" s="219"/>
      <c r="K48" s="219"/>
      <c r="M48" s="5"/>
      <c r="N48" s="5"/>
      <c r="O48" s="5"/>
      <c r="P48" s="5"/>
      <c r="Q48" s="5"/>
      <c r="R48" s="5"/>
      <c r="S48" s="5"/>
    </row>
    <row r="49" spans="1:19" s="1" customFormat="1" ht="13.5" customHeight="1" x14ac:dyDescent="0.3">
      <c r="A49" s="35" t="s">
        <v>12</v>
      </c>
      <c r="B49" s="224" t="s">
        <v>197</v>
      </c>
      <c r="C49" s="224"/>
      <c r="D49" s="224"/>
      <c r="E49" s="224"/>
      <c r="F49" s="224"/>
      <c r="G49" s="224"/>
      <c r="H49" s="224"/>
      <c r="I49" s="224"/>
      <c r="J49" s="224"/>
      <c r="K49" s="224"/>
      <c r="M49" s="5"/>
      <c r="N49" s="5"/>
      <c r="O49" s="5"/>
      <c r="P49" s="5"/>
      <c r="Q49" s="5"/>
      <c r="R49" s="5"/>
      <c r="S49" s="5"/>
    </row>
    <row r="50" spans="1:19" s="1" customFormat="1" x14ac:dyDescent="0.3">
      <c r="A50" s="14" t="s">
        <v>42</v>
      </c>
      <c r="B50" s="219" t="s">
        <v>52</v>
      </c>
      <c r="C50" s="219"/>
      <c r="D50" s="219"/>
      <c r="E50" s="219"/>
      <c r="F50" s="219"/>
      <c r="G50" s="219"/>
      <c r="H50" s="219"/>
      <c r="I50" s="219"/>
      <c r="J50" s="219"/>
      <c r="K50" s="219"/>
      <c r="M50" s="5"/>
      <c r="N50" s="5"/>
      <c r="O50" s="5"/>
      <c r="P50" s="5"/>
      <c r="Q50" s="5"/>
      <c r="R50" s="5"/>
      <c r="S50" s="5"/>
    </row>
    <row r="51" spans="1:19" s="1" customFormat="1" x14ac:dyDescent="0.3">
      <c r="A51" s="14" t="s">
        <v>38</v>
      </c>
      <c r="B51" s="15" t="s">
        <v>198</v>
      </c>
      <c r="C51" s="15"/>
      <c r="D51" s="15"/>
      <c r="E51" s="15"/>
      <c r="F51" s="15"/>
      <c r="G51" s="15"/>
      <c r="H51" s="15"/>
      <c r="I51" s="15"/>
      <c r="J51" s="15"/>
      <c r="K51" s="15"/>
      <c r="M51" s="5"/>
      <c r="N51" s="5"/>
      <c r="O51" s="5"/>
      <c r="P51" s="5"/>
      <c r="Q51" s="5"/>
      <c r="R51" s="5"/>
      <c r="S51" s="5"/>
    </row>
    <row r="52" spans="1:19" s="1" customFormat="1" x14ac:dyDescent="0.3">
      <c r="A52" s="14" t="s">
        <v>44</v>
      </c>
      <c r="B52" s="15" t="s">
        <v>57</v>
      </c>
      <c r="C52" s="15"/>
      <c r="D52" s="15"/>
      <c r="E52" s="15"/>
      <c r="F52" s="15"/>
      <c r="G52" s="15"/>
      <c r="H52" s="15"/>
      <c r="I52" s="15"/>
      <c r="J52" s="15"/>
      <c r="K52" s="15"/>
      <c r="M52" s="5"/>
      <c r="N52" s="5"/>
      <c r="O52" s="5"/>
      <c r="P52" s="5"/>
      <c r="Q52" s="5"/>
      <c r="R52" s="5"/>
      <c r="S52" s="5"/>
    </row>
    <row r="53" spans="1:19" s="1" customFormat="1" x14ac:dyDescent="0.3">
      <c r="A53" s="14"/>
      <c r="B53" s="15"/>
      <c r="C53" s="15"/>
      <c r="D53" s="15"/>
      <c r="E53" s="15"/>
      <c r="F53" s="15"/>
      <c r="G53" s="15"/>
      <c r="H53" s="15"/>
      <c r="I53" s="15"/>
      <c r="J53" s="15"/>
      <c r="K53" s="15"/>
      <c r="M53" s="5"/>
      <c r="N53" s="5"/>
      <c r="O53" s="5"/>
      <c r="P53" s="5"/>
      <c r="Q53" s="5"/>
      <c r="R53" s="5"/>
      <c r="S53" s="5"/>
    </row>
    <row r="54" spans="1:19" s="1" customFormat="1" x14ac:dyDescent="0.3">
      <c r="A54" s="13"/>
      <c r="M54" s="5"/>
      <c r="N54" s="5"/>
      <c r="O54" s="5"/>
      <c r="P54" s="5"/>
      <c r="Q54" s="5"/>
      <c r="R54" s="5"/>
      <c r="S54" s="5"/>
    </row>
    <row r="55" spans="1:19" s="1" customFormat="1" x14ac:dyDescent="0.3">
      <c r="A55" s="13"/>
      <c r="M55" s="5"/>
      <c r="N55" s="5"/>
      <c r="O55" s="5"/>
      <c r="P55" s="5"/>
      <c r="Q55" s="5"/>
      <c r="R55" s="5"/>
      <c r="S55" s="5"/>
    </row>
  </sheetData>
  <mergeCells count="11">
    <mergeCell ref="B50:K50"/>
    <mergeCell ref="C3:K3"/>
    <mergeCell ref="N3:S3"/>
    <mergeCell ref="F4:G4"/>
    <mergeCell ref="H4:I4"/>
    <mergeCell ref="M5:S5"/>
    <mergeCell ref="N6:S6"/>
    <mergeCell ref="M23:S23"/>
    <mergeCell ref="M33:S33"/>
    <mergeCell ref="B48:K48"/>
    <mergeCell ref="B49:K49"/>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7:K27 K29:K30 K33:K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4"/>
  <sheetViews>
    <sheetView topLeftCell="A16" zoomScale="90" zoomScaleNormal="90" zoomScaleSheetLayoutView="120" workbookViewId="0">
      <selection activeCell="A38" sqref="A38:K52"/>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9.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199</v>
      </c>
      <c r="D3" s="211"/>
      <c r="E3" s="211"/>
      <c r="F3" s="211"/>
      <c r="G3" s="211"/>
      <c r="H3" s="211"/>
      <c r="I3" s="211"/>
      <c r="J3" s="211"/>
      <c r="K3" s="212"/>
      <c r="M3" s="26"/>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55</v>
      </c>
      <c r="D6" s="86">
        <v>55</v>
      </c>
      <c r="E6" s="86">
        <v>55</v>
      </c>
      <c r="F6" s="86">
        <v>30</v>
      </c>
      <c r="G6" s="86">
        <v>500</v>
      </c>
      <c r="H6" s="86">
        <v>30</v>
      </c>
      <c r="I6" s="86">
        <v>500</v>
      </c>
      <c r="J6" s="77"/>
      <c r="K6" s="65">
        <v>1</v>
      </c>
      <c r="M6" s="7"/>
      <c r="N6" s="216"/>
      <c r="O6" s="221"/>
      <c r="P6" s="221"/>
      <c r="Q6" s="221"/>
      <c r="R6" s="221"/>
      <c r="S6" s="221"/>
    </row>
    <row r="7" spans="2:19" ht="11" customHeight="1" x14ac:dyDescent="0.3">
      <c r="B7" s="108" t="s">
        <v>26</v>
      </c>
      <c r="C7" s="86">
        <v>110</v>
      </c>
      <c r="D7" s="86">
        <v>110</v>
      </c>
      <c r="E7" s="86">
        <v>110</v>
      </c>
      <c r="F7" s="86">
        <v>30</v>
      </c>
      <c r="G7" s="86">
        <v>500</v>
      </c>
      <c r="H7" s="86">
        <v>30</v>
      </c>
      <c r="I7" s="86">
        <v>500</v>
      </c>
      <c r="J7" s="77"/>
      <c r="K7" s="65">
        <v>1</v>
      </c>
      <c r="M7" s="7"/>
      <c r="N7" s="27"/>
      <c r="O7" s="28"/>
      <c r="P7" s="28"/>
      <c r="Q7" s="28"/>
      <c r="R7" s="28"/>
      <c r="S7" s="28"/>
    </row>
    <row r="8" spans="2:19" ht="11" customHeight="1" x14ac:dyDescent="0.3">
      <c r="B8" s="108" t="s">
        <v>10</v>
      </c>
      <c r="C8" s="86">
        <v>16</v>
      </c>
      <c r="D8" s="86">
        <v>17</v>
      </c>
      <c r="E8" s="86">
        <v>18</v>
      </c>
      <c r="F8" s="86">
        <v>8</v>
      </c>
      <c r="G8" s="86">
        <v>18</v>
      </c>
      <c r="H8" s="86">
        <v>10</v>
      </c>
      <c r="I8" s="86">
        <v>20</v>
      </c>
      <c r="J8" s="77" t="s">
        <v>9</v>
      </c>
      <c r="K8" s="67">
        <v>5</v>
      </c>
      <c r="M8" s="7"/>
      <c r="N8" s="8"/>
      <c r="O8" s="8"/>
      <c r="P8" s="8"/>
      <c r="Q8" s="8"/>
      <c r="R8" s="8"/>
      <c r="S8" s="8"/>
    </row>
    <row r="9" spans="2:19" ht="11" customHeight="1" x14ac:dyDescent="0.3">
      <c r="B9" s="152" t="s">
        <v>11</v>
      </c>
      <c r="C9" s="86">
        <v>15</v>
      </c>
      <c r="D9" s="86">
        <v>16</v>
      </c>
      <c r="E9" s="86">
        <v>17</v>
      </c>
      <c r="F9" s="86">
        <v>8</v>
      </c>
      <c r="G9" s="86">
        <v>18</v>
      </c>
      <c r="H9" s="86">
        <v>10</v>
      </c>
      <c r="I9" s="86">
        <v>20</v>
      </c>
      <c r="J9" s="128" t="s">
        <v>9</v>
      </c>
      <c r="K9" s="67">
        <v>5</v>
      </c>
      <c r="M9" s="7"/>
      <c r="N9" s="8"/>
      <c r="O9" s="8"/>
      <c r="P9" s="8"/>
      <c r="Q9" s="8"/>
      <c r="R9" s="8"/>
      <c r="S9" s="8"/>
    </row>
    <row r="10" spans="2:19" ht="11" customHeight="1" x14ac:dyDescent="0.3">
      <c r="B10" s="108" t="s">
        <v>13</v>
      </c>
      <c r="C10" s="86">
        <v>10</v>
      </c>
      <c r="D10" s="86">
        <v>10</v>
      </c>
      <c r="E10" s="86">
        <v>10</v>
      </c>
      <c r="F10" s="86">
        <v>5</v>
      </c>
      <c r="G10" s="86">
        <v>30</v>
      </c>
      <c r="H10" s="86">
        <v>5</v>
      </c>
      <c r="I10" s="86">
        <v>30</v>
      </c>
      <c r="J10" s="77"/>
      <c r="K10" s="65">
        <v>1</v>
      </c>
      <c r="M10" s="9"/>
      <c r="N10" s="10"/>
      <c r="O10" s="10"/>
      <c r="P10" s="10"/>
      <c r="Q10" s="10"/>
      <c r="R10" s="10"/>
      <c r="S10" s="8"/>
    </row>
    <row r="11" spans="2:19" ht="11" customHeight="1" x14ac:dyDescent="0.3">
      <c r="B11" s="57" t="s">
        <v>14</v>
      </c>
      <c r="C11" s="86">
        <v>4</v>
      </c>
      <c r="D11" s="86">
        <v>4</v>
      </c>
      <c r="E11" s="86">
        <v>4</v>
      </c>
      <c r="F11" s="86">
        <v>2</v>
      </c>
      <c r="G11" s="86">
        <v>6</v>
      </c>
      <c r="H11" s="86">
        <v>2</v>
      </c>
      <c r="I11" s="86">
        <v>6</v>
      </c>
      <c r="J11" s="77"/>
      <c r="K11" s="65">
        <v>1</v>
      </c>
      <c r="M11" s="9"/>
      <c r="N11" s="10"/>
      <c r="O11" s="10"/>
      <c r="P11" s="10"/>
      <c r="Q11" s="10"/>
      <c r="R11" s="10"/>
      <c r="S11" s="8"/>
    </row>
    <row r="12" spans="2:19" ht="11" customHeight="1" x14ac:dyDescent="0.3">
      <c r="B12" s="57" t="s">
        <v>15</v>
      </c>
      <c r="C12" s="86">
        <v>30</v>
      </c>
      <c r="D12" s="86">
        <v>30</v>
      </c>
      <c r="E12" s="86">
        <v>30</v>
      </c>
      <c r="F12" s="86">
        <v>20</v>
      </c>
      <c r="G12" s="86">
        <v>50</v>
      </c>
      <c r="H12" s="86">
        <v>20</v>
      </c>
      <c r="I12" s="86">
        <v>50</v>
      </c>
      <c r="J12" s="77"/>
      <c r="K12" s="65">
        <v>1</v>
      </c>
      <c r="M12" s="7"/>
      <c r="N12" s="8"/>
      <c r="O12" s="8"/>
      <c r="P12" s="8"/>
      <c r="Q12" s="8"/>
      <c r="R12" s="8"/>
      <c r="S12" s="8"/>
    </row>
    <row r="13" spans="2:19" ht="11" customHeight="1" x14ac:dyDescent="0.3">
      <c r="B13" s="57" t="s">
        <v>16</v>
      </c>
      <c r="C13" s="141">
        <v>2</v>
      </c>
      <c r="D13" s="141">
        <v>2</v>
      </c>
      <c r="E13" s="141">
        <v>2</v>
      </c>
      <c r="F13" s="130" t="s">
        <v>75</v>
      </c>
      <c r="G13" s="130">
        <v>3</v>
      </c>
      <c r="H13" s="130" t="s">
        <v>75</v>
      </c>
      <c r="I13" s="130">
        <v>3</v>
      </c>
      <c r="J13" s="77"/>
      <c r="K13" s="65">
        <v>1</v>
      </c>
      <c r="M13" s="7"/>
      <c r="N13" s="8"/>
      <c r="O13" s="8"/>
      <c r="P13" s="8"/>
      <c r="Q13" s="8"/>
      <c r="R13" s="8"/>
      <c r="S13" s="8"/>
    </row>
    <row r="14" spans="2:19" ht="11" customHeight="1" x14ac:dyDescent="0.3">
      <c r="B14" s="153" t="s">
        <v>471</v>
      </c>
      <c r="C14" s="86">
        <v>30</v>
      </c>
      <c r="D14" s="86">
        <v>30</v>
      </c>
      <c r="E14" s="86">
        <v>30</v>
      </c>
      <c r="F14" s="134">
        <v>20</v>
      </c>
      <c r="G14" s="134">
        <v>40</v>
      </c>
      <c r="H14" s="134">
        <v>20</v>
      </c>
      <c r="I14" s="134">
        <v>40</v>
      </c>
      <c r="J14" s="88"/>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v>90</v>
      </c>
      <c r="D16" s="134">
        <v>90</v>
      </c>
      <c r="E16" s="134">
        <v>90</v>
      </c>
      <c r="F16" s="134">
        <v>70</v>
      </c>
      <c r="G16" s="134">
        <v>100</v>
      </c>
      <c r="H16" s="134">
        <v>70</v>
      </c>
      <c r="I16" s="134">
        <v>100</v>
      </c>
      <c r="J16" s="88"/>
      <c r="K16" s="67">
        <v>1</v>
      </c>
      <c r="M16" s="7"/>
      <c r="N16" s="8"/>
      <c r="O16" s="8"/>
      <c r="P16" s="8"/>
      <c r="Q16" s="8"/>
      <c r="R16" s="8"/>
      <c r="S16" s="8"/>
    </row>
    <row r="17" spans="2:19" ht="11" customHeight="1" x14ac:dyDescent="0.3">
      <c r="B17" s="153" t="s">
        <v>30</v>
      </c>
      <c r="C17" s="134">
        <v>80</v>
      </c>
      <c r="D17" s="134">
        <v>80</v>
      </c>
      <c r="E17" s="134">
        <v>80</v>
      </c>
      <c r="F17" s="134">
        <v>70</v>
      </c>
      <c r="G17" s="134">
        <v>100</v>
      </c>
      <c r="H17" s="134">
        <v>70</v>
      </c>
      <c r="I17" s="134">
        <v>100</v>
      </c>
      <c r="J17" s="88"/>
      <c r="K17" s="67">
        <v>1</v>
      </c>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51">
        <v>3</v>
      </c>
      <c r="D19" s="151">
        <v>10</v>
      </c>
      <c r="E19" s="151">
        <v>20</v>
      </c>
      <c r="F19" s="151"/>
      <c r="G19" s="151"/>
      <c r="H19" s="151"/>
      <c r="I19" s="151"/>
      <c r="J19" s="88"/>
      <c r="K19" s="65">
        <v>8</v>
      </c>
      <c r="L19" s="3"/>
      <c r="M19" s="7"/>
      <c r="N19" s="8"/>
      <c r="O19" s="8"/>
      <c r="P19" s="8"/>
      <c r="Q19" s="8"/>
      <c r="R19" s="8"/>
      <c r="S19" s="8"/>
    </row>
    <row r="20" spans="2:19" ht="11" customHeight="1" x14ac:dyDescent="0.3">
      <c r="B20" s="57" t="s">
        <v>17</v>
      </c>
      <c r="C20" s="151"/>
      <c r="D20" s="151"/>
      <c r="E20" s="151"/>
      <c r="F20" s="151"/>
      <c r="G20" s="151"/>
      <c r="H20" s="151"/>
      <c r="I20" s="151"/>
      <c r="J20" s="88"/>
      <c r="K20" s="65"/>
      <c r="M20" s="7"/>
      <c r="N20" s="8"/>
      <c r="O20" s="8"/>
      <c r="P20" s="8"/>
      <c r="Q20" s="8"/>
      <c r="R20" s="8"/>
      <c r="S20" s="8"/>
    </row>
    <row r="21" spans="2:19" ht="11" customHeight="1" x14ac:dyDescent="0.3">
      <c r="B21" s="57" t="s">
        <v>18</v>
      </c>
      <c r="C21" s="151"/>
      <c r="D21" s="151"/>
      <c r="E21" s="151"/>
      <c r="F21" s="151"/>
      <c r="G21" s="151"/>
      <c r="H21" s="151"/>
      <c r="I21" s="151"/>
      <c r="J21" s="88"/>
      <c r="K21" s="65"/>
      <c r="M21" s="7"/>
      <c r="N21" s="8"/>
      <c r="O21" s="8"/>
      <c r="P21" s="8"/>
      <c r="Q21" s="8"/>
      <c r="R21" s="8"/>
      <c r="S21" s="8"/>
    </row>
    <row r="22" spans="2:19" ht="11" customHeight="1" x14ac:dyDescent="0.3">
      <c r="B22" s="57" t="s">
        <v>19</v>
      </c>
      <c r="C22" s="151"/>
      <c r="D22" s="151"/>
      <c r="E22" s="151"/>
      <c r="F22" s="151"/>
      <c r="G22" s="151"/>
      <c r="H22" s="151"/>
      <c r="I22" s="151"/>
      <c r="J22" s="88"/>
      <c r="K22" s="65"/>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t="s">
        <v>35</v>
      </c>
      <c r="D24" s="93" t="s">
        <v>35</v>
      </c>
      <c r="E24" s="93" t="s">
        <v>35</v>
      </c>
      <c r="F24" s="93" t="s">
        <v>35</v>
      </c>
      <c r="G24" s="93" t="s">
        <v>35</v>
      </c>
      <c r="H24" s="93" t="s">
        <v>35</v>
      </c>
      <c r="I24" s="93" t="s">
        <v>35</v>
      </c>
      <c r="J24" s="94" t="s">
        <v>42</v>
      </c>
      <c r="K24" s="65">
        <v>6</v>
      </c>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t="s">
        <v>42</v>
      </c>
      <c r="K25" s="65">
        <v>6</v>
      </c>
      <c r="M25" s="7"/>
      <c r="N25" s="8"/>
      <c r="O25" s="8"/>
      <c r="P25" s="8"/>
      <c r="Q25" s="8"/>
      <c r="R25" s="8"/>
      <c r="S25" s="8"/>
    </row>
    <row r="26" spans="2:19" ht="11" customHeight="1" x14ac:dyDescent="0.3">
      <c r="B26" s="57" t="s">
        <v>470</v>
      </c>
      <c r="C26" s="93" t="s">
        <v>35</v>
      </c>
      <c r="D26" s="93" t="s">
        <v>35</v>
      </c>
      <c r="E26" s="93" t="s">
        <v>35</v>
      </c>
      <c r="F26" s="93" t="s">
        <v>35</v>
      </c>
      <c r="G26" s="93" t="s">
        <v>35</v>
      </c>
      <c r="H26" s="93" t="s">
        <v>35</v>
      </c>
      <c r="I26" s="93" t="s">
        <v>35</v>
      </c>
      <c r="J26" s="95" t="s">
        <v>42</v>
      </c>
      <c r="K26" s="65">
        <v>6</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1">
        <v>3.4899999999999998</v>
      </c>
      <c r="D28" s="165">
        <v>3.2282500000000001</v>
      </c>
      <c r="E28" s="165">
        <v>2.9490499999999997</v>
      </c>
      <c r="F28" s="141">
        <v>2.6174999999999997</v>
      </c>
      <c r="G28" s="141">
        <v>4.3624999999999998</v>
      </c>
      <c r="H28" s="141">
        <v>2.2117874999999998</v>
      </c>
      <c r="I28" s="165">
        <v>3.6863124999999997</v>
      </c>
      <c r="J28" s="88" t="s">
        <v>447</v>
      </c>
      <c r="K28" s="65" t="s">
        <v>448</v>
      </c>
      <c r="M28" s="7"/>
      <c r="N28" s="11"/>
      <c r="O28" s="11"/>
      <c r="P28" s="11"/>
      <c r="Q28" s="11"/>
      <c r="R28" s="8"/>
      <c r="S28" s="8"/>
    </row>
    <row r="29" spans="2:19" ht="11" customHeight="1" x14ac:dyDescent="0.3">
      <c r="B29" s="57" t="s">
        <v>205</v>
      </c>
      <c r="C29" s="114">
        <v>60</v>
      </c>
      <c r="D29" s="114">
        <v>60</v>
      </c>
      <c r="E29" s="114">
        <v>60</v>
      </c>
      <c r="F29" s="114">
        <v>40</v>
      </c>
      <c r="G29" s="114">
        <v>70</v>
      </c>
      <c r="H29" s="114">
        <v>40</v>
      </c>
      <c r="I29" s="114">
        <v>70</v>
      </c>
      <c r="J29" s="88"/>
      <c r="K29" s="88">
        <v>3</v>
      </c>
      <c r="M29" s="7"/>
      <c r="N29" s="11"/>
      <c r="O29" s="11"/>
      <c r="P29" s="11"/>
      <c r="Q29" s="11"/>
      <c r="R29" s="8"/>
      <c r="S29" s="8"/>
    </row>
    <row r="30" spans="2:19" ht="11" customHeight="1" x14ac:dyDescent="0.3">
      <c r="B30" s="57" t="s">
        <v>206</v>
      </c>
      <c r="C30" s="114">
        <v>40</v>
      </c>
      <c r="D30" s="114">
        <v>40</v>
      </c>
      <c r="E30" s="114">
        <v>40</v>
      </c>
      <c r="F30" s="114">
        <v>30</v>
      </c>
      <c r="G30" s="114">
        <v>50</v>
      </c>
      <c r="H30" s="114">
        <v>30</v>
      </c>
      <c r="I30" s="114">
        <v>50</v>
      </c>
      <c r="J30" s="88"/>
      <c r="K30" s="88">
        <v>3</v>
      </c>
      <c r="M30" s="7"/>
      <c r="N30" s="11"/>
      <c r="O30" s="11"/>
      <c r="P30" s="11"/>
      <c r="Q30" s="11"/>
      <c r="R30" s="8"/>
      <c r="S30" s="8"/>
    </row>
    <row r="31" spans="2:19" ht="11" customHeight="1" x14ac:dyDescent="0.3">
      <c r="B31" s="57" t="s">
        <v>25</v>
      </c>
      <c r="C31" s="151">
        <v>18000</v>
      </c>
      <c r="D31" s="151">
        <v>16700</v>
      </c>
      <c r="E31" s="151">
        <v>15200</v>
      </c>
      <c r="F31" s="151">
        <v>13500</v>
      </c>
      <c r="G31" s="151">
        <v>22500</v>
      </c>
      <c r="H31" s="151">
        <v>11400</v>
      </c>
      <c r="I31" s="151">
        <v>19000</v>
      </c>
      <c r="J31" s="88" t="s">
        <v>449</v>
      </c>
      <c r="K31" s="65" t="s">
        <v>446</v>
      </c>
      <c r="M31" s="7"/>
      <c r="N31" s="11"/>
      <c r="O31" s="11"/>
      <c r="P31" s="11"/>
      <c r="Q31" s="11"/>
      <c r="R31" s="8"/>
      <c r="S31" s="8"/>
    </row>
    <row r="32" spans="2:19" ht="11" customHeight="1" x14ac:dyDescent="0.3">
      <c r="B32" s="57" t="s">
        <v>27</v>
      </c>
      <c r="C32" s="144">
        <v>0.25</v>
      </c>
      <c r="D32" s="158">
        <v>0.23125000000000001</v>
      </c>
      <c r="E32" s="158">
        <v>0.21124999999999999</v>
      </c>
      <c r="F32" s="144">
        <v>0.1875</v>
      </c>
      <c r="G32" s="144">
        <v>0.3125</v>
      </c>
      <c r="H32" s="144">
        <v>0.15843750000000001</v>
      </c>
      <c r="I32" s="149">
        <v>0.26406249999999998</v>
      </c>
      <c r="J32" s="88" t="s">
        <v>449</v>
      </c>
      <c r="K32" s="65" t="s">
        <v>446</v>
      </c>
      <c r="M32" s="7"/>
      <c r="N32" s="11"/>
      <c r="O32" s="11"/>
      <c r="P32" s="11"/>
      <c r="Q32" s="11"/>
      <c r="R32" s="8"/>
      <c r="S32" s="8"/>
    </row>
    <row r="33" spans="1:19" ht="11" customHeight="1" x14ac:dyDescent="0.3">
      <c r="B33" s="57" t="s">
        <v>31</v>
      </c>
      <c r="C33" s="86" t="s">
        <v>35</v>
      </c>
      <c r="D33" s="86" t="s">
        <v>35</v>
      </c>
      <c r="E33" s="86" t="s">
        <v>35</v>
      </c>
      <c r="F33" s="86" t="s">
        <v>35</v>
      </c>
      <c r="G33" s="86" t="s">
        <v>35</v>
      </c>
      <c r="H33" s="86" t="s">
        <v>35</v>
      </c>
      <c r="I33" s="110" t="s">
        <v>35</v>
      </c>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188</v>
      </c>
      <c r="C35" s="149">
        <v>0.15</v>
      </c>
      <c r="D35" s="149">
        <v>0.15</v>
      </c>
      <c r="E35" s="149">
        <v>0.15</v>
      </c>
      <c r="F35" s="149">
        <v>0.1</v>
      </c>
      <c r="G35" s="149">
        <v>0.2</v>
      </c>
      <c r="H35" s="149">
        <v>0.1</v>
      </c>
      <c r="I35" s="149">
        <v>0.2</v>
      </c>
      <c r="J35" s="111"/>
      <c r="K35" s="112">
        <v>7</v>
      </c>
      <c r="N35" s="8"/>
      <c r="O35" s="8"/>
      <c r="P35" s="8"/>
      <c r="Q35" s="8"/>
      <c r="R35" s="8"/>
      <c r="S35" s="8"/>
    </row>
    <row r="36" spans="1:19" ht="11" customHeight="1" x14ac:dyDescent="0.3">
      <c r="B36" s="108" t="s">
        <v>189</v>
      </c>
      <c r="C36" s="149">
        <v>0.15</v>
      </c>
      <c r="D36" s="149">
        <v>0.15</v>
      </c>
      <c r="E36" s="149">
        <v>0.15</v>
      </c>
      <c r="F36" s="149">
        <v>0.1</v>
      </c>
      <c r="G36" s="149">
        <v>0.2</v>
      </c>
      <c r="H36" s="149">
        <v>0.1</v>
      </c>
      <c r="I36" s="149">
        <v>0.2</v>
      </c>
      <c r="J36" s="111"/>
      <c r="K36" s="112">
        <v>7</v>
      </c>
      <c r="N36" s="8"/>
      <c r="O36" s="8"/>
      <c r="P36" s="8"/>
      <c r="Q36" s="8"/>
      <c r="R36" s="8"/>
      <c r="S36" s="8"/>
    </row>
    <row r="37" spans="1:19" x14ac:dyDescent="0.3">
      <c r="A37" s="3"/>
      <c r="L37" s="5"/>
    </row>
    <row r="38" spans="1:19" s="1" customFormat="1" ht="11.5" x14ac:dyDescent="0.25">
      <c r="A38" s="3" t="s">
        <v>22</v>
      </c>
      <c r="C38" s="12"/>
      <c r="D38" s="12"/>
      <c r="E38" s="12"/>
      <c r="F38" s="12"/>
      <c r="G38" s="12"/>
    </row>
    <row r="39" spans="1:19" x14ac:dyDescent="0.3">
      <c r="A39" s="15">
        <v>1</v>
      </c>
      <c r="B39" s="15" t="s">
        <v>217</v>
      </c>
      <c r="C39" s="15"/>
      <c r="D39" s="15"/>
      <c r="E39" s="15"/>
      <c r="F39" s="15"/>
      <c r="G39" s="15"/>
      <c r="H39" s="15"/>
      <c r="I39" s="15"/>
      <c r="J39" s="15"/>
      <c r="K39" s="15"/>
    </row>
    <row r="40" spans="1:19" x14ac:dyDescent="0.3">
      <c r="A40" s="15">
        <v>2</v>
      </c>
      <c r="B40" s="15" t="s">
        <v>56</v>
      </c>
      <c r="C40" s="15"/>
      <c r="D40" s="15"/>
      <c r="E40" s="15"/>
      <c r="F40" s="15"/>
      <c r="G40" s="15"/>
      <c r="H40" s="15"/>
      <c r="I40" s="15"/>
      <c r="J40" s="15"/>
      <c r="K40" s="15"/>
    </row>
    <row r="41" spans="1:19" x14ac:dyDescent="0.3">
      <c r="A41" s="15">
        <v>3</v>
      </c>
      <c r="B41" s="15" t="s">
        <v>191</v>
      </c>
      <c r="C41" s="15"/>
      <c r="D41" s="15"/>
      <c r="E41" s="15"/>
      <c r="F41" s="15"/>
      <c r="G41" s="15"/>
      <c r="H41" s="15"/>
      <c r="I41" s="15"/>
      <c r="J41" s="15"/>
      <c r="K41" s="15"/>
    </row>
    <row r="42" spans="1:19" x14ac:dyDescent="0.3">
      <c r="A42" s="15">
        <v>4</v>
      </c>
      <c r="B42" s="15" t="s">
        <v>37</v>
      </c>
      <c r="C42" s="15"/>
      <c r="D42" s="15"/>
      <c r="E42" s="15"/>
      <c r="F42" s="15"/>
      <c r="G42" s="15"/>
      <c r="H42" s="15"/>
      <c r="I42" s="15"/>
      <c r="J42" s="15"/>
      <c r="K42" s="15"/>
    </row>
    <row r="43" spans="1:19" x14ac:dyDescent="0.3">
      <c r="A43" s="15">
        <v>5</v>
      </c>
      <c r="B43" s="15" t="s">
        <v>192</v>
      </c>
      <c r="C43" s="15"/>
      <c r="D43" s="15"/>
      <c r="E43" s="15"/>
      <c r="F43" s="15"/>
      <c r="G43" s="15"/>
      <c r="H43" s="15"/>
      <c r="I43" s="15"/>
      <c r="J43" s="15"/>
      <c r="K43" s="15"/>
    </row>
    <row r="44" spans="1:19" x14ac:dyDescent="0.3">
      <c r="A44" s="15">
        <v>6</v>
      </c>
      <c r="B44" s="15" t="s">
        <v>193</v>
      </c>
      <c r="C44" s="15"/>
      <c r="D44" s="15"/>
      <c r="E44" s="15"/>
      <c r="F44" s="15"/>
      <c r="G44" s="15"/>
      <c r="H44" s="15"/>
      <c r="I44" s="15"/>
      <c r="J44" s="15"/>
      <c r="K44" s="15"/>
    </row>
    <row r="45" spans="1:19" x14ac:dyDescent="0.3">
      <c r="A45" s="15">
        <v>7</v>
      </c>
      <c r="B45" s="15" t="s">
        <v>194</v>
      </c>
      <c r="C45" s="15"/>
      <c r="D45" s="15"/>
      <c r="E45" s="15"/>
      <c r="F45" s="15"/>
      <c r="G45" s="15"/>
      <c r="H45" s="15"/>
      <c r="I45" s="15"/>
      <c r="J45" s="15"/>
      <c r="K45" s="15"/>
    </row>
    <row r="46" spans="1:19" x14ac:dyDescent="0.3">
      <c r="A46" s="15">
        <v>8</v>
      </c>
      <c r="B46" s="15" t="s">
        <v>200</v>
      </c>
      <c r="C46" s="15"/>
      <c r="D46" s="15"/>
      <c r="E46" s="15"/>
      <c r="F46" s="15"/>
      <c r="G46" s="15"/>
      <c r="H46" s="15"/>
      <c r="I46" s="15"/>
      <c r="J46" s="15"/>
      <c r="K46" s="15"/>
    </row>
    <row r="47" spans="1:19" x14ac:dyDescent="0.3">
      <c r="A47" s="3" t="s">
        <v>23</v>
      </c>
    </row>
    <row r="48" spans="1:19" ht="27" customHeight="1" x14ac:dyDescent="0.3">
      <c r="A48" s="14" t="s">
        <v>9</v>
      </c>
      <c r="B48" s="219" t="s">
        <v>201</v>
      </c>
      <c r="C48" s="219"/>
      <c r="D48" s="219"/>
      <c r="E48" s="219"/>
      <c r="F48" s="219"/>
      <c r="G48" s="219"/>
      <c r="H48" s="219"/>
      <c r="I48" s="219"/>
      <c r="J48" s="219"/>
      <c r="K48" s="219"/>
    </row>
    <row r="49" spans="1:11" x14ac:dyDescent="0.3">
      <c r="A49" s="14" t="s">
        <v>12</v>
      </c>
      <c r="B49" s="219" t="s">
        <v>202</v>
      </c>
      <c r="C49" s="219"/>
      <c r="D49" s="219"/>
      <c r="E49" s="219"/>
      <c r="F49" s="219"/>
      <c r="G49" s="219"/>
      <c r="H49" s="219"/>
      <c r="I49" s="219"/>
      <c r="J49" s="219"/>
      <c r="K49" s="219"/>
    </row>
    <row r="50" spans="1:11" x14ac:dyDescent="0.3">
      <c r="A50" s="35" t="s">
        <v>42</v>
      </c>
      <c r="B50" s="219" t="s">
        <v>197</v>
      </c>
      <c r="C50" s="219"/>
      <c r="D50" s="219"/>
      <c r="E50" s="219"/>
      <c r="F50" s="219"/>
      <c r="G50" s="219"/>
      <c r="H50" s="219"/>
      <c r="I50" s="219"/>
      <c r="J50" s="219"/>
      <c r="K50" s="219"/>
    </row>
    <row r="51" spans="1:11" ht="24.75" customHeight="1" x14ac:dyDescent="0.3">
      <c r="A51" s="14" t="s">
        <v>38</v>
      </c>
      <c r="B51" s="219" t="s">
        <v>203</v>
      </c>
      <c r="C51" s="219"/>
      <c r="D51" s="219"/>
      <c r="E51" s="219"/>
      <c r="F51" s="219"/>
      <c r="G51" s="219"/>
      <c r="H51" s="219"/>
      <c r="I51" s="219"/>
      <c r="J51" s="219"/>
      <c r="K51" s="219"/>
    </row>
    <row r="52" spans="1:11" x14ac:dyDescent="0.3">
      <c r="A52" s="14" t="s">
        <v>44</v>
      </c>
      <c r="B52" s="15" t="s">
        <v>198</v>
      </c>
      <c r="C52" s="15"/>
      <c r="D52" s="15"/>
      <c r="E52" s="15"/>
      <c r="F52" s="15"/>
      <c r="G52" s="15"/>
      <c r="H52" s="15"/>
      <c r="I52" s="15"/>
      <c r="J52" s="15"/>
      <c r="K52" s="15"/>
    </row>
    <row r="53" spans="1:11" x14ac:dyDescent="0.3">
      <c r="A53" s="13"/>
    </row>
    <row r="54" spans="1:11" x14ac:dyDescent="0.3">
      <c r="A54" s="13"/>
    </row>
  </sheetData>
  <mergeCells count="12">
    <mergeCell ref="B51:K51"/>
    <mergeCell ref="M23:S23"/>
    <mergeCell ref="M33:S33"/>
    <mergeCell ref="B48:K48"/>
    <mergeCell ref="B49:K49"/>
    <mergeCell ref="B50:K50"/>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F13 H1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57"/>
  <sheetViews>
    <sheetView zoomScale="90" zoomScaleNormal="90" zoomScaleSheetLayoutView="120" workbookViewId="0">
      <selection activeCell="K36" sqref="J6:K36"/>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204</v>
      </c>
      <c r="D3" s="211"/>
      <c r="E3" s="211"/>
      <c r="F3" s="211"/>
      <c r="G3" s="211"/>
      <c r="H3" s="211"/>
      <c r="I3" s="211"/>
      <c r="J3" s="211"/>
      <c r="K3" s="212"/>
      <c r="M3" s="26"/>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9"/>
      <c r="O4" s="29"/>
      <c r="P4" s="29"/>
      <c r="Q4" s="29"/>
      <c r="R4" s="29"/>
      <c r="S4" s="2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250</v>
      </c>
      <c r="D6" s="86">
        <v>250</v>
      </c>
      <c r="E6" s="86">
        <v>250</v>
      </c>
      <c r="F6" s="86">
        <v>100</v>
      </c>
      <c r="G6" s="86">
        <v>500</v>
      </c>
      <c r="H6" s="86">
        <v>100</v>
      </c>
      <c r="I6" s="86">
        <v>500</v>
      </c>
      <c r="J6" s="77" t="s">
        <v>9</v>
      </c>
      <c r="K6" s="65" t="s">
        <v>423</v>
      </c>
      <c r="M6" s="7"/>
      <c r="N6" s="216"/>
      <c r="O6" s="221"/>
      <c r="P6" s="221"/>
      <c r="Q6" s="221"/>
      <c r="R6" s="221"/>
      <c r="S6" s="221"/>
    </row>
    <row r="7" spans="2:19" ht="11" customHeight="1" x14ac:dyDescent="0.3">
      <c r="B7" s="108" t="s">
        <v>26</v>
      </c>
      <c r="C7" s="150">
        <v>1000</v>
      </c>
      <c r="D7" s="150">
        <v>1000</v>
      </c>
      <c r="E7" s="150">
        <v>1000</v>
      </c>
      <c r="F7" s="150">
        <v>100</v>
      </c>
      <c r="G7" s="150">
        <v>4000</v>
      </c>
      <c r="H7" s="150">
        <v>100</v>
      </c>
      <c r="I7" s="150">
        <v>4000</v>
      </c>
      <c r="J7" s="77"/>
      <c r="K7" s="65" t="s">
        <v>423</v>
      </c>
      <c r="M7" s="7"/>
      <c r="N7" s="27"/>
      <c r="O7" s="28"/>
      <c r="P7" s="28"/>
      <c r="Q7" s="28"/>
      <c r="R7" s="28"/>
      <c r="S7" s="28"/>
    </row>
    <row r="8" spans="2:19" ht="11" customHeight="1" x14ac:dyDescent="0.3">
      <c r="B8" s="108" t="s">
        <v>10</v>
      </c>
      <c r="C8" s="86">
        <v>80</v>
      </c>
      <c r="D8" s="86">
        <v>80</v>
      </c>
      <c r="E8" s="86">
        <v>80</v>
      </c>
      <c r="F8" s="86">
        <v>75</v>
      </c>
      <c r="G8" s="86">
        <v>82</v>
      </c>
      <c r="H8" s="86">
        <v>75</v>
      </c>
      <c r="I8" s="86">
        <v>82</v>
      </c>
      <c r="J8" s="77"/>
      <c r="K8" s="65" t="s">
        <v>450</v>
      </c>
      <c r="M8" s="7"/>
      <c r="N8" s="8"/>
      <c r="O8" s="8"/>
      <c r="P8" s="8"/>
      <c r="Q8" s="8"/>
      <c r="R8" s="8"/>
      <c r="S8" s="8"/>
    </row>
    <row r="9" spans="2:19" ht="11" customHeight="1" x14ac:dyDescent="0.3">
      <c r="B9" s="152" t="s">
        <v>11</v>
      </c>
      <c r="C9" s="86">
        <v>80</v>
      </c>
      <c r="D9" s="86">
        <v>80</v>
      </c>
      <c r="E9" s="86">
        <v>80</v>
      </c>
      <c r="F9" s="86">
        <v>75</v>
      </c>
      <c r="G9" s="86">
        <v>82</v>
      </c>
      <c r="H9" s="86">
        <v>75</v>
      </c>
      <c r="I9" s="86">
        <v>82</v>
      </c>
      <c r="J9" s="128"/>
      <c r="K9" s="65" t="s">
        <v>450</v>
      </c>
      <c r="M9" s="7"/>
      <c r="N9" s="8"/>
      <c r="O9" s="8"/>
      <c r="P9" s="8"/>
      <c r="Q9" s="8"/>
      <c r="R9" s="8"/>
      <c r="S9" s="8"/>
    </row>
    <row r="10" spans="2:19" ht="11" customHeight="1" x14ac:dyDescent="0.3">
      <c r="B10" s="108" t="s">
        <v>13</v>
      </c>
      <c r="C10" s="86">
        <v>4</v>
      </c>
      <c r="D10" s="86">
        <v>4</v>
      </c>
      <c r="E10" s="86">
        <v>4</v>
      </c>
      <c r="F10" s="86">
        <v>2</v>
      </c>
      <c r="G10" s="86">
        <v>7</v>
      </c>
      <c r="H10" s="86">
        <v>2</v>
      </c>
      <c r="I10" s="86">
        <v>7</v>
      </c>
      <c r="J10" s="77"/>
      <c r="K10" s="65">
        <v>5</v>
      </c>
      <c r="M10" s="9"/>
      <c r="N10" s="10"/>
      <c r="O10" s="10"/>
      <c r="P10" s="10"/>
      <c r="Q10" s="10"/>
      <c r="R10" s="10"/>
      <c r="S10" s="8"/>
    </row>
    <row r="11" spans="2:19" ht="11" customHeight="1" x14ac:dyDescent="0.3">
      <c r="B11" s="57" t="s">
        <v>14</v>
      </c>
      <c r="C11" s="86">
        <v>3</v>
      </c>
      <c r="D11" s="86">
        <v>3</v>
      </c>
      <c r="E11" s="86">
        <v>3</v>
      </c>
      <c r="F11" s="86">
        <v>2</v>
      </c>
      <c r="G11" s="86">
        <v>6</v>
      </c>
      <c r="H11" s="86">
        <v>2</v>
      </c>
      <c r="I11" s="86">
        <v>6</v>
      </c>
      <c r="J11" s="77"/>
      <c r="K11" s="65">
        <v>5</v>
      </c>
      <c r="M11" s="9"/>
      <c r="N11" s="10"/>
      <c r="O11" s="10"/>
      <c r="P11" s="10"/>
      <c r="Q11" s="10"/>
      <c r="R11" s="10"/>
      <c r="S11" s="8"/>
    </row>
    <row r="12" spans="2:19" ht="11" customHeight="1" x14ac:dyDescent="0.3">
      <c r="B12" s="57" t="s">
        <v>15</v>
      </c>
      <c r="C12" s="86">
        <v>50</v>
      </c>
      <c r="D12" s="86">
        <v>50</v>
      </c>
      <c r="E12" s="86">
        <v>50</v>
      </c>
      <c r="F12" s="86">
        <v>40</v>
      </c>
      <c r="G12" s="86">
        <v>90</v>
      </c>
      <c r="H12" s="86">
        <v>40</v>
      </c>
      <c r="I12" s="86">
        <v>90</v>
      </c>
      <c r="J12" s="77"/>
      <c r="K12" s="65">
        <v>1</v>
      </c>
      <c r="M12" s="7"/>
      <c r="N12" s="8"/>
      <c r="O12" s="8"/>
      <c r="P12" s="8"/>
      <c r="Q12" s="8"/>
      <c r="R12" s="8"/>
      <c r="S12" s="8"/>
    </row>
    <row r="13" spans="2:19" ht="11" customHeight="1" x14ac:dyDescent="0.3">
      <c r="B13" s="57" t="s">
        <v>16</v>
      </c>
      <c r="C13" s="141">
        <v>4.3</v>
      </c>
      <c r="D13" s="141">
        <v>4.3</v>
      </c>
      <c r="E13" s="141">
        <v>4.3</v>
      </c>
      <c r="F13" s="165">
        <v>2.15</v>
      </c>
      <c r="G13" s="165">
        <v>6.4499999999999993</v>
      </c>
      <c r="H13" s="165">
        <v>2.15</v>
      </c>
      <c r="I13" s="165">
        <v>6.4499999999999993</v>
      </c>
      <c r="J13" s="77" t="s">
        <v>12</v>
      </c>
      <c r="K13" s="65">
        <v>1</v>
      </c>
      <c r="M13" s="7"/>
      <c r="N13" s="8"/>
      <c r="O13" s="8"/>
      <c r="P13" s="8"/>
      <c r="Q13" s="8"/>
      <c r="R13" s="8"/>
      <c r="S13" s="8"/>
    </row>
    <row r="14" spans="2:19" ht="11" customHeight="1" x14ac:dyDescent="0.3">
      <c r="B14" s="153" t="s">
        <v>471</v>
      </c>
      <c r="C14" s="86">
        <v>30</v>
      </c>
      <c r="D14" s="86">
        <v>30</v>
      </c>
      <c r="E14" s="86">
        <v>30</v>
      </c>
      <c r="F14" s="93">
        <v>15</v>
      </c>
      <c r="G14" s="93">
        <v>45</v>
      </c>
      <c r="H14" s="93">
        <v>15</v>
      </c>
      <c r="I14" s="93">
        <v>45</v>
      </c>
      <c r="J14" s="88"/>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93" t="s">
        <v>35</v>
      </c>
      <c r="D16" s="93" t="s">
        <v>35</v>
      </c>
      <c r="E16" s="93" t="s">
        <v>35</v>
      </c>
      <c r="F16" s="93" t="s">
        <v>35</v>
      </c>
      <c r="G16" s="93" t="s">
        <v>35</v>
      </c>
      <c r="H16" s="93" t="s">
        <v>35</v>
      </c>
      <c r="I16" s="93" t="s">
        <v>35</v>
      </c>
      <c r="J16" s="88"/>
      <c r="K16" s="67"/>
      <c r="M16" s="7"/>
      <c r="N16" s="8"/>
      <c r="O16" s="8"/>
      <c r="P16" s="8"/>
      <c r="Q16" s="8"/>
      <c r="R16" s="8"/>
      <c r="S16" s="8"/>
    </row>
    <row r="17" spans="2:19" ht="11" customHeight="1" x14ac:dyDescent="0.3">
      <c r="B17" s="153" t="s">
        <v>30</v>
      </c>
      <c r="C17" s="93" t="s">
        <v>35</v>
      </c>
      <c r="D17" s="93" t="s">
        <v>35</v>
      </c>
      <c r="E17" s="93" t="s">
        <v>35</v>
      </c>
      <c r="F17" s="93" t="s">
        <v>35</v>
      </c>
      <c r="G17" s="93" t="s">
        <v>35</v>
      </c>
      <c r="H17" s="93" t="s">
        <v>35</v>
      </c>
      <c r="I17" s="93" t="s">
        <v>35</v>
      </c>
      <c r="J17" s="88"/>
      <c r="K17" s="6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v>50</v>
      </c>
      <c r="D19" s="86">
        <v>50</v>
      </c>
      <c r="E19" s="86">
        <v>50</v>
      </c>
      <c r="F19" s="86">
        <v>10</v>
      </c>
      <c r="G19" s="86">
        <v>100</v>
      </c>
      <c r="H19" s="86">
        <v>10</v>
      </c>
      <c r="I19" s="87">
        <v>100</v>
      </c>
      <c r="J19" s="88"/>
      <c r="K19" s="65" t="s">
        <v>451</v>
      </c>
      <c r="L19" s="3"/>
      <c r="M19" s="7"/>
      <c r="N19" s="8"/>
      <c r="O19" s="8"/>
      <c r="P19" s="8"/>
      <c r="Q19" s="8"/>
      <c r="R19" s="8"/>
      <c r="S19" s="8"/>
    </row>
    <row r="20" spans="2:19" ht="11" customHeight="1" x14ac:dyDescent="0.3">
      <c r="B20" s="57" t="s">
        <v>17</v>
      </c>
      <c r="C20" s="86">
        <v>0</v>
      </c>
      <c r="D20" s="86">
        <v>0</v>
      </c>
      <c r="E20" s="86">
        <v>0</v>
      </c>
      <c r="F20" s="86">
        <v>0</v>
      </c>
      <c r="G20" s="86">
        <v>0</v>
      </c>
      <c r="H20" s="86">
        <v>0</v>
      </c>
      <c r="I20" s="134">
        <v>0</v>
      </c>
      <c r="J20" s="88"/>
      <c r="K20" s="65">
        <v>2</v>
      </c>
      <c r="M20" s="7"/>
      <c r="N20" s="8"/>
      <c r="O20" s="8"/>
      <c r="P20" s="8"/>
      <c r="Q20" s="8"/>
      <c r="R20" s="8"/>
      <c r="S20" s="8"/>
    </row>
    <row r="21" spans="2:19" ht="11" customHeight="1" x14ac:dyDescent="0.3">
      <c r="B21" s="57" t="s">
        <v>18</v>
      </c>
      <c r="C21" s="141">
        <v>0.1</v>
      </c>
      <c r="D21" s="141">
        <v>0.1</v>
      </c>
      <c r="E21" s="141">
        <v>0.1</v>
      </c>
      <c r="F21" s="141">
        <v>0</v>
      </c>
      <c r="G21" s="141">
        <v>0.3</v>
      </c>
      <c r="H21" s="141">
        <v>0</v>
      </c>
      <c r="I21" s="164">
        <v>0.3</v>
      </c>
      <c r="J21" s="88"/>
      <c r="K21" s="65">
        <v>2</v>
      </c>
      <c r="M21" s="7"/>
      <c r="N21" s="8"/>
      <c r="O21" s="8"/>
      <c r="P21" s="8"/>
      <c r="Q21" s="8"/>
      <c r="R21" s="8"/>
      <c r="S21" s="8"/>
    </row>
    <row r="22" spans="2:19" ht="11" customHeight="1" x14ac:dyDescent="0.3">
      <c r="B22" s="57" t="s">
        <v>19</v>
      </c>
      <c r="C22" s="141">
        <v>0.1</v>
      </c>
      <c r="D22" s="141">
        <v>0.1</v>
      </c>
      <c r="E22" s="141">
        <v>0.1</v>
      </c>
      <c r="F22" s="141">
        <v>0</v>
      </c>
      <c r="G22" s="141">
        <v>0.3</v>
      </c>
      <c r="H22" s="141">
        <v>0</v>
      </c>
      <c r="I22" s="164">
        <v>0.3</v>
      </c>
      <c r="J22" s="88"/>
      <c r="K22" s="65">
        <v>2</v>
      </c>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v>0</v>
      </c>
      <c r="D24" s="93">
        <v>0</v>
      </c>
      <c r="E24" s="93">
        <v>0</v>
      </c>
      <c r="F24" s="93">
        <v>0</v>
      </c>
      <c r="G24" s="93">
        <v>0</v>
      </c>
      <c r="H24" s="93">
        <v>0</v>
      </c>
      <c r="I24" s="93">
        <v>0</v>
      </c>
      <c r="J24" s="94"/>
      <c r="K24" s="65"/>
      <c r="M24" s="7"/>
      <c r="N24" s="8"/>
      <c r="O24" s="8"/>
      <c r="P24" s="8"/>
      <c r="Q24" s="8"/>
      <c r="R24" s="8"/>
      <c r="S24" s="8"/>
    </row>
    <row r="25" spans="2:19" ht="11" customHeight="1" x14ac:dyDescent="0.3">
      <c r="B25" s="57" t="s">
        <v>469</v>
      </c>
      <c r="C25" s="93">
        <v>0</v>
      </c>
      <c r="D25" s="93">
        <v>0</v>
      </c>
      <c r="E25" s="93">
        <v>0</v>
      </c>
      <c r="F25" s="93">
        <v>0</v>
      </c>
      <c r="G25" s="93">
        <v>0</v>
      </c>
      <c r="H25" s="93">
        <v>0</v>
      </c>
      <c r="I25" s="93">
        <v>0</v>
      </c>
      <c r="J25" s="94"/>
      <c r="K25" s="65"/>
      <c r="M25" s="7"/>
      <c r="N25" s="8"/>
      <c r="O25" s="8"/>
      <c r="P25" s="8"/>
      <c r="Q25" s="8"/>
      <c r="R25" s="8"/>
      <c r="S25" s="8"/>
    </row>
    <row r="26" spans="2:19" ht="11" customHeight="1" x14ac:dyDescent="0.3">
      <c r="B26" s="57" t="s">
        <v>470</v>
      </c>
      <c r="C26" s="93">
        <v>0</v>
      </c>
      <c r="D26" s="93">
        <v>0</v>
      </c>
      <c r="E26" s="93">
        <v>0</v>
      </c>
      <c r="F26" s="93">
        <v>0</v>
      </c>
      <c r="G26" s="93">
        <v>0</v>
      </c>
      <c r="H26" s="93">
        <v>0</v>
      </c>
      <c r="I26" s="93">
        <v>0</v>
      </c>
      <c r="J26" s="95"/>
      <c r="K26" s="65"/>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4">
        <v>0.85750000000000004</v>
      </c>
      <c r="D28" s="167">
        <v>0.85750000000000004</v>
      </c>
      <c r="E28" s="167">
        <v>0.85750000000000004</v>
      </c>
      <c r="F28" s="144">
        <v>0.6</v>
      </c>
      <c r="G28" s="141">
        <v>6</v>
      </c>
      <c r="H28" s="144">
        <v>0.6</v>
      </c>
      <c r="I28" s="165">
        <v>6</v>
      </c>
      <c r="J28" s="88" t="s">
        <v>452</v>
      </c>
      <c r="K28" s="65" t="s">
        <v>426</v>
      </c>
      <c r="M28" s="7"/>
      <c r="N28" s="11"/>
      <c r="O28" s="11"/>
      <c r="P28" s="11"/>
      <c r="Q28" s="11"/>
      <c r="R28" s="8"/>
      <c r="S28" s="8"/>
    </row>
    <row r="29" spans="2:19" ht="11" customHeight="1" x14ac:dyDescent="0.3">
      <c r="B29" s="57" t="s">
        <v>205</v>
      </c>
      <c r="C29" s="114">
        <v>30</v>
      </c>
      <c r="D29" s="114">
        <v>30</v>
      </c>
      <c r="E29" s="114">
        <v>30</v>
      </c>
      <c r="F29" s="114">
        <v>20</v>
      </c>
      <c r="G29" s="114">
        <v>50</v>
      </c>
      <c r="H29" s="114">
        <v>20</v>
      </c>
      <c r="I29" s="114">
        <v>50</v>
      </c>
      <c r="J29" s="88"/>
      <c r="K29" s="88">
        <v>7</v>
      </c>
      <c r="M29" s="7"/>
      <c r="N29" s="11"/>
      <c r="O29" s="11"/>
      <c r="P29" s="11"/>
      <c r="Q29" s="11"/>
      <c r="R29" s="8"/>
      <c r="S29" s="8"/>
    </row>
    <row r="30" spans="2:19" ht="11" customHeight="1" x14ac:dyDescent="0.3">
      <c r="B30" s="57" t="s">
        <v>206</v>
      </c>
      <c r="C30" s="114">
        <v>70</v>
      </c>
      <c r="D30" s="114">
        <v>70</v>
      </c>
      <c r="E30" s="114">
        <v>70</v>
      </c>
      <c r="F30" s="114">
        <v>50</v>
      </c>
      <c r="G30" s="114">
        <v>80</v>
      </c>
      <c r="H30" s="114">
        <v>50</v>
      </c>
      <c r="I30" s="114">
        <v>80</v>
      </c>
      <c r="J30" s="88"/>
      <c r="K30" s="88">
        <v>7</v>
      </c>
      <c r="M30" s="7"/>
      <c r="N30" s="11"/>
      <c r="O30" s="11"/>
      <c r="P30" s="11"/>
      <c r="Q30" s="11"/>
      <c r="R30" s="8"/>
      <c r="S30" s="8"/>
    </row>
    <row r="31" spans="2:19" ht="11" customHeight="1" x14ac:dyDescent="0.3">
      <c r="B31" s="57" t="s">
        <v>25</v>
      </c>
      <c r="C31" s="151">
        <v>8000</v>
      </c>
      <c r="D31" s="151">
        <v>8000</v>
      </c>
      <c r="E31" s="151">
        <v>8000</v>
      </c>
      <c r="F31" s="110">
        <v>4000</v>
      </c>
      <c r="G31" s="110">
        <v>30000</v>
      </c>
      <c r="H31" s="110">
        <v>4000</v>
      </c>
      <c r="I31" s="110">
        <v>30000</v>
      </c>
      <c r="J31" s="88"/>
      <c r="K31" s="65" t="s">
        <v>453</v>
      </c>
      <c r="M31" s="7"/>
      <c r="N31" s="11"/>
      <c r="O31" s="11"/>
      <c r="P31" s="11"/>
      <c r="Q31" s="11"/>
      <c r="R31" s="8"/>
      <c r="S31" s="8"/>
    </row>
    <row r="32" spans="2:19" ht="11" customHeight="1" x14ac:dyDescent="0.3">
      <c r="B32" s="57" t="s">
        <v>27</v>
      </c>
      <c r="C32" s="141">
        <v>1.325</v>
      </c>
      <c r="D32" s="141">
        <v>1.325</v>
      </c>
      <c r="E32" s="141">
        <v>1.325</v>
      </c>
      <c r="F32" s="169">
        <v>0.5</v>
      </c>
      <c r="G32" s="169">
        <v>3</v>
      </c>
      <c r="H32" s="169">
        <v>0.5</v>
      </c>
      <c r="I32" s="169">
        <v>3</v>
      </c>
      <c r="J32" s="88"/>
      <c r="K32" s="65" t="s">
        <v>454</v>
      </c>
      <c r="M32" s="7"/>
      <c r="N32" s="11"/>
      <c r="O32" s="11"/>
      <c r="P32" s="11"/>
      <c r="Q32" s="11"/>
      <c r="R32" s="8"/>
      <c r="S32" s="8"/>
    </row>
    <row r="33" spans="1:19" ht="11" customHeight="1" x14ac:dyDescent="0.3">
      <c r="B33" s="57" t="s">
        <v>31</v>
      </c>
      <c r="C33" s="86" t="s">
        <v>35</v>
      </c>
      <c r="D33" s="86" t="s">
        <v>35</v>
      </c>
      <c r="E33" s="86" t="s">
        <v>35</v>
      </c>
      <c r="F33" s="86" t="s">
        <v>35</v>
      </c>
      <c r="G33" s="86" t="s">
        <v>35</v>
      </c>
      <c r="H33" s="86" t="s">
        <v>35</v>
      </c>
      <c r="I33" s="169" t="s">
        <v>35</v>
      </c>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53" t="s">
        <v>80</v>
      </c>
      <c r="C35" s="110">
        <v>10000</v>
      </c>
      <c r="D35" s="110">
        <v>10000</v>
      </c>
      <c r="E35" s="110">
        <v>10000</v>
      </c>
      <c r="F35" s="110">
        <v>3000</v>
      </c>
      <c r="G35" s="110">
        <v>20000</v>
      </c>
      <c r="H35" s="110">
        <v>3000</v>
      </c>
      <c r="I35" s="110">
        <v>20000</v>
      </c>
      <c r="J35" s="111" t="s">
        <v>38</v>
      </c>
      <c r="K35" s="65" t="s">
        <v>423</v>
      </c>
      <c r="N35" s="8"/>
      <c r="O35" s="8"/>
      <c r="P35" s="8"/>
      <c r="Q35" s="8"/>
      <c r="R35" s="8"/>
      <c r="S35" s="8"/>
    </row>
    <row r="36" spans="1:19" ht="11" customHeight="1" x14ac:dyDescent="0.3">
      <c r="B36" s="153" t="s">
        <v>207</v>
      </c>
      <c r="C36" s="110">
        <v>10</v>
      </c>
      <c r="D36" s="110">
        <v>10</v>
      </c>
      <c r="E36" s="110">
        <v>10</v>
      </c>
      <c r="F36" s="110">
        <v>4</v>
      </c>
      <c r="G36" s="110">
        <v>12</v>
      </c>
      <c r="H36" s="110">
        <v>4</v>
      </c>
      <c r="I36" s="110">
        <v>12</v>
      </c>
      <c r="J36" s="111" t="s">
        <v>38</v>
      </c>
      <c r="K36" s="65" t="s">
        <v>423</v>
      </c>
      <c r="N36" s="8"/>
      <c r="O36" s="8"/>
      <c r="P36" s="8"/>
      <c r="Q36" s="8"/>
      <c r="R36" s="8"/>
      <c r="S36" s="8"/>
    </row>
    <row r="37" spans="1:19" x14ac:dyDescent="0.3">
      <c r="A37" s="3"/>
      <c r="L37" s="5"/>
    </row>
    <row r="38" spans="1:19" s="1" customFormat="1" ht="11.5" x14ac:dyDescent="0.25">
      <c r="A38" s="3" t="s">
        <v>22</v>
      </c>
      <c r="C38" s="12"/>
      <c r="D38" s="12"/>
      <c r="E38" s="12"/>
      <c r="F38" s="12"/>
      <c r="G38" s="12"/>
    </row>
    <row r="39" spans="1:19" x14ac:dyDescent="0.3">
      <c r="A39" s="14">
        <v>1</v>
      </c>
      <c r="B39" s="15" t="s">
        <v>217</v>
      </c>
      <c r="C39" s="33"/>
      <c r="D39" s="33"/>
      <c r="E39" s="33"/>
      <c r="F39" s="33"/>
      <c r="G39" s="33"/>
      <c r="H39" s="33"/>
      <c r="I39" s="33"/>
      <c r="J39" s="33"/>
      <c r="K39" s="33"/>
    </row>
    <row r="40" spans="1:19" x14ac:dyDescent="0.3">
      <c r="A40" s="14">
        <v>2</v>
      </c>
      <c r="B40" s="33" t="s">
        <v>83</v>
      </c>
      <c r="C40" s="33"/>
      <c r="D40" s="33"/>
      <c r="E40" s="33"/>
      <c r="F40" s="33"/>
      <c r="G40" s="33"/>
      <c r="H40" s="33"/>
      <c r="I40" s="33"/>
      <c r="J40" s="33"/>
      <c r="K40" s="33"/>
    </row>
    <row r="41" spans="1:19" s="1" customFormat="1" x14ac:dyDescent="0.3">
      <c r="A41" s="14">
        <v>3</v>
      </c>
      <c r="B41" s="33" t="s">
        <v>208</v>
      </c>
      <c r="C41" s="33"/>
      <c r="D41" s="33"/>
      <c r="E41" s="33"/>
      <c r="F41" s="33"/>
      <c r="G41" s="33"/>
      <c r="H41" s="33"/>
      <c r="I41" s="33"/>
      <c r="J41" s="33"/>
      <c r="K41" s="33"/>
      <c r="M41" s="5"/>
      <c r="N41" s="5"/>
      <c r="O41" s="5"/>
      <c r="P41" s="5"/>
      <c r="Q41" s="5"/>
      <c r="R41" s="5"/>
      <c r="S41" s="5"/>
    </row>
    <row r="42" spans="1:19" s="1" customFormat="1" x14ac:dyDescent="0.3">
      <c r="A42" s="14">
        <v>4</v>
      </c>
      <c r="B42" s="33" t="s">
        <v>209</v>
      </c>
      <c r="C42" s="33"/>
      <c r="D42" s="33"/>
      <c r="E42" s="33"/>
      <c r="F42" s="33"/>
      <c r="G42" s="33"/>
      <c r="H42" s="33"/>
      <c r="I42" s="33"/>
      <c r="J42" s="33"/>
      <c r="K42" s="33"/>
      <c r="M42" s="5"/>
      <c r="N42" s="5"/>
      <c r="O42" s="5"/>
      <c r="P42" s="5"/>
      <c r="Q42" s="5"/>
      <c r="R42" s="5"/>
      <c r="S42" s="5"/>
    </row>
    <row r="43" spans="1:19" s="1" customFormat="1" x14ac:dyDescent="0.3">
      <c r="A43" s="14">
        <v>5</v>
      </c>
      <c r="B43" s="33" t="s">
        <v>210</v>
      </c>
      <c r="C43" s="33"/>
      <c r="D43" s="33"/>
      <c r="E43" s="33"/>
      <c r="F43" s="33"/>
      <c r="G43" s="33"/>
      <c r="H43" s="33"/>
      <c r="I43" s="33"/>
      <c r="J43" s="33"/>
      <c r="K43" s="33"/>
      <c r="M43" s="5"/>
      <c r="N43" s="5"/>
      <c r="O43" s="5"/>
      <c r="P43" s="5"/>
      <c r="Q43" s="5"/>
      <c r="R43" s="5"/>
      <c r="S43" s="5"/>
    </row>
    <row r="44" spans="1:19" s="1" customFormat="1" x14ac:dyDescent="0.3">
      <c r="A44" s="14">
        <v>6</v>
      </c>
      <c r="B44" s="219" t="s">
        <v>211</v>
      </c>
      <c r="C44" s="219"/>
      <c r="D44" s="219"/>
      <c r="E44" s="219"/>
      <c r="F44" s="219"/>
      <c r="G44" s="219"/>
      <c r="H44" s="219"/>
      <c r="I44" s="219"/>
      <c r="J44" s="219"/>
      <c r="K44" s="219"/>
      <c r="M44" s="5"/>
      <c r="N44" s="5"/>
      <c r="O44" s="5"/>
      <c r="P44" s="5"/>
      <c r="Q44" s="5"/>
      <c r="R44" s="5"/>
      <c r="S44" s="5"/>
    </row>
    <row r="45" spans="1:19" s="1" customFormat="1" x14ac:dyDescent="0.3">
      <c r="A45" s="14">
        <v>7</v>
      </c>
      <c r="B45" s="15" t="s">
        <v>212</v>
      </c>
      <c r="C45" s="25"/>
      <c r="D45" s="25"/>
      <c r="E45" s="25"/>
      <c r="F45" s="25"/>
      <c r="G45" s="25"/>
      <c r="H45" s="25"/>
      <c r="I45" s="25"/>
      <c r="J45" s="25"/>
      <c r="K45" s="25"/>
      <c r="M45" s="5"/>
      <c r="N45" s="5"/>
      <c r="O45" s="5"/>
      <c r="P45" s="5"/>
      <c r="Q45" s="5"/>
      <c r="R45" s="5"/>
      <c r="S45" s="5"/>
    </row>
    <row r="46" spans="1:19" s="1" customFormat="1" x14ac:dyDescent="0.3">
      <c r="A46" s="3" t="s">
        <v>23</v>
      </c>
      <c r="M46" s="5"/>
      <c r="N46" s="5"/>
      <c r="O46" s="5"/>
      <c r="P46" s="5"/>
      <c r="Q46" s="5"/>
      <c r="R46" s="5"/>
      <c r="S46" s="5"/>
    </row>
    <row r="47" spans="1:19" s="1" customFormat="1" x14ac:dyDescent="0.3">
      <c r="A47" s="14" t="s">
        <v>9</v>
      </c>
      <c r="B47" s="15" t="s">
        <v>213</v>
      </c>
      <c r="C47" s="15"/>
      <c r="D47" s="15"/>
      <c r="E47" s="15"/>
      <c r="F47" s="15"/>
      <c r="G47" s="15"/>
      <c r="H47" s="15"/>
      <c r="I47" s="15"/>
      <c r="J47" s="15"/>
      <c r="K47" s="15"/>
      <c r="M47" s="5"/>
      <c r="N47" s="5"/>
      <c r="O47" s="5"/>
      <c r="P47" s="5"/>
      <c r="Q47" s="5"/>
      <c r="R47" s="5"/>
      <c r="S47" s="5"/>
    </row>
    <row r="48" spans="1:19" s="1" customFormat="1" ht="13.5" customHeight="1" x14ac:dyDescent="0.3">
      <c r="A48" s="14" t="s">
        <v>12</v>
      </c>
      <c r="B48" s="219" t="s">
        <v>214</v>
      </c>
      <c r="C48" s="219"/>
      <c r="D48" s="219"/>
      <c r="E48" s="219"/>
      <c r="F48" s="219"/>
      <c r="G48" s="219"/>
      <c r="H48" s="219"/>
      <c r="I48" s="219"/>
      <c r="J48" s="219"/>
      <c r="K48" s="219"/>
      <c r="M48" s="5"/>
      <c r="N48" s="5"/>
      <c r="O48" s="5"/>
      <c r="P48" s="5"/>
      <c r="Q48" s="5"/>
      <c r="R48" s="5"/>
      <c r="S48" s="5"/>
    </row>
    <row r="49" spans="1:19" s="1" customFormat="1" ht="23.25" customHeight="1" x14ac:dyDescent="0.3">
      <c r="A49" s="14" t="s">
        <v>42</v>
      </c>
      <c r="B49" s="219" t="s">
        <v>88</v>
      </c>
      <c r="C49" s="219"/>
      <c r="D49" s="219"/>
      <c r="E49" s="219"/>
      <c r="F49" s="219"/>
      <c r="G49" s="219"/>
      <c r="H49" s="219"/>
      <c r="I49" s="219"/>
      <c r="J49" s="219"/>
      <c r="K49" s="219"/>
      <c r="M49" s="5"/>
      <c r="N49" s="5"/>
      <c r="O49" s="5"/>
      <c r="P49" s="5"/>
      <c r="Q49" s="5"/>
      <c r="R49" s="5"/>
      <c r="S49" s="5"/>
    </row>
    <row r="50" spans="1:19" s="1" customFormat="1" x14ac:dyDescent="0.3">
      <c r="A50" s="14" t="s">
        <v>38</v>
      </c>
      <c r="B50" s="225" t="s">
        <v>215</v>
      </c>
      <c r="C50" s="225"/>
      <c r="D50" s="225"/>
      <c r="E50" s="225"/>
      <c r="F50" s="225"/>
      <c r="G50" s="225"/>
      <c r="H50" s="225"/>
      <c r="I50" s="225"/>
      <c r="J50" s="225"/>
      <c r="K50" s="225"/>
      <c r="M50" s="5"/>
      <c r="N50" s="5"/>
      <c r="O50" s="5"/>
      <c r="P50" s="5"/>
      <c r="Q50" s="5"/>
      <c r="R50" s="5"/>
      <c r="S50" s="5"/>
    </row>
    <row r="51" spans="1:19" s="1" customFormat="1" x14ac:dyDescent="0.3">
      <c r="A51" s="14" t="s">
        <v>44</v>
      </c>
      <c r="B51" s="15" t="s">
        <v>57</v>
      </c>
      <c r="C51" s="15"/>
      <c r="D51" s="15"/>
      <c r="E51" s="15"/>
      <c r="F51" s="15"/>
      <c r="G51" s="15"/>
      <c r="H51" s="15"/>
      <c r="I51" s="15"/>
      <c r="J51" s="15"/>
      <c r="K51" s="15"/>
      <c r="M51" s="5"/>
      <c r="N51" s="5"/>
      <c r="O51" s="5"/>
      <c r="P51" s="5"/>
      <c r="Q51" s="5"/>
      <c r="R51" s="5"/>
      <c r="S51" s="5"/>
    </row>
    <row r="52" spans="1:19" s="1" customFormat="1" x14ac:dyDescent="0.3">
      <c r="A52" s="14"/>
      <c r="B52" s="15"/>
      <c r="C52" s="15"/>
      <c r="D52" s="15"/>
      <c r="E52" s="15"/>
      <c r="F52" s="15"/>
      <c r="G52" s="15"/>
      <c r="H52" s="15"/>
      <c r="I52" s="15"/>
      <c r="J52" s="15"/>
      <c r="K52" s="15"/>
      <c r="M52" s="5"/>
      <c r="N52" s="5"/>
      <c r="O52" s="5"/>
      <c r="P52" s="5"/>
      <c r="Q52" s="5"/>
      <c r="R52" s="5"/>
      <c r="S52" s="5"/>
    </row>
    <row r="53" spans="1:19" s="1" customFormat="1" x14ac:dyDescent="0.3">
      <c r="A53" s="13"/>
      <c r="M53" s="5"/>
      <c r="N53" s="5"/>
      <c r="O53" s="5"/>
      <c r="P53" s="5"/>
      <c r="Q53" s="5"/>
      <c r="R53" s="5"/>
      <c r="S53" s="5"/>
    </row>
    <row r="54" spans="1:19" s="1" customFormat="1" x14ac:dyDescent="0.3">
      <c r="A54" s="13"/>
      <c r="M54" s="5"/>
      <c r="N54" s="5"/>
      <c r="O54" s="5"/>
      <c r="P54" s="5"/>
      <c r="Q54" s="5"/>
      <c r="R54" s="5"/>
      <c r="S54" s="5"/>
    </row>
    <row r="56" spans="1:19" s="1" customFormat="1" x14ac:dyDescent="0.3">
      <c r="B56" s="5"/>
      <c r="M56" s="5"/>
      <c r="N56" s="5"/>
      <c r="O56" s="5"/>
      <c r="P56" s="5"/>
      <c r="Q56" s="5"/>
      <c r="R56" s="5"/>
      <c r="S56" s="5"/>
    </row>
    <row r="57" spans="1:19" s="1" customFormat="1" x14ac:dyDescent="0.3">
      <c r="B57" s="5"/>
      <c r="M57" s="5"/>
      <c r="N57" s="5"/>
      <c r="O57" s="5"/>
      <c r="P57" s="5"/>
      <c r="Q57" s="5"/>
      <c r="R57" s="5"/>
      <c r="S57" s="5"/>
    </row>
  </sheetData>
  <mergeCells count="12">
    <mergeCell ref="B50:K50"/>
    <mergeCell ref="M23:S23"/>
    <mergeCell ref="M33:S33"/>
    <mergeCell ref="B44:K44"/>
    <mergeCell ref="B48:K48"/>
    <mergeCell ref="B49:K49"/>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0:K18 K20:K27 K29:K30 K33:K34"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N300"/>
  <sheetViews>
    <sheetView zoomScaleNormal="100" workbookViewId="0">
      <selection activeCell="Q14" sqref="Q14"/>
    </sheetView>
  </sheetViews>
  <sheetFormatPr defaultColWidth="8.90625" defaultRowHeight="14.5" x14ac:dyDescent="0.35"/>
  <cols>
    <col min="1" max="2" width="8.90625" style="38"/>
    <col min="3" max="3" width="31" style="38" customWidth="1"/>
    <col min="4" max="11" width="7.36328125" style="38" customWidth="1"/>
    <col min="12" max="12" width="8.90625" style="38" customWidth="1"/>
    <col min="13" max="16384" width="8.90625" style="38"/>
  </cols>
  <sheetData>
    <row r="1" spans="2:14" ht="11" customHeight="1" x14ac:dyDescent="0.35">
      <c r="B1" s="226" t="s">
        <v>1</v>
      </c>
      <c r="C1" s="226"/>
      <c r="D1" s="202"/>
      <c r="E1" s="227" t="s">
        <v>218</v>
      </c>
      <c r="F1" s="227"/>
      <c r="G1" s="227"/>
      <c r="H1" s="227"/>
      <c r="I1" s="227"/>
      <c r="J1" s="227"/>
      <c r="K1" s="227"/>
      <c r="L1" s="227"/>
      <c r="N1" s="4"/>
    </row>
    <row r="2" spans="2:14" ht="11" customHeight="1" x14ac:dyDescent="0.35">
      <c r="B2" s="228"/>
      <c r="C2" s="228"/>
      <c r="D2" s="227">
        <v>2020</v>
      </c>
      <c r="E2" s="227">
        <v>2030</v>
      </c>
      <c r="F2" s="227">
        <v>2050</v>
      </c>
      <c r="G2" s="227" t="s">
        <v>33</v>
      </c>
      <c r="H2" s="227"/>
      <c r="I2" s="227" t="s">
        <v>2</v>
      </c>
      <c r="J2" s="227"/>
      <c r="K2" s="227" t="s">
        <v>3</v>
      </c>
      <c r="L2" s="227" t="s">
        <v>4</v>
      </c>
      <c r="N2" s="36"/>
    </row>
    <row r="3" spans="2:14" ht="11" customHeight="1" x14ac:dyDescent="0.35">
      <c r="B3" s="228"/>
      <c r="C3" s="228"/>
      <c r="D3" s="227"/>
      <c r="E3" s="227"/>
      <c r="F3" s="227"/>
      <c r="G3" s="227"/>
      <c r="H3" s="227"/>
      <c r="I3" s="227"/>
      <c r="J3" s="227"/>
      <c r="K3" s="227"/>
      <c r="L3" s="227"/>
    </row>
    <row r="4" spans="2:14" ht="11" customHeight="1" x14ac:dyDescent="0.35">
      <c r="B4" s="226" t="s">
        <v>5</v>
      </c>
      <c r="C4" s="226"/>
      <c r="D4" s="203"/>
      <c r="E4" s="203"/>
      <c r="F4" s="203"/>
      <c r="G4" s="202" t="s">
        <v>6</v>
      </c>
      <c r="H4" s="202" t="s">
        <v>7</v>
      </c>
      <c r="I4" s="202" t="s">
        <v>6</v>
      </c>
      <c r="J4" s="202" t="s">
        <v>7</v>
      </c>
      <c r="K4" s="203"/>
      <c r="L4" s="202"/>
    </row>
    <row r="5" spans="2:14" ht="11" customHeight="1" x14ac:dyDescent="0.35">
      <c r="B5" s="228" t="s">
        <v>219</v>
      </c>
      <c r="C5" s="228"/>
      <c r="D5" s="204">
        <v>6</v>
      </c>
      <c r="E5" s="204">
        <v>7</v>
      </c>
      <c r="F5" s="204">
        <v>8</v>
      </c>
      <c r="G5" s="204">
        <v>5</v>
      </c>
      <c r="H5" s="204">
        <v>9</v>
      </c>
      <c r="I5" s="204">
        <v>7</v>
      </c>
      <c r="J5" s="204">
        <v>12</v>
      </c>
      <c r="K5" s="205" t="s">
        <v>9</v>
      </c>
      <c r="L5" s="205" t="s">
        <v>455</v>
      </c>
    </row>
    <row r="6" spans="2:14" ht="11" customHeight="1" x14ac:dyDescent="0.35">
      <c r="B6" s="228" t="s">
        <v>220</v>
      </c>
      <c r="C6" s="228"/>
      <c r="D6" s="204">
        <v>18</v>
      </c>
      <c r="E6" s="204">
        <v>21</v>
      </c>
      <c r="F6" s="204">
        <v>24</v>
      </c>
      <c r="G6" s="204">
        <v>16</v>
      </c>
      <c r="H6" s="204">
        <v>21</v>
      </c>
      <c r="I6" s="204">
        <v>22</v>
      </c>
      <c r="J6" s="204">
        <v>28</v>
      </c>
      <c r="K6" s="205" t="s">
        <v>377</v>
      </c>
      <c r="L6" s="205" t="s">
        <v>455</v>
      </c>
    </row>
    <row r="7" spans="2:14" ht="11" customHeight="1" x14ac:dyDescent="0.35">
      <c r="B7" s="228" t="s">
        <v>221</v>
      </c>
      <c r="C7" s="228"/>
      <c r="D7" s="204">
        <v>3</v>
      </c>
      <c r="E7" s="204">
        <v>3.5</v>
      </c>
      <c r="F7" s="204">
        <v>4</v>
      </c>
      <c r="G7" s="204">
        <v>2.7</v>
      </c>
      <c r="H7" s="204">
        <v>3.5</v>
      </c>
      <c r="I7" s="204">
        <v>3.7</v>
      </c>
      <c r="J7" s="204">
        <v>4.7</v>
      </c>
      <c r="K7" s="205" t="s">
        <v>377</v>
      </c>
      <c r="L7" s="205" t="s">
        <v>455</v>
      </c>
    </row>
    <row r="8" spans="2:14" ht="11" customHeight="1" x14ac:dyDescent="0.35">
      <c r="B8" s="228" t="s">
        <v>222</v>
      </c>
      <c r="C8" s="228"/>
      <c r="D8" s="204">
        <v>91</v>
      </c>
      <c r="E8" s="204">
        <v>92</v>
      </c>
      <c r="F8" s="204">
        <v>92</v>
      </c>
      <c r="G8" s="204">
        <v>90</v>
      </c>
      <c r="H8" s="204">
        <v>92</v>
      </c>
      <c r="I8" s="204">
        <v>91</v>
      </c>
      <c r="J8" s="204">
        <v>94</v>
      </c>
      <c r="K8" s="205" t="s">
        <v>42</v>
      </c>
      <c r="L8" s="205" t="s">
        <v>456</v>
      </c>
    </row>
    <row r="9" spans="2:14" ht="11" customHeight="1" x14ac:dyDescent="0.35">
      <c r="B9" s="228" t="s">
        <v>223</v>
      </c>
      <c r="C9" s="228"/>
      <c r="D9" s="204">
        <v>95</v>
      </c>
      <c r="E9" s="204">
        <v>96</v>
      </c>
      <c r="F9" s="204">
        <v>96</v>
      </c>
      <c r="G9" s="204">
        <v>95</v>
      </c>
      <c r="H9" s="204">
        <v>96</v>
      </c>
      <c r="I9" s="204">
        <v>95</v>
      </c>
      <c r="J9" s="204">
        <v>97</v>
      </c>
      <c r="K9" s="205" t="s">
        <v>42</v>
      </c>
      <c r="L9" s="205" t="s">
        <v>456</v>
      </c>
    </row>
    <row r="10" spans="2:14" ht="11" customHeight="1" x14ac:dyDescent="0.35">
      <c r="B10" s="228" t="s">
        <v>475</v>
      </c>
      <c r="C10" s="228"/>
      <c r="D10" s="204">
        <v>98</v>
      </c>
      <c r="E10" s="204">
        <v>98.5</v>
      </c>
      <c r="F10" s="204">
        <v>98.5</v>
      </c>
      <c r="G10" s="204">
        <v>98</v>
      </c>
      <c r="H10" s="204">
        <v>98.5</v>
      </c>
      <c r="I10" s="204">
        <v>98</v>
      </c>
      <c r="J10" s="204">
        <v>99</v>
      </c>
      <c r="K10" s="205" t="s">
        <v>38</v>
      </c>
      <c r="L10" s="205">
        <v>2</v>
      </c>
    </row>
    <row r="11" spans="2:14" ht="11" customHeight="1" x14ac:dyDescent="0.35">
      <c r="B11" s="229" t="s">
        <v>224</v>
      </c>
      <c r="C11" s="229"/>
      <c r="D11" s="204">
        <v>97</v>
      </c>
      <c r="E11" s="204">
        <v>97.5</v>
      </c>
      <c r="F11" s="204">
        <v>97.5</v>
      </c>
      <c r="G11" s="204">
        <v>97</v>
      </c>
      <c r="H11" s="204">
        <v>98</v>
      </c>
      <c r="I11" s="204">
        <v>97</v>
      </c>
      <c r="J11" s="204">
        <v>98</v>
      </c>
      <c r="K11" s="205" t="s">
        <v>38</v>
      </c>
      <c r="L11" s="205">
        <v>2</v>
      </c>
    </row>
    <row r="12" spans="2:14" ht="11" customHeight="1" x14ac:dyDescent="0.35">
      <c r="B12" s="228" t="s">
        <v>225</v>
      </c>
      <c r="C12" s="228"/>
      <c r="D12" s="204">
        <v>0.1</v>
      </c>
      <c r="E12" s="204">
        <v>0.1</v>
      </c>
      <c r="F12" s="204">
        <v>0.1</v>
      </c>
      <c r="G12" s="204">
        <v>0.05</v>
      </c>
      <c r="H12" s="204">
        <v>0.2</v>
      </c>
      <c r="I12" s="204">
        <v>0.05</v>
      </c>
      <c r="J12" s="204">
        <v>0.15</v>
      </c>
      <c r="K12" s="205" t="s">
        <v>44</v>
      </c>
      <c r="L12" s="205" t="s">
        <v>457</v>
      </c>
    </row>
    <row r="13" spans="2:14" ht="11" customHeight="1" x14ac:dyDescent="0.35">
      <c r="B13" s="228" t="s">
        <v>13</v>
      </c>
      <c r="C13" s="228"/>
      <c r="D13" s="204">
        <v>0.38</v>
      </c>
      <c r="E13" s="204">
        <v>0.35</v>
      </c>
      <c r="F13" s="204">
        <v>0.25</v>
      </c>
      <c r="G13" s="204">
        <v>0.2</v>
      </c>
      <c r="H13" s="204">
        <v>0.5</v>
      </c>
      <c r="I13" s="204">
        <v>0.1</v>
      </c>
      <c r="J13" s="204">
        <v>0.3</v>
      </c>
      <c r="K13" s="205" t="s">
        <v>49</v>
      </c>
      <c r="L13" s="205">
        <v>0</v>
      </c>
    </row>
    <row r="14" spans="2:14" ht="11" customHeight="1" x14ac:dyDescent="0.35">
      <c r="B14" s="228" t="s">
        <v>14</v>
      </c>
      <c r="C14" s="228"/>
      <c r="D14" s="204">
        <v>0.2</v>
      </c>
      <c r="E14" s="204">
        <v>0.1</v>
      </c>
      <c r="F14" s="204">
        <v>0.1</v>
      </c>
      <c r="G14" s="204">
        <v>0.1</v>
      </c>
      <c r="H14" s="204">
        <v>0.25</v>
      </c>
      <c r="I14" s="204">
        <v>0.05</v>
      </c>
      <c r="J14" s="204">
        <v>0.2</v>
      </c>
      <c r="K14" s="205" t="s">
        <v>49</v>
      </c>
      <c r="L14" s="205">
        <v>0</v>
      </c>
    </row>
    <row r="15" spans="2:14" ht="11" customHeight="1" x14ac:dyDescent="0.35">
      <c r="B15" s="228" t="s">
        <v>15</v>
      </c>
      <c r="C15" s="228"/>
      <c r="D15" s="204">
        <v>20</v>
      </c>
      <c r="E15" s="204">
        <v>25</v>
      </c>
      <c r="F15" s="204">
        <v>30</v>
      </c>
      <c r="G15" s="204">
        <v>15</v>
      </c>
      <c r="H15" s="204">
        <v>25</v>
      </c>
      <c r="I15" s="204">
        <v>20</v>
      </c>
      <c r="J15" s="204">
        <v>45</v>
      </c>
      <c r="K15" s="205" t="s">
        <v>51</v>
      </c>
      <c r="L15" s="205" t="s">
        <v>458</v>
      </c>
    </row>
    <row r="16" spans="2:14" ht="11" customHeight="1" x14ac:dyDescent="0.35">
      <c r="B16" s="228" t="s">
        <v>16</v>
      </c>
      <c r="C16" s="228"/>
      <c r="D16" s="204">
        <v>0.2</v>
      </c>
      <c r="E16" s="204">
        <v>0.2</v>
      </c>
      <c r="F16" s="204">
        <v>0.2</v>
      </c>
      <c r="G16" s="204">
        <v>0.2</v>
      </c>
      <c r="H16" s="204">
        <v>0.25</v>
      </c>
      <c r="I16" s="204">
        <v>0.1</v>
      </c>
      <c r="J16" s="204">
        <v>0.25</v>
      </c>
      <c r="K16" s="205">
        <v>0</v>
      </c>
      <c r="L16" s="205">
        <v>38</v>
      </c>
    </row>
    <row r="17" spans="2:12" ht="11" customHeight="1" x14ac:dyDescent="0.35">
      <c r="B17" s="226" t="s">
        <v>226</v>
      </c>
      <c r="C17" s="226"/>
      <c r="D17" s="206"/>
      <c r="E17" s="206"/>
      <c r="F17" s="206"/>
      <c r="G17" s="206"/>
      <c r="H17" s="206"/>
      <c r="I17" s="206"/>
      <c r="J17" s="206"/>
      <c r="K17" s="206"/>
      <c r="L17" s="206"/>
    </row>
    <row r="18" spans="2:12" ht="11" customHeight="1" x14ac:dyDescent="0.35">
      <c r="B18" s="228" t="s">
        <v>227</v>
      </c>
      <c r="C18" s="228"/>
      <c r="D18" s="204" t="s">
        <v>378</v>
      </c>
      <c r="E18" s="204" t="s">
        <v>378</v>
      </c>
      <c r="F18" s="204" t="s">
        <v>378</v>
      </c>
      <c r="G18" s="204" t="s">
        <v>378</v>
      </c>
      <c r="H18" s="204" t="s">
        <v>378</v>
      </c>
      <c r="I18" s="204" t="s">
        <v>378</v>
      </c>
      <c r="J18" s="204" t="s">
        <v>378</v>
      </c>
      <c r="K18" s="205" t="s">
        <v>58</v>
      </c>
      <c r="L18" s="205">
        <v>53</v>
      </c>
    </row>
    <row r="19" spans="2:12" ht="11" customHeight="1" x14ac:dyDescent="0.35">
      <c r="B19" s="228" t="s">
        <v>228</v>
      </c>
      <c r="C19" s="228"/>
      <c r="D19" s="204" t="s">
        <v>378</v>
      </c>
      <c r="E19" s="204" t="s">
        <v>378</v>
      </c>
      <c r="F19" s="204" t="s">
        <v>378</v>
      </c>
      <c r="G19" s="204" t="s">
        <v>378</v>
      </c>
      <c r="H19" s="204" t="s">
        <v>378</v>
      </c>
      <c r="I19" s="204" t="s">
        <v>378</v>
      </c>
      <c r="J19" s="204" t="s">
        <v>378</v>
      </c>
      <c r="K19" s="205" t="s">
        <v>58</v>
      </c>
      <c r="L19" s="205">
        <v>53</v>
      </c>
    </row>
    <row r="20" spans="2:12" ht="11" customHeight="1" x14ac:dyDescent="0.35">
      <c r="B20" s="226" t="s">
        <v>229</v>
      </c>
      <c r="C20" s="226"/>
      <c r="D20" s="206"/>
      <c r="E20" s="206"/>
      <c r="F20" s="206"/>
      <c r="G20" s="206"/>
      <c r="H20" s="206"/>
      <c r="I20" s="206"/>
      <c r="J20" s="206"/>
      <c r="K20" s="206"/>
      <c r="L20" s="206"/>
    </row>
    <row r="21" spans="2:12" ht="11" customHeight="1" x14ac:dyDescent="0.35">
      <c r="B21" s="228" t="s">
        <v>230</v>
      </c>
      <c r="C21" s="228"/>
      <c r="D21" s="207">
        <v>0.48815999999999993</v>
      </c>
      <c r="E21" s="207">
        <v>0.34125999999999995</v>
      </c>
      <c r="F21" s="207">
        <v>0.15254999999999999</v>
      </c>
      <c r="G21" s="207">
        <v>0.36159999999999998</v>
      </c>
      <c r="H21" s="207">
        <v>0.62602000000000002</v>
      </c>
      <c r="I21" s="207">
        <v>7.4579999999999994E-2</v>
      </c>
      <c r="J21" s="207">
        <v>0.34464999999999996</v>
      </c>
      <c r="K21" s="205" t="s">
        <v>98</v>
      </c>
      <c r="L21" s="205" t="s">
        <v>459</v>
      </c>
    </row>
    <row r="22" spans="2:12" ht="11" customHeight="1" x14ac:dyDescent="0.35">
      <c r="B22" s="230" t="s">
        <v>231</v>
      </c>
      <c r="C22" s="228"/>
      <c r="D22" s="207">
        <v>0.14915999999999999</v>
      </c>
      <c r="E22" s="207">
        <v>7.0059999999999997E-2</v>
      </c>
      <c r="F22" s="207">
        <v>3.9550000000000002E-2</v>
      </c>
      <c r="G22" s="207">
        <v>7.9100000000000004E-2</v>
      </c>
      <c r="H22" s="207">
        <v>0.21356999999999998</v>
      </c>
      <c r="I22" s="207">
        <v>2.9379999999999996E-2</v>
      </c>
      <c r="J22" s="207">
        <v>0.12994999999999998</v>
      </c>
      <c r="K22" s="205" t="s">
        <v>117</v>
      </c>
      <c r="L22" s="205">
        <v>44</v>
      </c>
    </row>
    <row r="23" spans="2:12" ht="11" customHeight="1" x14ac:dyDescent="0.35">
      <c r="B23" s="230" t="s">
        <v>232</v>
      </c>
      <c r="C23" s="228"/>
      <c r="D23" s="207">
        <v>0.30509999999999998</v>
      </c>
      <c r="E23" s="207">
        <v>0.18079999999999999</v>
      </c>
      <c r="F23" s="207">
        <v>6.7799999999999985E-2</v>
      </c>
      <c r="G23" s="207">
        <v>0.27119999999999994</v>
      </c>
      <c r="H23" s="207">
        <v>0.57629999999999992</v>
      </c>
      <c r="I23" s="207">
        <v>4.5199999999999997E-2</v>
      </c>
      <c r="J23" s="207">
        <v>0.28249999999999997</v>
      </c>
      <c r="K23" s="205" t="s">
        <v>119</v>
      </c>
      <c r="L23" s="205" t="s">
        <v>460</v>
      </c>
    </row>
    <row r="24" spans="2:12" ht="11" customHeight="1" x14ac:dyDescent="0.35">
      <c r="B24" s="230" t="s">
        <v>233</v>
      </c>
      <c r="C24" s="228"/>
      <c r="D24" s="207">
        <v>0.11299999999999999</v>
      </c>
      <c r="E24" s="207">
        <v>9.0399999999999994E-2</v>
      </c>
      <c r="F24" s="207">
        <v>4.5199999999999997E-2</v>
      </c>
      <c r="G24" s="207">
        <v>0.10169999999999998</v>
      </c>
      <c r="H24" s="207">
        <v>0.12429999999999999</v>
      </c>
      <c r="I24" s="207">
        <v>2.2599999999999999E-2</v>
      </c>
      <c r="J24" s="207">
        <v>0.12429999999999999</v>
      </c>
      <c r="K24" s="205" t="s">
        <v>121</v>
      </c>
      <c r="L24" s="205" t="s">
        <v>461</v>
      </c>
    </row>
    <row r="25" spans="2:12" ht="11" customHeight="1" x14ac:dyDescent="0.35">
      <c r="B25" s="228" t="s">
        <v>234</v>
      </c>
      <c r="C25" s="228"/>
      <c r="D25" s="207">
        <v>0.61019999999999996</v>
      </c>
      <c r="E25" s="207">
        <v>0.61019999999999996</v>
      </c>
      <c r="F25" s="207">
        <v>0.61019999999999996</v>
      </c>
      <c r="G25" s="207">
        <v>0.50849999999999995</v>
      </c>
      <c r="H25" s="207">
        <v>0.61019999999999996</v>
      </c>
      <c r="I25" s="207">
        <v>0.45199999999999996</v>
      </c>
      <c r="J25" s="207">
        <v>0.61019999999999996</v>
      </c>
      <c r="K25" s="205" t="s">
        <v>123</v>
      </c>
      <c r="L25" s="205">
        <v>22</v>
      </c>
    </row>
    <row r="26" spans="2:12" ht="11" customHeight="1" x14ac:dyDescent="0.35">
      <c r="B26" s="228" t="s">
        <v>235</v>
      </c>
      <c r="C26" s="228"/>
      <c r="D26" s="208">
        <v>2.2599999999999998</v>
      </c>
      <c r="E26" s="208">
        <v>2.0339999999999998</v>
      </c>
      <c r="F26" s="208">
        <v>1.8079999999999998</v>
      </c>
      <c r="G26" s="208">
        <v>0.45199999999999996</v>
      </c>
      <c r="H26" s="208">
        <v>6.3279999999999994</v>
      </c>
      <c r="I26" s="208">
        <v>0.33899999999999997</v>
      </c>
      <c r="J26" s="208">
        <v>2.8249999999999997</v>
      </c>
      <c r="K26" s="205" t="s">
        <v>379</v>
      </c>
      <c r="L26" s="205">
        <v>55</v>
      </c>
    </row>
    <row r="27" spans="2:12" ht="11" customHeight="1" x14ac:dyDescent="0.35">
      <c r="B27" s="226" t="s">
        <v>79</v>
      </c>
      <c r="C27" s="226"/>
      <c r="D27" s="206"/>
      <c r="E27" s="206"/>
      <c r="F27" s="206"/>
      <c r="G27" s="206"/>
      <c r="H27" s="206"/>
      <c r="I27" s="206"/>
      <c r="J27" s="206"/>
      <c r="K27" s="206"/>
      <c r="L27" s="206"/>
    </row>
    <row r="28" spans="2:12" ht="11" customHeight="1" x14ac:dyDescent="0.35">
      <c r="B28" s="228" t="s">
        <v>236</v>
      </c>
      <c r="C28" s="228"/>
      <c r="D28" s="207">
        <v>0.26216</v>
      </c>
      <c r="E28" s="207">
        <v>0.16045999999999996</v>
      </c>
      <c r="F28" s="207">
        <v>8.4749999999999992E-2</v>
      </c>
      <c r="G28" s="207">
        <v>0.18079999999999999</v>
      </c>
      <c r="H28" s="207">
        <v>0.29266999999999999</v>
      </c>
      <c r="I28" s="207">
        <v>5.1979999999999991E-2</v>
      </c>
      <c r="J28" s="207">
        <v>0.19887999999999997</v>
      </c>
      <c r="K28" s="205" t="s">
        <v>380</v>
      </c>
      <c r="L28" s="205" t="s">
        <v>459</v>
      </c>
    </row>
    <row r="29" spans="2:12" ht="11" customHeight="1" x14ac:dyDescent="0.35">
      <c r="B29" s="228" t="s">
        <v>237</v>
      </c>
      <c r="C29" s="228"/>
      <c r="D29" s="207">
        <v>0.30509999999999998</v>
      </c>
      <c r="E29" s="207">
        <v>0.18079999999999999</v>
      </c>
      <c r="F29" s="207">
        <v>6.7799999999999985E-2</v>
      </c>
      <c r="G29" s="207">
        <v>0.27119999999999994</v>
      </c>
      <c r="H29" s="207">
        <v>0.57629999999999992</v>
      </c>
      <c r="I29" s="207">
        <v>4.5199999999999997E-2</v>
      </c>
      <c r="J29" s="207">
        <v>0.28249999999999997</v>
      </c>
      <c r="K29" s="205" t="s">
        <v>381</v>
      </c>
      <c r="L29" s="205" t="s">
        <v>460</v>
      </c>
    </row>
    <row r="30" spans="2:12" ht="11" customHeight="1" x14ac:dyDescent="0.35">
      <c r="B30" s="228" t="s">
        <v>238</v>
      </c>
      <c r="C30" s="228"/>
      <c r="D30" s="207">
        <v>0.37290000000000001</v>
      </c>
      <c r="E30" s="207">
        <v>0.22599999999999998</v>
      </c>
      <c r="F30" s="207">
        <v>9.0399999999999994E-2</v>
      </c>
      <c r="G30" s="207">
        <v>0.31640000000000001</v>
      </c>
      <c r="H30" s="207">
        <v>0.65539999999999987</v>
      </c>
      <c r="I30" s="207">
        <v>5.6499999999999995E-2</v>
      </c>
      <c r="J30" s="207">
        <v>0.35029999999999994</v>
      </c>
      <c r="K30" s="205" t="s">
        <v>94</v>
      </c>
      <c r="L30" s="205" t="s">
        <v>462</v>
      </c>
    </row>
    <row r="31" spans="2:12" ht="11" customHeight="1" x14ac:dyDescent="0.35">
      <c r="B31" s="228" t="s">
        <v>239</v>
      </c>
      <c r="C31" s="228"/>
      <c r="D31" s="209">
        <v>14000</v>
      </c>
      <c r="E31" s="209">
        <v>30000</v>
      </c>
      <c r="F31" s="209">
        <v>50000</v>
      </c>
      <c r="G31" s="209">
        <v>10000</v>
      </c>
      <c r="H31" s="209">
        <v>16000</v>
      </c>
      <c r="I31" s="209">
        <v>20000</v>
      </c>
      <c r="J31" s="209">
        <v>70000</v>
      </c>
      <c r="K31" s="205" t="s">
        <v>127</v>
      </c>
      <c r="L31" s="205" t="s">
        <v>463</v>
      </c>
    </row>
    <row r="32" spans="2:12" ht="11" customHeight="1" x14ac:dyDescent="0.35">
      <c r="B32" s="228" t="s">
        <v>240</v>
      </c>
      <c r="C32" s="228"/>
      <c r="D32" s="209">
        <v>700</v>
      </c>
      <c r="E32" s="209">
        <v>900</v>
      </c>
      <c r="F32" s="209">
        <v>1200</v>
      </c>
      <c r="G32" s="209">
        <v>600</v>
      </c>
      <c r="H32" s="209">
        <v>900</v>
      </c>
      <c r="I32" s="209">
        <v>1000</v>
      </c>
      <c r="J32" s="209">
        <v>2000</v>
      </c>
      <c r="K32" s="205" t="s">
        <v>382</v>
      </c>
      <c r="L32" s="205" t="s">
        <v>464</v>
      </c>
    </row>
    <row r="33" spans="2:12" ht="11" customHeight="1" x14ac:dyDescent="0.35">
      <c r="B33" s="228" t="s">
        <v>241</v>
      </c>
      <c r="C33" s="228"/>
      <c r="D33" s="209">
        <v>800</v>
      </c>
      <c r="E33" s="209">
        <v>1000</v>
      </c>
      <c r="F33" s="209">
        <v>1400</v>
      </c>
      <c r="G33" s="209">
        <v>750</v>
      </c>
      <c r="H33" s="209">
        <v>900</v>
      </c>
      <c r="I33" s="209">
        <v>1200</v>
      </c>
      <c r="J33" s="209">
        <v>2000</v>
      </c>
      <c r="K33" s="205" t="s">
        <v>382</v>
      </c>
      <c r="L33" s="205" t="s">
        <v>464</v>
      </c>
    </row>
    <row r="34" spans="2:12" ht="11" customHeight="1" x14ac:dyDescent="0.35">
      <c r="B34" s="228" t="s">
        <v>242</v>
      </c>
      <c r="C34" s="228"/>
      <c r="D34" s="204">
        <v>105</v>
      </c>
      <c r="E34" s="204">
        <v>139</v>
      </c>
      <c r="F34" s="204">
        <v>209</v>
      </c>
      <c r="G34" s="204">
        <v>100</v>
      </c>
      <c r="H34" s="204">
        <v>140</v>
      </c>
      <c r="I34" s="204">
        <v>150</v>
      </c>
      <c r="J34" s="204">
        <v>300</v>
      </c>
      <c r="K34" s="205" t="s">
        <v>382</v>
      </c>
      <c r="L34" s="205" t="s">
        <v>464</v>
      </c>
    </row>
    <row r="35" spans="2:12" ht="11" customHeight="1" x14ac:dyDescent="0.35">
      <c r="B35" s="228" t="s">
        <v>243</v>
      </c>
      <c r="C35" s="228"/>
      <c r="D35" s="204">
        <v>130</v>
      </c>
      <c r="E35" s="204">
        <v>173</v>
      </c>
      <c r="F35" s="204">
        <v>260</v>
      </c>
      <c r="G35" s="204">
        <v>150</v>
      </c>
      <c r="H35" s="204">
        <v>200</v>
      </c>
      <c r="I35" s="204">
        <v>200</v>
      </c>
      <c r="J35" s="204">
        <v>400</v>
      </c>
      <c r="K35" s="205" t="s">
        <v>382</v>
      </c>
      <c r="L35" s="205" t="s">
        <v>464</v>
      </c>
    </row>
    <row r="36" spans="2:12" x14ac:dyDescent="0.35">
      <c r="B36" s="39"/>
      <c r="C36" s="39"/>
      <c r="D36" s="39"/>
      <c r="E36" s="39"/>
      <c r="F36" s="39"/>
      <c r="G36" s="39"/>
      <c r="H36" s="39"/>
      <c r="I36" s="39"/>
      <c r="J36" s="39"/>
      <c r="K36" s="39"/>
      <c r="L36" s="39"/>
    </row>
    <row r="37" spans="2:12" x14ac:dyDescent="0.35">
      <c r="B37" s="40" t="s">
        <v>244</v>
      </c>
      <c r="C37" s="39"/>
      <c r="D37" s="39"/>
      <c r="E37" s="39"/>
      <c r="F37" s="39"/>
      <c r="G37" s="39"/>
      <c r="H37" s="39"/>
      <c r="I37" s="39"/>
      <c r="J37" s="39"/>
      <c r="K37" s="39"/>
      <c r="L37" s="39"/>
    </row>
    <row r="38" spans="2:12" x14ac:dyDescent="0.35">
      <c r="B38" s="41" t="s">
        <v>245</v>
      </c>
      <c r="C38" s="39"/>
      <c r="D38" s="39"/>
      <c r="E38" s="39"/>
      <c r="F38" s="39"/>
      <c r="G38" s="39"/>
      <c r="H38" s="39"/>
      <c r="I38" s="39"/>
      <c r="J38" s="39"/>
      <c r="K38" s="39"/>
      <c r="L38" s="39"/>
    </row>
    <row r="39" spans="2:12" x14ac:dyDescent="0.35">
      <c r="B39" s="41" t="s">
        <v>246</v>
      </c>
      <c r="C39" s="39"/>
      <c r="D39" s="39"/>
      <c r="E39" s="39"/>
      <c r="F39" s="39"/>
      <c r="G39" s="39"/>
      <c r="H39" s="39"/>
      <c r="I39" s="39"/>
      <c r="J39" s="39"/>
      <c r="K39" s="39"/>
      <c r="L39" s="39"/>
    </row>
    <row r="40" spans="2:12" x14ac:dyDescent="0.35">
      <c r="B40" s="41" t="s">
        <v>247</v>
      </c>
      <c r="C40" s="39"/>
      <c r="D40" s="39"/>
      <c r="E40" s="39"/>
      <c r="F40" s="39"/>
      <c r="G40" s="39"/>
      <c r="H40" s="39"/>
      <c r="I40" s="39"/>
      <c r="J40" s="39"/>
      <c r="K40" s="39"/>
      <c r="L40" s="39"/>
    </row>
    <row r="41" spans="2:12" x14ac:dyDescent="0.35">
      <c r="B41" s="41" t="s">
        <v>248</v>
      </c>
      <c r="C41" s="39"/>
      <c r="D41" s="39"/>
      <c r="E41" s="39"/>
      <c r="F41" s="39"/>
      <c r="G41" s="39"/>
      <c r="H41" s="39"/>
      <c r="I41" s="39"/>
      <c r="J41" s="39"/>
      <c r="K41" s="39"/>
      <c r="L41" s="39"/>
    </row>
    <row r="42" spans="2:12" x14ac:dyDescent="0.35">
      <c r="B42" s="41" t="s">
        <v>249</v>
      </c>
      <c r="C42" s="39"/>
      <c r="D42" s="39"/>
      <c r="E42" s="39"/>
      <c r="F42" s="39"/>
      <c r="G42" s="39"/>
      <c r="H42" s="39"/>
      <c r="I42" s="39"/>
      <c r="J42" s="39"/>
      <c r="K42" s="39"/>
      <c r="L42" s="39"/>
    </row>
    <row r="43" spans="2:12" x14ac:dyDescent="0.35">
      <c r="B43" s="41" t="s">
        <v>250</v>
      </c>
      <c r="C43" s="39"/>
      <c r="D43" s="39"/>
      <c r="E43" s="39"/>
      <c r="F43" s="39"/>
      <c r="G43" s="39"/>
      <c r="H43" s="39"/>
      <c r="I43" s="39"/>
      <c r="J43" s="39"/>
      <c r="K43" s="39"/>
      <c r="L43" s="39"/>
    </row>
    <row r="44" spans="2:12" x14ac:dyDescent="0.35">
      <c r="B44" s="41" t="s">
        <v>251</v>
      </c>
      <c r="C44" s="39"/>
      <c r="D44" s="39"/>
      <c r="E44" s="39"/>
      <c r="F44" s="39"/>
      <c r="G44" s="39"/>
      <c r="H44" s="39"/>
      <c r="I44" s="39"/>
      <c r="J44" s="39"/>
      <c r="K44" s="39"/>
      <c r="L44" s="39"/>
    </row>
    <row r="45" spans="2:12" x14ac:dyDescent="0.35">
      <c r="B45" s="41" t="s">
        <v>252</v>
      </c>
      <c r="C45" s="39"/>
      <c r="D45" s="39"/>
      <c r="E45" s="39"/>
      <c r="F45" s="39"/>
      <c r="G45" s="39"/>
      <c r="H45" s="39"/>
      <c r="I45" s="39"/>
      <c r="J45" s="39"/>
      <c r="K45" s="39"/>
      <c r="L45" s="39"/>
    </row>
    <row r="46" spans="2:12" x14ac:dyDescent="0.35">
      <c r="B46" s="41" t="s">
        <v>253</v>
      </c>
      <c r="C46" s="39"/>
      <c r="D46" s="39"/>
      <c r="E46" s="39"/>
      <c r="F46" s="39"/>
      <c r="G46" s="39"/>
      <c r="H46" s="39"/>
      <c r="I46" s="39"/>
      <c r="J46" s="39"/>
      <c r="K46" s="39"/>
      <c r="L46" s="39"/>
    </row>
    <row r="47" spans="2:12" x14ac:dyDescent="0.35">
      <c r="B47" s="41" t="s">
        <v>254</v>
      </c>
      <c r="C47" s="39"/>
      <c r="D47" s="39"/>
      <c r="E47" s="39"/>
      <c r="F47" s="39"/>
      <c r="G47" s="39"/>
      <c r="H47" s="39"/>
      <c r="I47" s="39"/>
      <c r="J47" s="39"/>
      <c r="K47" s="39"/>
      <c r="L47" s="39"/>
    </row>
    <row r="48" spans="2:12" x14ac:dyDescent="0.35">
      <c r="B48" s="41" t="s">
        <v>255</v>
      </c>
      <c r="C48" s="39"/>
      <c r="D48" s="39"/>
      <c r="E48" s="39"/>
      <c r="F48" s="39"/>
      <c r="G48" s="39"/>
      <c r="H48" s="39"/>
      <c r="I48" s="39"/>
      <c r="J48" s="39"/>
      <c r="K48" s="39"/>
      <c r="L48" s="39"/>
    </row>
    <row r="49" spans="2:12" x14ac:dyDescent="0.35">
      <c r="B49" s="41" t="s">
        <v>256</v>
      </c>
      <c r="C49" s="39"/>
      <c r="D49" s="39"/>
      <c r="E49" s="39"/>
      <c r="F49" s="39"/>
      <c r="G49" s="39"/>
      <c r="H49" s="39"/>
      <c r="I49" s="39"/>
      <c r="J49" s="39"/>
      <c r="K49" s="39"/>
      <c r="L49" s="39"/>
    </row>
    <row r="50" spans="2:12" x14ac:dyDescent="0.35">
      <c r="B50" s="41" t="s">
        <v>257</v>
      </c>
      <c r="C50" s="39"/>
      <c r="D50" s="39"/>
      <c r="E50" s="39"/>
      <c r="F50" s="39"/>
      <c r="G50" s="39"/>
      <c r="H50" s="39"/>
      <c r="I50" s="39"/>
      <c r="J50" s="39"/>
      <c r="K50" s="39"/>
      <c r="L50" s="39"/>
    </row>
    <row r="51" spans="2:12" x14ac:dyDescent="0.35">
      <c r="B51" s="41" t="s">
        <v>258</v>
      </c>
      <c r="C51" s="39"/>
      <c r="D51" s="39"/>
      <c r="E51" s="39"/>
      <c r="F51" s="39"/>
      <c r="G51" s="39"/>
      <c r="H51" s="39"/>
      <c r="I51" s="39"/>
      <c r="J51" s="39"/>
      <c r="K51" s="39"/>
      <c r="L51" s="39"/>
    </row>
    <row r="52" spans="2:12" x14ac:dyDescent="0.35">
      <c r="B52" s="41" t="s">
        <v>259</v>
      </c>
      <c r="C52" s="39"/>
      <c r="D52" s="39"/>
      <c r="E52" s="39"/>
      <c r="F52" s="39"/>
      <c r="G52" s="39"/>
      <c r="H52" s="39"/>
      <c r="I52" s="39"/>
      <c r="J52" s="39"/>
      <c r="K52" s="39"/>
      <c r="L52" s="39"/>
    </row>
    <row r="53" spans="2:12" x14ac:dyDescent="0.35">
      <c r="B53" s="41" t="s">
        <v>260</v>
      </c>
      <c r="C53" s="39"/>
      <c r="D53" s="39"/>
      <c r="E53" s="39"/>
      <c r="F53" s="39"/>
      <c r="G53" s="39"/>
      <c r="H53" s="39"/>
      <c r="I53" s="39"/>
      <c r="J53" s="39"/>
      <c r="K53" s="39"/>
      <c r="L53" s="39"/>
    </row>
    <row r="54" spans="2:12" x14ac:dyDescent="0.35">
      <c r="B54" s="41" t="s">
        <v>261</v>
      </c>
      <c r="C54" s="39"/>
      <c r="D54" s="39"/>
      <c r="E54" s="39"/>
      <c r="F54" s="39"/>
      <c r="G54" s="39"/>
      <c r="H54" s="39"/>
      <c r="I54" s="39"/>
      <c r="J54" s="39"/>
      <c r="K54" s="39"/>
      <c r="L54" s="39"/>
    </row>
    <row r="55" spans="2:12" x14ac:dyDescent="0.35">
      <c r="B55" s="41" t="s">
        <v>262</v>
      </c>
      <c r="C55" s="39"/>
      <c r="D55" s="39"/>
      <c r="E55" s="39"/>
      <c r="F55" s="39"/>
      <c r="G55" s="39"/>
      <c r="H55" s="39"/>
      <c r="I55" s="39"/>
      <c r="J55" s="39"/>
      <c r="K55" s="39"/>
      <c r="L55" s="39"/>
    </row>
    <row r="56" spans="2:12" x14ac:dyDescent="0.35">
      <c r="B56" s="41" t="s">
        <v>263</v>
      </c>
      <c r="C56" s="39"/>
      <c r="D56" s="39"/>
      <c r="E56" s="39"/>
      <c r="F56" s="39"/>
      <c r="G56" s="39"/>
      <c r="H56" s="39"/>
      <c r="I56" s="39"/>
      <c r="J56" s="39"/>
      <c r="K56" s="39"/>
      <c r="L56" s="39"/>
    </row>
    <row r="57" spans="2:12" x14ac:dyDescent="0.35">
      <c r="B57" s="39"/>
      <c r="C57" s="39"/>
      <c r="D57" s="39"/>
      <c r="E57" s="39"/>
      <c r="F57" s="39"/>
      <c r="G57" s="39"/>
      <c r="H57" s="39"/>
      <c r="I57" s="39"/>
      <c r="J57" s="39"/>
      <c r="K57" s="39"/>
      <c r="L57" s="39"/>
    </row>
    <row r="58" spans="2:12" x14ac:dyDescent="0.35">
      <c r="B58" s="39"/>
      <c r="C58" s="39"/>
      <c r="D58" s="39"/>
      <c r="E58" s="39"/>
      <c r="F58" s="39"/>
      <c r="G58" s="39"/>
      <c r="H58" s="39"/>
      <c r="I58" s="39"/>
      <c r="J58" s="39"/>
      <c r="K58" s="39"/>
      <c r="L58" s="39"/>
    </row>
    <row r="59" spans="2:12" x14ac:dyDescent="0.35">
      <c r="B59" s="42" t="s">
        <v>264</v>
      </c>
      <c r="C59" s="39"/>
      <c r="D59" s="39"/>
      <c r="E59" s="39"/>
      <c r="F59" s="39"/>
      <c r="G59" s="39"/>
      <c r="H59" s="39"/>
      <c r="I59" s="39"/>
      <c r="J59" s="39"/>
      <c r="K59" s="39"/>
      <c r="L59" s="39"/>
    </row>
    <row r="60" spans="2:12" x14ac:dyDescent="0.35">
      <c r="B60" s="39" t="s">
        <v>265</v>
      </c>
      <c r="C60" s="39" t="s">
        <v>266</v>
      </c>
      <c r="D60" s="39"/>
      <c r="E60" s="39"/>
      <c r="F60" s="39"/>
      <c r="G60" s="39"/>
      <c r="H60" s="39"/>
      <c r="I60" s="39"/>
      <c r="J60" s="39"/>
      <c r="K60" s="39"/>
      <c r="L60" s="39"/>
    </row>
    <row r="61" spans="2:12" x14ac:dyDescent="0.35">
      <c r="B61" s="39" t="s">
        <v>267</v>
      </c>
      <c r="C61" s="39" t="s">
        <v>268</v>
      </c>
      <c r="D61" s="39"/>
      <c r="E61" s="39"/>
      <c r="F61" s="39"/>
      <c r="G61" s="39"/>
      <c r="H61" s="39"/>
      <c r="I61" s="39"/>
      <c r="J61" s="39"/>
      <c r="K61" s="39"/>
      <c r="L61" s="39"/>
    </row>
    <row r="62" spans="2:12" x14ac:dyDescent="0.35">
      <c r="B62" s="39" t="s">
        <v>269</v>
      </c>
      <c r="C62" s="39" t="s">
        <v>270</v>
      </c>
      <c r="D62" s="39"/>
      <c r="E62" s="39"/>
      <c r="F62" s="39"/>
      <c r="G62" s="39"/>
      <c r="H62" s="39"/>
      <c r="I62" s="39"/>
      <c r="J62" s="39"/>
      <c r="K62" s="39"/>
      <c r="L62" s="39"/>
    </row>
    <row r="63" spans="2:12" x14ac:dyDescent="0.35">
      <c r="B63" s="39" t="s">
        <v>271</v>
      </c>
      <c r="C63" s="39" t="s">
        <v>272</v>
      </c>
      <c r="D63" s="39"/>
      <c r="E63" s="39"/>
      <c r="F63" s="39"/>
      <c r="G63" s="39"/>
      <c r="H63" s="39"/>
      <c r="I63" s="39"/>
      <c r="J63" s="39"/>
      <c r="K63" s="39"/>
      <c r="L63" s="39"/>
    </row>
    <row r="64" spans="2:12" x14ac:dyDescent="0.35">
      <c r="B64" s="39" t="s">
        <v>273</v>
      </c>
      <c r="C64" s="39" t="s">
        <v>274</v>
      </c>
      <c r="D64" s="39"/>
      <c r="E64" s="39"/>
      <c r="F64" s="39"/>
      <c r="G64" s="39"/>
      <c r="H64" s="39"/>
      <c r="I64" s="39"/>
      <c r="J64" s="39"/>
      <c r="K64" s="39"/>
      <c r="L64" s="39"/>
    </row>
    <row r="65" spans="2:12" x14ac:dyDescent="0.35">
      <c r="B65" s="39" t="s">
        <v>275</v>
      </c>
      <c r="C65" s="39" t="s">
        <v>276</v>
      </c>
      <c r="D65" s="39"/>
      <c r="E65" s="39"/>
      <c r="F65" s="39"/>
      <c r="G65" s="39"/>
      <c r="H65" s="39"/>
      <c r="I65" s="39"/>
      <c r="J65" s="39"/>
      <c r="K65" s="39"/>
      <c r="L65" s="39"/>
    </row>
    <row r="66" spans="2:12" x14ac:dyDescent="0.35">
      <c r="B66" s="39" t="s">
        <v>277</v>
      </c>
      <c r="C66" s="39" t="s">
        <v>278</v>
      </c>
      <c r="D66" s="39"/>
      <c r="E66" s="39"/>
      <c r="F66" s="39"/>
      <c r="G66" s="39"/>
      <c r="H66" s="39"/>
      <c r="I66" s="39"/>
      <c r="J66" s="39"/>
      <c r="K66" s="39"/>
      <c r="L66" s="39"/>
    </row>
    <row r="67" spans="2:12" x14ac:dyDescent="0.35">
      <c r="B67" s="39" t="s">
        <v>279</v>
      </c>
      <c r="C67" s="39" t="s">
        <v>280</v>
      </c>
      <c r="D67" s="39"/>
      <c r="E67" s="39"/>
      <c r="F67" s="39"/>
      <c r="G67" s="39"/>
      <c r="H67" s="39"/>
      <c r="I67" s="39"/>
      <c r="J67" s="39"/>
      <c r="K67" s="39"/>
      <c r="L67" s="39"/>
    </row>
    <row r="68" spans="2:12" x14ac:dyDescent="0.35">
      <c r="B68" s="39" t="s">
        <v>281</v>
      </c>
      <c r="C68" s="39" t="s">
        <v>282</v>
      </c>
      <c r="D68" s="39"/>
      <c r="E68" s="39"/>
      <c r="F68" s="39"/>
      <c r="G68" s="39"/>
      <c r="H68" s="39"/>
      <c r="I68" s="39"/>
      <c r="J68" s="39"/>
      <c r="K68" s="39"/>
      <c r="L68" s="39"/>
    </row>
    <row r="69" spans="2:12" x14ac:dyDescent="0.35">
      <c r="B69" s="39" t="s">
        <v>283</v>
      </c>
      <c r="C69" s="39" t="s">
        <v>284</v>
      </c>
      <c r="D69" s="39"/>
      <c r="E69" s="39"/>
      <c r="F69" s="39"/>
      <c r="G69" s="39"/>
      <c r="H69" s="39"/>
      <c r="I69" s="39"/>
      <c r="J69" s="39"/>
      <c r="K69" s="39"/>
      <c r="L69" s="39"/>
    </row>
    <row r="70" spans="2:12" x14ac:dyDescent="0.35">
      <c r="B70" s="39" t="s">
        <v>285</v>
      </c>
      <c r="C70" s="39" t="s">
        <v>286</v>
      </c>
      <c r="D70" s="39"/>
      <c r="E70" s="39"/>
      <c r="F70" s="39"/>
      <c r="G70" s="39"/>
      <c r="H70" s="39"/>
      <c r="I70" s="39"/>
      <c r="J70" s="39"/>
      <c r="K70" s="39"/>
      <c r="L70" s="39"/>
    </row>
    <row r="71" spans="2:12" x14ac:dyDescent="0.35">
      <c r="B71" s="39" t="s">
        <v>287</v>
      </c>
      <c r="C71" s="39" t="s">
        <v>288</v>
      </c>
      <c r="D71" s="39"/>
      <c r="E71" s="39"/>
      <c r="F71" s="39"/>
      <c r="G71" s="39"/>
      <c r="H71" s="39"/>
      <c r="I71" s="39"/>
      <c r="J71" s="39"/>
      <c r="K71" s="39"/>
      <c r="L71" s="39"/>
    </row>
    <row r="72" spans="2:12" x14ac:dyDescent="0.35">
      <c r="B72" s="39" t="s">
        <v>289</v>
      </c>
      <c r="C72" s="39" t="s">
        <v>290</v>
      </c>
      <c r="D72" s="39"/>
      <c r="E72" s="39"/>
      <c r="F72" s="39"/>
      <c r="G72" s="39"/>
      <c r="H72" s="39"/>
      <c r="I72" s="39"/>
      <c r="J72" s="39"/>
      <c r="K72" s="39"/>
      <c r="L72" s="39"/>
    </row>
    <row r="73" spans="2:12" x14ac:dyDescent="0.35">
      <c r="B73" s="39" t="s">
        <v>291</v>
      </c>
      <c r="C73" s="39" t="s">
        <v>292</v>
      </c>
      <c r="D73" s="39"/>
      <c r="E73" s="39"/>
      <c r="F73" s="39"/>
      <c r="G73" s="39"/>
      <c r="H73" s="39"/>
      <c r="I73" s="39"/>
      <c r="J73" s="39"/>
      <c r="K73" s="39"/>
      <c r="L73" s="39"/>
    </row>
    <row r="74" spans="2:12" x14ac:dyDescent="0.35">
      <c r="B74" s="39" t="s">
        <v>293</v>
      </c>
      <c r="C74" s="39" t="s">
        <v>294</v>
      </c>
      <c r="D74" s="39"/>
      <c r="E74" s="39"/>
      <c r="F74" s="39"/>
      <c r="G74" s="39"/>
      <c r="H74" s="39"/>
      <c r="I74" s="39"/>
      <c r="J74" s="39"/>
      <c r="K74" s="39"/>
      <c r="L74" s="39"/>
    </row>
    <row r="75" spans="2:12" x14ac:dyDescent="0.35">
      <c r="B75" s="39" t="s">
        <v>295</v>
      </c>
      <c r="C75" s="39" t="s">
        <v>296</v>
      </c>
      <c r="D75" s="39"/>
      <c r="E75" s="39"/>
      <c r="F75" s="39"/>
      <c r="G75" s="39"/>
      <c r="H75" s="39"/>
      <c r="I75" s="39"/>
      <c r="J75" s="39"/>
      <c r="K75" s="39"/>
      <c r="L75" s="39"/>
    </row>
    <row r="76" spans="2:12" x14ac:dyDescent="0.35">
      <c r="B76" s="39" t="s">
        <v>297</v>
      </c>
      <c r="C76" s="39" t="s">
        <v>298</v>
      </c>
      <c r="D76" s="39"/>
      <c r="E76" s="39"/>
      <c r="F76" s="39"/>
      <c r="G76" s="39"/>
      <c r="H76" s="39"/>
      <c r="I76" s="39"/>
      <c r="J76" s="39"/>
      <c r="K76" s="39"/>
      <c r="L76" s="39"/>
    </row>
    <row r="77" spans="2:12" x14ac:dyDescent="0.35">
      <c r="B77" s="39" t="s">
        <v>299</v>
      </c>
      <c r="C77" s="39" t="s">
        <v>300</v>
      </c>
      <c r="D77" s="39"/>
      <c r="E77" s="39"/>
      <c r="F77" s="39"/>
      <c r="G77" s="39"/>
      <c r="H77" s="39"/>
      <c r="I77" s="39"/>
      <c r="J77" s="39"/>
      <c r="K77" s="39"/>
      <c r="L77" s="39"/>
    </row>
    <row r="78" spans="2:12" x14ac:dyDescent="0.35">
      <c r="B78" s="39" t="s">
        <v>301</v>
      </c>
      <c r="C78" s="39" t="s">
        <v>302</v>
      </c>
      <c r="D78" s="39"/>
      <c r="E78" s="39"/>
      <c r="F78" s="39"/>
      <c r="G78" s="39"/>
      <c r="H78" s="39"/>
      <c r="I78" s="39"/>
      <c r="J78" s="39"/>
      <c r="K78" s="39"/>
      <c r="L78" s="39"/>
    </row>
    <row r="79" spans="2:12" x14ac:dyDescent="0.35">
      <c r="B79" s="39" t="s">
        <v>303</v>
      </c>
      <c r="C79" s="39" t="s">
        <v>304</v>
      </c>
      <c r="D79" s="39"/>
      <c r="E79" s="39"/>
      <c r="F79" s="39"/>
      <c r="G79" s="39"/>
      <c r="H79" s="39"/>
      <c r="I79" s="39"/>
      <c r="J79" s="39"/>
      <c r="K79" s="39"/>
      <c r="L79" s="39"/>
    </row>
    <row r="80" spans="2:12" x14ac:dyDescent="0.35">
      <c r="B80" s="39" t="s">
        <v>305</v>
      </c>
      <c r="C80" s="39" t="s">
        <v>306</v>
      </c>
      <c r="D80" s="39"/>
      <c r="E80" s="39"/>
      <c r="F80" s="39"/>
      <c r="G80" s="39"/>
      <c r="H80" s="39"/>
      <c r="I80" s="39"/>
      <c r="J80" s="39"/>
      <c r="K80" s="39"/>
      <c r="L80" s="39"/>
    </row>
    <row r="81" spans="2:12" x14ac:dyDescent="0.35">
      <c r="B81" s="39" t="s">
        <v>307</v>
      </c>
      <c r="C81" s="39" t="s">
        <v>308</v>
      </c>
      <c r="D81" s="39"/>
      <c r="E81" s="39"/>
      <c r="F81" s="39"/>
      <c r="G81" s="39"/>
      <c r="H81" s="39"/>
      <c r="I81" s="39"/>
      <c r="J81" s="39"/>
      <c r="K81" s="39"/>
      <c r="L81" s="39"/>
    </row>
    <row r="82" spans="2:12" x14ac:dyDescent="0.35">
      <c r="B82" s="39" t="s">
        <v>309</v>
      </c>
      <c r="C82" s="39" t="s">
        <v>310</v>
      </c>
      <c r="D82" s="39"/>
      <c r="E82" s="39"/>
      <c r="F82" s="39"/>
      <c r="G82" s="39"/>
      <c r="H82" s="39"/>
      <c r="I82" s="39"/>
      <c r="J82" s="39"/>
      <c r="K82" s="39"/>
      <c r="L82" s="39"/>
    </row>
    <row r="83" spans="2:12" x14ac:dyDescent="0.35">
      <c r="B83" s="39" t="s">
        <v>311</v>
      </c>
      <c r="C83" s="39" t="s">
        <v>312</v>
      </c>
      <c r="D83" s="39"/>
      <c r="E83" s="39"/>
      <c r="F83" s="39"/>
      <c r="G83" s="39"/>
      <c r="H83" s="39"/>
      <c r="I83" s="39"/>
      <c r="J83" s="39"/>
      <c r="K83" s="39"/>
      <c r="L83" s="39"/>
    </row>
    <row r="84" spans="2:12" x14ac:dyDescent="0.35">
      <c r="B84" s="39" t="s">
        <v>313</v>
      </c>
      <c r="C84" s="39" t="s">
        <v>314</v>
      </c>
      <c r="D84" s="39"/>
      <c r="E84" s="39"/>
      <c r="F84" s="39"/>
      <c r="G84" s="39"/>
      <c r="H84" s="39"/>
      <c r="I84" s="39"/>
      <c r="J84" s="39"/>
      <c r="K84" s="39"/>
      <c r="L84" s="39"/>
    </row>
    <row r="85" spans="2:12" x14ac:dyDescent="0.35">
      <c r="B85" s="39" t="s">
        <v>315</v>
      </c>
      <c r="C85" s="39" t="s">
        <v>316</v>
      </c>
      <c r="D85" s="39"/>
      <c r="E85" s="39"/>
      <c r="F85" s="39"/>
      <c r="G85" s="39"/>
      <c r="H85" s="39"/>
      <c r="I85" s="39"/>
      <c r="J85" s="39"/>
      <c r="K85" s="39"/>
      <c r="L85" s="39"/>
    </row>
    <row r="86" spans="2:12" x14ac:dyDescent="0.35">
      <c r="B86" s="39" t="s">
        <v>317</v>
      </c>
      <c r="C86" s="39" t="s">
        <v>318</v>
      </c>
      <c r="D86" s="39"/>
      <c r="E86" s="39"/>
      <c r="F86" s="39"/>
      <c r="G86" s="39"/>
      <c r="H86" s="39"/>
      <c r="I86" s="39"/>
      <c r="J86" s="39"/>
      <c r="K86" s="39"/>
      <c r="L86" s="39"/>
    </row>
    <row r="87" spans="2:12" x14ac:dyDescent="0.35">
      <c r="B87" s="39" t="s">
        <v>319</v>
      </c>
      <c r="C87" s="39" t="s">
        <v>320</v>
      </c>
      <c r="D87" s="39"/>
      <c r="E87" s="39"/>
      <c r="F87" s="39"/>
      <c r="G87" s="39"/>
      <c r="H87" s="39"/>
      <c r="I87" s="39"/>
      <c r="J87" s="39"/>
      <c r="K87" s="39"/>
      <c r="L87" s="39"/>
    </row>
    <row r="88" spans="2:12" x14ac:dyDescent="0.35">
      <c r="B88" s="39" t="s">
        <v>321</v>
      </c>
      <c r="C88" s="39" t="s">
        <v>322</v>
      </c>
      <c r="D88" s="39"/>
      <c r="E88" s="39"/>
      <c r="F88" s="39"/>
      <c r="G88" s="39"/>
      <c r="H88" s="39"/>
      <c r="I88" s="39"/>
      <c r="J88" s="39"/>
      <c r="K88" s="39"/>
      <c r="L88" s="39"/>
    </row>
    <row r="89" spans="2:12" x14ac:dyDescent="0.35">
      <c r="B89" s="39" t="s">
        <v>323</v>
      </c>
      <c r="C89" s="39" t="s">
        <v>324</v>
      </c>
      <c r="D89" s="39"/>
      <c r="E89" s="39"/>
      <c r="F89" s="39"/>
      <c r="G89" s="39"/>
      <c r="H89" s="39"/>
      <c r="I89" s="39"/>
      <c r="J89" s="39"/>
      <c r="K89" s="39"/>
      <c r="L89" s="39"/>
    </row>
    <row r="90" spans="2:12" x14ac:dyDescent="0.35">
      <c r="B90" s="39" t="s">
        <v>325</v>
      </c>
      <c r="C90" s="39" t="s">
        <v>326</v>
      </c>
      <c r="D90" s="39"/>
      <c r="E90" s="39"/>
      <c r="F90" s="39"/>
      <c r="G90" s="39"/>
      <c r="H90" s="39"/>
      <c r="I90" s="39"/>
      <c r="J90" s="39"/>
      <c r="K90" s="39"/>
      <c r="L90" s="39"/>
    </row>
    <row r="91" spans="2:12" x14ac:dyDescent="0.35">
      <c r="B91" s="39" t="s">
        <v>327</v>
      </c>
      <c r="C91" s="39" t="s">
        <v>328</v>
      </c>
      <c r="D91" s="39"/>
      <c r="E91" s="39"/>
      <c r="F91" s="39"/>
      <c r="G91" s="39"/>
      <c r="H91" s="39"/>
      <c r="I91" s="39"/>
      <c r="J91" s="39"/>
      <c r="K91" s="39"/>
      <c r="L91" s="39"/>
    </row>
    <row r="92" spans="2:12" x14ac:dyDescent="0.35">
      <c r="B92" s="39" t="s">
        <v>329</v>
      </c>
      <c r="C92" s="39" t="s">
        <v>330</v>
      </c>
      <c r="D92" s="39"/>
      <c r="E92" s="39"/>
      <c r="F92" s="39"/>
      <c r="G92" s="39"/>
      <c r="H92" s="39"/>
      <c r="I92" s="39"/>
      <c r="J92" s="39"/>
      <c r="K92" s="39"/>
      <c r="L92" s="39"/>
    </row>
    <row r="93" spans="2:12" x14ac:dyDescent="0.35">
      <c r="B93" s="39" t="s">
        <v>331</v>
      </c>
      <c r="C93" s="39" t="s">
        <v>332</v>
      </c>
      <c r="D93" s="39"/>
      <c r="E93" s="39"/>
      <c r="F93" s="39"/>
      <c r="G93" s="39"/>
      <c r="H93" s="39"/>
      <c r="I93" s="39"/>
      <c r="J93" s="39"/>
      <c r="K93" s="39"/>
      <c r="L93" s="39"/>
    </row>
    <row r="94" spans="2:12" x14ac:dyDescent="0.35">
      <c r="B94" s="39" t="s">
        <v>333</v>
      </c>
      <c r="C94" s="39" t="s">
        <v>334</v>
      </c>
      <c r="D94" s="39"/>
      <c r="E94" s="39"/>
      <c r="F94" s="39"/>
      <c r="G94" s="39"/>
      <c r="H94" s="39"/>
      <c r="I94" s="39"/>
      <c r="J94" s="39"/>
      <c r="K94" s="39"/>
      <c r="L94" s="39"/>
    </row>
    <row r="95" spans="2:12" x14ac:dyDescent="0.35">
      <c r="B95" s="39" t="s">
        <v>335</v>
      </c>
      <c r="C95" s="39" t="s">
        <v>336</v>
      </c>
      <c r="D95" s="39"/>
      <c r="E95" s="39"/>
      <c r="F95" s="39"/>
      <c r="G95" s="39"/>
      <c r="H95" s="39"/>
      <c r="I95" s="39"/>
      <c r="J95" s="39"/>
      <c r="K95" s="39"/>
      <c r="L95" s="39"/>
    </row>
    <row r="96" spans="2:12" x14ac:dyDescent="0.35">
      <c r="B96" s="39" t="s">
        <v>337</v>
      </c>
      <c r="C96" s="39" t="s">
        <v>338</v>
      </c>
      <c r="D96" s="39"/>
      <c r="E96" s="39"/>
      <c r="F96" s="39"/>
      <c r="G96" s="39"/>
      <c r="H96" s="39"/>
      <c r="I96" s="39"/>
      <c r="J96" s="39"/>
      <c r="K96" s="39"/>
      <c r="L96" s="39"/>
    </row>
    <row r="97" spans="2:12" x14ac:dyDescent="0.35">
      <c r="B97" s="39" t="s">
        <v>339</v>
      </c>
      <c r="C97" s="39" t="s">
        <v>340</v>
      </c>
      <c r="D97" s="39"/>
      <c r="E97" s="39"/>
      <c r="F97" s="39"/>
      <c r="G97" s="39"/>
      <c r="H97" s="39"/>
      <c r="I97" s="39"/>
      <c r="J97" s="39"/>
      <c r="K97" s="39"/>
      <c r="L97" s="39"/>
    </row>
    <row r="98" spans="2:12" x14ac:dyDescent="0.35">
      <c r="B98" s="39" t="s">
        <v>341</v>
      </c>
      <c r="C98" s="39" t="s">
        <v>342</v>
      </c>
      <c r="D98" s="39"/>
      <c r="E98" s="39"/>
      <c r="F98" s="39"/>
      <c r="G98" s="39"/>
      <c r="H98" s="39"/>
      <c r="I98" s="39"/>
      <c r="J98" s="39"/>
      <c r="K98" s="39"/>
      <c r="L98" s="39"/>
    </row>
    <row r="99" spans="2:12" x14ac:dyDescent="0.35">
      <c r="B99" s="39" t="s">
        <v>343</v>
      </c>
      <c r="C99" s="39" t="s">
        <v>344</v>
      </c>
      <c r="D99" s="39"/>
      <c r="E99" s="39"/>
      <c r="F99" s="39"/>
      <c r="G99" s="39"/>
      <c r="H99" s="39"/>
      <c r="I99" s="39"/>
      <c r="J99" s="39"/>
      <c r="K99" s="39"/>
      <c r="L99" s="39"/>
    </row>
    <row r="100" spans="2:12" x14ac:dyDescent="0.35">
      <c r="B100" s="39" t="s">
        <v>345</v>
      </c>
      <c r="C100" s="39" t="s">
        <v>346</v>
      </c>
      <c r="D100" s="39"/>
      <c r="E100" s="39"/>
      <c r="F100" s="39"/>
      <c r="G100" s="39"/>
      <c r="H100" s="39"/>
      <c r="I100" s="39"/>
      <c r="J100" s="39"/>
      <c r="K100" s="39"/>
      <c r="L100" s="39"/>
    </row>
    <row r="101" spans="2:12" x14ac:dyDescent="0.35">
      <c r="B101" s="39" t="s">
        <v>347</v>
      </c>
      <c r="C101" s="39" t="s">
        <v>348</v>
      </c>
      <c r="D101" s="39"/>
      <c r="E101" s="39"/>
      <c r="F101" s="39"/>
      <c r="G101" s="39"/>
      <c r="H101" s="39"/>
      <c r="I101" s="39"/>
      <c r="J101" s="39"/>
      <c r="K101" s="39"/>
      <c r="L101" s="39"/>
    </row>
    <row r="102" spans="2:12" x14ac:dyDescent="0.35">
      <c r="B102" s="39" t="s">
        <v>349</v>
      </c>
      <c r="C102" s="39" t="s">
        <v>350</v>
      </c>
      <c r="D102" s="39"/>
      <c r="E102" s="39"/>
      <c r="F102" s="39"/>
      <c r="G102" s="39"/>
      <c r="H102" s="39"/>
      <c r="I102" s="39"/>
      <c r="J102" s="39"/>
      <c r="K102" s="39"/>
      <c r="L102" s="39"/>
    </row>
    <row r="103" spans="2:12" x14ac:dyDescent="0.35">
      <c r="B103" s="39" t="s">
        <v>351</v>
      </c>
      <c r="C103" s="39" t="s">
        <v>352</v>
      </c>
      <c r="D103" s="39"/>
      <c r="E103" s="39"/>
      <c r="F103" s="39"/>
      <c r="G103" s="39"/>
      <c r="H103" s="39"/>
      <c r="I103" s="39"/>
      <c r="J103" s="39"/>
      <c r="K103" s="39"/>
      <c r="L103" s="39"/>
    </row>
    <row r="104" spans="2:12" x14ac:dyDescent="0.35">
      <c r="B104" s="39" t="s">
        <v>353</v>
      </c>
      <c r="C104" s="39" t="s">
        <v>354</v>
      </c>
      <c r="D104" s="39"/>
      <c r="E104" s="39"/>
      <c r="F104" s="39"/>
      <c r="G104" s="39"/>
      <c r="H104" s="39"/>
      <c r="I104" s="39"/>
      <c r="J104" s="39"/>
      <c r="K104" s="39"/>
      <c r="L104" s="39"/>
    </row>
    <row r="105" spans="2:12" x14ac:dyDescent="0.35">
      <c r="B105" s="39" t="s">
        <v>355</v>
      </c>
      <c r="C105" s="39" t="s">
        <v>356</v>
      </c>
      <c r="D105" s="39"/>
      <c r="E105" s="39"/>
      <c r="F105" s="39"/>
      <c r="G105" s="39"/>
      <c r="H105" s="39"/>
      <c r="I105" s="39"/>
      <c r="J105" s="39"/>
      <c r="K105" s="39"/>
      <c r="L105" s="39"/>
    </row>
    <row r="106" spans="2:12" x14ac:dyDescent="0.35">
      <c r="B106" s="39" t="s">
        <v>357</v>
      </c>
      <c r="C106" s="39" t="s">
        <v>358</v>
      </c>
      <c r="D106" s="39"/>
      <c r="E106" s="39"/>
      <c r="F106" s="39"/>
      <c r="G106" s="39"/>
      <c r="H106" s="39"/>
      <c r="I106" s="39"/>
      <c r="J106" s="39"/>
      <c r="K106" s="39"/>
      <c r="L106" s="39"/>
    </row>
    <row r="107" spans="2:12" x14ac:dyDescent="0.35">
      <c r="B107" s="39" t="s">
        <v>359</v>
      </c>
      <c r="C107" s="39" t="s">
        <v>360</v>
      </c>
      <c r="D107" s="39"/>
      <c r="E107" s="39"/>
      <c r="F107" s="39"/>
      <c r="G107" s="39"/>
      <c r="H107" s="39"/>
      <c r="I107" s="39"/>
      <c r="J107" s="39"/>
      <c r="K107" s="39"/>
      <c r="L107" s="39"/>
    </row>
    <row r="108" spans="2:12" x14ac:dyDescent="0.35">
      <c r="B108" s="39" t="s">
        <v>361</v>
      </c>
      <c r="C108" s="39" t="s">
        <v>362</v>
      </c>
      <c r="D108" s="39"/>
      <c r="E108" s="39"/>
      <c r="F108" s="39"/>
      <c r="G108" s="39"/>
      <c r="H108" s="39"/>
      <c r="I108" s="39"/>
      <c r="J108" s="39"/>
      <c r="K108" s="39"/>
      <c r="L108" s="39"/>
    </row>
    <row r="109" spans="2:12" x14ac:dyDescent="0.35">
      <c r="B109" s="39" t="s">
        <v>363</v>
      </c>
      <c r="C109" s="39" t="s">
        <v>364</v>
      </c>
      <c r="D109" s="39"/>
      <c r="E109" s="39"/>
      <c r="F109" s="39"/>
      <c r="G109" s="39"/>
      <c r="H109" s="39"/>
      <c r="I109" s="39"/>
      <c r="J109" s="39"/>
      <c r="K109" s="39"/>
      <c r="L109" s="39"/>
    </row>
    <row r="110" spans="2:12" x14ac:dyDescent="0.35">
      <c r="B110" s="39" t="s">
        <v>365</v>
      </c>
      <c r="C110" s="39" t="s">
        <v>366</v>
      </c>
      <c r="D110" s="39"/>
      <c r="E110" s="39"/>
      <c r="F110" s="39"/>
      <c r="G110" s="39"/>
      <c r="H110" s="39"/>
      <c r="I110" s="39"/>
      <c r="J110" s="39"/>
      <c r="K110" s="39"/>
      <c r="L110" s="39"/>
    </row>
    <row r="111" spans="2:12" x14ac:dyDescent="0.35">
      <c r="B111" s="39" t="s">
        <v>367</v>
      </c>
      <c r="C111" s="39" t="s">
        <v>368</v>
      </c>
      <c r="D111" s="39"/>
      <c r="E111" s="39"/>
      <c r="F111" s="39"/>
      <c r="G111" s="39"/>
      <c r="H111" s="39"/>
      <c r="I111" s="39"/>
      <c r="J111" s="39"/>
      <c r="K111" s="39"/>
      <c r="L111" s="39"/>
    </row>
    <row r="112" spans="2:12" x14ac:dyDescent="0.35">
      <c r="B112" s="39" t="s">
        <v>369</v>
      </c>
      <c r="C112" s="39" t="s">
        <v>370</v>
      </c>
      <c r="D112" s="39"/>
      <c r="E112" s="39"/>
      <c r="F112" s="39"/>
      <c r="G112" s="39"/>
      <c r="H112" s="39"/>
      <c r="I112" s="39"/>
      <c r="J112" s="39"/>
      <c r="K112" s="39"/>
      <c r="L112" s="39"/>
    </row>
    <row r="113" spans="2:12" x14ac:dyDescent="0.35">
      <c r="B113" s="39" t="s">
        <v>371</v>
      </c>
      <c r="C113" s="39" t="s">
        <v>372</v>
      </c>
      <c r="D113" s="39"/>
      <c r="E113" s="39"/>
      <c r="F113" s="39"/>
      <c r="G113" s="39"/>
      <c r="H113" s="39"/>
      <c r="I113" s="39"/>
      <c r="J113" s="39"/>
      <c r="K113" s="39"/>
      <c r="L113" s="39"/>
    </row>
    <row r="114" spans="2:12" x14ac:dyDescent="0.35">
      <c r="B114" s="39" t="s">
        <v>373</v>
      </c>
      <c r="C114" s="39" t="s">
        <v>374</v>
      </c>
      <c r="D114" s="39"/>
      <c r="E114" s="39"/>
      <c r="F114" s="39"/>
      <c r="G114" s="39"/>
      <c r="H114" s="39"/>
      <c r="I114" s="39"/>
      <c r="J114" s="39"/>
      <c r="K114" s="39"/>
      <c r="L114" s="39"/>
    </row>
    <row r="115" spans="2:12" x14ac:dyDescent="0.35">
      <c r="B115" s="39" t="s">
        <v>375</v>
      </c>
      <c r="C115" s="39" t="s">
        <v>376</v>
      </c>
      <c r="D115" s="39"/>
      <c r="E115" s="39"/>
      <c r="F115" s="39"/>
      <c r="G115" s="39"/>
      <c r="H115" s="39"/>
      <c r="I115" s="39"/>
      <c r="J115" s="39"/>
      <c r="K115" s="39"/>
      <c r="L115" s="39"/>
    </row>
    <row r="116" spans="2:12" x14ac:dyDescent="0.35">
      <c r="B116" s="39"/>
      <c r="C116" s="39"/>
      <c r="D116" s="39"/>
      <c r="E116" s="39"/>
      <c r="F116" s="39"/>
      <c r="G116" s="39"/>
      <c r="H116" s="39"/>
      <c r="I116" s="39"/>
      <c r="J116" s="39"/>
      <c r="K116" s="39"/>
      <c r="L116" s="39"/>
    </row>
    <row r="117" spans="2:12" x14ac:dyDescent="0.35">
      <c r="B117" s="39"/>
      <c r="C117" s="39"/>
      <c r="D117" s="39"/>
      <c r="E117" s="39"/>
      <c r="F117" s="39"/>
      <c r="G117" s="39"/>
      <c r="H117" s="39"/>
      <c r="I117" s="39"/>
      <c r="J117" s="39"/>
      <c r="K117" s="39"/>
      <c r="L117" s="39"/>
    </row>
    <row r="118" spans="2:12" x14ac:dyDescent="0.35">
      <c r="B118" s="39"/>
      <c r="C118" s="39"/>
      <c r="D118" s="39"/>
      <c r="E118" s="39"/>
      <c r="F118" s="39"/>
      <c r="G118" s="39"/>
      <c r="H118" s="39"/>
      <c r="I118" s="39"/>
      <c r="J118" s="39"/>
      <c r="K118" s="39"/>
      <c r="L118" s="39"/>
    </row>
    <row r="119" spans="2:12" x14ac:dyDescent="0.35">
      <c r="B119" s="39"/>
      <c r="C119" s="39"/>
      <c r="D119" s="39"/>
      <c r="E119" s="39"/>
      <c r="F119" s="39"/>
      <c r="G119" s="39"/>
      <c r="H119" s="39"/>
      <c r="I119" s="39"/>
      <c r="J119" s="39"/>
      <c r="K119" s="39"/>
      <c r="L119" s="39"/>
    </row>
    <row r="120" spans="2:12" x14ac:dyDescent="0.35">
      <c r="B120" s="39"/>
      <c r="C120" s="39"/>
      <c r="D120" s="39"/>
      <c r="E120" s="39"/>
      <c r="F120" s="39"/>
      <c r="G120" s="39"/>
      <c r="H120" s="39"/>
      <c r="I120" s="39"/>
      <c r="J120" s="39"/>
      <c r="K120" s="39"/>
      <c r="L120" s="39"/>
    </row>
    <row r="121" spans="2:12" x14ac:dyDescent="0.35">
      <c r="B121" s="39"/>
      <c r="C121" s="39"/>
      <c r="D121" s="39"/>
      <c r="E121" s="39"/>
      <c r="F121" s="39"/>
      <c r="G121" s="39"/>
      <c r="H121" s="39"/>
      <c r="I121" s="39"/>
      <c r="J121" s="39"/>
      <c r="K121" s="39"/>
      <c r="L121" s="39"/>
    </row>
    <row r="122" spans="2:12" x14ac:dyDescent="0.35">
      <c r="B122" s="39"/>
      <c r="C122" s="39"/>
      <c r="D122" s="39"/>
      <c r="E122" s="39"/>
      <c r="F122" s="39"/>
      <c r="G122" s="39"/>
      <c r="H122" s="39"/>
      <c r="I122" s="39"/>
      <c r="J122" s="39"/>
      <c r="K122" s="39"/>
      <c r="L122" s="39"/>
    </row>
    <row r="123" spans="2:12" x14ac:dyDescent="0.35">
      <c r="B123" s="39"/>
      <c r="C123" s="39"/>
      <c r="D123" s="39"/>
      <c r="E123" s="39"/>
      <c r="F123" s="39"/>
      <c r="G123" s="39"/>
      <c r="H123" s="39"/>
      <c r="I123" s="39"/>
      <c r="J123" s="39"/>
      <c r="K123" s="39"/>
      <c r="L123" s="39"/>
    </row>
    <row r="124" spans="2:12" x14ac:dyDescent="0.35">
      <c r="B124" s="39"/>
      <c r="C124" s="39"/>
      <c r="D124" s="39"/>
      <c r="E124" s="39"/>
      <c r="F124" s="39"/>
      <c r="G124" s="39"/>
      <c r="H124" s="39"/>
      <c r="I124" s="39"/>
      <c r="J124" s="39"/>
      <c r="K124" s="39"/>
      <c r="L124" s="39"/>
    </row>
    <row r="125" spans="2:12" x14ac:dyDescent="0.35">
      <c r="B125" s="39"/>
      <c r="C125" s="39"/>
      <c r="D125" s="39"/>
      <c r="E125" s="39"/>
      <c r="F125" s="39"/>
      <c r="G125" s="39"/>
      <c r="H125" s="39"/>
      <c r="I125" s="39"/>
      <c r="J125" s="39"/>
      <c r="K125" s="39"/>
      <c r="L125" s="39"/>
    </row>
    <row r="126" spans="2:12" x14ac:dyDescent="0.35">
      <c r="B126" s="39"/>
      <c r="C126" s="39"/>
      <c r="D126" s="39"/>
      <c r="E126" s="39"/>
      <c r="F126" s="39"/>
      <c r="G126" s="39"/>
      <c r="H126" s="39"/>
      <c r="I126" s="39"/>
      <c r="J126" s="39"/>
      <c r="K126" s="39"/>
      <c r="L126" s="39"/>
    </row>
    <row r="127" spans="2:12" x14ac:dyDescent="0.35">
      <c r="B127" s="39"/>
      <c r="C127" s="39"/>
      <c r="D127" s="39"/>
      <c r="E127" s="39"/>
      <c r="F127" s="39"/>
      <c r="G127" s="39"/>
      <c r="H127" s="39"/>
      <c r="I127" s="39"/>
      <c r="J127" s="39"/>
      <c r="K127" s="39"/>
      <c r="L127" s="39"/>
    </row>
    <row r="128" spans="2:12" x14ac:dyDescent="0.35">
      <c r="B128" s="39"/>
      <c r="C128" s="39"/>
      <c r="D128" s="39"/>
      <c r="E128" s="39"/>
      <c r="F128" s="39"/>
      <c r="G128" s="39"/>
      <c r="H128" s="39"/>
      <c r="I128" s="39"/>
      <c r="J128" s="39"/>
      <c r="K128" s="39"/>
      <c r="L128" s="39"/>
    </row>
    <row r="129" spans="2:12" x14ac:dyDescent="0.35">
      <c r="B129" s="39"/>
      <c r="C129" s="39"/>
      <c r="D129" s="39"/>
      <c r="E129" s="39"/>
      <c r="F129" s="39"/>
      <c r="G129" s="39"/>
      <c r="H129" s="39"/>
      <c r="I129" s="39"/>
      <c r="J129" s="39"/>
      <c r="K129" s="39"/>
      <c r="L129" s="39"/>
    </row>
    <row r="130" spans="2:12" x14ac:dyDescent="0.35">
      <c r="B130" s="39"/>
      <c r="C130" s="39"/>
      <c r="D130" s="39"/>
      <c r="E130" s="39"/>
      <c r="F130" s="39"/>
      <c r="G130" s="39"/>
      <c r="H130" s="39"/>
      <c r="I130" s="39"/>
      <c r="J130" s="39"/>
      <c r="K130" s="39"/>
      <c r="L130" s="39"/>
    </row>
    <row r="131" spans="2:12" x14ac:dyDescent="0.35">
      <c r="B131" s="39"/>
      <c r="C131" s="39"/>
      <c r="D131" s="39"/>
      <c r="E131" s="39"/>
      <c r="F131" s="39"/>
      <c r="G131" s="39"/>
      <c r="H131" s="39"/>
      <c r="I131" s="39"/>
      <c r="J131" s="39"/>
      <c r="K131" s="39"/>
      <c r="L131" s="39"/>
    </row>
    <row r="132" spans="2:12" x14ac:dyDescent="0.35">
      <c r="B132" s="39"/>
      <c r="C132" s="39"/>
      <c r="D132" s="39"/>
      <c r="E132" s="39"/>
      <c r="F132" s="39"/>
      <c r="G132" s="39"/>
      <c r="H132" s="39"/>
      <c r="I132" s="39"/>
      <c r="J132" s="39"/>
      <c r="K132" s="39"/>
      <c r="L132" s="39"/>
    </row>
    <row r="133" spans="2:12" x14ac:dyDescent="0.35">
      <c r="B133" s="39"/>
      <c r="C133" s="39"/>
      <c r="D133" s="39"/>
      <c r="E133" s="39"/>
      <c r="F133" s="39"/>
      <c r="G133" s="39"/>
      <c r="H133" s="39"/>
      <c r="I133" s="39"/>
      <c r="J133" s="39"/>
      <c r="K133" s="39"/>
      <c r="L133" s="39"/>
    </row>
    <row r="134" spans="2:12" x14ac:dyDescent="0.35">
      <c r="B134" s="39"/>
      <c r="C134" s="39"/>
      <c r="D134" s="39"/>
      <c r="E134" s="39"/>
      <c r="F134" s="39"/>
      <c r="G134" s="39"/>
      <c r="H134" s="39"/>
      <c r="I134" s="39"/>
      <c r="J134" s="39"/>
      <c r="K134" s="39"/>
      <c r="L134" s="39"/>
    </row>
    <row r="135" spans="2:12" x14ac:dyDescent="0.35">
      <c r="B135" s="39"/>
      <c r="C135" s="39"/>
      <c r="D135" s="39"/>
      <c r="E135" s="39"/>
      <c r="F135" s="39"/>
      <c r="G135" s="39"/>
      <c r="H135" s="39"/>
      <c r="I135" s="39"/>
      <c r="J135" s="39"/>
      <c r="K135" s="39"/>
      <c r="L135" s="39"/>
    </row>
    <row r="136" spans="2:12" x14ac:dyDescent="0.35">
      <c r="B136" s="39"/>
      <c r="C136" s="39"/>
      <c r="D136" s="39"/>
      <c r="E136" s="39"/>
      <c r="F136" s="39"/>
      <c r="G136" s="39"/>
      <c r="H136" s="39"/>
      <c r="I136" s="39"/>
      <c r="J136" s="39"/>
      <c r="K136" s="39"/>
      <c r="L136" s="39"/>
    </row>
    <row r="137" spans="2:12" x14ac:dyDescent="0.35">
      <c r="B137" s="39"/>
      <c r="C137" s="39"/>
      <c r="D137" s="39"/>
      <c r="E137" s="39"/>
      <c r="F137" s="39"/>
      <c r="G137" s="39"/>
      <c r="H137" s="39"/>
      <c r="I137" s="39"/>
      <c r="J137" s="39"/>
      <c r="K137" s="39"/>
      <c r="L137" s="39"/>
    </row>
    <row r="138" spans="2:12" x14ac:dyDescent="0.35">
      <c r="B138" s="39"/>
      <c r="C138" s="39"/>
      <c r="D138" s="39"/>
      <c r="E138" s="39"/>
      <c r="F138" s="39"/>
      <c r="G138" s="39"/>
      <c r="H138" s="39"/>
      <c r="I138" s="39"/>
      <c r="J138" s="39"/>
      <c r="K138" s="39"/>
      <c r="L138" s="39"/>
    </row>
    <row r="139" spans="2:12" x14ac:dyDescent="0.35">
      <c r="B139" s="39"/>
      <c r="C139" s="39"/>
      <c r="D139" s="39"/>
      <c r="E139" s="39"/>
      <c r="F139" s="39"/>
      <c r="G139" s="39"/>
      <c r="H139" s="39"/>
      <c r="I139" s="39"/>
      <c r="J139" s="39"/>
      <c r="K139" s="39"/>
      <c r="L139" s="39"/>
    </row>
    <row r="140" spans="2:12" x14ac:dyDescent="0.35">
      <c r="B140" s="39"/>
      <c r="C140" s="39"/>
      <c r="D140" s="39"/>
      <c r="E140" s="39"/>
      <c r="F140" s="39"/>
      <c r="G140" s="39"/>
      <c r="H140" s="39"/>
      <c r="I140" s="39"/>
      <c r="J140" s="39"/>
      <c r="K140" s="39"/>
      <c r="L140" s="39"/>
    </row>
    <row r="141" spans="2:12" x14ac:dyDescent="0.35">
      <c r="B141" s="39"/>
      <c r="C141" s="39"/>
      <c r="D141" s="39"/>
      <c r="E141" s="39"/>
      <c r="F141" s="39"/>
      <c r="G141" s="39"/>
      <c r="H141" s="39"/>
      <c r="I141" s="39"/>
      <c r="J141" s="39"/>
      <c r="K141" s="39"/>
      <c r="L141" s="39"/>
    </row>
    <row r="142" spans="2:12" x14ac:dyDescent="0.35">
      <c r="B142" s="39"/>
      <c r="C142" s="39"/>
      <c r="D142" s="39"/>
      <c r="E142" s="39"/>
      <c r="F142" s="39"/>
      <c r="G142" s="39"/>
      <c r="H142" s="39"/>
      <c r="I142" s="39"/>
      <c r="J142" s="39"/>
      <c r="K142" s="39"/>
      <c r="L142" s="39"/>
    </row>
    <row r="143" spans="2:12" x14ac:dyDescent="0.35">
      <c r="B143" s="39"/>
      <c r="C143" s="39"/>
      <c r="D143" s="39"/>
      <c r="E143" s="39"/>
      <c r="F143" s="39"/>
      <c r="G143" s="39"/>
      <c r="H143" s="39"/>
      <c r="I143" s="39"/>
      <c r="J143" s="39"/>
      <c r="K143" s="39"/>
      <c r="L143" s="39"/>
    </row>
    <row r="144" spans="2:12" x14ac:dyDescent="0.35">
      <c r="B144" s="39"/>
      <c r="C144" s="39"/>
      <c r="D144" s="39"/>
      <c r="E144" s="39"/>
      <c r="F144" s="39"/>
      <c r="G144" s="39"/>
      <c r="H144" s="39"/>
      <c r="I144" s="39"/>
      <c r="J144" s="39"/>
      <c r="K144" s="39"/>
      <c r="L144" s="39"/>
    </row>
    <row r="145" spans="2:12" x14ac:dyDescent="0.35">
      <c r="B145" s="39"/>
      <c r="C145" s="39"/>
      <c r="D145" s="39"/>
      <c r="E145" s="39"/>
      <c r="F145" s="39"/>
      <c r="G145" s="39"/>
      <c r="H145" s="39"/>
      <c r="I145" s="39"/>
      <c r="J145" s="39"/>
      <c r="K145" s="39"/>
      <c r="L145" s="39"/>
    </row>
    <row r="146" spans="2:12" x14ac:dyDescent="0.35">
      <c r="B146" s="39"/>
      <c r="C146" s="39"/>
      <c r="D146" s="39"/>
      <c r="E146" s="39"/>
      <c r="F146" s="39"/>
      <c r="G146" s="39"/>
      <c r="H146" s="39"/>
      <c r="I146" s="39"/>
      <c r="J146" s="39"/>
      <c r="K146" s="39"/>
      <c r="L146" s="39"/>
    </row>
    <row r="147" spans="2:12" x14ac:dyDescent="0.35">
      <c r="B147" s="39"/>
      <c r="C147" s="39"/>
      <c r="D147" s="39"/>
      <c r="E147" s="39"/>
      <c r="F147" s="39"/>
      <c r="G147" s="39"/>
      <c r="H147" s="39"/>
      <c r="I147" s="39"/>
      <c r="J147" s="39"/>
      <c r="K147" s="39"/>
      <c r="L147" s="39"/>
    </row>
    <row r="148" spans="2:12" x14ac:dyDescent="0.35">
      <c r="B148" s="39"/>
      <c r="C148" s="39"/>
      <c r="D148" s="39"/>
      <c r="E148" s="39"/>
      <c r="F148" s="39"/>
      <c r="G148" s="39"/>
      <c r="H148" s="39"/>
      <c r="I148" s="39"/>
      <c r="J148" s="39"/>
      <c r="K148" s="39"/>
      <c r="L148" s="39"/>
    </row>
    <row r="149" spans="2:12" x14ac:dyDescent="0.35">
      <c r="B149" s="39"/>
      <c r="C149" s="39"/>
      <c r="D149" s="39"/>
      <c r="E149" s="39"/>
      <c r="F149" s="39"/>
      <c r="G149" s="39"/>
      <c r="H149" s="39"/>
      <c r="I149" s="39"/>
      <c r="J149" s="39"/>
      <c r="K149" s="39"/>
      <c r="L149" s="39"/>
    </row>
    <row r="150" spans="2:12" x14ac:dyDescent="0.35">
      <c r="B150" s="39"/>
      <c r="C150" s="39"/>
      <c r="D150" s="39"/>
      <c r="E150" s="39"/>
      <c r="F150" s="39"/>
      <c r="G150" s="39"/>
      <c r="H150" s="39"/>
      <c r="I150" s="39"/>
      <c r="J150" s="39"/>
      <c r="K150" s="39"/>
      <c r="L150" s="39"/>
    </row>
    <row r="151" spans="2:12" x14ac:dyDescent="0.35">
      <c r="B151" s="39"/>
      <c r="C151" s="39"/>
      <c r="D151" s="39"/>
      <c r="E151" s="39"/>
      <c r="F151" s="39"/>
      <c r="G151" s="39"/>
      <c r="H151" s="39"/>
      <c r="I151" s="39"/>
      <c r="J151" s="39"/>
      <c r="K151" s="39"/>
      <c r="L151" s="39"/>
    </row>
    <row r="152" spans="2:12" x14ac:dyDescent="0.35">
      <c r="B152" s="39"/>
      <c r="C152" s="39"/>
      <c r="D152" s="39"/>
      <c r="E152" s="39"/>
      <c r="F152" s="39"/>
      <c r="G152" s="39"/>
      <c r="H152" s="39"/>
      <c r="I152" s="39"/>
      <c r="J152" s="39"/>
      <c r="K152" s="39"/>
      <c r="L152" s="39"/>
    </row>
    <row r="153" spans="2:12" x14ac:dyDescent="0.35">
      <c r="B153" s="39"/>
      <c r="C153" s="39"/>
      <c r="D153" s="39"/>
      <c r="E153" s="39"/>
      <c r="F153" s="39"/>
      <c r="G153" s="39"/>
      <c r="H153" s="39"/>
      <c r="I153" s="39"/>
      <c r="J153" s="39"/>
      <c r="K153" s="39"/>
      <c r="L153" s="39"/>
    </row>
    <row r="154" spans="2:12" x14ac:dyDescent="0.35">
      <c r="B154" s="39"/>
      <c r="C154" s="39"/>
      <c r="D154" s="39"/>
      <c r="E154" s="39"/>
      <c r="F154" s="39"/>
      <c r="G154" s="39"/>
      <c r="H154" s="39"/>
      <c r="I154" s="39"/>
      <c r="J154" s="39"/>
      <c r="K154" s="39"/>
      <c r="L154" s="39"/>
    </row>
    <row r="155" spans="2:12" x14ac:dyDescent="0.35">
      <c r="B155" s="39"/>
      <c r="C155" s="39"/>
      <c r="D155" s="39"/>
      <c r="E155" s="39"/>
      <c r="F155" s="39"/>
      <c r="G155" s="39"/>
      <c r="H155" s="39"/>
      <c r="I155" s="39"/>
      <c r="J155" s="39"/>
      <c r="K155" s="39"/>
      <c r="L155" s="39"/>
    </row>
    <row r="156" spans="2:12" x14ac:dyDescent="0.35">
      <c r="B156" s="39"/>
      <c r="C156" s="39"/>
      <c r="D156" s="39"/>
      <c r="E156" s="39"/>
      <c r="F156" s="39"/>
      <c r="G156" s="39"/>
      <c r="H156" s="39"/>
      <c r="I156" s="39"/>
      <c r="J156" s="39"/>
      <c r="K156" s="39"/>
      <c r="L156" s="39"/>
    </row>
    <row r="157" spans="2:12" x14ac:dyDescent="0.35">
      <c r="B157" s="39"/>
      <c r="C157" s="39"/>
      <c r="D157" s="39"/>
      <c r="E157" s="39"/>
      <c r="F157" s="39"/>
      <c r="G157" s="39"/>
      <c r="H157" s="39"/>
      <c r="I157" s="39"/>
      <c r="J157" s="39"/>
      <c r="K157" s="39"/>
      <c r="L157" s="39"/>
    </row>
    <row r="158" spans="2:12" x14ac:dyDescent="0.35">
      <c r="B158" s="39"/>
      <c r="C158" s="39"/>
      <c r="D158" s="39"/>
      <c r="E158" s="39"/>
      <c r="F158" s="39"/>
      <c r="G158" s="39"/>
      <c r="H158" s="39"/>
      <c r="I158" s="39"/>
      <c r="J158" s="39"/>
      <c r="K158" s="39"/>
      <c r="L158" s="39"/>
    </row>
    <row r="159" spans="2:12" x14ac:dyDescent="0.35">
      <c r="B159" s="39"/>
      <c r="C159" s="39"/>
      <c r="D159" s="39"/>
      <c r="E159" s="39"/>
      <c r="F159" s="39"/>
      <c r="G159" s="39"/>
      <c r="H159" s="39"/>
      <c r="I159" s="39"/>
      <c r="J159" s="39"/>
      <c r="K159" s="39"/>
      <c r="L159" s="39"/>
    </row>
    <row r="160" spans="2:12" x14ac:dyDescent="0.35">
      <c r="B160" s="39"/>
      <c r="C160" s="39"/>
      <c r="D160" s="39"/>
      <c r="E160" s="39"/>
      <c r="F160" s="39"/>
      <c r="G160" s="39"/>
      <c r="H160" s="39"/>
      <c r="I160" s="39"/>
      <c r="J160" s="39"/>
      <c r="K160" s="39"/>
      <c r="L160" s="39"/>
    </row>
    <row r="161" spans="2:12" x14ac:dyDescent="0.35">
      <c r="B161" s="39"/>
      <c r="C161" s="39"/>
      <c r="D161" s="39"/>
      <c r="E161" s="39"/>
      <c r="F161" s="39"/>
      <c r="G161" s="39"/>
      <c r="H161" s="39"/>
      <c r="I161" s="39"/>
      <c r="J161" s="39"/>
      <c r="K161" s="39"/>
      <c r="L161" s="39"/>
    </row>
    <row r="162" spans="2:12" x14ac:dyDescent="0.35">
      <c r="B162" s="39"/>
      <c r="C162" s="39"/>
      <c r="D162" s="39"/>
      <c r="E162" s="39"/>
      <c r="F162" s="39"/>
      <c r="G162" s="39"/>
      <c r="H162" s="39"/>
      <c r="I162" s="39"/>
      <c r="J162" s="39"/>
      <c r="K162" s="39"/>
      <c r="L162" s="39"/>
    </row>
    <row r="163" spans="2:12" x14ac:dyDescent="0.35">
      <c r="B163" s="39"/>
      <c r="C163" s="39"/>
      <c r="D163" s="39"/>
      <c r="E163" s="39"/>
      <c r="F163" s="39"/>
      <c r="G163" s="39"/>
      <c r="H163" s="39"/>
      <c r="I163" s="39"/>
      <c r="J163" s="39"/>
      <c r="K163" s="39"/>
      <c r="L163" s="39"/>
    </row>
    <row r="164" spans="2:12" x14ac:dyDescent="0.35">
      <c r="B164" s="39"/>
      <c r="C164" s="39"/>
      <c r="D164" s="39"/>
      <c r="E164" s="39"/>
      <c r="F164" s="39"/>
      <c r="G164" s="39"/>
      <c r="H164" s="39"/>
      <c r="I164" s="39"/>
      <c r="J164" s="39"/>
      <c r="K164" s="39"/>
      <c r="L164" s="39"/>
    </row>
    <row r="165" spans="2:12" x14ac:dyDescent="0.35">
      <c r="B165" s="39"/>
      <c r="C165" s="39"/>
      <c r="D165" s="39"/>
      <c r="E165" s="39"/>
      <c r="F165" s="39"/>
      <c r="G165" s="39"/>
      <c r="H165" s="39"/>
      <c r="I165" s="39"/>
      <c r="J165" s="39"/>
      <c r="K165" s="39"/>
      <c r="L165" s="39"/>
    </row>
    <row r="166" spans="2:12" x14ac:dyDescent="0.35">
      <c r="B166" s="39"/>
      <c r="C166" s="39"/>
      <c r="D166" s="39"/>
      <c r="E166" s="39"/>
      <c r="F166" s="39"/>
      <c r="G166" s="39"/>
      <c r="H166" s="39"/>
      <c r="I166" s="39"/>
      <c r="J166" s="39"/>
      <c r="K166" s="39"/>
      <c r="L166" s="39"/>
    </row>
    <row r="167" spans="2:12" x14ac:dyDescent="0.35">
      <c r="B167" s="39"/>
      <c r="C167" s="39"/>
      <c r="D167" s="39"/>
      <c r="E167" s="39"/>
      <c r="F167" s="39"/>
      <c r="G167" s="39"/>
      <c r="H167" s="39"/>
      <c r="I167" s="39"/>
      <c r="J167" s="39"/>
      <c r="K167" s="39"/>
      <c r="L167" s="39"/>
    </row>
    <row r="168" spans="2:12" x14ac:dyDescent="0.35">
      <c r="B168" s="39"/>
      <c r="C168" s="39"/>
      <c r="D168" s="39"/>
      <c r="E168" s="39"/>
      <c r="F168" s="39"/>
      <c r="G168" s="39"/>
      <c r="H168" s="39"/>
      <c r="I168" s="39"/>
      <c r="J168" s="39"/>
      <c r="K168" s="39"/>
      <c r="L168" s="39"/>
    </row>
    <row r="169" spans="2:12" x14ac:dyDescent="0.35">
      <c r="B169" s="39"/>
      <c r="C169" s="39"/>
      <c r="D169" s="39"/>
      <c r="E169" s="39"/>
      <c r="F169" s="39"/>
      <c r="G169" s="39"/>
      <c r="H169" s="39"/>
      <c r="I169" s="39"/>
      <c r="J169" s="39"/>
      <c r="K169" s="39"/>
      <c r="L169" s="39"/>
    </row>
    <row r="170" spans="2:12" x14ac:dyDescent="0.35">
      <c r="B170" s="39"/>
      <c r="C170" s="39"/>
      <c r="D170" s="39"/>
      <c r="E170" s="39"/>
      <c r="F170" s="39"/>
      <c r="G170" s="39"/>
      <c r="H170" s="39"/>
      <c r="I170" s="39"/>
      <c r="J170" s="39"/>
      <c r="K170" s="39"/>
      <c r="L170" s="39"/>
    </row>
    <row r="171" spans="2:12" x14ac:dyDescent="0.35">
      <c r="B171" s="39"/>
      <c r="C171" s="39"/>
      <c r="D171" s="39"/>
      <c r="E171" s="39"/>
      <c r="F171" s="39"/>
      <c r="G171" s="39"/>
      <c r="H171" s="39"/>
      <c r="I171" s="39"/>
      <c r="J171" s="39"/>
      <c r="K171" s="39"/>
      <c r="L171" s="39"/>
    </row>
    <row r="172" spans="2:12" x14ac:dyDescent="0.35">
      <c r="B172" s="39"/>
      <c r="C172" s="39"/>
      <c r="D172" s="39"/>
      <c r="E172" s="39"/>
      <c r="F172" s="39"/>
      <c r="G172" s="39"/>
      <c r="H172" s="39"/>
      <c r="I172" s="39"/>
      <c r="J172" s="39"/>
      <c r="K172" s="39"/>
      <c r="L172" s="39"/>
    </row>
    <row r="173" spans="2:12" x14ac:dyDescent="0.35">
      <c r="B173" s="39"/>
      <c r="C173" s="39"/>
      <c r="D173" s="39"/>
      <c r="E173" s="39"/>
      <c r="F173" s="39"/>
      <c r="G173" s="39"/>
      <c r="H173" s="39"/>
      <c r="I173" s="39"/>
      <c r="J173" s="39"/>
      <c r="K173" s="39"/>
      <c r="L173" s="39"/>
    </row>
    <row r="174" spans="2:12" x14ac:dyDescent="0.35">
      <c r="B174" s="39"/>
      <c r="C174" s="39"/>
      <c r="D174" s="39"/>
      <c r="E174" s="39"/>
      <c r="F174" s="39"/>
      <c r="G174" s="39"/>
      <c r="H174" s="39"/>
      <c r="I174" s="39"/>
      <c r="J174" s="39"/>
      <c r="K174" s="39"/>
      <c r="L174" s="39"/>
    </row>
    <row r="175" spans="2:12" x14ac:dyDescent="0.35">
      <c r="B175" s="39"/>
      <c r="C175" s="39"/>
      <c r="D175" s="39"/>
      <c r="E175" s="39"/>
      <c r="F175" s="39"/>
      <c r="G175" s="39"/>
      <c r="H175" s="39"/>
      <c r="I175" s="39"/>
      <c r="J175" s="39"/>
      <c r="K175" s="39"/>
      <c r="L175" s="39"/>
    </row>
    <row r="176" spans="2:12" x14ac:dyDescent="0.35">
      <c r="B176" s="39"/>
      <c r="C176" s="39"/>
      <c r="D176" s="39"/>
      <c r="E176" s="39"/>
      <c r="F176" s="39"/>
      <c r="G176" s="39"/>
      <c r="H176" s="39"/>
      <c r="I176" s="39"/>
      <c r="J176" s="39"/>
      <c r="K176" s="39"/>
      <c r="L176" s="39"/>
    </row>
    <row r="177" spans="2:12" x14ac:dyDescent="0.35">
      <c r="B177" s="39"/>
      <c r="C177" s="39"/>
      <c r="D177" s="39"/>
      <c r="E177" s="39"/>
      <c r="F177" s="39"/>
      <c r="G177" s="39"/>
      <c r="H177" s="39"/>
      <c r="I177" s="39"/>
      <c r="J177" s="39"/>
      <c r="K177" s="39"/>
      <c r="L177" s="39"/>
    </row>
    <row r="178" spans="2:12" x14ac:dyDescent="0.35">
      <c r="B178" s="39"/>
      <c r="C178" s="39"/>
      <c r="D178" s="39"/>
      <c r="E178" s="39"/>
      <c r="F178" s="39"/>
      <c r="G178" s="39"/>
      <c r="H178" s="39"/>
      <c r="I178" s="39"/>
      <c r="J178" s="39"/>
      <c r="K178" s="39"/>
      <c r="L178" s="39"/>
    </row>
    <row r="179" spans="2:12" x14ac:dyDescent="0.35">
      <c r="B179" s="39"/>
      <c r="C179" s="39"/>
      <c r="D179" s="39"/>
      <c r="E179" s="39"/>
      <c r="F179" s="39"/>
      <c r="G179" s="39"/>
      <c r="H179" s="39"/>
      <c r="I179" s="39"/>
      <c r="J179" s="39"/>
      <c r="K179" s="39"/>
      <c r="L179" s="39"/>
    </row>
    <row r="180" spans="2:12" x14ac:dyDescent="0.35">
      <c r="B180" s="39"/>
      <c r="C180" s="39"/>
      <c r="D180" s="39"/>
      <c r="E180" s="39"/>
      <c r="F180" s="39"/>
      <c r="G180" s="39"/>
      <c r="H180" s="39"/>
      <c r="I180" s="39"/>
      <c r="J180" s="39"/>
      <c r="K180" s="39"/>
      <c r="L180" s="39"/>
    </row>
    <row r="181" spans="2:12" x14ac:dyDescent="0.35">
      <c r="B181" s="39"/>
      <c r="C181" s="39"/>
      <c r="D181" s="39"/>
      <c r="E181" s="39"/>
      <c r="F181" s="39"/>
      <c r="G181" s="39"/>
      <c r="H181" s="39"/>
      <c r="I181" s="39"/>
      <c r="J181" s="39"/>
      <c r="K181" s="39"/>
      <c r="L181" s="39"/>
    </row>
    <row r="182" spans="2:12" x14ac:dyDescent="0.35">
      <c r="B182" s="39"/>
      <c r="C182" s="39"/>
      <c r="D182" s="39"/>
      <c r="E182" s="39"/>
      <c r="F182" s="39"/>
      <c r="G182" s="39"/>
      <c r="H182" s="39"/>
      <c r="I182" s="39"/>
      <c r="J182" s="39"/>
      <c r="K182" s="39"/>
      <c r="L182" s="39"/>
    </row>
    <row r="183" spans="2:12" x14ac:dyDescent="0.35">
      <c r="B183" s="39"/>
      <c r="C183" s="39"/>
      <c r="D183" s="39"/>
      <c r="E183" s="39"/>
      <c r="F183" s="39"/>
      <c r="G183" s="39"/>
      <c r="H183" s="39"/>
      <c r="I183" s="39"/>
      <c r="J183" s="39"/>
      <c r="K183" s="39"/>
      <c r="L183" s="39"/>
    </row>
    <row r="184" spans="2:12" x14ac:dyDescent="0.35">
      <c r="B184" s="39"/>
      <c r="C184" s="39"/>
      <c r="D184" s="39"/>
      <c r="E184" s="39"/>
      <c r="F184" s="39"/>
      <c r="G184" s="39"/>
      <c r="H184" s="39"/>
      <c r="I184" s="39"/>
      <c r="J184" s="39"/>
      <c r="K184" s="39"/>
      <c r="L184" s="39"/>
    </row>
    <row r="185" spans="2:12" x14ac:dyDescent="0.35">
      <c r="B185" s="39"/>
      <c r="C185" s="39"/>
      <c r="D185" s="39"/>
      <c r="E185" s="39"/>
      <c r="F185" s="39"/>
      <c r="G185" s="39"/>
      <c r="H185" s="39"/>
      <c r="I185" s="39"/>
      <c r="J185" s="39"/>
      <c r="K185" s="39"/>
      <c r="L185" s="39"/>
    </row>
    <row r="186" spans="2:12" x14ac:dyDescent="0.35">
      <c r="B186" s="39"/>
      <c r="C186" s="39"/>
      <c r="D186" s="39"/>
      <c r="E186" s="39"/>
      <c r="F186" s="39"/>
      <c r="G186" s="39"/>
      <c r="H186" s="39"/>
      <c r="I186" s="39"/>
      <c r="J186" s="39"/>
      <c r="K186" s="39"/>
      <c r="L186" s="39"/>
    </row>
    <row r="187" spans="2:12" x14ac:dyDescent="0.35">
      <c r="B187" s="39"/>
      <c r="C187" s="39"/>
      <c r="D187" s="39"/>
      <c r="E187" s="39"/>
      <c r="F187" s="39"/>
      <c r="G187" s="39"/>
      <c r="H187" s="39"/>
      <c r="I187" s="39"/>
      <c r="J187" s="39"/>
      <c r="K187" s="39"/>
      <c r="L187" s="39"/>
    </row>
    <row r="188" spans="2:12" x14ac:dyDescent="0.35">
      <c r="B188" s="39"/>
      <c r="C188" s="39"/>
      <c r="D188" s="39"/>
      <c r="E188" s="39"/>
      <c r="F188" s="39"/>
      <c r="G188" s="39"/>
      <c r="H188" s="39"/>
      <c r="I188" s="39"/>
      <c r="J188" s="39"/>
      <c r="K188" s="39"/>
      <c r="L188" s="39"/>
    </row>
    <row r="189" spans="2:12" x14ac:dyDescent="0.35">
      <c r="B189" s="39"/>
      <c r="C189" s="39"/>
      <c r="D189" s="39"/>
      <c r="E189" s="39"/>
      <c r="F189" s="39"/>
      <c r="G189" s="39"/>
      <c r="H189" s="39"/>
      <c r="I189" s="39"/>
      <c r="J189" s="39"/>
      <c r="K189" s="39"/>
      <c r="L189" s="39"/>
    </row>
    <row r="190" spans="2:12" x14ac:dyDescent="0.35">
      <c r="B190" s="39"/>
      <c r="C190" s="39"/>
      <c r="D190" s="39"/>
      <c r="E190" s="39"/>
      <c r="F190" s="39"/>
      <c r="G190" s="39"/>
      <c r="H190" s="39"/>
      <c r="I190" s="39"/>
      <c r="J190" s="39"/>
      <c r="K190" s="39"/>
      <c r="L190" s="39"/>
    </row>
    <row r="191" spans="2:12" x14ac:dyDescent="0.35">
      <c r="B191" s="39"/>
      <c r="C191" s="39"/>
      <c r="D191" s="39"/>
      <c r="E191" s="39"/>
      <c r="F191" s="39"/>
      <c r="G191" s="39"/>
      <c r="H191" s="39"/>
      <c r="I191" s="39"/>
      <c r="J191" s="39"/>
      <c r="K191" s="39"/>
      <c r="L191" s="39"/>
    </row>
    <row r="192" spans="2:12" x14ac:dyDescent="0.35">
      <c r="B192" s="39"/>
      <c r="C192" s="39"/>
      <c r="D192" s="39"/>
      <c r="E192" s="39"/>
      <c r="F192" s="39"/>
      <c r="G192" s="39"/>
      <c r="H192" s="39"/>
      <c r="I192" s="39"/>
      <c r="J192" s="39"/>
      <c r="K192" s="39"/>
      <c r="L192" s="39"/>
    </row>
    <row r="193" spans="2:12" x14ac:dyDescent="0.35">
      <c r="B193" s="39"/>
      <c r="C193" s="39"/>
      <c r="D193" s="39"/>
      <c r="E193" s="39"/>
      <c r="F193" s="39"/>
      <c r="G193" s="39"/>
      <c r="H193" s="39"/>
      <c r="I193" s="39"/>
      <c r="J193" s="39"/>
      <c r="K193" s="39"/>
      <c r="L193" s="39"/>
    </row>
    <row r="194" spans="2:12" x14ac:dyDescent="0.35">
      <c r="B194" s="39"/>
      <c r="C194" s="39"/>
      <c r="D194" s="39"/>
      <c r="E194" s="39"/>
      <c r="F194" s="39"/>
      <c r="G194" s="39"/>
      <c r="H194" s="39"/>
      <c r="I194" s="39"/>
      <c r="J194" s="39"/>
      <c r="K194" s="39"/>
      <c r="L194" s="39"/>
    </row>
    <row r="195" spans="2:12" x14ac:dyDescent="0.35">
      <c r="B195" s="39"/>
      <c r="C195" s="39"/>
      <c r="D195" s="39"/>
      <c r="E195" s="39"/>
      <c r="F195" s="39"/>
      <c r="G195" s="39"/>
      <c r="H195" s="39"/>
      <c r="I195" s="39"/>
      <c r="J195" s="39"/>
      <c r="K195" s="39"/>
      <c r="L195" s="39"/>
    </row>
    <row r="196" spans="2:12" x14ac:dyDescent="0.35">
      <c r="B196" s="39"/>
      <c r="C196" s="39"/>
      <c r="D196" s="39"/>
      <c r="E196" s="39"/>
      <c r="F196" s="39"/>
      <c r="G196" s="39"/>
      <c r="H196" s="39"/>
      <c r="I196" s="39"/>
      <c r="J196" s="39"/>
      <c r="K196" s="39"/>
      <c r="L196" s="39"/>
    </row>
    <row r="197" spans="2:12" x14ac:dyDescent="0.35">
      <c r="B197" s="39"/>
      <c r="C197" s="39"/>
      <c r="D197" s="39"/>
      <c r="E197" s="39"/>
      <c r="F197" s="39"/>
      <c r="G197" s="39"/>
      <c r="H197" s="39"/>
      <c r="I197" s="39"/>
      <c r="J197" s="39"/>
      <c r="K197" s="39"/>
      <c r="L197" s="39"/>
    </row>
    <row r="198" spans="2:12" x14ac:dyDescent="0.35">
      <c r="B198" s="39"/>
      <c r="C198" s="39"/>
      <c r="D198" s="39"/>
      <c r="E198" s="39"/>
      <c r="F198" s="39"/>
      <c r="G198" s="39"/>
      <c r="H198" s="39"/>
      <c r="I198" s="39"/>
      <c r="J198" s="39"/>
      <c r="K198" s="39"/>
      <c r="L198" s="39"/>
    </row>
    <row r="199" spans="2:12" x14ac:dyDescent="0.35">
      <c r="B199" s="39"/>
      <c r="C199" s="39"/>
      <c r="D199" s="39"/>
      <c r="E199" s="39"/>
      <c r="F199" s="39"/>
      <c r="G199" s="39"/>
      <c r="H199" s="39"/>
      <c r="I199" s="39"/>
      <c r="J199" s="39"/>
      <c r="K199" s="39"/>
      <c r="L199" s="39"/>
    </row>
    <row r="200" spans="2:12" x14ac:dyDescent="0.35">
      <c r="B200" s="39"/>
      <c r="C200" s="39"/>
      <c r="D200" s="39"/>
      <c r="E200" s="39"/>
      <c r="F200" s="39"/>
      <c r="G200" s="39"/>
      <c r="H200" s="39"/>
      <c r="I200" s="39"/>
      <c r="J200" s="39"/>
      <c r="K200" s="39"/>
      <c r="L200" s="39"/>
    </row>
    <row r="201" spans="2:12" x14ac:dyDescent="0.35">
      <c r="B201" s="39"/>
      <c r="C201" s="39"/>
      <c r="D201" s="39"/>
      <c r="E201" s="39"/>
      <c r="F201" s="39"/>
      <c r="G201" s="39"/>
      <c r="H201" s="39"/>
      <c r="I201" s="39"/>
      <c r="J201" s="39"/>
      <c r="K201" s="39"/>
      <c r="L201" s="39"/>
    </row>
    <row r="202" spans="2:12" x14ac:dyDescent="0.35">
      <c r="B202" s="39"/>
      <c r="C202" s="39"/>
      <c r="D202" s="39"/>
      <c r="E202" s="39"/>
      <c r="F202" s="39"/>
      <c r="G202" s="39"/>
      <c r="H202" s="39"/>
      <c r="I202" s="39"/>
      <c r="J202" s="39"/>
      <c r="K202" s="39"/>
      <c r="L202" s="39"/>
    </row>
    <row r="203" spans="2:12" x14ac:dyDescent="0.35">
      <c r="B203" s="39"/>
      <c r="C203" s="39"/>
      <c r="D203" s="39"/>
      <c r="E203" s="39"/>
      <c r="F203" s="39"/>
      <c r="G203" s="39"/>
      <c r="H203" s="39"/>
      <c r="I203" s="39"/>
      <c r="J203" s="39"/>
      <c r="K203" s="39"/>
      <c r="L203" s="39"/>
    </row>
    <row r="204" spans="2:12" x14ac:dyDescent="0.35">
      <c r="B204" s="39"/>
      <c r="C204" s="39"/>
      <c r="D204" s="39"/>
      <c r="E204" s="39"/>
      <c r="F204" s="39"/>
      <c r="G204" s="39"/>
      <c r="H204" s="39"/>
      <c r="I204" s="39"/>
      <c r="J204" s="39"/>
      <c r="K204" s="39"/>
      <c r="L204" s="39"/>
    </row>
    <row r="205" spans="2:12" x14ac:dyDescent="0.35">
      <c r="B205" s="39"/>
      <c r="C205" s="39"/>
      <c r="D205" s="39"/>
      <c r="E205" s="39"/>
      <c r="F205" s="39"/>
      <c r="G205" s="39"/>
      <c r="H205" s="39"/>
      <c r="I205" s="39"/>
      <c r="J205" s="39"/>
      <c r="K205" s="39"/>
      <c r="L205" s="39"/>
    </row>
    <row r="206" spans="2:12" x14ac:dyDescent="0.35">
      <c r="B206" s="39"/>
      <c r="C206" s="39"/>
      <c r="D206" s="39"/>
      <c r="E206" s="39"/>
      <c r="F206" s="39"/>
      <c r="G206" s="39"/>
      <c r="H206" s="39"/>
      <c r="I206" s="39"/>
      <c r="J206" s="39"/>
      <c r="K206" s="39"/>
      <c r="L206" s="39"/>
    </row>
    <row r="207" spans="2:12" x14ac:dyDescent="0.35">
      <c r="B207" s="39"/>
      <c r="C207" s="39"/>
      <c r="D207" s="39"/>
      <c r="E207" s="39"/>
      <c r="F207" s="39"/>
      <c r="G207" s="39"/>
      <c r="H207" s="39"/>
      <c r="I207" s="39"/>
      <c r="J207" s="39"/>
      <c r="K207" s="39"/>
      <c r="L207" s="39"/>
    </row>
    <row r="208" spans="2:12" x14ac:dyDescent="0.35">
      <c r="B208" s="39"/>
      <c r="C208" s="39"/>
      <c r="D208" s="39"/>
      <c r="E208" s="39"/>
      <c r="F208" s="39"/>
      <c r="G208" s="39"/>
      <c r="H208" s="39"/>
      <c r="I208" s="39"/>
      <c r="J208" s="39"/>
      <c r="K208" s="39"/>
      <c r="L208" s="39"/>
    </row>
    <row r="209" spans="2:12" x14ac:dyDescent="0.35">
      <c r="B209" s="39"/>
      <c r="C209" s="39"/>
      <c r="D209" s="39"/>
      <c r="E209" s="39"/>
      <c r="F209" s="39"/>
      <c r="G209" s="39"/>
      <c r="H209" s="39"/>
      <c r="I209" s="39"/>
      <c r="J209" s="39"/>
      <c r="K209" s="39"/>
      <c r="L209" s="39"/>
    </row>
    <row r="210" spans="2:12" x14ac:dyDescent="0.35">
      <c r="B210" s="39"/>
      <c r="C210" s="39"/>
      <c r="D210" s="39"/>
      <c r="E210" s="39"/>
      <c r="F210" s="39"/>
      <c r="G210" s="39"/>
      <c r="H210" s="39"/>
      <c r="I210" s="39"/>
      <c r="J210" s="39"/>
      <c r="K210" s="39"/>
      <c r="L210" s="39"/>
    </row>
    <row r="211" spans="2:12" x14ac:dyDescent="0.35">
      <c r="B211" s="39"/>
      <c r="C211" s="39"/>
      <c r="D211" s="39"/>
      <c r="E211" s="39"/>
      <c r="F211" s="39"/>
      <c r="G211" s="39"/>
      <c r="H211" s="39"/>
      <c r="I211" s="39"/>
      <c r="J211" s="39"/>
      <c r="K211" s="39"/>
      <c r="L211" s="39"/>
    </row>
    <row r="212" spans="2:12" x14ac:dyDescent="0.35">
      <c r="B212" s="39"/>
      <c r="C212" s="39"/>
      <c r="D212" s="39"/>
      <c r="E212" s="39"/>
      <c r="F212" s="39"/>
      <c r="G212" s="39"/>
      <c r="H212" s="39"/>
      <c r="I212" s="39"/>
      <c r="J212" s="39"/>
      <c r="K212" s="39"/>
      <c r="L212" s="39"/>
    </row>
    <row r="213" spans="2:12" x14ac:dyDescent="0.35">
      <c r="B213" s="39"/>
      <c r="C213" s="39"/>
      <c r="D213" s="39"/>
      <c r="E213" s="39"/>
      <c r="F213" s="39"/>
      <c r="G213" s="39"/>
      <c r="H213" s="39"/>
      <c r="I213" s="39"/>
      <c r="J213" s="39"/>
      <c r="K213" s="39"/>
      <c r="L213" s="39"/>
    </row>
    <row r="214" spans="2:12" x14ac:dyDescent="0.35">
      <c r="B214" s="39"/>
      <c r="C214" s="39"/>
      <c r="D214" s="39"/>
      <c r="E214" s="39"/>
      <c r="F214" s="39"/>
      <c r="G214" s="39"/>
      <c r="H214" s="39"/>
      <c r="I214" s="39"/>
      <c r="J214" s="39"/>
      <c r="K214" s="39"/>
      <c r="L214" s="39"/>
    </row>
    <row r="215" spans="2:12" x14ac:dyDescent="0.35">
      <c r="B215" s="39"/>
      <c r="C215" s="39"/>
      <c r="D215" s="39"/>
      <c r="E215" s="39"/>
      <c r="F215" s="39"/>
      <c r="G215" s="39"/>
      <c r="H215" s="39"/>
      <c r="I215" s="39"/>
      <c r="J215" s="39"/>
      <c r="K215" s="39"/>
      <c r="L215" s="39"/>
    </row>
    <row r="216" spans="2:12" x14ac:dyDescent="0.35">
      <c r="B216" s="39"/>
      <c r="C216" s="39"/>
      <c r="D216" s="39"/>
      <c r="E216" s="39"/>
      <c r="F216" s="39"/>
      <c r="G216" s="39"/>
      <c r="H216" s="39"/>
      <c r="I216" s="39"/>
      <c r="J216" s="39"/>
      <c r="K216" s="39"/>
      <c r="L216" s="39"/>
    </row>
    <row r="217" spans="2:12" x14ac:dyDescent="0.35">
      <c r="B217" s="39"/>
      <c r="C217" s="39"/>
      <c r="D217" s="39"/>
      <c r="E217" s="39"/>
      <c r="F217" s="39"/>
      <c r="G217" s="39"/>
      <c r="H217" s="39"/>
      <c r="I217" s="39"/>
      <c r="J217" s="39"/>
      <c r="K217" s="39"/>
      <c r="L217" s="39"/>
    </row>
    <row r="218" spans="2:12" x14ac:dyDescent="0.35">
      <c r="B218" s="39"/>
      <c r="C218" s="39"/>
      <c r="D218" s="39"/>
      <c r="E218" s="39"/>
      <c r="F218" s="39"/>
      <c r="G218" s="39"/>
      <c r="H218" s="39"/>
      <c r="I218" s="39"/>
      <c r="J218" s="39"/>
      <c r="K218" s="39"/>
      <c r="L218" s="39"/>
    </row>
    <row r="219" spans="2:12" x14ac:dyDescent="0.35">
      <c r="B219" s="39"/>
      <c r="C219" s="39"/>
      <c r="D219" s="39"/>
      <c r="E219" s="39"/>
      <c r="F219" s="39"/>
      <c r="G219" s="39"/>
      <c r="H219" s="39"/>
      <c r="I219" s="39"/>
      <c r="J219" s="39"/>
      <c r="K219" s="39"/>
      <c r="L219" s="39"/>
    </row>
    <row r="220" spans="2:12" x14ac:dyDescent="0.35">
      <c r="B220" s="39"/>
      <c r="C220" s="39"/>
      <c r="D220" s="39"/>
      <c r="E220" s="39"/>
      <c r="F220" s="39"/>
      <c r="G220" s="39"/>
      <c r="H220" s="39"/>
      <c r="I220" s="39"/>
      <c r="J220" s="39"/>
      <c r="K220" s="39"/>
      <c r="L220" s="39"/>
    </row>
    <row r="221" spans="2:12" x14ac:dyDescent="0.35">
      <c r="B221" s="39"/>
      <c r="C221" s="39"/>
      <c r="D221" s="39"/>
      <c r="E221" s="39"/>
      <c r="F221" s="39"/>
      <c r="G221" s="39"/>
      <c r="H221" s="39"/>
      <c r="I221" s="39"/>
      <c r="J221" s="39"/>
      <c r="K221" s="39"/>
      <c r="L221" s="39"/>
    </row>
    <row r="222" spans="2:12" x14ac:dyDescent="0.35">
      <c r="B222" s="39"/>
      <c r="C222" s="39"/>
      <c r="D222" s="39"/>
      <c r="E222" s="39"/>
      <c r="F222" s="39"/>
      <c r="G222" s="39"/>
      <c r="H222" s="39"/>
      <c r="I222" s="39"/>
      <c r="J222" s="39"/>
      <c r="K222" s="39"/>
      <c r="L222" s="39"/>
    </row>
    <row r="223" spans="2:12" x14ac:dyDescent="0.35">
      <c r="B223" s="39"/>
      <c r="C223" s="39"/>
      <c r="D223" s="39"/>
      <c r="E223" s="39"/>
      <c r="F223" s="39"/>
      <c r="G223" s="39"/>
      <c r="H223" s="39"/>
      <c r="I223" s="39"/>
      <c r="J223" s="39"/>
      <c r="K223" s="39"/>
      <c r="L223" s="39"/>
    </row>
    <row r="224" spans="2:12" x14ac:dyDescent="0.35">
      <c r="B224" s="39"/>
      <c r="C224" s="39"/>
      <c r="D224" s="39"/>
      <c r="E224" s="39"/>
      <c r="F224" s="39"/>
      <c r="G224" s="39"/>
      <c r="H224" s="39"/>
      <c r="I224" s="39"/>
      <c r="J224" s="39"/>
      <c r="K224" s="39"/>
      <c r="L224" s="39"/>
    </row>
    <row r="225" spans="2:12" x14ac:dyDescent="0.35">
      <c r="B225" s="39"/>
      <c r="C225" s="39"/>
      <c r="D225" s="39"/>
      <c r="E225" s="39"/>
      <c r="F225" s="39"/>
      <c r="G225" s="39"/>
      <c r="H225" s="39"/>
      <c r="I225" s="39"/>
      <c r="J225" s="39"/>
      <c r="K225" s="39"/>
      <c r="L225" s="39"/>
    </row>
    <row r="226" spans="2:12" x14ac:dyDescent="0.35">
      <c r="B226" s="39"/>
      <c r="C226" s="39"/>
      <c r="D226" s="39"/>
      <c r="E226" s="39"/>
      <c r="F226" s="39"/>
      <c r="G226" s="39"/>
      <c r="H226" s="39"/>
      <c r="I226" s="39"/>
      <c r="J226" s="39"/>
      <c r="K226" s="39"/>
      <c r="L226" s="39"/>
    </row>
    <row r="227" spans="2:12" x14ac:dyDescent="0.35">
      <c r="B227" s="39"/>
      <c r="C227" s="39"/>
      <c r="D227" s="39"/>
      <c r="E227" s="39"/>
      <c r="F227" s="39"/>
      <c r="G227" s="39"/>
      <c r="H227" s="39"/>
      <c r="I227" s="39"/>
      <c r="J227" s="39"/>
      <c r="K227" s="39"/>
      <c r="L227" s="39"/>
    </row>
    <row r="228" spans="2:12" x14ac:dyDescent="0.35">
      <c r="B228" s="39"/>
      <c r="C228" s="39"/>
      <c r="D228" s="39"/>
      <c r="E228" s="39"/>
      <c r="F228" s="39"/>
      <c r="G228" s="39"/>
      <c r="H228" s="39"/>
      <c r="I228" s="39"/>
      <c r="J228" s="39"/>
      <c r="K228" s="39"/>
      <c r="L228" s="39"/>
    </row>
    <row r="229" spans="2:12" x14ac:dyDescent="0.35">
      <c r="B229" s="39"/>
      <c r="C229" s="39"/>
      <c r="D229" s="39"/>
      <c r="E229" s="39"/>
      <c r="F229" s="39"/>
      <c r="G229" s="39"/>
      <c r="H229" s="39"/>
      <c r="I229" s="39"/>
      <c r="J229" s="39"/>
      <c r="K229" s="39"/>
      <c r="L229" s="39"/>
    </row>
    <row r="230" spans="2:12" x14ac:dyDescent="0.35">
      <c r="B230" s="39"/>
      <c r="C230" s="39"/>
      <c r="D230" s="39"/>
      <c r="E230" s="39"/>
      <c r="F230" s="39"/>
      <c r="G230" s="39"/>
      <c r="H230" s="39"/>
      <c r="I230" s="39"/>
      <c r="J230" s="39"/>
      <c r="K230" s="39"/>
      <c r="L230" s="39"/>
    </row>
    <row r="231" spans="2:12" x14ac:dyDescent="0.35">
      <c r="B231" s="39"/>
      <c r="C231" s="39"/>
      <c r="D231" s="39"/>
      <c r="E231" s="39"/>
      <c r="F231" s="39"/>
      <c r="G231" s="39"/>
      <c r="H231" s="39"/>
      <c r="I231" s="39"/>
      <c r="J231" s="39"/>
      <c r="K231" s="39"/>
      <c r="L231" s="39"/>
    </row>
    <row r="232" spans="2:12" x14ac:dyDescent="0.35">
      <c r="B232" s="39"/>
      <c r="C232" s="39"/>
      <c r="D232" s="39"/>
      <c r="E232" s="39"/>
      <c r="F232" s="39"/>
      <c r="G232" s="39"/>
      <c r="H232" s="39"/>
      <c r="I232" s="39"/>
      <c r="J232" s="39"/>
      <c r="K232" s="39"/>
      <c r="L232" s="39"/>
    </row>
    <row r="233" spans="2:12" x14ac:dyDescent="0.35">
      <c r="B233" s="39"/>
      <c r="C233" s="39"/>
      <c r="D233" s="39"/>
      <c r="E233" s="39"/>
      <c r="F233" s="39"/>
      <c r="G233" s="39"/>
      <c r="H233" s="39"/>
      <c r="I233" s="39"/>
      <c r="J233" s="39"/>
      <c r="K233" s="39"/>
      <c r="L233" s="39"/>
    </row>
    <row r="234" spans="2:12" x14ac:dyDescent="0.35">
      <c r="B234" s="39"/>
      <c r="C234" s="39"/>
      <c r="D234" s="39"/>
      <c r="E234" s="39"/>
      <c r="F234" s="39"/>
      <c r="G234" s="39"/>
      <c r="H234" s="39"/>
      <c r="I234" s="39"/>
      <c r="J234" s="39"/>
      <c r="K234" s="39"/>
      <c r="L234" s="39"/>
    </row>
    <row r="235" spans="2:12" x14ac:dyDescent="0.35">
      <c r="B235" s="39"/>
      <c r="C235" s="39"/>
      <c r="D235" s="39"/>
      <c r="E235" s="39"/>
      <c r="F235" s="39"/>
      <c r="G235" s="39"/>
      <c r="H235" s="39"/>
      <c r="I235" s="39"/>
      <c r="J235" s="39"/>
      <c r="K235" s="39"/>
      <c r="L235" s="39"/>
    </row>
    <row r="236" spans="2:12" x14ac:dyDescent="0.35">
      <c r="B236" s="39"/>
      <c r="C236" s="39"/>
      <c r="D236" s="39"/>
      <c r="E236" s="39"/>
      <c r="F236" s="39"/>
      <c r="G236" s="39"/>
      <c r="H236" s="39"/>
      <c r="I236" s="39"/>
      <c r="J236" s="39"/>
      <c r="K236" s="39"/>
      <c r="L236" s="39"/>
    </row>
    <row r="237" spans="2:12" x14ac:dyDescent="0.35">
      <c r="B237" s="39"/>
      <c r="C237" s="39"/>
      <c r="D237" s="39"/>
      <c r="E237" s="39"/>
      <c r="F237" s="39"/>
      <c r="G237" s="39"/>
      <c r="H237" s="39"/>
      <c r="I237" s="39"/>
      <c r="J237" s="39"/>
      <c r="K237" s="39"/>
      <c r="L237" s="39"/>
    </row>
    <row r="238" spans="2:12" x14ac:dyDescent="0.35">
      <c r="B238" s="39"/>
      <c r="C238" s="39"/>
      <c r="D238" s="39"/>
      <c r="E238" s="39"/>
      <c r="F238" s="39"/>
      <c r="G238" s="39"/>
      <c r="H238" s="39"/>
      <c r="I238" s="39"/>
      <c r="J238" s="39"/>
      <c r="K238" s="39"/>
      <c r="L238" s="39"/>
    </row>
    <row r="239" spans="2:12" x14ac:dyDescent="0.35">
      <c r="B239" s="39"/>
      <c r="C239" s="39"/>
      <c r="D239" s="39"/>
      <c r="E239" s="39"/>
      <c r="F239" s="39"/>
      <c r="G239" s="39"/>
      <c r="H239" s="39"/>
      <c r="I239" s="39"/>
      <c r="J239" s="39"/>
      <c r="K239" s="39"/>
      <c r="L239" s="39"/>
    </row>
    <row r="240" spans="2:12" x14ac:dyDescent="0.35">
      <c r="B240" s="39"/>
      <c r="C240" s="39"/>
      <c r="D240" s="39"/>
      <c r="E240" s="39"/>
      <c r="F240" s="39"/>
      <c r="G240" s="39"/>
      <c r="H240" s="39"/>
      <c r="I240" s="39"/>
      <c r="J240" s="39"/>
      <c r="K240" s="39"/>
      <c r="L240" s="39"/>
    </row>
    <row r="241" spans="2:12" x14ac:dyDescent="0.35">
      <c r="B241" s="39"/>
      <c r="C241" s="39"/>
      <c r="D241" s="39"/>
      <c r="E241" s="39"/>
      <c r="F241" s="39"/>
      <c r="G241" s="39"/>
      <c r="H241" s="39"/>
      <c r="I241" s="39"/>
      <c r="J241" s="39"/>
      <c r="K241" s="39"/>
      <c r="L241" s="39"/>
    </row>
    <row r="242" spans="2:12" x14ac:dyDescent="0.35">
      <c r="B242" s="39"/>
      <c r="C242" s="39"/>
      <c r="D242" s="39"/>
      <c r="E242" s="39"/>
      <c r="F242" s="39"/>
      <c r="G242" s="39"/>
      <c r="H242" s="39"/>
      <c r="I242" s="39"/>
      <c r="J242" s="39"/>
      <c r="K242" s="39"/>
      <c r="L242" s="39"/>
    </row>
    <row r="243" spans="2:12" x14ac:dyDescent="0.35">
      <c r="B243" s="39"/>
      <c r="C243" s="39"/>
      <c r="D243" s="39"/>
      <c r="E243" s="39"/>
      <c r="F243" s="39"/>
      <c r="G243" s="39"/>
      <c r="H243" s="39"/>
      <c r="I243" s="39"/>
      <c r="J243" s="39"/>
      <c r="K243" s="39"/>
      <c r="L243" s="39"/>
    </row>
    <row r="244" spans="2:12" x14ac:dyDescent="0.35">
      <c r="B244" s="39"/>
      <c r="C244" s="39"/>
      <c r="D244" s="39"/>
      <c r="E244" s="39"/>
      <c r="F244" s="39"/>
      <c r="G244" s="39"/>
      <c r="H244" s="39"/>
      <c r="I244" s="39"/>
      <c r="J244" s="39"/>
      <c r="K244" s="39"/>
      <c r="L244" s="39"/>
    </row>
    <row r="245" spans="2:12" x14ac:dyDescent="0.35">
      <c r="B245" s="39"/>
      <c r="C245" s="39"/>
      <c r="D245" s="39"/>
      <c r="E245" s="39"/>
      <c r="F245" s="39"/>
      <c r="G245" s="39"/>
      <c r="H245" s="39"/>
      <c r="I245" s="39"/>
      <c r="J245" s="39"/>
      <c r="K245" s="39"/>
      <c r="L245" s="39"/>
    </row>
    <row r="246" spans="2:12" x14ac:dyDescent="0.35">
      <c r="B246" s="39"/>
      <c r="C246" s="39"/>
      <c r="D246" s="39"/>
      <c r="E246" s="39"/>
      <c r="F246" s="39"/>
      <c r="G246" s="39"/>
      <c r="H246" s="39"/>
      <c r="I246" s="39"/>
      <c r="J246" s="39"/>
      <c r="K246" s="39"/>
      <c r="L246" s="39"/>
    </row>
    <row r="247" spans="2:12" x14ac:dyDescent="0.35">
      <c r="B247" s="39"/>
      <c r="C247" s="39"/>
      <c r="D247" s="39"/>
      <c r="E247" s="39"/>
      <c r="F247" s="39"/>
      <c r="G247" s="39"/>
      <c r="H247" s="39"/>
      <c r="I247" s="39"/>
      <c r="J247" s="39"/>
      <c r="K247" s="39"/>
      <c r="L247" s="39"/>
    </row>
    <row r="248" spans="2:12" x14ac:dyDescent="0.35">
      <c r="B248" s="39"/>
      <c r="C248" s="39"/>
      <c r="D248" s="39"/>
      <c r="E248" s="39"/>
      <c r="F248" s="39"/>
      <c r="G248" s="39"/>
      <c r="H248" s="39"/>
      <c r="I248" s="39"/>
      <c r="J248" s="39"/>
      <c r="K248" s="39"/>
      <c r="L248" s="39"/>
    </row>
    <row r="249" spans="2:12" x14ac:dyDescent="0.35">
      <c r="B249" s="39"/>
      <c r="C249" s="39"/>
      <c r="D249" s="39"/>
      <c r="E249" s="39"/>
      <c r="F249" s="39"/>
      <c r="G249" s="39"/>
      <c r="H249" s="39"/>
      <c r="I249" s="39"/>
      <c r="J249" s="39"/>
      <c r="K249" s="39"/>
      <c r="L249" s="39"/>
    </row>
    <row r="250" spans="2:12" x14ac:dyDescent="0.35">
      <c r="B250" s="39"/>
      <c r="C250" s="39"/>
      <c r="D250" s="39"/>
      <c r="E250" s="39"/>
      <c r="F250" s="39"/>
      <c r="G250" s="39"/>
      <c r="H250" s="39"/>
      <c r="I250" s="39"/>
      <c r="J250" s="39"/>
      <c r="K250" s="39"/>
      <c r="L250" s="39"/>
    </row>
    <row r="251" spans="2:12" x14ac:dyDescent="0.35">
      <c r="B251" s="39"/>
      <c r="C251" s="39"/>
      <c r="D251" s="39"/>
      <c r="E251" s="39"/>
      <c r="F251" s="39"/>
      <c r="G251" s="39"/>
      <c r="H251" s="39"/>
      <c r="I251" s="39"/>
      <c r="J251" s="39"/>
      <c r="K251" s="39"/>
      <c r="L251" s="39"/>
    </row>
    <row r="252" spans="2:12" x14ac:dyDescent="0.35">
      <c r="B252" s="39"/>
      <c r="C252" s="39"/>
      <c r="D252" s="39"/>
      <c r="E252" s="39"/>
      <c r="F252" s="39"/>
      <c r="G252" s="39"/>
      <c r="H252" s="39"/>
      <c r="I252" s="39"/>
      <c r="J252" s="39"/>
      <c r="K252" s="39"/>
      <c r="L252" s="39"/>
    </row>
    <row r="253" spans="2:12" x14ac:dyDescent="0.35">
      <c r="B253" s="39"/>
      <c r="C253" s="39"/>
      <c r="D253" s="39"/>
      <c r="E253" s="39"/>
      <c r="F253" s="39"/>
      <c r="G253" s="39"/>
      <c r="H253" s="39"/>
      <c r="I253" s="39"/>
      <c r="J253" s="39"/>
      <c r="K253" s="39"/>
      <c r="L253" s="39"/>
    </row>
    <row r="254" spans="2:12" x14ac:dyDescent="0.35">
      <c r="B254" s="39"/>
      <c r="C254" s="39"/>
      <c r="D254" s="39"/>
      <c r="E254" s="39"/>
      <c r="F254" s="39"/>
      <c r="G254" s="39"/>
      <c r="H254" s="39"/>
      <c r="I254" s="39"/>
      <c r="J254" s="39"/>
      <c r="K254" s="39"/>
      <c r="L254" s="39"/>
    </row>
    <row r="255" spans="2:12" x14ac:dyDescent="0.35">
      <c r="B255" s="39"/>
      <c r="C255" s="39"/>
      <c r="D255" s="39"/>
      <c r="E255" s="39"/>
      <c r="F255" s="39"/>
      <c r="G255" s="39"/>
      <c r="H255" s="39"/>
      <c r="I255" s="39"/>
      <c r="J255" s="39"/>
      <c r="K255" s="39"/>
      <c r="L255" s="39"/>
    </row>
    <row r="256" spans="2:12" x14ac:dyDescent="0.35">
      <c r="B256" s="39"/>
      <c r="C256" s="39"/>
      <c r="D256" s="39"/>
      <c r="E256" s="39"/>
      <c r="F256" s="39"/>
      <c r="G256" s="39"/>
      <c r="H256" s="39"/>
      <c r="I256" s="39"/>
      <c r="J256" s="39"/>
      <c r="K256" s="39"/>
      <c r="L256" s="39"/>
    </row>
    <row r="257" spans="2:12" x14ac:dyDescent="0.35">
      <c r="B257" s="39"/>
      <c r="C257" s="39"/>
      <c r="D257" s="39"/>
      <c r="E257" s="39"/>
      <c r="F257" s="39"/>
      <c r="G257" s="39"/>
      <c r="H257" s="39"/>
      <c r="I257" s="39"/>
      <c r="J257" s="39"/>
      <c r="K257" s="39"/>
      <c r="L257" s="39"/>
    </row>
    <row r="258" spans="2:12" x14ac:dyDescent="0.35">
      <c r="B258" s="39"/>
      <c r="C258" s="39"/>
      <c r="D258" s="39"/>
      <c r="E258" s="39"/>
      <c r="F258" s="39"/>
      <c r="G258" s="39"/>
      <c r="H258" s="39"/>
      <c r="I258" s="39"/>
      <c r="J258" s="39"/>
      <c r="K258" s="39"/>
      <c r="L258" s="39"/>
    </row>
    <row r="259" spans="2:12" x14ac:dyDescent="0.35">
      <c r="B259" s="39"/>
      <c r="C259" s="39"/>
      <c r="D259" s="39"/>
      <c r="E259" s="39"/>
      <c r="F259" s="39"/>
      <c r="G259" s="39"/>
      <c r="H259" s="39"/>
      <c r="I259" s="39"/>
      <c r="J259" s="39"/>
      <c r="K259" s="39"/>
      <c r="L259" s="39"/>
    </row>
    <row r="260" spans="2:12" x14ac:dyDescent="0.35">
      <c r="B260" s="39"/>
      <c r="C260" s="39"/>
      <c r="D260" s="39"/>
      <c r="E260" s="39"/>
      <c r="F260" s="39"/>
      <c r="G260" s="39"/>
      <c r="H260" s="39"/>
      <c r="I260" s="39"/>
      <c r="J260" s="39"/>
      <c r="K260" s="39"/>
      <c r="L260" s="39"/>
    </row>
    <row r="261" spans="2:12" x14ac:dyDescent="0.35">
      <c r="B261" s="39"/>
      <c r="C261" s="39"/>
      <c r="D261" s="39"/>
      <c r="E261" s="39"/>
      <c r="F261" s="39"/>
      <c r="G261" s="39"/>
      <c r="H261" s="39"/>
      <c r="I261" s="39"/>
      <c r="J261" s="39"/>
      <c r="K261" s="39"/>
      <c r="L261" s="39"/>
    </row>
    <row r="262" spans="2:12" x14ac:dyDescent="0.35">
      <c r="B262" s="39"/>
      <c r="C262" s="39"/>
      <c r="D262" s="39"/>
      <c r="E262" s="39"/>
      <c r="F262" s="39"/>
      <c r="G262" s="39"/>
      <c r="H262" s="39"/>
      <c r="I262" s="39"/>
      <c r="J262" s="39"/>
      <c r="K262" s="39"/>
      <c r="L262" s="39"/>
    </row>
    <row r="263" spans="2:12" x14ac:dyDescent="0.35">
      <c r="B263" s="39"/>
      <c r="C263" s="39"/>
      <c r="D263" s="39"/>
      <c r="E263" s="39"/>
      <c r="F263" s="39"/>
      <c r="G263" s="39"/>
      <c r="H263" s="39"/>
      <c r="I263" s="39"/>
      <c r="J263" s="39"/>
      <c r="K263" s="39"/>
      <c r="L263" s="39"/>
    </row>
    <row r="264" spans="2:12" x14ac:dyDescent="0.35">
      <c r="B264" s="39"/>
      <c r="C264" s="39"/>
      <c r="D264" s="39"/>
      <c r="E264" s="39"/>
      <c r="F264" s="39"/>
      <c r="G264" s="39"/>
      <c r="H264" s="39"/>
      <c r="I264" s="39"/>
      <c r="J264" s="39"/>
      <c r="K264" s="39"/>
      <c r="L264" s="39"/>
    </row>
    <row r="265" spans="2:12" x14ac:dyDescent="0.35">
      <c r="B265" s="39"/>
      <c r="C265" s="39"/>
      <c r="D265" s="39"/>
      <c r="E265" s="39"/>
      <c r="F265" s="39"/>
      <c r="G265" s="39"/>
      <c r="H265" s="39"/>
      <c r="I265" s="39"/>
      <c r="J265" s="39"/>
      <c r="K265" s="39"/>
      <c r="L265" s="39"/>
    </row>
    <row r="266" spans="2:12" x14ac:dyDescent="0.35">
      <c r="B266" s="39"/>
      <c r="C266" s="39"/>
      <c r="D266" s="39"/>
      <c r="E266" s="39"/>
      <c r="F266" s="39"/>
      <c r="G266" s="39"/>
      <c r="H266" s="39"/>
      <c r="I266" s="39"/>
      <c r="J266" s="39"/>
      <c r="K266" s="39"/>
      <c r="L266" s="39"/>
    </row>
    <row r="267" spans="2:12" x14ac:dyDescent="0.35">
      <c r="B267" s="39"/>
      <c r="C267" s="39"/>
      <c r="D267" s="39"/>
      <c r="E267" s="39"/>
      <c r="F267" s="39"/>
      <c r="G267" s="39"/>
      <c r="H267" s="39"/>
      <c r="I267" s="39"/>
      <c r="J267" s="39"/>
      <c r="K267" s="39"/>
      <c r="L267" s="39"/>
    </row>
    <row r="268" spans="2:12" x14ac:dyDescent="0.35">
      <c r="B268" s="39"/>
      <c r="C268" s="39"/>
      <c r="D268" s="39"/>
      <c r="E268" s="39"/>
      <c r="F268" s="39"/>
      <c r="G268" s="39"/>
      <c r="H268" s="39"/>
      <c r="I268" s="39"/>
      <c r="J268" s="39"/>
      <c r="K268" s="39"/>
      <c r="L268" s="39"/>
    </row>
    <row r="269" spans="2:12" x14ac:dyDescent="0.35">
      <c r="B269" s="39"/>
      <c r="C269" s="39"/>
      <c r="D269" s="39"/>
      <c r="E269" s="39"/>
      <c r="F269" s="39"/>
      <c r="G269" s="39"/>
      <c r="H269" s="39"/>
      <c r="I269" s="39"/>
      <c r="J269" s="39"/>
      <c r="K269" s="39"/>
      <c r="L269" s="39"/>
    </row>
    <row r="270" spans="2:12" x14ac:dyDescent="0.35">
      <c r="B270" s="39"/>
      <c r="C270" s="39"/>
      <c r="D270" s="39"/>
      <c r="E270" s="39"/>
      <c r="F270" s="39"/>
      <c r="G270" s="39"/>
      <c r="H270" s="39"/>
      <c r="I270" s="39"/>
      <c r="J270" s="39"/>
      <c r="K270" s="39"/>
      <c r="L270" s="39"/>
    </row>
    <row r="271" spans="2:12" x14ac:dyDescent="0.35">
      <c r="B271" s="39"/>
      <c r="C271" s="39"/>
      <c r="D271" s="39"/>
      <c r="E271" s="39"/>
      <c r="F271" s="39"/>
      <c r="G271" s="39"/>
      <c r="H271" s="39"/>
      <c r="I271" s="39"/>
      <c r="J271" s="39"/>
      <c r="K271" s="39"/>
      <c r="L271" s="39"/>
    </row>
    <row r="272" spans="2:12" x14ac:dyDescent="0.35">
      <c r="B272" s="39"/>
      <c r="C272" s="39"/>
      <c r="D272" s="39"/>
      <c r="E272" s="39"/>
      <c r="F272" s="39"/>
      <c r="G272" s="39"/>
      <c r="H272" s="39"/>
      <c r="I272" s="39"/>
      <c r="J272" s="39"/>
      <c r="K272" s="39"/>
      <c r="L272" s="39"/>
    </row>
    <row r="273" spans="2:12" x14ac:dyDescent="0.35">
      <c r="B273" s="39"/>
      <c r="C273" s="39"/>
      <c r="D273" s="39"/>
      <c r="E273" s="39"/>
      <c r="F273" s="39"/>
      <c r="G273" s="39"/>
      <c r="H273" s="39"/>
      <c r="I273" s="39"/>
      <c r="J273" s="39"/>
      <c r="K273" s="39"/>
      <c r="L273" s="39"/>
    </row>
    <row r="274" spans="2:12" x14ac:dyDescent="0.35">
      <c r="B274" s="39"/>
      <c r="C274" s="39"/>
      <c r="D274" s="39"/>
      <c r="E274" s="39"/>
      <c r="F274" s="39"/>
      <c r="G274" s="39"/>
      <c r="H274" s="39"/>
      <c r="I274" s="39"/>
      <c r="J274" s="39"/>
      <c r="K274" s="39"/>
      <c r="L274" s="39"/>
    </row>
    <row r="275" spans="2:12" x14ac:dyDescent="0.35">
      <c r="B275" s="39"/>
      <c r="C275" s="39"/>
      <c r="D275" s="39"/>
      <c r="E275" s="39"/>
      <c r="F275" s="39"/>
      <c r="G275" s="39"/>
      <c r="H275" s="39"/>
      <c r="I275" s="39"/>
      <c r="J275" s="39"/>
      <c r="K275" s="39"/>
      <c r="L275" s="39"/>
    </row>
    <row r="276" spans="2:12" x14ac:dyDescent="0.35">
      <c r="B276" s="39"/>
      <c r="C276" s="39"/>
      <c r="D276" s="39"/>
      <c r="E276" s="39"/>
      <c r="F276" s="39"/>
      <c r="G276" s="39"/>
      <c r="H276" s="39"/>
      <c r="I276" s="39"/>
      <c r="J276" s="39"/>
      <c r="K276" s="39"/>
      <c r="L276" s="39"/>
    </row>
    <row r="277" spans="2:12" x14ac:dyDescent="0.35">
      <c r="B277" s="39"/>
      <c r="C277" s="39"/>
      <c r="D277" s="39"/>
      <c r="E277" s="39"/>
      <c r="F277" s="39"/>
      <c r="G277" s="39"/>
      <c r="H277" s="39"/>
      <c r="I277" s="39"/>
      <c r="J277" s="39"/>
      <c r="K277" s="39"/>
      <c r="L277" s="39"/>
    </row>
    <row r="278" spans="2:12" x14ac:dyDescent="0.35">
      <c r="B278" s="39"/>
      <c r="C278" s="39"/>
      <c r="D278" s="39"/>
      <c r="E278" s="39"/>
      <c r="F278" s="39"/>
      <c r="G278" s="39"/>
      <c r="H278" s="39"/>
      <c r="I278" s="39"/>
      <c r="J278" s="39"/>
      <c r="K278" s="39"/>
      <c r="L278" s="39"/>
    </row>
    <row r="279" spans="2:12" x14ac:dyDescent="0.35">
      <c r="B279" s="39"/>
      <c r="C279" s="39"/>
      <c r="D279" s="39"/>
      <c r="E279" s="39"/>
      <c r="F279" s="39"/>
      <c r="G279" s="39"/>
      <c r="H279" s="39"/>
      <c r="I279" s="39"/>
      <c r="J279" s="39"/>
      <c r="K279" s="39"/>
      <c r="L279" s="39"/>
    </row>
    <row r="280" spans="2:12" x14ac:dyDescent="0.35">
      <c r="B280" s="39"/>
      <c r="C280" s="39"/>
      <c r="D280" s="39"/>
      <c r="E280" s="39"/>
      <c r="F280" s="39"/>
      <c r="G280" s="39"/>
      <c r="H280" s="39"/>
      <c r="I280" s="39"/>
      <c r="J280" s="39"/>
      <c r="K280" s="39"/>
      <c r="L280" s="39"/>
    </row>
    <row r="281" spans="2:12" x14ac:dyDescent="0.35">
      <c r="B281" s="39"/>
      <c r="C281" s="39"/>
      <c r="D281" s="39"/>
      <c r="E281" s="39"/>
      <c r="F281" s="39"/>
      <c r="G281" s="39"/>
      <c r="H281" s="39"/>
      <c r="I281" s="39"/>
      <c r="J281" s="39"/>
      <c r="K281" s="39"/>
      <c r="L281" s="39"/>
    </row>
    <row r="282" spans="2:12" x14ac:dyDescent="0.35">
      <c r="B282" s="39"/>
      <c r="C282" s="39"/>
      <c r="D282" s="39"/>
      <c r="E282" s="39"/>
      <c r="F282" s="39"/>
      <c r="G282" s="39"/>
      <c r="H282" s="39"/>
      <c r="I282" s="39"/>
      <c r="J282" s="39"/>
      <c r="K282" s="39"/>
      <c r="L282" s="39"/>
    </row>
    <row r="283" spans="2:12" x14ac:dyDescent="0.35">
      <c r="B283" s="39"/>
      <c r="C283" s="39"/>
      <c r="D283" s="39"/>
      <c r="E283" s="39"/>
      <c r="F283" s="39"/>
      <c r="G283" s="39"/>
      <c r="H283" s="39"/>
      <c r="I283" s="39"/>
      <c r="J283" s="39"/>
      <c r="K283" s="39"/>
      <c r="L283" s="39"/>
    </row>
    <row r="284" spans="2:12" x14ac:dyDescent="0.35">
      <c r="B284" s="39"/>
      <c r="C284" s="39"/>
      <c r="D284" s="39"/>
      <c r="E284" s="39"/>
      <c r="F284" s="39"/>
      <c r="G284" s="39"/>
      <c r="H284" s="39"/>
      <c r="I284" s="39"/>
      <c r="J284" s="39"/>
      <c r="K284" s="39"/>
      <c r="L284" s="39"/>
    </row>
    <row r="285" spans="2:12" x14ac:dyDescent="0.35">
      <c r="B285" s="39"/>
      <c r="C285" s="39"/>
      <c r="D285" s="39"/>
      <c r="E285" s="39"/>
      <c r="F285" s="39"/>
      <c r="G285" s="39"/>
      <c r="H285" s="39"/>
      <c r="I285" s="39"/>
      <c r="J285" s="39"/>
      <c r="K285" s="39"/>
      <c r="L285" s="39"/>
    </row>
    <row r="286" spans="2:12" x14ac:dyDescent="0.35">
      <c r="B286" s="39"/>
      <c r="C286" s="39"/>
      <c r="D286" s="39"/>
      <c r="E286" s="39"/>
      <c r="F286" s="39"/>
      <c r="G286" s="39"/>
      <c r="H286" s="39"/>
      <c r="I286" s="39"/>
      <c r="J286" s="39"/>
      <c r="K286" s="39"/>
      <c r="L286" s="39"/>
    </row>
    <row r="287" spans="2:12" x14ac:dyDescent="0.35">
      <c r="B287" s="39"/>
      <c r="C287" s="39"/>
      <c r="D287" s="39"/>
      <c r="E287" s="39"/>
      <c r="F287" s="39"/>
      <c r="G287" s="39"/>
      <c r="H287" s="39"/>
      <c r="I287" s="39"/>
      <c r="J287" s="39"/>
      <c r="K287" s="39"/>
      <c r="L287" s="39"/>
    </row>
    <row r="288" spans="2:12" x14ac:dyDescent="0.35">
      <c r="B288" s="39"/>
      <c r="C288" s="39"/>
      <c r="D288" s="39"/>
      <c r="E288" s="39"/>
      <c r="F288" s="39"/>
      <c r="G288" s="39"/>
      <c r="H288" s="39"/>
      <c r="I288" s="39"/>
      <c r="J288" s="39"/>
      <c r="K288" s="39"/>
      <c r="L288" s="39"/>
    </row>
    <row r="289" spans="2:12" x14ac:dyDescent="0.35">
      <c r="B289" s="39"/>
      <c r="C289" s="39"/>
      <c r="D289" s="39"/>
      <c r="E289" s="39"/>
      <c r="F289" s="39"/>
      <c r="G289" s="39"/>
      <c r="H289" s="39"/>
      <c r="I289" s="39"/>
      <c r="J289" s="39"/>
      <c r="K289" s="39"/>
      <c r="L289" s="39"/>
    </row>
    <row r="290" spans="2:12" x14ac:dyDescent="0.35">
      <c r="B290" s="39"/>
      <c r="C290" s="39"/>
      <c r="D290" s="39"/>
      <c r="E290" s="39"/>
      <c r="F290" s="39"/>
      <c r="G290" s="39"/>
      <c r="H290" s="39"/>
      <c r="I290" s="39"/>
      <c r="J290" s="39"/>
      <c r="K290" s="39"/>
      <c r="L290" s="39"/>
    </row>
    <row r="291" spans="2:12" x14ac:dyDescent="0.35">
      <c r="B291" s="39"/>
      <c r="C291" s="39"/>
      <c r="D291" s="39"/>
      <c r="E291" s="39"/>
      <c r="F291" s="39"/>
      <c r="G291" s="39"/>
      <c r="H291" s="39"/>
      <c r="I291" s="39"/>
      <c r="J291" s="39"/>
      <c r="K291" s="39"/>
      <c r="L291" s="39"/>
    </row>
    <row r="292" spans="2:12" x14ac:dyDescent="0.35">
      <c r="B292" s="39"/>
      <c r="C292" s="39"/>
      <c r="D292" s="39"/>
      <c r="E292" s="39"/>
      <c r="F292" s="39"/>
      <c r="G292" s="39"/>
      <c r="H292" s="39"/>
      <c r="I292" s="39"/>
      <c r="J292" s="39"/>
      <c r="K292" s="39"/>
      <c r="L292" s="39"/>
    </row>
    <row r="293" spans="2:12" x14ac:dyDescent="0.35">
      <c r="B293" s="39"/>
      <c r="C293" s="39"/>
      <c r="D293" s="39"/>
      <c r="E293" s="39"/>
      <c r="F293" s="39"/>
      <c r="G293" s="39"/>
      <c r="H293" s="39"/>
      <c r="I293" s="39"/>
      <c r="J293" s="39"/>
      <c r="K293" s="39"/>
      <c r="L293" s="39"/>
    </row>
    <row r="294" spans="2:12" x14ac:dyDescent="0.35">
      <c r="B294" s="39"/>
      <c r="C294" s="39"/>
      <c r="D294" s="39"/>
      <c r="E294" s="39"/>
      <c r="F294" s="39"/>
      <c r="G294" s="39"/>
      <c r="H294" s="39"/>
      <c r="I294" s="39"/>
      <c r="J294" s="39"/>
      <c r="K294" s="39"/>
      <c r="L294" s="39"/>
    </row>
    <row r="295" spans="2:12" x14ac:dyDescent="0.35">
      <c r="B295" s="39"/>
      <c r="C295" s="39"/>
      <c r="D295" s="39"/>
      <c r="E295" s="39"/>
      <c r="F295" s="39"/>
      <c r="G295" s="39"/>
      <c r="H295" s="39"/>
      <c r="I295" s="39"/>
      <c r="J295" s="39"/>
      <c r="K295" s="39"/>
      <c r="L295" s="39"/>
    </row>
    <row r="296" spans="2:12" x14ac:dyDescent="0.35">
      <c r="B296" s="39"/>
      <c r="C296" s="39"/>
      <c r="D296" s="39"/>
      <c r="E296" s="39"/>
      <c r="F296" s="39"/>
      <c r="G296" s="39"/>
      <c r="H296" s="39"/>
      <c r="I296" s="39"/>
      <c r="J296" s="39"/>
      <c r="K296" s="39"/>
      <c r="L296" s="39"/>
    </row>
    <row r="297" spans="2:12" x14ac:dyDescent="0.35">
      <c r="B297" s="39"/>
      <c r="C297" s="39"/>
      <c r="D297" s="39"/>
      <c r="E297" s="39"/>
      <c r="F297" s="39"/>
      <c r="G297" s="39"/>
      <c r="H297" s="39"/>
      <c r="I297" s="39"/>
      <c r="J297" s="39"/>
      <c r="K297" s="39"/>
      <c r="L297" s="39"/>
    </row>
    <row r="298" spans="2:12" x14ac:dyDescent="0.35">
      <c r="B298" s="39"/>
      <c r="C298" s="39"/>
      <c r="D298" s="39"/>
      <c r="E298" s="39"/>
      <c r="F298" s="39"/>
      <c r="G298" s="39"/>
      <c r="H298" s="39"/>
      <c r="I298" s="39"/>
      <c r="J298" s="39"/>
      <c r="K298" s="39"/>
      <c r="L298" s="39"/>
    </row>
    <row r="299" spans="2:12" x14ac:dyDescent="0.35">
      <c r="B299" s="39"/>
      <c r="C299" s="39"/>
      <c r="D299" s="39"/>
      <c r="E299" s="39"/>
      <c r="F299" s="39"/>
      <c r="G299" s="39"/>
      <c r="H299" s="39"/>
      <c r="I299" s="39"/>
      <c r="J299" s="39"/>
      <c r="K299" s="39"/>
      <c r="L299" s="39"/>
    </row>
    <row r="300" spans="2:12" x14ac:dyDescent="0.35">
      <c r="B300" s="39"/>
      <c r="C300" s="39"/>
      <c r="D300" s="39"/>
      <c r="E300" s="39"/>
      <c r="F300" s="39"/>
      <c r="G300" s="39"/>
      <c r="H300" s="39"/>
      <c r="I300" s="39"/>
      <c r="J300" s="39"/>
      <c r="K300" s="39"/>
      <c r="L300" s="39"/>
    </row>
  </sheetData>
  <mergeCells count="42">
    <mergeCell ref="B32:C32"/>
    <mergeCell ref="B33:C33"/>
    <mergeCell ref="B34:C34"/>
    <mergeCell ref="B35:C35"/>
    <mergeCell ref="B26:C26"/>
    <mergeCell ref="B28:C28"/>
    <mergeCell ref="B29:C29"/>
    <mergeCell ref="B30:C30"/>
    <mergeCell ref="B31:C31"/>
    <mergeCell ref="B27:C27"/>
    <mergeCell ref="B25:C25"/>
    <mergeCell ref="B16:C16"/>
    <mergeCell ref="B18:C18"/>
    <mergeCell ref="B19:C19"/>
    <mergeCell ref="B21:C21"/>
    <mergeCell ref="B22:C22"/>
    <mergeCell ref="B23:C23"/>
    <mergeCell ref="B24:C24"/>
    <mergeCell ref="B17:C17"/>
    <mergeCell ref="B20:C20"/>
    <mergeCell ref="B15:C15"/>
    <mergeCell ref="B5:C5"/>
    <mergeCell ref="B6:C6"/>
    <mergeCell ref="B7:C7"/>
    <mergeCell ref="B8:C8"/>
    <mergeCell ref="B9:C9"/>
    <mergeCell ref="B10:C10"/>
    <mergeCell ref="B11:C11"/>
    <mergeCell ref="B12:C12"/>
    <mergeCell ref="B13:C13"/>
    <mergeCell ref="B14:C14"/>
    <mergeCell ref="B4:C4"/>
    <mergeCell ref="B1:C1"/>
    <mergeCell ref="E1:L1"/>
    <mergeCell ref="B2:C3"/>
    <mergeCell ref="D2:D3"/>
    <mergeCell ref="E2:E3"/>
    <mergeCell ref="F2:F3"/>
    <mergeCell ref="G2:H3"/>
    <mergeCell ref="I2:J3"/>
    <mergeCell ref="K2:K3"/>
    <mergeCell ref="L2:L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0"/>
  <sheetViews>
    <sheetView topLeftCell="A11" zoomScaleNormal="100" zoomScaleSheetLayoutView="120" workbookViewId="0">
      <selection activeCell="D28" sqref="D28"/>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49" customWidth="1"/>
    <col min="14" max="14" width="10.36328125" style="49" customWidth="1"/>
    <col min="15" max="15" width="9.6328125" style="49" customWidth="1"/>
    <col min="16" max="16" width="10" style="49" customWidth="1"/>
    <col min="17" max="17" width="7.90625" style="49" customWidth="1"/>
    <col min="18" max="18" width="7.08984375" style="49" customWidth="1"/>
    <col min="19" max="19" width="7.6328125" style="49" customWidth="1"/>
    <col min="20" max="16384" width="9.08984375" style="49"/>
  </cols>
  <sheetData>
    <row r="1" spans="2:19" ht="20" x14ac:dyDescent="0.4">
      <c r="B1" s="2" t="s">
        <v>0</v>
      </c>
      <c r="M1" s="48"/>
      <c r="N1" s="48"/>
      <c r="O1" s="48"/>
      <c r="P1" s="48"/>
      <c r="Q1" s="48"/>
      <c r="R1" s="48"/>
      <c r="S1" s="48"/>
    </row>
    <row r="2" spans="2:19" x14ac:dyDescent="0.3">
      <c r="M2" s="48"/>
      <c r="N2" s="48"/>
      <c r="O2" s="48"/>
      <c r="P2" s="48"/>
      <c r="Q2" s="48"/>
      <c r="R2" s="48"/>
      <c r="S2" s="48"/>
    </row>
    <row r="3" spans="2:19" ht="11" customHeight="1" x14ac:dyDescent="0.3">
      <c r="B3" s="56" t="s">
        <v>1</v>
      </c>
      <c r="C3" s="211" t="s">
        <v>54</v>
      </c>
      <c r="D3" s="211"/>
      <c r="E3" s="211"/>
      <c r="F3" s="211"/>
      <c r="G3" s="211"/>
      <c r="H3" s="211"/>
      <c r="I3" s="211"/>
      <c r="J3" s="211"/>
      <c r="K3" s="212"/>
      <c r="M3" s="43"/>
      <c r="N3" s="218"/>
      <c r="O3" s="214"/>
      <c r="P3" s="214"/>
      <c r="Q3" s="214"/>
      <c r="R3" s="214"/>
      <c r="S3" s="214"/>
    </row>
    <row r="4" spans="2:19" ht="11" customHeight="1" x14ac:dyDescent="0.3">
      <c r="B4" s="57"/>
      <c r="C4" s="58">
        <v>2020</v>
      </c>
      <c r="D4" s="58">
        <v>2030</v>
      </c>
      <c r="E4" s="58">
        <v>2050</v>
      </c>
      <c r="F4" s="215" t="s">
        <v>33</v>
      </c>
      <c r="G4" s="212"/>
      <c r="H4" s="215" t="s">
        <v>2</v>
      </c>
      <c r="I4" s="212"/>
      <c r="J4" s="58" t="s">
        <v>3</v>
      </c>
      <c r="K4" s="58" t="s">
        <v>4</v>
      </c>
      <c r="M4" s="6"/>
      <c r="N4" s="45"/>
      <c r="O4" s="45"/>
      <c r="P4" s="45"/>
      <c r="Q4" s="45"/>
      <c r="R4" s="45"/>
      <c r="S4" s="45"/>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600</v>
      </c>
      <c r="D6" s="86">
        <v>600</v>
      </c>
      <c r="E6" s="86">
        <v>600</v>
      </c>
      <c r="F6" s="86">
        <v>300</v>
      </c>
      <c r="G6" s="86">
        <v>800</v>
      </c>
      <c r="H6" s="86">
        <v>300</v>
      </c>
      <c r="I6" s="86">
        <v>800</v>
      </c>
      <c r="J6" s="77"/>
      <c r="K6" s="65" t="s">
        <v>36</v>
      </c>
      <c r="M6" s="7"/>
      <c r="N6" s="216"/>
      <c r="O6" s="217"/>
      <c r="P6" s="217"/>
      <c r="Q6" s="217"/>
      <c r="R6" s="217"/>
      <c r="S6" s="217"/>
    </row>
    <row r="7" spans="2:19" ht="11" customHeight="1" x14ac:dyDescent="0.3">
      <c r="B7" s="108" t="s">
        <v>26</v>
      </c>
      <c r="C7" s="150">
        <v>1200</v>
      </c>
      <c r="D7" s="150">
        <v>1200</v>
      </c>
      <c r="E7" s="150">
        <v>1200</v>
      </c>
      <c r="F7" s="150">
        <v>300</v>
      </c>
      <c r="G7" s="150">
        <v>1800</v>
      </c>
      <c r="H7" s="150">
        <v>300</v>
      </c>
      <c r="I7" s="150">
        <v>1800</v>
      </c>
      <c r="J7" s="77"/>
      <c r="K7" s="65" t="s">
        <v>36</v>
      </c>
      <c r="M7" s="7"/>
      <c r="N7" s="44"/>
      <c r="O7" s="50"/>
      <c r="P7" s="50"/>
      <c r="Q7" s="50"/>
      <c r="R7" s="50"/>
      <c r="S7" s="50"/>
    </row>
    <row r="8" spans="2:19" ht="11" customHeight="1" x14ac:dyDescent="0.3">
      <c r="B8" s="108" t="s">
        <v>10</v>
      </c>
      <c r="C8" s="151">
        <v>37.666666666666664</v>
      </c>
      <c r="D8" s="86">
        <v>38.796666666666667</v>
      </c>
      <c r="E8" s="86">
        <v>39.926666666666669</v>
      </c>
      <c r="F8" s="151">
        <v>33</v>
      </c>
      <c r="G8" s="151">
        <v>40</v>
      </c>
      <c r="H8" s="151">
        <v>35</v>
      </c>
      <c r="I8" s="151">
        <v>42</v>
      </c>
      <c r="J8" s="77"/>
      <c r="K8" s="67" t="s">
        <v>403</v>
      </c>
      <c r="M8" s="7"/>
      <c r="N8" s="8"/>
      <c r="O8" s="8"/>
      <c r="P8" s="8"/>
      <c r="Q8" s="8"/>
      <c r="R8" s="8"/>
      <c r="S8" s="8"/>
    </row>
    <row r="9" spans="2:19" ht="11" customHeight="1" x14ac:dyDescent="0.3">
      <c r="B9" s="152" t="s">
        <v>11</v>
      </c>
      <c r="C9" s="151">
        <v>36.666666666666664</v>
      </c>
      <c r="D9" s="86">
        <v>37.766666666666666</v>
      </c>
      <c r="E9" s="86">
        <v>38.866666666666667</v>
      </c>
      <c r="F9" s="151">
        <v>33</v>
      </c>
      <c r="G9" s="151">
        <v>40</v>
      </c>
      <c r="H9" s="151">
        <v>35</v>
      </c>
      <c r="I9" s="151">
        <v>42</v>
      </c>
      <c r="J9" s="128"/>
      <c r="K9" s="70" t="s">
        <v>402</v>
      </c>
      <c r="M9" s="7"/>
      <c r="N9" s="8"/>
      <c r="O9" s="8"/>
      <c r="P9" s="8"/>
      <c r="Q9" s="8"/>
      <c r="R9" s="8"/>
      <c r="S9" s="8"/>
    </row>
    <row r="10" spans="2:19" ht="11" customHeight="1" x14ac:dyDescent="0.3">
      <c r="B10" s="108" t="s">
        <v>13</v>
      </c>
      <c r="C10" s="151">
        <v>7</v>
      </c>
      <c r="D10" s="151">
        <v>6</v>
      </c>
      <c r="E10" s="151">
        <v>3</v>
      </c>
      <c r="F10" s="86">
        <v>5</v>
      </c>
      <c r="G10" s="86">
        <v>15</v>
      </c>
      <c r="H10" s="86">
        <v>2</v>
      </c>
      <c r="I10" s="86">
        <v>7</v>
      </c>
      <c r="J10" s="77" t="s">
        <v>9</v>
      </c>
      <c r="K10" s="65" t="s">
        <v>36</v>
      </c>
      <c r="M10" s="9"/>
      <c r="N10" s="10"/>
      <c r="O10" s="10"/>
      <c r="P10" s="10"/>
      <c r="Q10" s="10"/>
      <c r="R10" s="10"/>
      <c r="S10" s="8"/>
    </row>
    <row r="11" spans="2:19" ht="11" customHeight="1" x14ac:dyDescent="0.3">
      <c r="B11" s="57" t="s">
        <v>14</v>
      </c>
      <c r="C11" s="151">
        <v>7</v>
      </c>
      <c r="D11" s="151">
        <v>5</v>
      </c>
      <c r="E11" s="151">
        <v>3</v>
      </c>
      <c r="F11" s="86">
        <v>3</v>
      </c>
      <c r="G11" s="86">
        <v>8</v>
      </c>
      <c r="H11" s="86">
        <v>2</v>
      </c>
      <c r="I11" s="86">
        <v>4</v>
      </c>
      <c r="J11" s="77" t="s">
        <v>9</v>
      </c>
      <c r="K11" s="65" t="s">
        <v>36</v>
      </c>
      <c r="M11" s="9"/>
      <c r="N11" s="10"/>
      <c r="O11" s="10"/>
      <c r="P11" s="10"/>
      <c r="Q11" s="10"/>
      <c r="R11" s="10"/>
      <c r="S11" s="8"/>
    </row>
    <row r="12" spans="2:19" ht="11" customHeight="1" x14ac:dyDescent="0.3">
      <c r="B12" s="57" t="s">
        <v>15</v>
      </c>
      <c r="C12" s="151">
        <v>30</v>
      </c>
      <c r="D12" s="151">
        <v>30</v>
      </c>
      <c r="E12" s="151">
        <v>30</v>
      </c>
      <c r="F12" s="86">
        <v>25</v>
      </c>
      <c r="G12" s="86">
        <v>40</v>
      </c>
      <c r="H12" s="86">
        <v>25</v>
      </c>
      <c r="I12" s="86">
        <v>40</v>
      </c>
      <c r="J12" s="77"/>
      <c r="K12" s="65" t="s">
        <v>36</v>
      </c>
      <c r="M12" s="7"/>
      <c r="N12" s="8"/>
      <c r="O12" s="8"/>
      <c r="P12" s="8"/>
      <c r="Q12" s="8"/>
      <c r="R12" s="8"/>
      <c r="S12" s="8"/>
    </row>
    <row r="13" spans="2:19" ht="11" customHeight="1" x14ac:dyDescent="0.3">
      <c r="B13" s="57" t="s">
        <v>16</v>
      </c>
      <c r="C13" s="151">
        <v>3.75</v>
      </c>
      <c r="D13" s="151">
        <v>3</v>
      </c>
      <c r="E13" s="151">
        <v>3</v>
      </c>
      <c r="F13" s="130">
        <v>3</v>
      </c>
      <c r="G13" s="130">
        <v>5</v>
      </c>
      <c r="H13" s="130">
        <v>2</v>
      </c>
      <c r="I13" s="86">
        <v>4</v>
      </c>
      <c r="J13" s="77" t="s">
        <v>9</v>
      </c>
      <c r="K13" s="65" t="s">
        <v>36</v>
      </c>
      <c r="M13" s="7"/>
      <c r="N13" s="8"/>
      <c r="O13" s="8"/>
      <c r="P13" s="8"/>
      <c r="Q13" s="8"/>
      <c r="R13" s="8"/>
      <c r="S13" s="8"/>
    </row>
    <row r="14" spans="2:19" ht="11" customHeight="1" x14ac:dyDescent="0.3">
      <c r="B14" s="153" t="s">
        <v>471</v>
      </c>
      <c r="C14" s="134" t="s">
        <v>32</v>
      </c>
      <c r="D14" s="134" t="s">
        <v>32</v>
      </c>
      <c r="E14" s="134" t="s">
        <v>32</v>
      </c>
      <c r="F14" s="134" t="s">
        <v>32</v>
      </c>
      <c r="G14" s="134" t="s">
        <v>32</v>
      </c>
      <c r="H14" s="134" t="s">
        <v>32</v>
      </c>
      <c r="I14" s="134" t="s">
        <v>32</v>
      </c>
      <c r="J14" s="88"/>
      <c r="K14" s="77"/>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32</v>
      </c>
      <c r="D16" s="134" t="s">
        <v>32</v>
      </c>
      <c r="E16" s="134" t="s">
        <v>32</v>
      </c>
      <c r="F16" s="134" t="s">
        <v>32</v>
      </c>
      <c r="G16" s="134" t="s">
        <v>32</v>
      </c>
      <c r="H16" s="134" t="s">
        <v>32</v>
      </c>
      <c r="I16" s="134" t="s">
        <v>32</v>
      </c>
      <c r="J16" s="88"/>
      <c r="K16" s="77"/>
      <c r="M16" s="7"/>
      <c r="N16" s="8"/>
      <c r="O16" s="8"/>
      <c r="P16" s="8"/>
      <c r="Q16" s="8"/>
      <c r="R16" s="8"/>
      <c r="S16" s="8"/>
    </row>
    <row r="17" spans="2:19" ht="11" customHeight="1" x14ac:dyDescent="0.3">
      <c r="B17" s="153" t="s">
        <v>30</v>
      </c>
      <c r="C17" s="134" t="s">
        <v>32</v>
      </c>
      <c r="D17" s="134" t="s">
        <v>32</v>
      </c>
      <c r="E17" s="134" t="s">
        <v>32</v>
      </c>
      <c r="F17" s="134" t="s">
        <v>32</v>
      </c>
      <c r="G17" s="134" t="s">
        <v>32</v>
      </c>
      <c r="H17" s="134" t="s">
        <v>32</v>
      </c>
      <c r="I17" s="134" t="s">
        <v>32</v>
      </c>
      <c r="J17" s="88"/>
      <c r="K17" s="77"/>
      <c r="M17" s="7"/>
      <c r="N17" s="8"/>
      <c r="O17" s="8"/>
      <c r="P17" s="8"/>
      <c r="Q17" s="8"/>
      <c r="R17" s="8"/>
      <c r="S17" s="8"/>
    </row>
    <row r="18" spans="2:19" ht="11" customHeight="1" x14ac:dyDescent="0.3">
      <c r="B18" s="59" t="s">
        <v>59</v>
      </c>
      <c r="C18" s="83"/>
      <c r="D18" s="83"/>
      <c r="E18" s="83"/>
      <c r="F18" s="83"/>
      <c r="G18" s="83"/>
      <c r="H18" s="83"/>
      <c r="I18" s="83"/>
      <c r="J18" s="84"/>
      <c r="K18" s="85"/>
      <c r="M18" s="7"/>
      <c r="N18" s="8"/>
      <c r="O18" s="8"/>
      <c r="P18" s="8"/>
      <c r="Q18" s="8"/>
      <c r="R18" s="8"/>
      <c r="S18" s="8"/>
    </row>
    <row r="19" spans="2:19" ht="11" customHeight="1" x14ac:dyDescent="0.3">
      <c r="B19" s="57" t="s">
        <v>60</v>
      </c>
      <c r="C19" s="154">
        <v>1</v>
      </c>
      <c r="D19" s="155">
        <v>4</v>
      </c>
      <c r="E19" s="155">
        <v>4</v>
      </c>
      <c r="F19" s="155">
        <v>1</v>
      </c>
      <c r="G19" s="155">
        <v>4</v>
      </c>
      <c r="H19" s="155">
        <v>3</v>
      </c>
      <c r="I19" s="155">
        <v>4</v>
      </c>
      <c r="J19" s="88" t="s">
        <v>12</v>
      </c>
      <c r="K19" s="65" t="s">
        <v>36</v>
      </c>
      <c r="L19" s="3"/>
      <c r="M19" s="7"/>
      <c r="N19" s="8"/>
      <c r="O19" s="8"/>
      <c r="P19" s="8"/>
      <c r="Q19" s="8"/>
      <c r="R19" s="8"/>
      <c r="S19" s="8"/>
    </row>
    <row r="20" spans="2:19" ht="11" customHeight="1" x14ac:dyDescent="0.3">
      <c r="B20" s="57" t="s">
        <v>17</v>
      </c>
      <c r="C20" s="155">
        <v>75</v>
      </c>
      <c r="D20" s="156">
        <v>25</v>
      </c>
      <c r="E20" s="156">
        <v>20</v>
      </c>
      <c r="F20" s="157">
        <v>25</v>
      </c>
      <c r="G20" s="157">
        <v>75</v>
      </c>
      <c r="H20" s="157">
        <v>10</v>
      </c>
      <c r="I20" s="157">
        <v>30</v>
      </c>
      <c r="J20" s="88" t="s">
        <v>9</v>
      </c>
      <c r="K20" s="65" t="s">
        <v>36</v>
      </c>
      <c r="M20" s="7"/>
      <c r="N20" s="8"/>
      <c r="O20" s="8"/>
      <c r="P20" s="8"/>
      <c r="Q20" s="8"/>
      <c r="R20" s="8"/>
      <c r="S20" s="8"/>
    </row>
    <row r="21" spans="2:19" ht="11" customHeight="1" x14ac:dyDescent="0.3">
      <c r="B21" s="57" t="s">
        <v>18</v>
      </c>
      <c r="C21" s="154">
        <v>8</v>
      </c>
      <c r="D21" s="155">
        <v>4</v>
      </c>
      <c r="E21" s="155">
        <v>4</v>
      </c>
      <c r="F21" s="157">
        <v>2</v>
      </c>
      <c r="G21" s="157">
        <v>8.5</v>
      </c>
      <c r="H21" s="157">
        <v>2</v>
      </c>
      <c r="I21" s="157">
        <v>5</v>
      </c>
      <c r="J21" s="88" t="s">
        <v>12</v>
      </c>
      <c r="K21" s="65" t="s">
        <v>36</v>
      </c>
      <c r="M21" s="7"/>
      <c r="N21" s="8"/>
      <c r="O21" s="8"/>
      <c r="P21" s="8"/>
      <c r="Q21" s="8"/>
      <c r="R21" s="8"/>
      <c r="S21" s="8"/>
    </row>
    <row r="22" spans="2:19" ht="11" customHeight="1" x14ac:dyDescent="0.3">
      <c r="B22" s="57" t="s">
        <v>19</v>
      </c>
      <c r="C22" s="155">
        <v>10</v>
      </c>
      <c r="D22" s="155">
        <v>12</v>
      </c>
      <c r="E22" s="155">
        <v>12</v>
      </c>
      <c r="F22" s="157">
        <v>6</v>
      </c>
      <c r="G22" s="157">
        <v>15</v>
      </c>
      <c r="H22" s="157">
        <v>6</v>
      </c>
      <c r="I22" s="157">
        <v>12</v>
      </c>
      <c r="J22" s="88" t="s">
        <v>12</v>
      </c>
      <c r="K22" s="65" t="s">
        <v>36</v>
      </c>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93">
        <v>70</v>
      </c>
      <c r="D24" s="93">
        <v>70</v>
      </c>
      <c r="E24" s="93">
        <v>70</v>
      </c>
      <c r="F24" s="93">
        <v>50</v>
      </c>
      <c r="G24" s="93">
        <v>150</v>
      </c>
      <c r="H24" s="93">
        <v>20</v>
      </c>
      <c r="I24" s="93">
        <v>100</v>
      </c>
      <c r="J24" s="94" t="s">
        <v>44</v>
      </c>
      <c r="K24" s="65" t="s">
        <v>399</v>
      </c>
      <c r="M24" s="7"/>
      <c r="N24" s="8"/>
      <c r="O24" s="8"/>
      <c r="P24" s="8"/>
      <c r="Q24" s="8"/>
      <c r="R24" s="8"/>
      <c r="S24" s="8"/>
    </row>
    <row r="25" spans="2:19" ht="11" customHeight="1" x14ac:dyDescent="0.3">
      <c r="B25" s="57" t="s">
        <v>469</v>
      </c>
      <c r="C25" s="93">
        <v>86</v>
      </c>
      <c r="D25" s="93">
        <v>86</v>
      </c>
      <c r="E25" s="93">
        <v>95</v>
      </c>
      <c r="F25" s="93">
        <v>73</v>
      </c>
      <c r="G25" s="93">
        <v>95</v>
      </c>
      <c r="H25" s="93">
        <v>73</v>
      </c>
      <c r="I25" s="93">
        <v>95</v>
      </c>
      <c r="J25" s="94"/>
      <c r="K25" s="65" t="s">
        <v>399</v>
      </c>
      <c r="M25" s="7"/>
      <c r="N25" s="8"/>
      <c r="O25" s="8"/>
      <c r="P25" s="8"/>
      <c r="Q25" s="8"/>
      <c r="R25" s="8"/>
      <c r="S25" s="8"/>
    </row>
    <row r="26" spans="2:19" ht="11" customHeight="1" x14ac:dyDescent="0.3">
      <c r="B26" s="57" t="s">
        <v>470</v>
      </c>
      <c r="C26" s="93">
        <v>152</v>
      </c>
      <c r="D26" s="93">
        <v>150</v>
      </c>
      <c r="E26" s="93">
        <v>38</v>
      </c>
      <c r="F26" s="93">
        <v>152</v>
      </c>
      <c r="G26" s="93">
        <v>262.5</v>
      </c>
      <c r="H26" s="93">
        <v>38</v>
      </c>
      <c r="I26" s="93">
        <v>262.5</v>
      </c>
      <c r="J26" s="95" t="s">
        <v>42</v>
      </c>
      <c r="K26" s="65" t="s">
        <v>399</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58">
        <v>1.38</v>
      </c>
      <c r="D28" s="144">
        <v>1.39</v>
      </c>
      <c r="E28" s="144">
        <v>1.37</v>
      </c>
      <c r="F28" s="149">
        <v>0.7</v>
      </c>
      <c r="G28" s="149">
        <v>1.75</v>
      </c>
      <c r="H28" s="149">
        <v>0.7</v>
      </c>
      <c r="I28" s="149">
        <v>1.6449999999999998</v>
      </c>
      <c r="J28" s="88" t="s">
        <v>404</v>
      </c>
      <c r="K28" s="65" t="s">
        <v>403</v>
      </c>
      <c r="M28" s="7"/>
      <c r="N28" s="11"/>
      <c r="O28" s="11"/>
      <c r="P28" s="11"/>
      <c r="Q28" s="11"/>
      <c r="R28" s="8"/>
      <c r="S28" s="8"/>
    </row>
    <row r="29" spans="2:19" ht="11" customHeight="1" x14ac:dyDescent="0.3">
      <c r="B29" s="117" t="s">
        <v>205</v>
      </c>
      <c r="C29" s="146"/>
      <c r="D29" s="146"/>
      <c r="E29" s="146"/>
      <c r="F29" s="146"/>
      <c r="G29" s="146"/>
      <c r="H29" s="146"/>
      <c r="I29" s="146"/>
      <c r="J29" s="88"/>
      <c r="K29" s="88"/>
      <c r="M29" s="7"/>
      <c r="N29" s="11"/>
      <c r="O29" s="11"/>
      <c r="P29" s="11"/>
      <c r="Q29" s="11"/>
      <c r="R29" s="8"/>
      <c r="S29" s="8"/>
    </row>
    <row r="30" spans="2:19" ht="11" customHeight="1" x14ac:dyDescent="0.3">
      <c r="B30" s="117" t="s">
        <v>206</v>
      </c>
      <c r="C30" s="146"/>
      <c r="D30" s="146"/>
      <c r="E30" s="146"/>
      <c r="F30" s="146"/>
      <c r="G30" s="146"/>
      <c r="H30" s="146"/>
      <c r="I30" s="146"/>
      <c r="J30" s="88"/>
      <c r="K30" s="88"/>
      <c r="M30" s="7"/>
      <c r="N30" s="11"/>
      <c r="O30" s="11"/>
      <c r="P30" s="11"/>
      <c r="Q30" s="11"/>
      <c r="R30" s="8"/>
      <c r="S30" s="8"/>
    </row>
    <row r="31" spans="2:19" ht="11" customHeight="1" x14ac:dyDescent="0.3">
      <c r="B31" s="57" t="s">
        <v>25</v>
      </c>
      <c r="C31" s="155">
        <v>41200</v>
      </c>
      <c r="D31" s="151">
        <v>40000</v>
      </c>
      <c r="E31" s="151">
        <v>38700</v>
      </c>
      <c r="F31" s="110">
        <v>30900</v>
      </c>
      <c r="G31" s="110">
        <v>51500</v>
      </c>
      <c r="H31" s="110">
        <v>29000</v>
      </c>
      <c r="I31" s="110">
        <v>48400</v>
      </c>
      <c r="J31" s="88" t="s">
        <v>49</v>
      </c>
      <c r="K31" s="65" t="s">
        <v>403</v>
      </c>
      <c r="M31" s="7"/>
      <c r="N31" s="11"/>
      <c r="O31" s="11"/>
      <c r="P31" s="11"/>
      <c r="Q31" s="11"/>
      <c r="R31" s="8"/>
      <c r="S31" s="8"/>
    </row>
    <row r="32" spans="2:19" ht="11" customHeight="1" x14ac:dyDescent="0.3">
      <c r="B32" s="57" t="s">
        <v>27</v>
      </c>
      <c r="C32" s="159">
        <v>0.12</v>
      </c>
      <c r="D32" s="144">
        <v>0.11639999999999999</v>
      </c>
      <c r="E32" s="144">
        <v>0.11279999999999998</v>
      </c>
      <c r="F32" s="149">
        <v>0.09</v>
      </c>
      <c r="G32" s="149">
        <v>0.97</v>
      </c>
      <c r="H32" s="149">
        <v>8.4599999999999981E-2</v>
      </c>
      <c r="I32" s="149">
        <v>0.14099999999999999</v>
      </c>
      <c r="J32" s="88" t="s">
        <v>49</v>
      </c>
      <c r="K32" s="65" t="s">
        <v>402</v>
      </c>
      <c r="M32" s="7"/>
      <c r="N32" s="11"/>
      <c r="O32" s="11"/>
      <c r="P32" s="11"/>
      <c r="Q32" s="11"/>
      <c r="R32" s="8"/>
      <c r="S32" s="8"/>
    </row>
    <row r="33" spans="1:19" ht="11" customHeight="1" x14ac:dyDescent="0.3">
      <c r="B33" s="57" t="s">
        <v>31</v>
      </c>
      <c r="C33" s="160">
        <v>50</v>
      </c>
      <c r="D33" s="160">
        <v>50</v>
      </c>
      <c r="E33" s="160">
        <v>50</v>
      </c>
      <c r="F33" s="160">
        <v>40</v>
      </c>
      <c r="G33" s="160">
        <v>100</v>
      </c>
      <c r="H33" s="160">
        <v>40</v>
      </c>
      <c r="I33" s="160">
        <v>100</v>
      </c>
      <c r="J33" s="88"/>
      <c r="K33" s="65" t="s">
        <v>46</v>
      </c>
      <c r="M33" s="210"/>
      <c r="N33" s="210"/>
      <c r="O33" s="210"/>
      <c r="P33" s="210"/>
      <c r="Q33" s="210"/>
      <c r="R33" s="210"/>
      <c r="S33" s="210"/>
    </row>
    <row r="34" spans="1:19" x14ac:dyDescent="0.3">
      <c r="A34" s="3"/>
      <c r="L34" s="49"/>
    </row>
    <row r="35" spans="1:19" s="1" customFormat="1" ht="11.5" x14ac:dyDescent="0.25">
      <c r="A35" s="3" t="s">
        <v>22</v>
      </c>
      <c r="C35" s="12"/>
      <c r="D35" s="12"/>
      <c r="E35" s="12"/>
      <c r="F35" s="12"/>
      <c r="G35" s="12"/>
    </row>
    <row r="36" spans="1:19" x14ac:dyDescent="0.3">
      <c r="A36" s="15">
        <v>1</v>
      </c>
      <c r="B36" s="15" t="s">
        <v>217</v>
      </c>
    </row>
    <row r="37" spans="1:19" x14ac:dyDescent="0.3">
      <c r="A37" s="15">
        <v>2</v>
      </c>
      <c r="B37" s="15" t="s">
        <v>48</v>
      </c>
    </row>
    <row r="38" spans="1:19" x14ac:dyDescent="0.3">
      <c r="A38" s="15">
        <v>3</v>
      </c>
      <c r="B38" s="15" t="s">
        <v>37</v>
      </c>
    </row>
    <row r="39" spans="1:19" x14ac:dyDescent="0.3">
      <c r="A39" s="15">
        <v>4</v>
      </c>
      <c r="B39" s="15" t="s">
        <v>40</v>
      </c>
    </row>
    <row r="40" spans="1:19" x14ac:dyDescent="0.3">
      <c r="A40" s="15">
        <v>5</v>
      </c>
      <c r="B40" s="15" t="s">
        <v>47</v>
      </c>
    </row>
    <row r="41" spans="1:19" x14ac:dyDescent="0.3">
      <c r="A41" s="15">
        <v>6</v>
      </c>
      <c r="B41" s="15" t="s">
        <v>55</v>
      </c>
    </row>
    <row r="42" spans="1:19" x14ac:dyDescent="0.3">
      <c r="A42" s="15">
        <v>7</v>
      </c>
      <c r="B42" s="15" t="s">
        <v>56</v>
      </c>
    </row>
    <row r="43" spans="1:19" x14ac:dyDescent="0.3">
      <c r="A43" s="3" t="s">
        <v>23</v>
      </c>
    </row>
    <row r="44" spans="1:19" x14ac:dyDescent="0.3">
      <c r="A44" s="14" t="s">
        <v>9</v>
      </c>
      <c r="B44" s="15" t="s">
        <v>39</v>
      </c>
      <c r="C44" s="15"/>
      <c r="D44" s="15"/>
      <c r="E44" s="15"/>
      <c r="F44" s="15"/>
      <c r="G44" s="15"/>
      <c r="H44" s="15"/>
      <c r="I44" s="15"/>
      <c r="J44" s="15"/>
      <c r="K44" s="15"/>
    </row>
    <row r="45" spans="1:19" x14ac:dyDescent="0.3">
      <c r="A45" s="14" t="s">
        <v>12</v>
      </c>
      <c r="B45" s="15" t="s">
        <v>384</v>
      </c>
      <c r="C45" s="15"/>
      <c r="D45" s="15"/>
      <c r="E45" s="15"/>
      <c r="F45" s="15"/>
      <c r="G45" s="15"/>
      <c r="H45" s="15"/>
      <c r="I45" s="15"/>
      <c r="J45" s="15"/>
      <c r="K45" s="15"/>
    </row>
    <row r="46" spans="1:19" x14ac:dyDescent="0.3">
      <c r="A46" s="14" t="s">
        <v>42</v>
      </c>
      <c r="B46" s="15" t="s">
        <v>43</v>
      </c>
      <c r="C46" s="15"/>
      <c r="D46" s="15"/>
      <c r="E46" s="15"/>
      <c r="F46" s="15"/>
      <c r="G46" s="15"/>
      <c r="H46" s="15"/>
      <c r="I46" s="15"/>
      <c r="J46" s="15"/>
      <c r="K46" s="15"/>
    </row>
    <row r="47" spans="1:19" x14ac:dyDescent="0.3">
      <c r="A47" s="14" t="s">
        <v>38</v>
      </c>
      <c r="B47" s="15" t="s">
        <v>45</v>
      </c>
      <c r="C47" s="15"/>
      <c r="D47" s="15"/>
      <c r="E47" s="15"/>
      <c r="F47" s="15"/>
      <c r="G47" s="15"/>
      <c r="H47" s="15"/>
      <c r="I47" s="15"/>
      <c r="J47" s="15"/>
      <c r="K47" s="15"/>
    </row>
    <row r="48" spans="1:19" x14ac:dyDescent="0.3">
      <c r="A48" s="14" t="s">
        <v>44</v>
      </c>
      <c r="B48" s="15" t="s">
        <v>50</v>
      </c>
      <c r="C48" s="15"/>
      <c r="D48" s="15"/>
      <c r="E48" s="15"/>
      <c r="F48" s="15"/>
      <c r="G48" s="15"/>
      <c r="H48" s="15"/>
      <c r="I48" s="15"/>
      <c r="J48" s="15"/>
      <c r="K48" s="15"/>
    </row>
    <row r="49" spans="1:11" x14ac:dyDescent="0.3">
      <c r="A49" s="14" t="s">
        <v>49</v>
      </c>
      <c r="B49" s="15" t="s">
        <v>52</v>
      </c>
      <c r="C49" s="15"/>
      <c r="D49" s="15"/>
      <c r="E49" s="15"/>
      <c r="F49" s="15"/>
      <c r="G49" s="15"/>
      <c r="H49" s="15"/>
      <c r="I49" s="15"/>
      <c r="J49" s="15"/>
      <c r="K49" s="15"/>
    </row>
    <row r="50" spans="1:11" x14ac:dyDescent="0.3">
      <c r="A50" s="14" t="s">
        <v>51</v>
      </c>
      <c r="B50" s="15" t="s">
        <v>57</v>
      </c>
      <c r="C50" s="15"/>
      <c r="D50" s="15"/>
      <c r="E50" s="15"/>
      <c r="F50" s="15"/>
      <c r="G50" s="15"/>
      <c r="H50" s="15"/>
      <c r="I50" s="15"/>
      <c r="J50" s="15"/>
      <c r="K50" s="15"/>
    </row>
  </sheetData>
  <mergeCells count="8">
    <mergeCell ref="M23:S23"/>
    <mergeCell ref="M33:S3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6:K7 K27 K10:K23 K29:K30 K33"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0"/>
  <sheetViews>
    <sheetView topLeftCell="A11" zoomScaleNormal="100" zoomScaleSheetLayoutView="120" workbookViewId="0">
      <selection activeCell="N6" sqref="N6:S6"/>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49" customWidth="1"/>
    <col min="14" max="14" width="10.36328125" style="49" customWidth="1"/>
    <col min="15" max="15" width="9.6328125" style="49" customWidth="1"/>
    <col min="16" max="16" width="10" style="49" customWidth="1"/>
    <col min="17" max="17" width="7.90625" style="49" customWidth="1"/>
    <col min="18" max="18" width="7.08984375" style="49" customWidth="1"/>
    <col min="19" max="19" width="7.6328125" style="49" customWidth="1"/>
    <col min="20" max="16384" width="9.08984375" style="49"/>
  </cols>
  <sheetData>
    <row r="1" spans="2:19" ht="20" x14ac:dyDescent="0.4">
      <c r="B1" s="2" t="s">
        <v>0</v>
      </c>
      <c r="M1" s="48"/>
      <c r="N1" s="48"/>
      <c r="O1" s="48"/>
      <c r="P1" s="48"/>
      <c r="Q1" s="48"/>
      <c r="R1" s="48"/>
      <c r="S1" s="48"/>
    </row>
    <row r="2" spans="2:19" x14ac:dyDescent="0.3">
      <c r="M2" s="48"/>
      <c r="N2" s="48"/>
      <c r="O2" s="48"/>
      <c r="P2" s="48"/>
      <c r="Q2" s="48"/>
      <c r="R2" s="48"/>
      <c r="S2" s="48"/>
    </row>
    <row r="3" spans="2:19" ht="11" customHeight="1" x14ac:dyDescent="0.3">
      <c r="B3" s="56" t="s">
        <v>1</v>
      </c>
      <c r="C3" s="211" t="s">
        <v>53</v>
      </c>
      <c r="D3" s="211"/>
      <c r="E3" s="211"/>
      <c r="F3" s="211"/>
      <c r="G3" s="211"/>
      <c r="H3" s="211"/>
      <c r="I3" s="211"/>
      <c r="J3" s="211"/>
      <c r="K3" s="212"/>
      <c r="M3" s="43"/>
      <c r="N3" s="218"/>
      <c r="O3" s="214"/>
      <c r="P3" s="214"/>
      <c r="Q3" s="214"/>
      <c r="R3" s="214"/>
      <c r="S3" s="214"/>
    </row>
    <row r="4" spans="2:19" ht="11" customHeight="1" x14ac:dyDescent="0.3">
      <c r="B4" s="57"/>
      <c r="C4" s="58">
        <v>2020</v>
      </c>
      <c r="D4" s="58">
        <v>2030</v>
      </c>
      <c r="E4" s="58">
        <v>2050</v>
      </c>
      <c r="F4" s="215" t="s">
        <v>33</v>
      </c>
      <c r="G4" s="212"/>
      <c r="H4" s="215" t="s">
        <v>2</v>
      </c>
      <c r="I4" s="212"/>
      <c r="J4" s="58" t="s">
        <v>3</v>
      </c>
      <c r="K4" s="58" t="s">
        <v>4</v>
      </c>
      <c r="M4" s="6"/>
      <c r="N4" s="45"/>
      <c r="O4" s="45"/>
      <c r="P4" s="45"/>
      <c r="Q4" s="45"/>
      <c r="R4" s="45"/>
      <c r="S4" s="45"/>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151">
        <v>1000</v>
      </c>
      <c r="D6" s="151">
        <v>1000</v>
      </c>
      <c r="E6" s="151">
        <v>1000</v>
      </c>
      <c r="F6" s="151">
        <v>700</v>
      </c>
      <c r="G6" s="151">
        <v>1200</v>
      </c>
      <c r="H6" s="151">
        <v>700</v>
      </c>
      <c r="I6" s="151">
        <v>1200</v>
      </c>
      <c r="J6" s="77"/>
      <c r="K6" s="65" t="s">
        <v>36</v>
      </c>
      <c r="M6" s="7"/>
      <c r="N6" s="216"/>
      <c r="O6" s="217"/>
      <c r="P6" s="217"/>
      <c r="Q6" s="217"/>
      <c r="R6" s="217"/>
      <c r="S6" s="217"/>
    </row>
    <row r="7" spans="2:19" ht="11" customHeight="1" x14ac:dyDescent="0.3">
      <c r="B7" s="108" t="s">
        <v>26</v>
      </c>
      <c r="C7" s="151">
        <v>1000</v>
      </c>
      <c r="D7" s="151">
        <v>1000</v>
      </c>
      <c r="E7" s="151">
        <v>1000</v>
      </c>
      <c r="F7" s="151">
        <v>700</v>
      </c>
      <c r="G7" s="151">
        <v>1200</v>
      </c>
      <c r="H7" s="151">
        <v>700</v>
      </c>
      <c r="I7" s="151">
        <v>1200</v>
      </c>
      <c r="J7" s="77"/>
      <c r="K7" s="65" t="s">
        <v>36</v>
      </c>
      <c r="M7" s="7"/>
      <c r="N7" s="44"/>
      <c r="O7" s="50"/>
      <c r="P7" s="50"/>
      <c r="Q7" s="50"/>
      <c r="R7" s="50"/>
      <c r="S7" s="50"/>
    </row>
    <row r="8" spans="2:19" ht="11" customHeight="1" x14ac:dyDescent="0.3">
      <c r="B8" s="108" t="s">
        <v>10</v>
      </c>
      <c r="C8" s="151">
        <v>42.5</v>
      </c>
      <c r="D8" s="86">
        <v>43.774999999999999</v>
      </c>
      <c r="E8" s="86">
        <v>45.050000000000004</v>
      </c>
      <c r="F8" s="151">
        <v>40</v>
      </c>
      <c r="G8" s="151">
        <v>45</v>
      </c>
      <c r="H8" s="151">
        <v>42</v>
      </c>
      <c r="I8" s="151">
        <v>47</v>
      </c>
      <c r="J8" s="77"/>
      <c r="K8" s="67" t="s">
        <v>403</v>
      </c>
      <c r="M8" s="7"/>
      <c r="N8" s="8"/>
      <c r="O8" s="8"/>
      <c r="P8" s="8"/>
      <c r="Q8" s="8"/>
      <c r="R8" s="8"/>
      <c r="S8" s="8"/>
    </row>
    <row r="9" spans="2:19" ht="11" customHeight="1" x14ac:dyDescent="0.3">
      <c r="B9" s="152" t="s">
        <v>11</v>
      </c>
      <c r="C9" s="151">
        <v>41.5</v>
      </c>
      <c r="D9" s="86">
        <v>42.745000000000005</v>
      </c>
      <c r="E9" s="86">
        <v>43.99</v>
      </c>
      <c r="F9" s="151">
        <v>40</v>
      </c>
      <c r="G9" s="151">
        <v>45</v>
      </c>
      <c r="H9" s="151">
        <v>42</v>
      </c>
      <c r="I9" s="151">
        <v>47</v>
      </c>
      <c r="J9" s="128"/>
      <c r="K9" s="70" t="s">
        <v>402</v>
      </c>
      <c r="M9" s="7"/>
      <c r="N9" s="8"/>
      <c r="O9" s="8"/>
      <c r="P9" s="8"/>
      <c r="Q9" s="8"/>
      <c r="R9" s="8"/>
      <c r="S9" s="8"/>
    </row>
    <row r="10" spans="2:19" ht="11" customHeight="1" x14ac:dyDescent="0.3">
      <c r="B10" s="108" t="s">
        <v>13</v>
      </c>
      <c r="C10" s="151">
        <v>7</v>
      </c>
      <c r="D10" s="151">
        <v>6</v>
      </c>
      <c r="E10" s="151">
        <v>3</v>
      </c>
      <c r="F10" s="86">
        <v>5</v>
      </c>
      <c r="G10" s="86">
        <v>15</v>
      </c>
      <c r="H10" s="86">
        <v>2</v>
      </c>
      <c r="I10" s="86">
        <v>7</v>
      </c>
      <c r="J10" s="77" t="s">
        <v>9</v>
      </c>
      <c r="K10" s="65" t="s">
        <v>36</v>
      </c>
      <c r="M10" s="9"/>
      <c r="N10" s="10"/>
      <c r="O10" s="10"/>
      <c r="P10" s="10"/>
      <c r="Q10" s="10"/>
      <c r="R10" s="10"/>
      <c r="S10" s="8"/>
    </row>
    <row r="11" spans="2:19" ht="11" customHeight="1" x14ac:dyDescent="0.3">
      <c r="B11" s="57" t="s">
        <v>14</v>
      </c>
      <c r="C11" s="151">
        <v>7</v>
      </c>
      <c r="D11" s="151">
        <v>5</v>
      </c>
      <c r="E11" s="151">
        <v>3</v>
      </c>
      <c r="F11" s="86">
        <v>3</v>
      </c>
      <c r="G11" s="86">
        <v>8</v>
      </c>
      <c r="H11" s="86">
        <v>2</v>
      </c>
      <c r="I11" s="86">
        <v>4</v>
      </c>
      <c r="J11" s="77" t="s">
        <v>9</v>
      </c>
      <c r="K11" s="65" t="s">
        <v>36</v>
      </c>
      <c r="M11" s="9"/>
      <c r="N11" s="10"/>
      <c r="O11" s="10"/>
      <c r="P11" s="10"/>
      <c r="Q11" s="10"/>
      <c r="R11" s="10"/>
      <c r="S11" s="8"/>
    </row>
    <row r="12" spans="2:19" ht="11" customHeight="1" x14ac:dyDescent="0.3">
      <c r="B12" s="57" t="s">
        <v>15</v>
      </c>
      <c r="C12" s="151">
        <v>30</v>
      </c>
      <c r="D12" s="151">
        <v>30</v>
      </c>
      <c r="E12" s="151">
        <v>30</v>
      </c>
      <c r="F12" s="86">
        <v>25</v>
      </c>
      <c r="G12" s="86">
        <v>40</v>
      </c>
      <c r="H12" s="86">
        <v>25</v>
      </c>
      <c r="I12" s="86">
        <v>40</v>
      </c>
      <c r="J12" s="77"/>
      <c r="K12" s="65" t="s">
        <v>36</v>
      </c>
      <c r="M12" s="7"/>
      <c r="N12" s="8"/>
      <c r="O12" s="8"/>
      <c r="P12" s="8"/>
      <c r="Q12" s="8"/>
      <c r="R12" s="8"/>
      <c r="S12" s="8"/>
    </row>
    <row r="13" spans="2:19" ht="11" customHeight="1" x14ac:dyDescent="0.3">
      <c r="B13" s="57" t="s">
        <v>16</v>
      </c>
      <c r="C13" s="151">
        <v>4.333333333333333</v>
      </c>
      <c r="D13" s="151">
        <v>3</v>
      </c>
      <c r="E13" s="151">
        <v>3</v>
      </c>
      <c r="F13" s="130">
        <v>3</v>
      </c>
      <c r="G13" s="130">
        <v>5</v>
      </c>
      <c r="H13" s="130">
        <v>2</v>
      </c>
      <c r="I13" s="86">
        <v>4</v>
      </c>
      <c r="J13" s="77" t="s">
        <v>9</v>
      </c>
      <c r="K13" s="65" t="s">
        <v>36</v>
      </c>
      <c r="M13" s="7"/>
      <c r="N13" s="8"/>
      <c r="O13" s="8"/>
      <c r="P13" s="8"/>
      <c r="Q13" s="8"/>
      <c r="R13" s="8"/>
      <c r="S13" s="8"/>
    </row>
    <row r="14" spans="2:19" ht="11" customHeight="1" x14ac:dyDescent="0.3">
      <c r="B14" s="153" t="s">
        <v>471</v>
      </c>
      <c r="C14" s="151" t="s">
        <v>35</v>
      </c>
      <c r="D14" s="134" t="s">
        <v>32</v>
      </c>
      <c r="E14" s="134" t="s">
        <v>32</v>
      </c>
      <c r="F14" s="134" t="s">
        <v>32</v>
      </c>
      <c r="G14" s="134" t="s">
        <v>32</v>
      </c>
      <c r="H14" s="134" t="s">
        <v>32</v>
      </c>
      <c r="I14" s="134" t="s">
        <v>32</v>
      </c>
      <c r="J14" s="88"/>
      <c r="K14" s="77"/>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t="s">
        <v>35</v>
      </c>
      <c r="D16" s="134" t="s">
        <v>35</v>
      </c>
      <c r="E16" s="134" t="s">
        <v>35</v>
      </c>
      <c r="F16" s="134" t="s">
        <v>35</v>
      </c>
      <c r="G16" s="134" t="s">
        <v>35</v>
      </c>
      <c r="H16" s="134" t="s">
        <v>35</v>
      </c>
      <c r="I16" s="134" t="s">
        <v>35</v>
      </c>
      <c r="J16" s="88"/>
      <c r="K16" s="77"/>
      <c r="M16" s="7"/>
      <c r="N16" s="8"/>
      <c r="O16" s="8"/>
      <c r="P16" s="8"/>
      <c r="Q16" s="8"/>
      <c r="R16" s="8"/>
      <c r="S16" s="8"/>
    </row>
    <row r="17" spans="2:19" ht="11" customHeight="1" x14ac:dyDescent="0.3">
      <c r="B17" s="153" t="s">
        <v>30</v>
      </c>
      <c r="C17" s="134" t="s">
        <v>35</v>
      </c>
      <c r="D17" s="134" t="s">
        <v>35</v>
      </c>
      <c r="E17" s="134" t="s">
        <v>35</v>
      </c>
      <c r="F17" s="134" t="s">
        <v>35</v>
      </c>
      <c r="G17" s="134" t="s">
        <v>35</v>
      </c>
      <c r="H17" s="134" t="s">
        <v>35</v>
      </c>
      <c r="I17" s="134" t="s">
        <v>35</v>
      </c>
      <c r="J17" s="88"/>
      <c r="K17" s="77"/>
      <c r="M17" s="7"/>
      <c r="N17" s="8"/>
      <c r="O17" s="8"/>
      <c r="P17" s="8"/>
      <c r="Q17" s="8"/>
      <c r="R17" s="8"/>
      <c r="S17" s="8"/>
    </row>
    <row r="18" spans="2:19" ht="11" customHeight="1" x14ac:dyDescent="0.3">
      <c r="B18" s="59" t="s">
        <v>59</v>
      </c>
      <c r="C18" s="83"/>
      <c r="D18" s="83"/>
      <c r="E18" s="83"/>
      <c r="F18" s="83"/>
      <c r="G18" s="83"/>
      <c r="H18" s="83"/>
      <c r="I18" s="83"/>
      <c r="J18" s="84"/>
      <c r="K18" s="85"/>
      <c r="M18" s="7"/>
      <c r="N18" s="8"/>
      <c r="O18" s="8"/>
      <c r="P18" s="8"/>
      <c r="Q18" s="8"/>
      <c r="R18" s="8"/>
      <c r="S18" s="8"/>
    </row>
    <row r="19" spans="2:19" ht="11" customHeight="1" x14ac:dyDescent="0.3">
      <c r="B19" s="57" t="s">
        <v>60</v>
      </c>
      <c r="C19" s="151">
        <v>5</v>
      </c>
      <c r="D19" s="151">
        <v>5</v>
      </c>
      <c r="E19" s="151">
        <v>5</v>
      </c>
      <c r="F19" s="130">
        <v>4</v>
      </c>
      <c r="G19" s="130">
        <v>5</v>
      </c>
      <c r="H19" s="130">
        <v>4</v>
      </c>
      <c r="I19" s="130">
        <v>5</v>
      </c>
      <c r="J19" s="88" t="s">
        <v>12</v>
      </c>
      <c r="K19" s="65" t="s">
        <v>36</v>
      </c>
      <c r="L19" s="3"/>
      <c r="M19" s="7"/>
      <c r="N19" s="8"/>
      <c r="O19" s="8"/>
      <c r="P19" s="8"/>
      <c r="Q19" s="8"/>
      <c r="R19" s="8"/>
      <c r="S19" s="8"/>
    </row>
    <row r="20" spans="2:19" ht="11" customHeight="1" x14ac:dyDescent="0.3">
      <c r="B20" s="57" t="s">
        <v>17</v>
      </c>
      <c r="C20" s="151">
        <v>30</v>
      </c>
      <c r="D20" s="86">
        <v>25</v>
      </c>
      <c r="E20" s="86">
        <v>20</v>
      </c>
      <c r="F20" s="130">
        <v>25</v>
      </c>
      <c r="G20" s="130">
        <v>50</v>
      </c>
      <c r="H20" s="130">
        <v>10</v>
      </c>
      <c r="I20" s="130">
        <v>30</v>
      </c>
      <c r="J20" s="88" t="s">
        <v>9</v>
      </c>
      <c r="K20" s="65" t="s">
        <v>36</v>
      </c>
      <c r="M20" s="7"/>
      <c r="N20" s="8"/>
      <c r="O20" s="8"/>
      <c r="P20" s="8"/>
      <c r="Q20" s="8"/>
      <c r="R20" s="8"/>
      <c r="S20" s="8"/>
    </row>
    <row r="21" spans="2:19" ht="11" customHeight="1" x14ac:dyDescent="0.3">
      <c r="B21" s="57" t="s">
        <v>18</v>
      </c>
      <c r="C21" s="151">
        <v>4</v>
      </c>
      <c r="D21" s="151">
        <v>4</v>
      </c>
      <c r="E21" s="151">
        <v>4</v>
      </c>
      <c r="F21" s="130">
        <v>2</v>
      </c>
      <c r="G21" s="130">
        <v>5</v>
      </c>
      <c r="H21" s="130">
        <v>2</v>
      </c>
      <c r="I21" s="130">
        <v>5</v>
      </c>
      <c r="J21" s="88" t="s">
        <v>12</v>
      </c>
      <c r="K21" s="65" t="s">
        <v>36</v>
      </c>
      <c r="M21" s="7"/>
      <c r="N21" s="8"/>
      <c r="O21" s="8"/>
      <c r="P21" s="8"/>
      <c r="Q21" s="8"/>
      <c r="R21" s="8"/>
      <c r="S21" s="8"/>
    </row>
    <row r="22" spans="2:19" ht="11" customHeight="1" x14ac:dyDescent="0.3">
      <c r="B22" s="57" t="s">
        <v>19</v>
      </c>
      <c r="C22" s="151">
        <v>12</v>
      </c>
      <c r="D22" s="151">
        <v>12</v>
      </c>
      <c r="E22" s="151">
        <v>12</v>
      </c>
      <c r="F22" s="130">
        <v>6</v>
      </c>
      <c r="G22" s="130">
        <v>15</v>
      </c>
      <c r="H22" s="130">
        <v>6</v>
      </c>
      <c r="I22" s="130">
        <v>12</v>
      </c>
      <c r="J22" s="88" t="s">
        <v>12</v>
      </c>
      <c r="K22" s="65" t="s">
        <v>36</v>
      </c>
      <c r="M22" s="7"/>
      <c r="N22" s="8"/>
      <c r="O22" s="8"/>
      <c r="P22" s="8"/>
      <c r="Q22" s="8"/>
      <c r="R22" s="8"/>
      <c r="S22" s="8"/>
    </row>
    <row r="23" spans="2:19" ht="11" customHeight="1" x14ac:dyDescent="0.3">
      <c r="B23" s="59" t="s">
        <v>20</v>
      </c>
      <c r="C23" s="90"/>
      <c r="D23" s="90"/>
      <c r="E23" s="90"/>
      <c r="F23" s="90"/>
      <c r="G23" s="90"/>
      <c r="H23" s="90"/>
      <c r="I23" s="90"/>
      <c r="J23" s="91"/>
      <c r="K23" s="92"/>
      <c r="M23" s="210"/>
      <c r="N23" s="210"/>
      <c r="O23" s="210"/>
      <c r="P23" s="210"/>
      <c r="Q23" s="210"/>
      <c r="R23" s="210"/>
      <c r="S23" s="210"/>
    </row>
    <row r="24" spans="2:19" ht="11" customHeight="1" x14ac:dyDescent="0.3">
      <c r="B24" s="57" t="s">
        <v>472</v>
      </c>
      <c r="C24" s="93">
        <v>70</v>
      </c>
      <c r="D24" s="93">
        <v>70</v>
      </c>
      <c r="E24" s="93">
        <v>70</v>
      </c>
      <c r="F24" s="93">
        <v>50</v>
      </c>
      <c r="G24" s="93">
        <v>150</v>
      </c>
      <c r="H24" s="93">
        <v>20</v>
      </c>
      <c r="I24" s="93">
        <v>100</v>
      </c>
      <c r="J24" s="94" t="s">
        <v>44</v>
      </c>
      <c r="K24" s="65" t="s">
        <v>399</v>
      </c>
      <c r="M24" s="7"/>
      <c r="N24" s="8"/>
      <c r="O24" s="8"/>
      <c r="P24" s="8"/>
      <c r="Q24" s="8"/>
      <c r="R24" s="8"/>
      <c r="S24" s="8"/>
    </row>
    <row r="25" spans="2:19" ht="11" customHeight="1" x14ac:dyDescent="0.3">
      <c r="B25" s="57" t="s">
        <v>469</v>
      </c>
      <c r="C25" s="93">
        <v>86</v>
      </c>
      <c r="D25" s="93">
        <v>86</v>
      </c>
      <c r="E25" s="93">
        <v>95</v>
      </c>
      <c r="F25" s="93">
        <v>73</v>
      </c>
      <c r="G25" s="93">
        <v>95</v>
      </c>
      <c r="H25" s="93">
        <v>73</v>
      </c>
      <c r="I25" s="93">
        <v>95</v>
      </c>
      <c r="J25" s="94"/>
      <c r="K25" s="65" t="s">
        <v>399</v>
      </c>
      <c r="M25" s="7"/>
      <c r="N25" s="8"/>
      <c r="O25" s="8"/>
      <c r="P25" s="8"/>
      <c r="Q25" s="8"/>
      <c r="R25" s="8"/>
      <c r="S25" s="8"/>
    </row>
    <row r="26" spans="2:19" ht="11" customHeight="1" x14ac:dyDescent="0.3">
      <c r="B26" s="57" t="s">
        <v>470</v>
      </c>
      <c r="C26" s="93">
        <v>152</v>
      </c>
      <c r="D26" s="93">
        <v>150</v>
      </c>
      <c r="E26" s="93">
        <v>38</v>
      </c>
      <c r="F26" s="93">
        <v>152</v>
      </c>
      <c r="G26" s="93">
        <v>262.5</v>
      </c>
      <c r="H26" s="93">
        <v>38</v>
      </c>
      <c r="I26" s="93">
        <v>262.5</v>
      </c>
      <c r="J26" s="95" t="s">
        <v>42</v>
      </c>
      <c r="K26" s="65" t="s">
        <v>399</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58">
        <v>1.51</v>
      </c>
      <c r="D28" s="144">
        <v>1.49</v>
      </c>
      <c r="E28" s="144">
        <v>1.48</v>
      </c>
      <c r="F28" s="149">
        <v>0.8</v>
      </c>
      <c r="G28" s="149">
        <v>1.9060187499999999</v>
      </c>
      <c r="H28" s="149">
        <v>0.8</v>
      </c>
      <c r="I28" s="149">
        <v>1.7916576249999996</v>
      </c>
      <c r="J28" s="88" t="s">
        <v>404</v>
      </c>
      <c r="K28" s="65" t="s">
        <v>403</v>
      </c>
      <c r="M28" s="7"/>
      <c r="N28" s="11"/>
      <c r="O28" s="11"/>
      <c r="P28" s="11"/>
      <c r="Q28" s="11"/>
      <c r="R28" s="8"/>
      <c r="S28" s="8"/>
    </row>
    <row r="29" spans="2:19" ht="11" customHeight="1" x14ac:dyDescent="0.3">
      <c r="B29" s="117" t="s">
        <v>205</v>
      </c>
      <c r="C29" s="146"/>
      <c r="D29" s="146"/>
      <c r="E29" s="146"/>
      <c r="F29" s="146"/>
      <c r="G29" s="146"/>
      <c r="H29" s="146"/>
      <c r="I29" s="146"/>
      <c r="J29" s="88"/>
      <c r="K29" s="88"/>
      <c r="M29" s="7"/>
      <c r="N29" s="11"/>
      <c r="O29" s="11"/>
      <c r="P29" s="11"/>
      <c r="Q29" s="11"/>
      <c r="R29" s="8"/>
      <c r="S29" s="8"/>
    </row>
    <row r="30" spans="2:19" ht="11" customHeight="1" x14ac:dyDescent="0.3">
      <c r="B30" s="117" t="s">
        <v>206</v>
      </c>
      <c r="C30" s="146"/>
      <c r="D30" s="146"/>
      <c r="E30" s="146"/>
      <c r="F30" s="146"/>
      <c r="G30" s="146"/>
      <c r="H30" s="146"/>
      <c r="I30" s="146"/>
      <c r="J30" s="88"/>
      <c r="K30" s="88"/>
      <c r="M30" s="7"/>
      <c r="N30" s="11"/>
      <c r="O30" s="11"/>
      <c r="P30" s="11"/>
      <c r="Q30" s="11"/>
      <c r="R30" s="8"/>
      <c r="S30" s="8"/>
    </row>
    <row r="31" spans="2:19" ht="11" customHeight="1" x14ac:dyDescent="0.3">
      <c r="B31" s="57" t="s">
        <v>25</v>
      </c>
      <c r="C31" s="151">
        <v>56600</v>
      </c>
      <c r="D31" s="151">
        <v>54900</v>
      </c>
      <c r="E31" s="151">
        <v>53200</v>
      </c>
      <c r="F31" s="110">
        <v>42500</v>
      </c>
      <c r="G31" s="110">
        <v>70800</v>
      </c>
      <c r="H31" s="110">
        <v>39900</v>
      </c>
      <c r="I31" s="110">
        <v>66500</v>
      </c>
      <c r="J31" s="88" t="s">
        <v>49</v>
      </c>
      <c r="K31" s="65" t="s">
        <v>403</v>
      </c>
      <c r="M31" s="7"/>
      <c r="N31" s="11"/>
      <c r="O31" s="11"/>
      <c r="P31" s="11"/>
      <c r="Q31" s="11"/>
      <c r="R31" s="8"/>
      <c r="S31" s="8"/>
    </row>
    <row r="32" spans="2:19" ht="11" customHeight="1" x14ac:dyDescent="0.3">
      <c r="B32" s="57" t="s">
        <v>27</v>
      </c>
      <c r="C32" s="158">
        <v>0.11</v>
      </c>
      <c r="D32" s="144">
        <v>0.1067</v>
      </c>
      <c r="E32" s="144">
        <v>0.10339999999999999</v>
      </c>
      <c r="F32" s="149">
        <v>8.2500000000000004E-2</v>
      </c>
      <c r="G32" s="149">
        <v>0.13750000000000001</v>
      </c>
      <c r="H32" s="149">
        <v>7.7549999999999994E-2</v>
      </c>
      <c r="I32" s="149">
        <v>0.12924999999999998</v>
      </c>
      <c r="J32" s="88" t="s">
        <v>49</v>
      </c>
      <c r="K32" s="65" t="s">
        <v>402</v>
      </c>
      <c r="M32" s="7"/>
      <c r="N32" s="11"/>
      <c r="O32" s="11"/>
      <c r="P32" s="11"/>
      <c r="Q32" s="11"/>
      <c r="R32" s="8"/>
      <c r="S32" s="8"/>
    </row>
    <row r="33" spans="1:19" ht="11" customHeight="1" x14ac:dyDescent="0.3">
      <c r="B33" s="57" t="s">
        <v>31</v>
      </c>
      <c r="C33" s="110">
        <v>50</v>
      </c>
      <c r="D33" s="110">
        <v>50</v>
      </c>
      <c r="E33" s="110">
        <v>50</v>
      </c>
      <c r="F33" s="110">
        <v>40</v>
      </c>
      <c r="G33" s="110">
        <v>100</v>
      </c>
      <c r="H33" s="110">
        <v>40</v>
      </c>
      <c r="I33" s="110">
        <v>100</v>
      </c>
      <c r="J33" s="88"/>
      <c r="K33" s="65" t="s">
        <v>46</v>
      </c>
      <c r="M33" s="210"/>
      <c r="N33" s="210"/>
      <c r="O33" s="210"/>
      <c r="P33" s="210"/>
      <c r="Q33" s="210"/>
      <c r="R33" s="210"/>
      <c r="S33" s="210"/>
    </row>
    <row r="34" spans="1:19" x14ac:dyDescent="0.3">
      <c r="A34" s="3"/>
      <c r="L34" s="49"/>
    </row>
    <row r="35" spans="1:19" s="1" customFormat="1" ht="11.5" x14ac:dyDescent="0.25">
      <c r="A35" s="3" t="s">
        <v>22</v>
      </c>
      <c r="C35" s="12"/>
      <c r="D35" s="12"/>
      <c r="E35" s="12"/>
      <c r="F35" s="12"/>
      <c r="G35" s="12"/>
    </row>
    <row r="36" spans="1:19" x14ac:dyDescent="0.3">
      <c r="A36" s="15">
        <v>1</v>
      </c>
      <c r="B36" s="15" t="s">
        <v>217</v>
      </c>
    </row>
    <row r="37" spans="1:19" x14ac:dyDescent="0.3">
      <c r="A37" s="15">
        <v>2</v>
      </c>
      <c r="B37" s="15" t="s">
        <v>48</v>
      </c>
    </row>
    <row r="38" spans="1:19" x14ac:dyDescent="0.3">
      <c r="A38" s="15">
        <v>3</v>
      </c>
      <c r="B38" s="15" t="s">
        <v>37</v>
      </c>
    </row>
    <row r="39" spans="1:19" x14ac:dyDescent="0.3">
      <c r="A39" s="15">
        <v>4</v>
      </c>
      <c r="B39" s="15" t="s">
        <v>40</v>
      </c>
    </row>
    <row r="40" spans="1:19" s="1" customFormat="1" x14ac:dyDescent="0.3">
      <c r="A40" s="15">
        <v>5</v>
      </c>
      <c r="B40" s="15" t="s">
        <v>47</v>
      </c>
      <c r="M40" s="49"/>
      <c r="N40" s="49"/>
      <c r="O40" s="49"/>
      <c r="P40" s="49"/>
      <c r="Q40" s="49"/>
      <c r="R40" s="49"/>
      <c r="S40" s="49"/>
    </row>
    <row r="41" spans="1:19" s="1" customFormat="1" x14ac:dyDescent="0.3">
      <c r="A41" s="15">
        <v>6</v>
      </c>
      <c r="B41" s="15" t="s">
        <v>55</v>
      </c>
      <c r="M41" s="49"/>
      <c r="N41" s="49"/>
      <c r="O41" s="49"/>
      <c r="P41" s="49"/>
      <c r="Q41" s="49"/>
      <c r="R41" s="49"/>
      <c r="S41" s="49"/>
    </row>
    <row r="42" spans="1:19" x14ac:dyDescent="0.3">
      <c r="A42" s="15">
        <v>7</v>
      </c>
      <c r="B42" s="15" t="s">
        <v>56</v>
      </c>
    </row>
    <row r="43" spans="1:19" s="1" customFormat="1" x14ac:dyDescent="0.3">
      <c r="A43" s="3" t="s">
        <v>23</v>
      </c>
      <c r="M43" s="49"/>
      <c r="N43" s="49"/>
      <c r="O43" s="49"/>
      <c r="P43" s="49"/>
      <c r="Q43" s="49"/>
      <c r="R43" s="49"/>
      <c r="S43" s="49"/>
    </row>
    <row r="44" spans="1:19" s="1" customFormat="1" x14ac:dyDescent="0.3">
      <c r="A44" s="14" t="s">
        <v>9</v>
      </c>
      <c r="B44" s="15" t="s">
        <v>383</v>
      </c>
      <c r="C44" s="15"/>
      <c r="D44" s="15"/>
      <c r="E44" s="15"/>
      <c r="F44" s="15"/>
      <c r="G44" s="15"/>
      <c r="H44" s="15"/>
      <c r="I44" s="15"/>
      <c r="J44" s="15"/>
      <c r="K44" s="15"/>
      <c r="M44" s="49"/>
      <c r="N44" s="49"/>
      <c r="O44" s="49"/>
      <c r="P44" s="49"/>
      <c r="Q44" s="49"/>
      <c r="R44" s="49"/>
      <c r="S44" s="49"/>
    </row>
    <row r="45" spans="1:19" s="1" customFormat="1" x14ac:dyDescent="0.3">
      <c r="A45" s="14" t="s">
        <v>12</v>
      </c>
      <c r="B45" s="15" t="s">
        <v>384</v>
      </c>
      <c r="C45" s="15"/>
      <c r="D45" s="15"/>
      <c r="E45" s="15"/>
      <c r="F45" s="15"/>
      <c r="G45" s="15"/>
      <c r="H45" s="15"/>
      <c r="I45" s="15"/>
      <c r="J45" s="15"/>
      <c r="K45" s="15"/>
      <c r="M45" s="49"/>
      <c r="N45" s="49"/>
      <c r="O45" s="49"/>
      <c r="P45" s="49"/>
      <c r="Q45" s="49"/>
      <c r="R45" s="49"/>
      <c r="S45" s="49"/>
    </row>
    <row r="46" spans="1:19" s="1" customFormat="1" x14ac:dyDescent="0.3">
      <c r="A46" s="14" t="s">
        <v>42</v>
      </c>
      <c r="B46" s="15" t="s">
        <v>43</v>
      </c>
      <c r="C46" s="15"/>
      <c r="D46" s="15"/>
      <c r="E46" s="15"/>
      <c r="F46" s="15"/>
      <c r="G46" s="15"/>
      <c r="H46" s="15"/>
      <c r="I46" s="15"/>
      <c r="J46" s="15"/>
      <c r="K46" s="15"/>
      <c r="M46" s="49"/>
      <c r="N46" s="49"/>
      <c r="O46" s="49"/>
      <c r="P46" s="49"/>
      <c r="Q46" s="49"/>
      <c r="R46" s="49"/>
      <c r="S46" s="49"/>
    </row>
    <row r="47" spans="1:19" s="1" customFormat="1" x14ac:dyDescent="0.3">
      <c r="A47" s="14" t="s">
        <v>38</v>
      </c>
      <c r="B47" s="15" t="s">
        <v>45</v>
      </c>
      <c r="C47" s="15"/>
      <c r="D47" s="15"/>
      <c r="E47" s="15"/>
      <c r="F47" s="15"/>
      <c r="G47" s="15"/>
      <c r="H47" s="15"/>
      <c r="I47" s="15"/>
      <c r="J47" s="15"/>
      <c r="K47" s="15"/>
      <c r="M47" s="49"/>
      <c r="N47" s="49"/>
      <c r="O47" s="49"/>
      <c r="P47" s="49"/>
      <c r="Q47" s="49"/>
      <c r="R47" s="49"/>
      <c r="S47" s="49"/>
    </row>
    <row r="48" spans="1:19" s="1" customFormat="1" x14ac:dyDescent="0.3">
      <c r="A48" s="14" t="s">
        <v>44</v>
      </c>
      <c r="B48" s="15" t="s">
        <v>50</v>
      </c>
      <c r="C48" s="15"/>
      <c r="D48" s="15"/>
      <c r="E48" s="15"/>
      <c r="F48" s="15"/>
      <c r="G48" s="15"/>
      <c r="H48" s="15"/>
      <c r="I48" s="15"/>
      <c r="J48" s="15"/>
      <c r="K48" s="15"/>
      <c r="M48" s="49"/>
      <c r="N48" s="49"/>
      <c r="O48" s="49"/>
      <c r="P48" s="49"/>
      <c r="Q48" s="49"/>
      <c r="R48" s="49"/>
      <c r="S48" s="49"/>
    </row>
    <row r="49" spans="1:19" s="1" customFormat="1" x14ac:dyDescent="0.3">
      <c r="A49" s="14" t="s">
        <v>49</v>
      </c>
      <c r="B49" s="15" t="s">
        <v>52</v>
      </c>
      <c r="M49" s="49"/>
      <c r="N49" s="49"/>
      <c r="O49" s="49"/>
      <c r="P49" s="49"/>
      <c r="Q49" s="49"/>
      <c r="R49" s="49"/>
      <c r="S49" s="49"/>
    </row>
    <row r="50" spans="1:19" x14ac:dyDescent="0.3">
      <c r="A50" s="14" t="s">
        <v>51</v>
      </c>
      <c r="B50" s="15" t="s">
        <v>57</v>
      </c>
    </row>
  </sheetData>
  <mergeCells count="8">
    <mergeCell ref="M23:S23"/>
    <mergeCell ref="M33:S3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33 K6:K7 K19:K22 K10:K1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3"/>
  <sheetViews>
    <sheetView topLeftCell="A18" zoomScaleNormal="100" zoomScaleSheetLayoutView="120" workbookViewId="0">
      <selection activeCell="M31" sqref="M31"/>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64</v>
      </c>
      <c r="D3" s="211"/>
      <c r="E3" s="211"/>
      <c r="F3" s="211"/>
      <c r="G3" s="211"/>
      <c r="H3" s="211"/>
      <c r="I3" s="211"/>
      <c r="J3" s="211"/>
      <c r="K3" s="212"/>
      <c r="M3" s="16"/>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19"/>
      <c r="O4" s="19"/>
      <c r="P4" s="19"/>
      <c r="Q4" s="19"/>
      <c r="R4" s="19"/>
      <c r="S4" s="19"/>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50</v>
      </c>
      <c r="D6" s="86">
        <v>50</v>
      </c>
      <c r="E6" s="86">
        <v>50</v>
      </c>
      <c r="F6" s="110">
        <v>35</v>
      </c>
      <c r="G6" s="110">
        <v>65</v>
      </c>
      <c r="H6" s="110">
        <v>35</v>
      </c>
      <c r="I6" s="110">
        <v>65</v>
      </c>
      <c r="J6" s="77"/>
      <c r="K6" s="65">
        <v>3</v>
      </c>
      <c r="M6" s="7"/>
      <c r="N6" s="216"/>
      <c r="O6" s="221"/>
      <c r="P6" s="221"/>
      <c r="Q6" s="221"/>
      <c r="R6" s="221"/>
      <c r="S6" s="221"/>
    </row>
    <row r="7" spans="2:19" ht="11" customHeight="1" x14ac:dyDescent="0.3">
      <c r="B7" s="108" t="s">
        <v>26</v>
      </c>
      <c r="C7" s="86">
        <v>100</v>
      </c>
      <c r="D7" s="86">
        <v>100</v>
      </c>
      <c r="E7" s="86">
        <v>100</v>
      </c>
      <c r="F7" s="110">
        <v>35</v>
      </c>
      <c r="G7" s="110">
        <v>150</v>
      </c>
      <c r="H7" s="110">
        <v>35</v>
      </c>
      <c r="I7" s="110">
        <v>150</v>
      </c>
      <c r="J7" s="77"/>
      <c r="K7" s="65">
        <v>3</v>
      </c>
      <c r="M7" s="7"/>
      <c r="N7" s="17"/>
      <c r="O7" s="18"/>
      <c r="P7" s="18"/>
      <c r="Q7" s="18"/>
      <c r="R7" s="18"/>
      <c r="S7" s="18"/>
    </row>
    <row r="8" spans="2:19" ht="11" customHeight="1" x14ac:dyDescent="0.3">
      <c r="B8" s="108" t="s">
        <v>10</v>
      </c>
      <c r="C8" s="86">
        <v>33.5</v>
      </c>
      <c r="D8" s="86">
        <v>36</v>
      </c>
      <c r="E8" s="86">
        <v>40</v>
      </c>
      <c r="F8" s="86"/>
      <c r="G8" s="86"/>
      <c r="H8" s="86"/>
      <c r="I8" s="86"/>
      <c r="J8" s="77"/>
      <c r="K8" s="67" t="s">
        <v>405</v>
      </c>
      <c r="M8" s="7"/>
      <c r="N8" s="8"/>
      <c r="O8" s="8"/>
      <c r="P8" s="8"/>
      <c r="Q8" s="8"/>
      <c r="R8" s="8"/>
      <c r="S8" s="8"/>
    </row>
    <row r="9" spans="2:19" ht="11" customHeight="1" x14ac:dyDescent="0.3">
      <c r="B9" s="152" t="s">
        <v>11</v>
      </c>
      <c r="C9" s="86">
        <v>32.5</v>
      </c>
      <c r="D9" s="86">
        <v>35</v>
      </c>
      <c r="E9" s="86">
        <v>39</v>
      </c>
      <c r="F9" s="86"/>
      <c r="G9" s="86"/>
      <c r="H9" s="86"/>
      <c r="I9" s="86"/>
      <c r="J9" s="128"/>
      <c r="K9" s="67" t="s">
        <v>405</v>
      </c>
      <c r="M9" s="7"/>
      <c r="N9" s="8"/>
      <c r="O9" s="8"/>
      <c r="P9" s="8"/>
      <c r="Q9" s="8"/>
      <c r="R9" s="8"/>
      <c r="S9" s="8"/>
    </row>
    <row r="10" spans="2:19" ht="11" customHeight="1" x14ac:dyDescent="0.3">
      <c r="B10" s="108" t="s">
        <v>13</v>
      </c>
      <c r="C10" s="86">
        <v>2</v>
      </c>
      <c r="D10" s="86">
        <v>2</v>
      </c>
      <c r="E10" s="86">
        <v>2</v>
      </c>
      <c r="F10" s="86"/>
      <c r="G10" s="86"/>
      <c r="H10" s="86"/>
      <c r="I10" s="86"/>
      <c r="J10" s="77"/>
      <c r="K10" s="65"/>
      <c r="M10" s="9"/>
      <c r="N10" s="10"/>
      <c r="O10" s="10"/>
      <c r="P10" s="10"/>
      <c r="Q10" s="10"/>
      <c r="R10" s="10"/>
      <c r="S10" s="8"/>
    </row>
    <row r="11" spans="2:19" ht="11" customHeight="1" x14ac:dyDescent="0.3">
      <c r="B11" s="57" t="s">
        <v>14</v>
      </c>
      <c r="C11" s="86">
        <v>3</v>
      </c>
      <c r="D11" s="86">
        <v>3</v>
      </c>
      <c r="E11" s="86">
        <v>3</v>
      </c>
      <c r="F11" s="86"/>
      <c r="G11" s="86"/>
      <c r="H11" s="86"/>
      <c r="I11" s="86"/>
      <c r="J11" s="77"/>
      <c r="K11" s="65"/>
      <c r="M11" s="9"/>
      <c r="N11" s="10"/>
      <c r="O11" s="10"/>
      <c r="P11" s="10"/>
      <c r="Q11" s="10"/>
      <c r="R11" s="10"/>
      <c r="S11" s="8"/>
    </row>
    <row r="12" spans="2:19" ht="11" customHeight="1" x14ac:dyDescent="0.3">
      <c r="B12" s="57" t="s">
        <v>15</v>
      </c>
      <c r="C12" s="86">
        <v>25</v>
      </c>
      <c r="D12" s="86">
        <v>25</v>
      </c>
      <c r="E12" s="86">
        <v>25</v>
      </c>
      <c r="F12" s="86"/>
      <c r="G12" s="86"/>
      <c r="H12" s="86"/>
      <c r="I12" s="86"/>
      <c r="J12" s="77"/>
      <c r="K12" s="65"/>
      <c r="M12" s="7"/>
      <c r="N12" s="8"/>
      <c r="O12" s="8"/>
      <c r="P12" s="8"/>
      <c r="Q12" s="8"/>
      <c r="R12" s="8"/>
      <c r="S12" s="8"/>
    </row>
    <row r="13" spans="2:19" ht="11" customHeight="1" x14ac:dyDescent="0.3">
      <c r="B13" s="57" t="s">
        <v>16</v>
      </c>
      <c r="C13" s="141">
        <v>1.5</v>
      </c>
      <c r="D13" s="141">
        <v>1.5</v>
      </c>
      <c r="E13" s="141">
        <v>1.5</v>
      </c>
      <c r="F13" s="146">
        <v>1.125</v>
      </c>
      <c r="G13" s="146">
        <v>1.875</v>
      </c>
      <c r="H13" s="146">
        <v>1.125</v>
      </c>
      <c r="I13" s="146">
        <v>1.875</v>
      </c>
      <c r="J13" s="77" t="s">
        <v>12</v>
      </c>
      <c r="K13" s="65">
        <v>3</v>
      </c>
      <c r="M13" s="7"/>
      <c r="N13" s="8"/>
      <c r="O13" s="8"/>
      <c r="P13" s="8"/>
      <c r="Q13" s="8"/>
      <c r="R13" s="8"/>
      <c r="S13" s="8"/>
    </row>
    <row r="14" spans="2:19" ht="11" customHeight="1" x14ac:dyDescent="0.3">
      <c r="B14" s="153" t="s">
        <v>471</v>
      </c>
      <c r="C14" s="144">
        <v>0.02</v>
      </c>
      <c r="D14" s="144">
        <v>0.02</v>
      </c>
      <c r="E14" s="144">
        <v>0.02</v>
      </c>
      <c r="F14" s="161">
        <v>1.4999999999999999E-2</v>
      </c>
      <c r="G14" s="161">
        <v>2.5000000000000001E-2</v>
      </c>
      <c r="H14" s="161">
        <v>1.4999999999999999E-2</v>
      </c>
      <c r="I14" s="161">
        <v>2.5000000000000001E-2</v>
      </c>
      <c r="J14" s="77" t="s">
        <v>12</v>
      </c>
      <c r="K14" s="77">
        <v>3</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86" t="s">
        <v>35</v>
      </c>
      <c r="D16" s="86" t="s">
        <v>35</v>
      </c>
      <c r="E16" s="86" t="s">
        <v>35</v>
      </c>
      <c r="F16" s="86" t="s">
        <v>35</v>
      </c>
      <c r="G16" s="86" t="s">
        <v>35</v>
      </c>
      <c r="H16" s="86" t="s">
        <v>35</v>
      </c>
      <c r="I16" s="86" t="s">
        <v>35</v>
      </c>
      <c r="J16" s="77"/>
      <c r="K16" s="67"/>
      <c r="M16" s="7"/>
      <c r="N16" s="8"/>
      <c r="O16" s="8"/>
      <c r="P16" s="8"/>
      <c r="Q16" s="8"/>
      <c r="R16" s="8"/>
      <c r="S16" s="8"/>
    </row>
    <row r="17" spans="2:19" ht="11" customHeight="1" x14ac:dyDescent="0.3">
      <c r="B17" s="153" t="s">
        <v>30</v>
      </c>
      <c r="C17" s="86" t="s">
        <v>35</v>
      </c>
      <c r="D17" s="86" t="s">
        <v>35</v>
      </c>
      <c r="E17" s="86" t="s">
        <v>35</v>
      </c>
      <c r="F17" s="86" t="s">
        <v>35</v>
      </c>
      <c r="G17" s="86" t="s">
        <v>35</v>
      </c>
      <c r="H17" s="86" t="s">
        <v>35</v>
      </c>
      <c r="I17" s="86" t="s">
        <v>35</v>
      </c>
      <c r="J17" s="77"/>
      <c r="K17" s="6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v>20</v>
      </c>
      <c r="D19" s="86">
        <v>20</v>
      </c>
      <c r="E19" s="86">
        <v>20</v>
      </c>
      <c r="F19" s="86">
        <v>10</v>
      </c>
      <c r="G19" s="86">
        <v>30</v>
      </c>
      <c r="H19" s="86">
        <v>10</v>
      </c>
      <c r="I19" s="134">
        <v>30</v>
      </c>
      <c r="J19" s="88" t="s">
        <v>42</v>
      </c>
      <c r="K19" s="65" t="s">
        <v>406</v>
      </c>
      <c r="L19" s="3"/>
      <c r="M19" s="7"/>
      <c r="N19" s="8"/>
      <c r="O19" s="8"/>
      <c r="P19" s="8"/>
      <c r="Q19" s="8"/>
      <c r="R19" s="8"/>
      <c r="S19" s="8"/>
    </row>
    <row r="20" spans="2:19" ht="11" customHeight="1" x14ac:dyDescent="0.3">
      <c r="B20" s="57" t="s">
        <v>17</v>
      </c>
      <c r="C20" s="86">
        <v>20</v>
      </c>
      <c r="D20" s="86">
        <v>30</v>
      </c>
      <c r="E20" s="86">
        <v>15</v>
      </c>
      <c r="F20" s="86">
        <v>30</v>
      </c>
      <c r="G20" s="86">
        <v>50</v>
      </c>
      <c r="H20" s="86">
        <v>10</v>
      </c>
      <c r="I20" s="134">
        <v>40</v>
      </c>
      <c r="J20" s="88" t="s">
        <v>9</v>
      </c>
      <c r="K20" s="65">
        <v>6</v>
      </c>
      <c r="M20" s="7"/>
      <c r="N20" s="8"/>
      <c r="O20" s="8"/>
      <c r="P20" s="8"/>
      <c r="Q20" s="8"/>
      <c r="R20" s="8"/>
      <c r="S20" s="8"/>
    </row>
    <row r="21" spans="2:19" ht="11" customHeight="1" x14ac:dyDescent="0.3">
      <c r="B21" s="57" t="s">
        <v>18</v>
      </c>
      <c r="C21" s="144">
        <v>0.25</v>
      </c>
      <c r="D21" s="144">
        <v>0.23</v>
      </c>
      <c r="E21" s="144">
        <v>0.2</v>
      </c>
      <c r="F21" s="86"/>
      <c r="G21" s="86"/>
      <c r="H21" s="141"/>
      <c r="I21" s="134"/>
      <c r="J21" s="88"/>
      <c r="K21" s="65">
        <v>3</v>
      </c>
      <c r="M21" s="7"/>
      <c r="N21" s="8"/>
      <c r="O21" s="8"/>
      <c r="P21" s="8"/>
      <c r="Q21" s="8"/>
      <c r="R21" s="8"/>
      <c r="S21" s="8"/>
    </row>
    <row r="22" spans="2:19" ht="11" customHeight="1" x14ac:dyDescent="0.3">
      <c r="B22" s="57" t="s">
        <v>19</v>
      </c>
      <c r="C22" s="141">
        <v>0.5</v>
      </c>
      <c r="D22" s="141">
        <v>0.5</v>
      </c>
      <c r="E22" s="141">
        <v>0.5</v>
      </c>
      <c r="F22" s="86"/>
      <c r="G22" s="86"/>
      <c r="H22" s="86"/>
      <c r="I22" s="134"/>
      <c r="J22" s="88"/>
      <c r="K22" s="65">
        <v>3</v>
      </c>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472</v>
      </c>
      <c r="C24" s="93">
        <v>30</v>
      </c>
      <c r="D24" s="93">
        <v>30</v>
      </c>
      <c r="E24" s="93">
        <v>30</v>
      </c>
      <c r="F24" s="93">
        <v>30</v>
      </c>
      <c r="G24" s="93">
        <v>30</v>
      </c>
      <c r="H24" s="93">
        <v>30</v>
      </c>
      <c r="I24" s="93">
        <v>30</v>
      </c>
      <c r="J24" s="94"/>
      <c r="K24" s="65">
        <v>7</v>
      </c>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t="s">
        <v>44</v>
      </c>
      <c r="K25" s="65"/>
      <c r="M25" s="7"/>
      <c r="N25" s="8"/>
      <c r="O25" s="8"/>
      <c r="P25" s="8"/>
      <c r="Q25" s="8"/>
      <c r="R25" s="8"/>
      <c r="S25" s="8"/>
    </row>
    <row r="26" spans="2:19" ht="11" customHeight="1" x14ac:dyDescent="0.3">
      <c r="B26" s="57" t="s">
        <v>470</v>
      </c>
      <c r="C26" s="93">
        <v>86.4</v>
      </c>
      <c r="D26" s="93">
        <v>60</v>
      </c>
      <c r="E26" s="93">
        <v>20</v>
      </c>
      <c r="F26" s="93">
        <v>20</v>
      </c>
      <c r="G26" s="93">
        <v>86</v>
      </c>
      <c r="H26" s="93">
        <v>20</v>
      </c>
      <c r="I26" s="93">
        <v>86</v>
      </c>
      <c r="J26" s="95" t="s">
        <v>407</v>
      </c>
      <c r="K26" s="65" t="s">
        <v>408</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4">
        <v>0.59</v>
      </c>
      <c r="D28" s="149">
        <v>0.56999999999999995</v>
      </c>
      <c r="E28" s="149">
        <v>0.54</v>
      </c>
      <c r="F28" s="144">
        <v>0.35</v>
      </c>
      <c r="G28" s="144">
        <v>1.2</v>
      </c>
      <c r="H28" s="144">
        <v>0.35</v>
      </c>
      <c r="I28" s="149">
        <v>0.8</v>
      </c>
      <c r="J28" s="88" t="s">
        <v>409</v>
      </c>
      <c r="K28" s="65" t="s">
        <v>66</v>
      </c>
      <c r="M28" s="7"/>
      <c r="N28" s="11"/>
      <c r="O28" s="11"/>
      <c r="P28" s="11"/>
      <c r="Q28" s="11"/>
      <c r="R28" s="8"/>
      <c r="S28" s="8"/>
    </row>
    <row r="29" spans="2:19" ht="11" customHeight="1" x14ac:dyDescent="0.3">
      <c r="B29" s="117" t="s">
        <v>205</v>
      </c>
      <c r="C29" s="110">
        <v>50</v>
      </c>
      <c r="D29" s="110">
        <v>50</v>
      </c>
      <c r="E29" s="110">
        <v>50</v>
      </c>
      <c r="F29" s="110">
        <v>50</v>
      </c>
      <c r="G29" s="110">
        <v>50</v>
      </c>
      <c r="H29" s="110">
        <v>50</v>
      </c>
      <c r="I29" s="110">
        <v>50</v>
      </c>
      <c r="J29" s="88"/>
      <c r="K29" s="88">
        <v>9</v>
      </c>
      <c r="M29" s="7"/>
      <c r="N29" s="11"/>
      <c r="O29" s="11"/>
      <c r="P29" s="11"/>
      <c r="Q29" s="11"/>
      <c r="R29" s="8"/>
      <c r="S29" s="8"/>
    </row>
    <row r="30" spans="2:19" ht="11" customHeight="1" x14ac:dyDescent="0.3">
      <c r="B30" s="117" t="s">
        <v>206</v>
      </c>
      <c r="C30" s="110">
        <v>50</v>
      </c>
      <c r="D30" s="110">
        <v>50</v>
      </c>
      <c r="E30" s="110">
        <v>50</v>
      </c>
      <c r="F30" s="110">
        <v>50</v>
      </c>
      <c r="G30" s="110">
        <v>50</v>
      </c>
      <c r="H30" s="110">
        <v>50</v>
      </c>
      <c r="I30" s="110">
        <v>50</v>
      </c>
      <c r="J30" s="88"/>
      <c r="K30" s="88">
        <v>9</v>
      </c>
      <c r="M30" s="7"/>
      <c r="N30" s="11"/>
      <c r="O30" s="11"/>
      <c r="P30" s="11"/>
      <c r="Q30" s="11"/>
      <c r="R30" s="8"/>
      <c r="S30" s="8"/>
    </row>
    <row r="31" spans="2:19" ht="11" customHeight="1" x14ac:dyDescent="0.3">
      <c r="B31" s="57" t="s">
        <v>25</v>
      </c>
      <c r="C31" s="151">
        <v>23200</v>
      </c>
      <c r="D31" s="151">
        <v>22500</v>
      </c>
      <c r="E31" s="151">
        <v>21800</v>
      </c>
      <c r="F31" s="110">
        <v>17400</v>
      </c>
      <c r="G31" s="110">
        <v>29000</v>
      </c>
      <c r="H31" s="110">
        <v>16400</v>
      </c>
      <c r="I31" s="110">
        <v>27300</v>
      </c>
      <c r="J31" s="88" t="s">
        <v>12</v>
      </c>
      <c r="K31" s="65" t="s">
        <v>66</v>
      </c>
      <c r="M31" s="7"/>
      <c r="N31" s="11"/>
      <c r="O31" s="11"/>
      <c r="P31" s="11"/>
      <c r="Q31" s="11"/>
      <c r="R31" s="8"/>
      <c r="S31" s="8"/>
    </row>
    <row r="32" spans="2:19" ht="11" customHeight="1" x14ac:dyDescent="0.3">
      <c r="B32" s="57" t="s">
        <v>27</v>
      </c>
      <c r="C32" s="144">
        <v>0</v>
      </c>
      <c r="D32" s="144">
        <v>0</v>
      </c>
      <c r="E32" s="144">
        <v>0</v>
      </c>
      <c r="F32" s="144">
        <v>0</v>
      </c>
      <c r="G32" s="144">
        <v>0</v>
      </c>
      <c r="H32" s="144">
        <v>0</v>
      </c>
      <c r="I32" s="144">
        <v>0</v>
      </c>
      <c r="J32" s="88"/>
      <c r="K32" s="65"/>
      <c r="M32" s="7"/>
      <c r="N32" s="11"/>
      <c r="O32" s="11"/>
      <c r="P32" s="11"/>
      <c r="Q32" s="11"/>
      <c r="R32" s="8"/>
      <c r="S32" s="8"/>
    </row>
    <row r="33" spans="1:19" ht="11" customHeight="1" x14ac:dyDescent="0.3">
      <c r="B33" s="57" t="s">
        <v>31</v>
      </c>
      <c r="C33" s="86">
        <v>24</v>
      </c>
      <c r="D33" s="86">
        <v>24</v>
      </c>
      <c r="E33" s="86">
        <v>24</v>
      </c>
      <c r="F33" s="110">
        <v>18</v>
      </c>
      <c r="G33" s="110">
        <v>30</v>
      </c>
      <c r="H33" s="110">
        <v>18</v>
      </c>
      <c r="I33" s="110">
        <v>30</v>
      </c>
      <c r="J33" s="88" t="s">
        <v>12</v>
      </c>
      <c r="K33" s="65">
        <v>6</v>
      </c>
      <c r="M33" s="210"/>
      <c r="N33" s="210"/>
      <c r="O33" s="210"/>
      <c r="P33" s="210"/>
      <c r="Q33" s="210"/>
      <c r="R33" s="210"/>
      <c r="S33" s="210"/>
    </row>
    <row r="34" spans="1:19" x14ac:dyDescent="0.3">
      <c r="A34" s="3"/>
      <c r="L34" s="49"/>
    </row>
    <row r="35" spans="1:19" s="1" customFormat="1" ht="11.5" x14ac:dyDescent="0.25">
      <c r="A35" s="3" t="s">
        <v>22</v>
      </c>
      <c r="C35" s="12"/>
      <c r="D35" s="12"/>
      <c r="E35" s="12"/>
      <c r="F35" s="12"/>
      <c r="G35" s="12"/>
    </row>
    <row r="36" spans="1:19" x14ac:dyDescent="0.3">
      <c r="A36" s="15">
        <v>1</v>
      </c>
      <c r="B36" s="1" t="s">
        <v>55</v>
      </c>
    </row>
    <row r="37" spans="1:19" x14ac:dyDescent="0.3">
      <c r="A37" s="15">
        <v>2</v>
      </c>
      <c r="B37" s="15" t="s">
        <v>56</v>
      </c>
    </row>
    <row r="38" spans="1:19" x14ac:dyDescent="0.3">
      <c r="A38" s="15">
        <v>3</v>
      </c>
      <c r="B38" s="20" t="s">
        <v>67</v>
      </c>
    </row>
    <row r="39" spans="1:19" x14ac:dyDescent="0.3">
      <c r="A39" s="15">
        <v>4</v>
      </c>
      <c r="B39" s="15" t="s">
        <v>37</v>
      </c>
    </row>
    <row r="40" spans="1:19" x14ac:dyDescent="0.3">
      <c r="A40" s="15">
        <v>5</v>
      </c>
      <c r="B40" s="15" t="s">
        <v>68</v>
      </c>
    </row>
    <row r="41" spans="1:19" x14ac:dyDescent="0.3">
      <c r="A41" s="15">
        <v>6</v>
      </c>
      <c r="B41" s="20" t="s">
        <v>47</v>
      </c>
    </row>
    <row r="42" spans="1:19" s="1" customFormat="1" x14ac:dyDescent="0.3">
      <c r="A42" s="15">
        <v>7</v>
      </c>
      <c r="B42" s="20" t="s">
        <v>40</v>
      </c>
      <c r="M42" s="5"/>
      <c r="N42" s="5"/>
      <c r="O42" s="5"/>
      <c r="P42" s="5"/>
      <c r="Q42" s="5"/>
      <c r="R42" s="5"/>
      <c r="S42" s="5"/>
    </row>
    <row r="43" spans="1:19" s="1" customFormat="1" x14ac:dyDescent="0.3">
      <c r="A43" s="15">
        <v>8</v>
      </c>
      <c r="B43" s="15" t="s">
        <v>69</v>
      </c>
      <c r="M43" s="5"/>
      <c r="N43" s="5"/>
      <c r="O43" s="5"/>
      <c r="P43" s="5"/>
      <c r="Q43" s="5"/>
      <c r="R43" s="5"/>
      <c r="S43" s="5"/>
    </row>
    <row r="44" spans="1:19" s="49" customFormat="1" x14ac:dyDescent="0.3">
      <c r="A44" s="15">
        <v>9</v>
      </c>
      <c r="B44" s="20" t="s">
        <v>73</v>
      </c>
      <c r="C44" s="1"/>
      <c r="D44" s="1"/>
      <c r="E44" s="1"/>
      <c r="F44" s="1"/>
      <c r="G44" s="1"/>
      <c r="H44" s="1"/>
      <c r="I44" s="1"/>
      <c r="J44" s="1"/>
      <c r="K44" s="1"/>
      <c r="L44" s="1"/>
    </row>
    <row r="45" spans="1:19" s="1" customFormat="1" x14ac:dyDescent="0.3">
      <c r="A45" s="3" t="s">
        <v>23</v>
      </c>
      <c r="M45" s="5"/>
      <c r="N45" s="5"/>
      <c r="O45" s="5"/>
      <c r="P45" s="5"/>
      <c r="Q45" s="5"/>
      <c r="R45" s="5"/>
      <c r="S45" s="5"/>
    </row>
    <row r="46" spans="1:19" s="1" customFormat="1" x14ac:dyDescent="0.3">
      <c r="A46" s="14" t="s">
        <v>9</v>
      </c>
      <c r="B46" s="15" t="s">
        <v>39</v>
      </c>
      <c r="C46" s="15"/>
      <c r="D46" s="15"/>
      <c r="E46" s="15"/>
      <c r="F46" s="15"/>
      <c r="G46" s="15"/>
      <c r="H46" s="15"/>
      <c r="I46" s="15"/>
      <c r="J46" s="15"/>
      <c r="K46" s="15"/>
      <c r="M46" s="5"/>
      <c r="N46" s="5"/>
      <c r="O46" s="5"/>
      <c r="P46" s="5"/>
      <c r="Q46" s="5"/>
      <c r="R46" s="5"/>
      <c r="S46" s="5"/>
    </row>
    <row r="47" spans="1:19" s="1" customFormat="1" ht="13.5" customHeight="1" x14ac:dyDescent="0.3">
      <c r="A47" s="14" t="s">
        <v>12</v>
      </c>
      <c r="B47" s="15" t="s">
        <v>52</v>
      </c>
      <c r="C47" s="15"/>
      <c r="D47" s="15"/>
      <c r="E47" s="15"/>
      <c r="F47" s="15"/>
      <c r="G47" s="15"/>
      <c r="H47" s="15"/>
      <c r="I47" s="15"/>
      <c r="J47" s="15"/>
      <c r="K47" s="15"/>
      <c r="M47" s="5"/>
      <c r="N47" s="5"/>
      <c r="O47" s="5"/>
      <c r="P47" s="5"/>
      <c r="Q47" s="5"/>
      <c r="R47" s="5"/>
      <c r="S47" s="5"/>
    </row>
    <row r="48" spans="1:19" s="1" customFormat="1" x14ac:dyDescent="0.3">
      <c r="A48" s="14" t="s">
        <v>42</v>
      </c>
      <c r="B48" s="219" t="s">
        <v>41</v>
      </c>
      <c r="C48" s="219"/>
      <c r="D48" s="219"/>
      <c r="E48" s="219"/>
      <c r="F48" s="219"/>
      <c r="G48" s="219"/>
      <c r="H48" s="219"/>
      <c r="I48" s="219"/>
      <c r="J48" s="219"/>
      <c r="K48" s="219"/>
      <c r="M48" s="5"/>
      <c r="N48" s="5"/>
      <c r="O48" s="5"/>
      <c r="P48" s="5"/>
      <c r="Q48" s="5"/>
      <c r="R48" s="5"/>
      <c r="S48" s="5"/>
    </row>
    <row r="49" spans="1:19" s="1" customFormat="1" x14ac:dyDescent="0.3">
      <c r="A49" s="14" t="s">
        <v>38</v>
      </c>
      <c r="B49" s="15" t="s">
        <v>70</v>
      </c>
      <c r="C49" s="15"/>
      <c r="D49" s="15"/>
      <c r="E49" s="15"/>
      <c r="F49" s="15"/>
      <c r="G49" s="15"/>
      <c r="H49" s="15"/>
      <c r="I49" s="15"/>
      <c r="J49" s="15"/>
      <c r="K49" s="15"/>
      <c r="M49" s="5"/>
      <c r="N49" s="5"/>
      <c r="O49" s="5"/>
      <c r="P49" s="5"/>
      <c r="Q49" s="5"/>
      <c r="R49" s="5"/>
      <c r="S49" s="5"/>
    </row>
    <row r="50" spans="1:19" s="1" customFormat="1" x14ac:dyDescent="0.3">
      <c r="A50" s="14" t="s">
        <v>44</v>
      </c>
      <c r="B50" s="15" t="s">
        <v>71</v>
      </c>
      <c r="C50" s="15"/>
      <c r="D50" s="15"/>
      <c r="E50" s="15"/>
      <c r="F50" s="15"/>
      <c r="G50" s="15"/>
      <c r="H50" s="15"/>
      <c r="I50" s="15"/>
      <c r="J50" s="15"/>
      <c r="K50" s="15"/>
      <c r="M50" s="5"/>
      <c r="N50" s="5"/>
      <c r="O50" s="5"/>
      <c r="P50" s="5"/>
      <c r="Q50" s="5"/>
      <c r="R50" s="5"/>
      <c r="S50" s="5"/>
    </row>
    <row r="51" spans="1:19" s="1" customFormat="1" x14ac:dyDescent="0.3">
      <c r="A51" s="14" t="s">
        <v>49</v>
      </c>
      <c r="B51" s="15" t="s">
        <v>72</v>
      </c>
      <c r="C51" s="15"/>
      <c r="D51" s="15"/>
      <c r="E51" s="15"/>
      <c r="F51" s="15"/>
      <c r="G51" s="15"/>
      <c r="H51" s="15"/>
      <c r="I51" s="15"/>
      <c r="J51" s="15"/>
      <c r="K51" s="15"/>
      <c r="M51" s="5"/>
      <c r="N51" s="5"/>
      <c r="O51" s="5"/>
      <c r="P51" s="5"/>
      <c r="Q51" s="5"/>
      <c r="R51" s="5"/>
      <c r="S51" s="5"/>
    </row>
    <row r="52" spans="1:19" s="1" customFormat="1" x14ac:dyDescent="0.3">
      <c r="A52" s="14" t="s">
        <v>51</v>
      </c>
      <c r="B52" s="15" t="s">
        <v>57</v>
      </c>
      <c r="M52" s="5"/>
      <c r="N52" s="5"/>
      <c r="O52" s="5"/>
      <c r="P52" s="5"/>
      <c r="Q52" s="5"/>
      <c r="R52" s="5"/>
      <c r="S52" s="5"/>
    </row>
    <row r="53" spans="1:19" s="1" customFormat="1" x14ac:dyDescent="0.3">
      <c r="A53" s="13"/>
      <c r="M53" s="5"/>
      <c r="N53" s="5"/>
      <c r="O53" s="5"/>
      <c r="P53" s="5"/>
      <c r="Q53" s="5"/>
      <c r="R53" s="5"/>
      <c r="S53" s="5"/>
    </row>
  </sheetData>
  <mergeCells count="9">
    <mergeCell ref="M23:S23"/>
    <mergeCell ref="M33:S33"/>
    <mergeCell ref="B48:K48"/>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20:K25 K27:K3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4"/>
  <sheetViews>
    <sheetView topLeftCell="A20" zoomScaleNormal="100" zoomScaleSheetLayoutView="120" workbookViewId="0">
      <selection activeCell="A44" sqref="A44:XFD44"/>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49" customWidth="1"/>
    <col min="14" max="14" width="10.36328125" style="49" customWidth="1"/>
    <col min="15" max="15" width="9.6328125" style="49" customWidth="1"/>
    <col min="16" max="16" width="10" style="49" customWidth="1"/>
    <col min="17" max="17" width="7.90625" style="49" customWidth="1"/>
    <col min="18" max="18" width="7.08984375" style="49" customWidth="1"/>
    <col min="19" max="19" width="7.6328125" style="49" customWidth="1"/>
    <col min="20" max="16384" width="9.08984375" style="49"/>
  </cols>
  <sheetData>
    <row r="1" spans="2:19" ht="20" x14ac:dyDescent="0.4">
      <c r="B1" s="2" t="s">
        <v>0</v>
      </c>
      <c r="M1" s="48"/>
      <c r="N1" s="48"/>
      <c r="O1" s="48"/>
      <c r="P1" s="48"/>
      <c r="Q1" s="48"/>
      <c r="R1" s="48"/>
      <c r="S1" s="48"/>
    </row>
    <row r="2" spans="2:19" x14ac:dyDescent="0.3">
      <c r="M2" s="48"/>
      <c r="N2" s="48"/>
      <c r="O2" s="48"/>
      <c r="P2" s="48"/>
      <c r="Q2" s="48"/>
      <c r="R2" s="48"/>
      <c r="S2" s="48"/>
    </row>
    <row r="3" spans="2:19" ht="11" customHeight="1" x14ac:dyDescent="0.3">
      <c r="B3" s="56" t="s">
        <v>1</v>
      </c>
      <c r="C3" s="211" t="s">
        <v>76</v>
      </c>
      <c r="D3" s="211"/>
      <c r="E3" s="211"/>
      <c r="F3" s="211"/>
      <c r="G3" s="211"/>
      <c r="H3" s="211"/>
      <c r="I3" s="211"/>
      <c r="J3" s="211"/>
      <c r="K3" s="212"/>
      <c r="M3" s="43"/>
      <c r="N3" s="213"/>
      <c r="O3" s="214"/>
      <c r="P3" s="214"/>
      <c r="Q3" s="214"/>
      <c r="R3" s="214"/>
      <c r="S3" s="214"/>
    </row>
    <row r="4" spans="2:19" ht="11" customHeight="1" x14ac:dyDescent="0.3">
      <c r="B4" s="57"/>
      <c r="C4" s="58">
        <v>2020</v>
      </c>
      <c r="D4" s="58">
        <v>2030</v>
      </c>
      <c r="E4" s="58">
        <v>2050</v>
      </c>
      <c r="F4" s="215" t="s">
        <v>33</v>
      </c>
      <c r="G4" s="212"/>
      <c r="H4" s="215" t="s">
        <v>2</v>
      </c>
      <c r="I4" s="212"/>
      <c r="J4" s="58" t="s">
        <v>3</v>
      </c>
      <c r="K4" s="58" t="s">
        <v>4</v>
      </c>
      <c r="M4" s="6"/>
      <c r="N4" s="45"/>
      <c r="O4" s="45"/>
      <c r="P4" s="45"/>
      <c r="Q4" s="45"/>
      <c r="R4" s="45"/>
      <c r="S4" s="45"/>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750</v>
      </c>
      <c r="D6" s="86">
        <v>750</v>
      </c>
      <c r="E6" s="86">
        <v>750</v>
      </c>
      <c r="F6" s="86">
        <v>200</v>
      </c>
      <c r="G6" s="86">
        <v>800</v>
      </c>
      <c r="H6" s="86">
        <v>200</v>
      </c>
      <c r="I6" s="86">
        <v>800</v>
      </c>
      <c r="J6" s="77"/>
      <c r="K6" s="65">
        <v>1</v>
      </c>
      <c r="M6" s="7"/>
      <c r="N6" s="216"/>
      <c r="O6" s="217"/>
      <c r="P6" s="217"/>
      <c r="Q6" s="217"/>
      <c r="R6" s="217"/>
      <c r="S6" s="217"/>
    </row>
    <row r="7" spans="2:19" ht="11" customHeight="1" x14ac:dyDescent="0.3">
      <c r="B7" s="108" t="s">
        <v>26</v>
      </c>
      <c r="C7" s="150">
        <v>1500</v>
      </c>
      <c r="D7" s="150">
        <v>1500</v>
      </c>
      <c r="E7" s="150">
        <v>1500</v>
      </c>
      <c r="F7" s="150">
        <v>200</v>
      </c>
      <c r="G7" s="150">
        <v>1600</v>
      </c>
      <c r="H7" s="150">
        <v>200</v>
      </c>
      <c r="I7" s="150">
        <v>1600</v>
      </c>
      <c r="J7" s="77"/>
      <c r="K7" s="65">
        <v>1</v>
      </c>
      <c r="M7" s="7"/>
      <c r="N7" s="44"/>
      <c r="O7" s="50"/>
      <c r="P7" s="50"/>
      <c r="Q7" s="50"/>
      <c r="R7" s="50"/>
      <c r="S7" s="50"/>
    </row>
    <row r="8" spans="2:19" ht="11" customHeight="1" x14ac:dyDescent="0.3">
      <c r="B8" s="108" t="s">
        <v>10</v>
      </c>
      <c r="C8" s="150">
        <v>56</v>
      </c>
      <c r="D8" s="86">
        <v>60</v>
      </c>
      <c r="E8" s="86">
        <v>61</v>
      </c>
      <c r="F8" s="86">
        <v>45</v>
      </c>
      <c r="G8" s="86">
        <v>62</v>
      </c>
      <c r="H8" s="86">
        <v>55</v>
      </c>
      <c r="I8" s="86">
        <v>65</v>
      </c>
      <c r="J8" s="77"/>
      <c r="K8" s="67" t="s">
        <v>410</v>
      </c>
      <c r="M8" s="7"/>
      <c r="N8" s="8"/>
      <c r="O8" s="8"/>
      <c r="P8" s="8"/>
      <c r="Q8" s="8"/>
      <c r="R8" s="8"/>
      <c r="S8" s="8"/>
    </row>
    <row r="9" spans="2:19" ht="11" customHeight="1" x14ac:dyDescent="0.3">
      <c r="B9" s="152" t="s">
        <v>11</v>
      </c>
      <c r="C9" s="162">
        <v>52</v>
      </c>
      <c r="D9" s="86">
        <v>59</v>
      </c>
      <c r="E9" s="86">
        <v>60</v>
      </c>
      <c r="F9" s="86">
        <v>39</v>
      </c>
      <c r="G9" s="86">
        <v>61</v>
      </c>
      <c r="H9" s="86">
        <v>54</v>
      </c>
      <c r="I9" s="86">
        <v>64</v>
      </c>
      <c r="J9" s="128"/>
      <c r="K9" s="67"/>
      <c r="M9" s="7"/>
      <c r="N9" s="8"/>
      <c r="O9" s="8"/>
      <c r="P9" s="8"/>
      <c r="Q9" s="8"/>
      <c r="R9" s="8"/>
      <c r="S9" s="8"/>
    </row>
    <row r="10" spans="2:19" ht="11" customHeight="1" x14ac:dyDescent="0.3">
      <c r="B10" s="108" t="s">
        <v>13</v>
      </c>
      <c r="C10" s="86">
        <v>5</v>
      </c>
      <c r="D10" s="86">
        <v>5</v>
      </c>
      <c r="E10" s="86">
        <v>5</v>
      </c>
      <c r="F10" s="86">
        <v>3</v>
      </c>
      <c r="G10" s="86">
        <v>10</v>
      </c>
      <c r="H10" s="86">
        <v>3</v>
      </c>
      <c r="I10" s="86">
        <v>10</v>
      </c>
      <c r="J10" s="77"/>
      <c r="K10" s="65">
        <v>1</v>
      </c>
      <c r="M10" s="9"/>
      <c r="N10" s="10"/>
      <c r="O10" s="10"/>
      <c r="P10" s="10"/>
      <c r="Q10" s="10"/>
      <c r="R10" s="10"/>
      <c r="S10" s="8"/>
    </row>
    <row r="11" spans="2:19" ht="11" customHeight="1" x14ac:dyDescent="0.3">
      <c r="B11" s="57" t="s">
        <v>14</v>
      </c>
      <c r="C11" s="86">
        <v>5</v>
      </c>
      <c r="D11" s="86">
        <v>5</v>
      </c>
      <c r="E11" s="86">
        <v>5</v>
      </c>
      <c r="F11" s="86">
        <v>3</v>
      </c>
      <c r="G11" s="86">
        <v>8</v>
      </c>
      <c r="H11" s="86">
        <v>3</v>
      </c>
      <c r="I11" s="86">
        <v>8</v>
      </c>
      <c r="J11" s="77"/>
      <c r="K11" s="65">
        <v>1</v>
      </c>
      <c r="M11" s="9"/>
      <c r="N11" s="10"/>
      <c r="O11" s="10"/>
      <c r="P11" s="10"/>
      <c r="Q11" s="10"/>
      <c r="R11" s="10"/>
      <c r="S11" s="8"/>
    </row>
    <row r="12" spans="2:19" ht="11" customHeight="1" x14ac:dyDescent="0.3">
      <c r="B12" s="57" t="s">
        <v>15</v>
      </c>
      <c r="C12" s="86">
        <v>25</v>
      </c>
      <c r="D12" s="86">
        <v>25</v>
      </c>
      <c r="E12" s="86">
        <v>25</v>
      </c>
      <c r="F12" s="86">
        <v>20</v>
      </c>
      <c r="G12" s="86">
        <v>30</v>
      </c>
      <c r="H12" s="86">
        <v>20</v>
      </c>
      <c r="I12" s="86">
        <v>30</v>
      </c>
      <c r="J12" s="77"/>
      <c r="K12" s="65">
        <v>1</v>
      </c>
      <c r="M12" s="7"/>
      <c r="N12" s="8"/>
      <c r="O12" s="8"/>
      <c r="P12" s="8"/>
      <c r="Q12" s="8"/>
      <c r="R12" s="8"/>
      <c r="S12" s="8"/>
    </row>
    <row r="13" spans="2:19" ht="11" customHeight="1" x14ac:dyDescent="0.3">
      <c r="B13" s="57" t="s">
        <v>16</v>
      </c>
      <c r="C13" s="141">
        <v>2.5</v>
      </c>
      <c r="D13" s="141">
        <v>2.5</v>
      </c>
      <c r="E13" s="141">
        <v>2.5</v>
      </c>
      <c r="F13" s="130">
        <v>2</v>
      </c>
      <c r="G13" s="130">
        <v>3</v>
      </c>
      <c r="H13" s="130">
        <v>2</v>
      </c>
      <c r="I13" s="86">
        <v>3</v>
      </c>
      <c r="J13" s="77"/>
      <c r="K13" s="65">
        <v>1</v>
      </c>
      <c r="M13" s="7"/>
      <c r="N13" s="8"/>
      <c r="O13" s="8"/>
      <c r="P13" s="8"/>
      <c r="Q13" s="8"/>
      <c r="R13" s="8"/>
      <c r="S13" s="8"/>
    </row>
    <row r="14" spans="2:19" ht="11" customHeight="1" x14ac:dyDescent="0.3">
      <c r="B14" s="153" t="s">
        <v>471</v>
      </c>
      <c r="C14" s="86" t="s">
        <v>35</v>
      </c>
      <c r="D14" s="86" t="s">
        <v>35</v>
      </c>
      <c r="E14" s="86" t="s">
        <v>35</v>
      </c>
      <c r="F14" s="86" t="s">
        <v>35</v>
      </c>
      <c r="G14" s="86" t="s">
        <v>35</v>
      </c>
      <c r="H14" s="86" t="s">
        <v>35</v>
      </c>
      <c r="I14" s="86" t="s">
        <v>35</v>
      </c>
      <c r="J14" s="77"/>
      <c r="K14" s="77"/>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86" t="s">
        <v>35</v>
      </c>
      <c r="D16" s="86" t="s">
        <v>35</v>
      </c>
      <c r="E16" s="86" t="s">
        <v>35</v>
      </c>
      <c r="F16" s="86" t="s">
        <v>35</v>
      </c>
      <c r="G16" s="86" t="s">
        <v>35</v>
      </c>
      <c r="H16" s="86" t="s">
        <v>35</v>
      </c>
      <c r="I16" s="86" t="s">
        <v>35</v>
      </c>
      <c r="J16" s="77"/>
      <c r="K16" s="67"/>
      <c r="M16" s="7"/>
      <c r="N16" s="8"/>
      <c r="O16" s="8"/>
      <c r="P16" s="8"/>
      <c r="Q16" s="8"/>
      <c r="R16" s="8"/>
      <c r="S16" s="8"/>
    </row>
    <row r="17" spans="2:19" ht="11" customHeight="1" x14ac:dyDescent="0.3">
      <c r="B17" s="153" t="s">
        <v>30</v>
      </c>
      <c r="C17" s="86" t="s">
        <v>35</v>
      </c>
      <c r="D17" s="86" t="s">
        <v>35</v>
      </c>
      <c r="E17" s="86" t="s">
        <v>35</v>
      </c>
      <c r="F17" s="86" t="s">
        <v>35</v>
      </c>
      <c r="G17" s="86" t="s">
        <v>35</v>
      </c>
      <c r="H17" s="86" t="s">
        <v>35</v>
      </c>
      <c r="I17" s="86" t="s">
        <v>35</v>
      </c>
      <c r="J17" s="77"/>
      <c r="K17" s="6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150">
        <v>7</v>
      </c>
      <c r="D19" s="86">
        <v>20</v>
      </c>
      <c r="E19" s="86">
        <v>20</v>
      </c>
      <c r="F19" s="86">
        <v>10</v>
      </c>
      <c r="G19" s="86">
        <v>30</v>
      </c>
      <c r="H19" s="86">
        <v>10</v>
      </c>
      <c r="I19" s="134">
        <v>30</v>
      </c>
      <c r="J19" s="88" t="s">
        <v>42</v>
      </c>
      <c r="K19" s="65" t="s">
        <v>405</v>
      </c>
      <c r="L19" s="3"/>
      <c r="M19" s="7"/>
      <c r="N19" s="8"/>
      <c r="O19" s="8"/>
      <c r="P19" s="8"/>
      <c r="Q19" s="8"/>
      <c r="R19" s="8"/>
      <c r="S19" s="8"/>
    </row>
    <row r="20" spans="2:19" ht="11" customHeight="1" x14ac:dyDescent="0.3">
      <c r="B20" s="57" t="s">
        <v>17</v>
      </c>
      <c r="C20" s="150">
        <v>56</v>
      </c>
      <c r="D20" s="86">
        <v>30</v>
      </c>
      <c r="E20" s="86">
        <v>15</v>
      </c>
      <c r="F20" s="86">
        <v>30</v>
      </c>
      <c r="G20" s="86">
        <v>50</v>
      </c>
      <c r="H20" s="86">
        <v>10</v>
      </c>
      <c r="I20" s="134">
        <v>40</v>
      </c>
      <c r="J20" s="88" t="s">
        <v>9</v>
      </c>
      <c r="K20" s="65">
        <v>5</v>
      </c>
      <c r="M20" s="7"/>
      <c r="N20" s="8"/>
      <c r="O20" s="8"/>
      <c r="P20" s="8"/>
      <c r="Q20" s="8"/>
      <c r="R20" s="8"/>
      <c r="S20" s="8"/>
    </row>
    <row r="21" spans="2:19" ht="11" customHeight="1" x14ac:dyDescent="0.3">
      <c r="B21" s="57" t="s">
        <v>18</v>
      </c>
      <c r="C21" s="86">
        <v>2</v>
      </c>
      <c r="D21" s="86">
        <v>1</v>
      </c>
      <c r="E21" s="86">
        <v>1</v>
      </c>
      <c r="F21" s="86">
        <v>1</v>
      </c>
      <c r="G21" s="86">
        <v>3</v>
      </c>
      <c r="H21" s="141">
        <v>0.5</v>
      </c>
      <c r="I21" s="134">
        <v>2</v>
      </c>
      <c r="J21" s="88" t="s">
        <v>9</v>
      </c>
      <c r="K21" s="65" t="s">
        <v>411</v>
      </c>
      <c r="M21" s="7"/>
      <c r="N21" s="8"/>
      <c r="O21" s="8"/>
      <c r="P21" s="8"/>
      <c r="Q21" s="8"/>
      <c r="R21" s="8"/>
      <c r="S21" s="8"/>
    </row>
    <row r="22" spans="2:19" ht="11" customHeight="1" x14ac:dyDescent="0.3">
      <c r="B22" s="57" t="s">
        <v>19</v>
      </c>
      <c r="C22" s="86">
        <v>3</v>
      </c>
      <c r="D22" s="86">
        <v>2</v>
      </c>
      <c r="E22" s="86">
        <v>2</v>
      </c>
      <c r="F22" s="86">
        <v>2</v>
      </c>
      <c r="G22" s="86">
        <v>5</v>
      </c>
      <c r="H22" s="86">
        <v>2</v>
      </c>
      <c r="I22" s="86">
        <v>5</v>
      </c>
      <c r="J22" s="88"/>
      <c r="K22" s="65" t="s">
        <v>411</v>
      </c>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472</v>
      </c>
      <c r="C24" s="93">
        <v>30</v>
      </c>
      <c r="D24" s="93">
        <v>30</v>
      </c>
      <c r="E24" s="93">
        <v>30</v>
      </c>
      <c r="F24" s="93"/>
      <c r="G24" s="93"/>
      <c r="H24" s="93"/>
      <c r="I24" s="93"/>
      <c r="J24" s="94"/>
      <c r="K24" s="65"/>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t="s">
        <v>44</v>
      </c>
      <c r="K25" s="65"/>
      <c r="M25" s="7"/>
      <c r="N25" s="8"/>
      <c r="O25" s="8"/>
      <c r="P25" s="8"/>
      <c r="Q25" s="8"/>
      <c r="R25" s="8"/>
      <c r="S25" s="8"/>
    </row>
    <row r="26" spans="2:19" ht="11" customHeight="1" x14ac:dyDescent="0.3">
      <c r="B26" s="57" t="s">
        <v>470</v>
      </c>
      <c r="C26" s="93">
        <v>78</v>
      </c>
      <c r="D26" s="93">
        <v>60</v>
      </c>
      <c r="E26" s="93">
        <v>20</v>
      </c>
      <c r="F26" s="93">
        <v>20</v>
      </c>
      <c r="G26" s="93">
        <v>86</v>
      </c>
      <c r="H26" s="93">
        <v>20</v>
      </c>
      <c r="I26" s="93">
        <v>86</v>
      </c>
      <c r="J26" s="95" t="s">
        <v>407</v>
      </c>
      <c r="K26" s="65" t="s">
        <v>412</v>
      </c>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4">
        <v>0.76512995797129979</v>
      </c>
      <c r="D28" s="149">
        <v>0.69</v>
      </c>
      <c r="E28" s="149">
        <v>0.68</v>
      </c>
      <c r="F28" s="144">
        <v>0.55000000000000004</v>
      </c>
      <c r="G28" s="144">
        <v>0.77</v>
      </c>
      <c r="H28" s="144">
        <v>0.55000000000000004</v>
      </c>
      <c r="I28" s="149">
        <v>0.77</v>
      </c>
      <c r="J28" s="88" t="s">
        <v>49</v>
      </c>
      <c r="K28" s="65" t="s">
        <v>413</v>
      </c>
      <c r="M28" s="7"/>
      <c r="N28" s="11"/>
      <c r="O28" s="11"/>
      <c r="P28" s="11"/>
      <c r="Q28" s="11"/>
      <c r="R28" s="8"/>
      <c r="S28" s="8"/>
    </row>
    <row r="29" spans="2:19" ht="11" customHeight="1" x14ac:dyDescent="0.3">
      <c r="B29" s="117" t="s">
        <v>205</v>
      </c>
      <c r="C29" s="110">
        <v>50</v>
      </c>
      <c r="D29" s="110">
        <v>50</v>
      </c>
      <c r="E29" s="110">
        <v>50</v>
      </c>
      <c r="F29" s="110">
        <v>50</v>
      </c>
      <c r="G29" s="110">
        <v>50</v>
      </c>
      <c r="H29" s="110">
        <v>50</v>
      </c>
      <c r="I29" s="110">
        <v>50</v>
      </c>
      <c r="J29" s="88"/>
      <c r="K29" s="88">
        <v>9</v>
      </c>
      <c r="M29" s="7"/>
      <c r="N29" s="11"/>
      <c r="O29" s="11"/>
      <c r="P29" s="11"/>
      <c r="Q29" s="11"/>
      <c r="R29" s="8"/>
      <c r="S29" s="8"/>
    </row>
    <row r="30" spans="2:19" ht="11" customHeight="1" x14ac:dyDescent="0.3">
      <c r="B30" s="117" t="s">
        <v>206</v>
      </c>
      <c r="C30" s="110">
        <v>50</v>
      </c>
      <c r="D30" s="110">
        <v>50</v>
      </c>
      <c r="E30" s="110">
        <v>50</v>
      </c>
      <c r="F30" s="110">
        <v>50</v>
      </c>
      <c r="G30" s="110">
        <v>50</v>
      </c>
      <c r="H30" s="110">
        <v>50</v>
      </c>
      <c r="I30" s="110">
        <v>50</v>
      </c>
      <c r="J30" s="88"/>
      <c r="K30" s="88">
        <v>9</v>
      </c>
      <c r="M30" s="7"/>
      <c r="N30" s="11"/>
      <c r="O30" s="11"/>
      <c r="P30" s="11"/>
      <c r="Q30" s="11"/>
      <c r="R30" s="8"/>
      <c r="S30" s="8"/>
    </row>
    <row r="31" spans="2:19" ht="11" customHeight="1" x14ac:dyDescent="0.3">
      <c r="B31" s="57" t="s">
        <v>25</v>
      </c>
      <c r="C31" s="151">
        <v>29350</v>
      </c>
      <c r="D31" s="151">
        <v>28500</v>
      </c>
      <c r="E31" s="151">
        <v>27600</v>
      </c>
      <c r="F31" s="110">
        <v>22000</v>
      </c>
      <c r="G31" s="110">
        <v>36700</v>
      </c>
      <c r="H31" s="110">
        <v>20700</v>
      </c>
      <c r="I31" s="110">
        <v>34500</v>
      </c>
      <c r="J31" s="88" t="s">
        <v>12</v>
      </c>
      <c r="K31" s="65" t="s">
        <v>402</v>
      </c>
      <c r="M31" s="7"/>
      <c r="N31" s="11"/>
      <c r="O31" s="11"/>
      <c r="P31" s="11"/>
      <c r="Q31" s="11"/>
      <c r="R31" s="8"/>
      <c r="S31" s="8"/>
    </row>
    <row r="32" spans="2:19" ht="11" customHeight="1" x14ac:dyDescent="0.3">
      <c r="B32" s="57" t="s">
        <v>27</v>
      </c>
      <c r="C32" s="158">
        <v>0.45036078009736286</v>
      </c>
      <c r="D32" s="144">
        <v>0.12609999999999999</v>
      </c>
      <c r="E32" s="144">
        <v>0.1222</v>
      </c>
      <c r="F32" s="149">
        <v>0.33777058507302216</v>
      </c>
      <c r="G32" s="149">
        <v>0.56295097512170356</v>
      </c>
      <c r="H32" s="149">
        <v>9.1650000000000009E-2</v>
      </c>
      <c r="I32" s="149">
        <v>0.15275</v>
      </c>
      <c r="J32" s="88" t="s">
        <v>12</v>
      </c>
      <c r="K32" s="65">
        <v>1</v>
      </c>
      <c r="M32" s="7"/>
      <c r="N32" s="11"/>
      <c r="O32" s="11"/>
      <c r="P32" s="11"/>
      <c r="Q32" s="11"/>
      <c r="R32" s="8"/>
      <c r="S32" s="8"/>
    </row>
    <row r="33" spans="1:19" ht="11" customHeight="1" x14ac:dyDescent="0.3">
      <c r="B33" s="57" t="s">
        <v>31</v>
      </c>
      <c r="C33" s="151">
        <v>69.511500323770605</v>
      </c>
      <c r="D33" s="86">
        <v>70</v>
      </c>
      <c r="E33" s="86">
        <v>70</v>
      </c>
      <c r="F33" s="110">
        <v>52.133625242827954</v>
      </c>
      <c r="G33" s="110">
        <v>86.889375404713263</v>
      </c>
      <c r="H33" s="110">
        <v>52.5</v>
      </c>
      <c r="I33" s="110">
        <v>87.5</v>
      </c>
      <c r="J33" s="88" t="s">
        <v>12</v>
      </c>
      <c r="K33" s="65">
        <v>6</v>
      </c>
      <c r="M33" s="210"/>
      <c r="N33" s="210"/>
      <c r="O33" s="210"/>
      <c r="P33" s="210"/>
      <c r="Q33" s="210"/>
      <c r="R33" s="210"/>
      <c r="S33" s="210"/>
    </row>
    <row r="34" spans="1:19" x14ac:dyDescent="0.3">
      <c r="A34" s="3"/>
      <c r="L34" s="49"/>
    </row>
    <row r="35" spans="1:19" s="1" customFormat="1" ht="11.5" x14ac:dyDescent="0.25">
      <c r="A35" s="3" t="s">
        <v>22</v>
      </c>
      <c r="C35" s="12"/>
      <c r="D35" s="12"/>
      <c r="E35" s="12"/>
      <c r="F35" s="12"/>
      <c r="G35" s="12"/>
    </row>
    <row r="36" spans="1:19" x14ac:dyDescent="0.3">
      <c r="A36" s="15">
        <v>1</v>
      </c>
      <c r="B36" s="15" t="s">
        <v>217</v>
      </c>
    </row>
    <row r="37" spans="1:19" x14ac:dyDescent="0.3">
      <c r="A37" s="15">
        <v>2</v>
      </c>
      <c r="B37" s="15" t="s">
        <v>69</v>
      </c>
    </row>
    <row r="38" spans="1:19" x14ac:dyDescent="0.3">
      <c r="A38" s="15">
        <v>3</v>
      </c>
      <c r="B38" s="15" t="s">
        <v>56</v>
      </c>
    </row>
    <row r="39" spans="1:19" x14ac:dyDescent="0.3">
      <c r="A39" s="15">
        <v>4</v>
      </c>
      <c r="B39" s="15" t="s">
        <v>37</v>
      </c>
    </row>
    <row r="40" spans="1:19" x14ac:dyDescent="0.3">
      <c r="A40" s="15">
        <v>5</v>
      </c>
      <c r="B40" s="15" t="s">
        <v>74</v>
      </c>
    </row>
    <row r="41" spans="1:19" x14ac:dyDescent="0.3">
      <c r="A41" s="15">
        <v>6</v>
      </c>
      <c r="B41" s="20" t="s">
        <v>47</v>
      </c>
    </row>
    <row r="42" spans="1:19" x14ac:dyDescent="0.3">
      <c r="A42" s="15">
        <v>7</v>
      </c>
      <c r="B42" s="20" t="s">
        <v>40</v>
      </c>
    </row>
    <row r="43" spans="1:19" x14ac:dyDescent="0.3">
      <c r="A43" s="15">
        <v>8</v>
      </c>
      <c r="B43" s="20" t="s">
        <v>67</v>
      </c>
    </row>
    <row r="44" spans="1:19" x14ac:dyDescent="0.3">
      <c r="A44" s="15">
        <v>9</v>
      </c>
      <c r="B44" s="20" t="s">
        <v>73</v>
      </c>
    </row>
    <row r="45" spans="1:19" x14ac:dyDescent="0.3">
      <c r="A45" s="15">
        <v>10</v>
      </c>
      <c r="B45" s="1" t="s">
        <v>55</v>
      </c>
    </row>
    <row r="46" spans="1:19" x14ac:dyDescent="0.3">
      <c r="A46" s="3" t="s">
        <v>23</v>
      </c>
    </row>
    <row r="47" spans="1:19" x14ac:dyDescent="0.3">
      <c r="A47" s="14" t="s">
        <v>9</v>
      </c>
      <c r="B47" s="15" t="s">
        <v>383</v>
      </c>
      <c r="C47" s="15"/>
      <c r="D47" s="15"/>
      <c r="E47" s="15"/>
      <c r="F47" s="15"/>
      <c r="G47" s="15"/>
      <c r="H47" s="15"/>
      <c r="I47" s="15"/>
      <c r="J47" s="15"/>
      <c r="K47" s="15"/>
    </row>
    <row r="48" spans="1:19" ht="13.5" customHeight="1" x14ac:dyDescent="0.3">
      <c r="A48" s="14" t="s">
        <v>12</v>
      </c>
      <c r="B48" s="15" t="s">
        <v>52</v>
      </c>
      <c r="C48" s="15"/>
      <c r="D48" s="15"/>
      <c r="E48" s="15"/>
      <c r="F48" s="15"/>
      <c r="G48" s="15"/>
      <c r="H48" s="15"/>
      <c r="I48" s="15"/>
      <c r="J48" s="15"/>
      <c r="K48" s="15"/>
    </row>
    <row r="49" spans="1:11" x14ac:dyDescent="0.3">
      <c r="A49" s="14" t="s">
        <v>42</v>
      </c>
      <c r="B49" s="219" t="s">
        <v>41</v>
      </c>
      <c r="C49" s="219"/>
      <c r="D49" s="219"/>
      <c r="E49" s="219"/>
      <c r="F49" s="219"/>
      <c r="G49" s="219"/>
      <c r="H49" s="219"/>
      <c r="I49" s="219"/>
      <c r="J49" s="219"/>
      <c r="K49" s="219"/>
    </row>
    <row r="50" spans="1:11" x14ac:dyDescent="0.3">
      <c r="A50" s="14" t="s">
        <v>38</v>
      </c>
      <c r="B50" s="15" t="s">
        <v>70</v>
      </c>
      <c r="C50" s="15"/>
      <c r="D50" s="15"/>
      <c r="E50" s="15"/>
      <c r="F50" s="15"/>
      <c r="G50" s="15"/>
      <c r="H50" s="15"/>
      <c r="I50" s="15"/>
      <c r="J50" s="15"/>
      <c r="K50" s="15"/>
    </row>
    <row r="51" spans="1:11" x14ac:dyDescent="0.3">
      <c r="A51" s="14" t="s">
        <v>44</v>
      </c>
      <c r="B51" s="15" t="s">
        <v>71</v>
      </c>
      <c r="C51" s="15"/>
      <c r="D51" s="15"/>
      <c r="E51" s="15"/>
      <c r="F51" s="15"/>
      <c r="G51" s="15"/>
      <c r="H51" s="15"/>
      <c r="I51" s="15"/>
      <c r="J51" s="15"/>
      <c r="K51" s="15"/>
    </row>
    <row r="52" spans="1:11" x14ac:dyDescent="0.3">
      <c r="A52" s="14" t="s">
        <v>49</v>
      </c>
      <c r="B52" s="15" t="s">
        <v>57</v>
      </c>
      <c r="C52" s="15"/>
      <c r="D52" s="15"/>
      <c r="E52" s="15"/>
      <c r="F52" s="15"/>
      <c r="G52" s="15"/>
      <c r="H52" s="15"/>
      <c r="I52" s="15"/>
      <c r="J52" s="15"/>
      <c r="K52" s="15"/>
    </row>
    <row r="53" spans="1:11" x14ac:dyDescent="0.3">
      <c r="A53" s="13"/>
    </row>
    <row r="54" spans="1:11" x14ac:dyDescent="0.3">
      <c r="A54" s="13"/>
    </row>
  </sheetData>
  <mergeCells count="9">
    <mergeCell ref="M23:S23"/>
    <mergeCell ref="M33:S33"/>
    <mergeCell ref="B49:K49"/>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20 K23:K25 K27 K29:K30 K32:K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5"/>
  <sheetViews>
    <sheetView zoomScale="90" zoomScaleNormal="90" zoomScaleSheetLayoutView="120" workbookViewId="0">
      <selection activeCell="A37" sqref="A37:M51"/>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1" t="s">
        <v>77</v>
      </c>
      <c r="D3" s="211"/>
      <c r="E3" s="211"/>
      <c r="F3" s="211"/>
      <c r="G3" s="211"/>
      <c r="H3" s="211"/>
      <c r="I3" s="211"/>
      <c r="J3" s="211"/>
      <c r="K3" s="212"/>
      <c r="M3" s="21"/>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4"/>
      <c r="O4" s="24"/>
      <c r="P4" s="24"/>
      <c r="Q4" s="24"/>
      <c r="R4" s="24"/>
      <c r="S4" s="24"/>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86">
        <v>30</v>
      </c>
      <c r="D6" s="86">
        <v>30</v>
      </c>
      <c r="E6" s="86">
        <v>30</v>
      </c>
      <c r="F6" s="86">
        <v>1</v>
      </c>
      <c r="G6" s="86">
        <v>30</v>
      </c>
      <c r="H6" s="86">
        <v>1</v>
      </c>
      <c r="I6" s="86">
        <v>30</v>
      </c>
      <c r="J6" s="77"/>
      <c r="K6" s="65">
        <v>2</v>
      </c>
      <c r="M6" s="7"/>
      <c r="N6" s="216"/>
      <c r="O6" s="221"/>
      <c r="P6" s="221"/>
      <c r="Q6" s="221"/>
      <c r="R6" s="221"/>
      <c r="S6" s="221"/>
    </row>
    <row r="7" spans="2:19" ht="11" customHeight="1" x14ac:dyDescent="0.3">
      <c r="B7" s="108" t="s">
        <v>26</v>
      </c>
      <c r="C7" s="86">
        <v>30</v>
      </c>
      <c r="D7" s="86">
        <v>30</v>
      </c>
      <c r="E7" s="86">
        <v>30</v>
      </c>
      <c r="F7" s="86">
        <v>1</v>
      </c>
      <c r="G7" s="86">
        <v>30</v>
      </c>
      <c r="H7" s="86">
        <v>1</v>
      </c>
      <c r="I7" s="86">
        <v>30</v>
      </c>
      <c r="J7" s="77"/>
      <c r="K7" s="65">
        <v>2</v>
      </c>
      <c r="M7" s="7"/>
      <c r="N7" s="22"/>
      <c r="O7" s="23"/>
      <c r="P7" s="23"/>
      <c r="Q7" s="23"/>
      <c r="R7" s="23"/>
      <c r="S7" s="23"/>
    </row>
    <row r="8" spans="2:19" ht="11" customHeight="1" x14ac:dyDescent="0.3">
      <c r="B8" s="108" t="s">
        <v>10</v>
      </c>
      <c r="C8" s="86">
        <v>95</v>
      </c>
      <c r="D8" s="86">
        <v>95</v>
      </c>
      <c r="E8" s="86">
        <v>95</v>
      </c>
      <c r="F8" s="86">
        <v>85</v>
      </c>
      <c r="G8" s="86">
        <v>97</v>
      </c>
      <c r="H8" s="86">
        <v>85</v>
      </c>
      <c r="I8" s="86">
        <v>97</v>
      </c>
      <c r="J8" s="77" t="s">
        <v>9</v>
      </c>
      <c r="K8" s="67">
        <v>1</v>
      </c>
      <c r="M8" s="7"/>
      <c r="N8" s="8"/>
      <c r="O8" s="8"/>
      <c r="P8" s="8"/>
      <c r="Q8" s="8"/>
      <c r="R8" s="8"/>
      <c r="S8" s="8"/>
    </row>
    <row r="9" spans="2:19" ht="11" customHeight="1" x14ac:dyDescent="0.3">
      <c r="B9" s="152" t="s">
        <v>11</v>
      </c>
      <c r="C9" s="86">
        <v>95</v>
      </c>
      <c r="D9" s="86">
        <v>95</v>
      </c>
      <c r="E9" s="86">
        <v>95</v>
      </c>
      <c r="F9" s="86">
        <v>85</v>
      </c>
      <c r="G9" s="86">
        <v>97</v>
      </c>
      <c r="H9" s="86">
        <v>85</v>
      </c>
      <c r="I9" s="86">
        <v>97</v>
      </c>
      <c r="J9" s="128" t="s">
        <v>9</v>
      </c>
      <c r="K9" s="70">
        <v>1</v>
      </c>
      <c r="M9" s="7"/>
      <c r="N9" s="8"/>
      <c r="O9" s="8"/>
      <c r="P9" s="8"/>
      <c r="Q9" s="8"/>
      <c r="R9" s="8"/>
      <c r="S9" s="8"/>
    </row>
    <row r="10" spans="2:19" ht="11" customHeight="1" x14ac:dyDescent="0.3">
      <c r="B10" s="108" t="s">
        <v>13</v>
      </c>
      <c r="C10" s="86">
        <v>4</v>
      </c>
      <c r="D10" s="86">
        <v>4</v>
      </c>
      <c r="E10" s="86">
        <v>4</v>
      </c>
      <c r="F10" s="86">
        <v>2</v>
      </c>
      <c r="G10" s="86">
        <v>10</v>
      </c>
      <c r="H10" s="86">
        <v>2</v>
      </c>
      <c r="I10" s="86">
        <v>10</v>
      </c>
      <c r="J10" s="77"/>
      <c r="K10" s="65">
        <v>1</v>
      </c>
      <c r="M10" s="9"/>
      <c r="N10" s="10"/>
      <c r="O10" s="10"/>
      <c r="P10" s="10"/>
      <c r="Q10" s="10"/>
      <c r="R10" s="10"/>
      <c r="S10" s="8"/>
    </row>
    <row r="11" spans="2:19" ht="11" customHeight="1" x14ac:dyDescent="0.3">
      <c r="B11" s="57" t="s">
        <v>14</v>
      </c>
      <c r="C11" s="86">
        <v>6</v>
      </c>
      <c r="D11" s="86">
        <v>6</v>
      </c>
      <c r="E11" s="86">
        <v>6</v>
      </c>
      <c r="F11" s="86">
        <v>3</v>
      </c>
      <c r="G11" s="86">
        <v>10</v>
      </c>
      <c r="H11" s="86">
        <v>3</v>
      </c>
      <c r="I11" s="86">
        <v>10</v>
      </c>
      <c r="J11" s="77"/>
      <c r="K11" s="65">
        <v>1</v>
      </c>
      <c r="M11" s="9"/>
      <c r="N11" s="10"/>
      <c r="O11" s="10"/>
      <c r="P11" s="10"/>
      <c r="Q11" s="10"/>
      <c r="R11" s="10"/>
      <c r="S11" s="8"/>
    </row>
    <row r="12" spans="2:19" ht="11" customHeight="1" x14ac:dyDescent="0.3">
      <c r="B12" s="57" t="s">
        <v>15</v>
      </c>
      <c r="C12" s="86">
        <v>50</v>
      </c>
      <c r="D12" s="86">
        <v>50</v>
      </c>
      <c r="E12" s="86">
        <v>50</v>
      </c>
      <c r="F12" s="86">
        <v>40</v>
      </c>
      <c r="G12" s="86">
        <v>90</v>
      </c>
      <c r="H12" s="86">
        <v>40</v>
      </c>
      <c r="I12" s="86">
        <v>90</v>
      </c>
      <c r="J12" s="77"/>
      <c r="K12" s="65">
        <v>1</v>
      </c>
      <c r="M12" s="7"/>
      <c r="N12" s="8"/>
      <c r="O12" s="8"/>
      <c r="P12" s="8"/>
      <c r="Q12" s="8"/>
      <c r="R12" s="8"/>
      <c r="S12" s="8"/>
    </row>
    <row r="13" spans="2:19" ht="11" customHeight="1" x14ac:dyDescent="0.3">
      <c r="B13" s="57" t="s">
        <v>16</v>
      </c>
      <c r="C13" s="86">
        <v>3</v>
      </c>
      <c r="D13" s="86">
        <v>3</v>
      </c>
      <c r="E13" s="86">
        <v>3</v>
      </c>
      <c r="F13" s="130">
        <v>2</v>
      </c>
      <c r="G13" s="130">
        <v>6</v>
      </c>
      <c r="H13" s="130">
        <v>2</v>
      </c>
      <c r="I13" s="130">
        <v>6</v>
      </c>
      <c r="J13" s="77"/>
      <c r="K13" s="65">
        <v>1</v>
      </c>
      <c r="M13" s="7"/>
      <c r="N13" s="8"/>
      <c r="O13" s="8"/>
      <c r="P13" s="8"/>
      <c r="Q13" s="8"/>
      <c r="R13" s="8"/>
      <c r="S13" s="8"/>
    </row>
    <row r="14" spans="2:19" ht="11" customHeight="1" x14ac:dyDescent="0.3">
      <c r="B14" s="153" t="s">
        <v>471</v>
      </c>
      <c r="C14" s="86">
        <v>14</v>
      </c>
      <c r="D14" s="86">
        <v>14</v>
      </c>
      <c r="E14" s="86">
        <v>14</v>
      </c>
      <c r="F14" s="163">
        <v>10.5</v>
      </c>
      <c r="G14" s="163">
        <v>17.5</v>
      </c>
      <c r="H14" s="163">
        <v>10.5</v>
      </c>
      <c r="I14" s="163">
        <v>17.5</v>
      </c>
      <c r="J14" s="88" t="s">
        <v>12</v>
      </c>
      <c r="K14" s="77"/>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v>80</v>
      </c>
      <c r="D16" s="134">
        <v>80</v>
      </c>
      <c r="E16" s="134">
        <v>80</v>
      </c>
      <c r="F16" s="134">
        <v>50</v>
      </c>
      <c r="G16" s="134">
        <v>95</v>
      </c>
      <c r="H16" s="134">
        <v>50</v>
      </c>
      <c r="I16" s="134">
        <v>95</v>
      </c>
      <c r="J16" s="88"/>
      <c r="K16" s="67" t="s">
        <v>414</v>
      </c>
      <c r="M16" s="7"/>
      <c r="N16" s="8"/>
      <c r="O16" s="8"/>
      <c r="P16" s="8"/>
      <c r="Q16" s="8"/>
      <c r="R16" s="8"/>
      <c r="S16" s="8"/>
    </row>
    <row r="17" spans="2:19" ht="11" customHeight="1" x14ac:dyDescent="0.3">
      <c r="B17" s="153" t="s">
        <v>30</v>
      </c>
      <c r="C17" s="163">
        <v>75.884615384615387</v>
      </c>
      <c r="D17" s="163">
        <v>75.884615384615387</v>
      </c>
      <c r="E17" s="163">
        <v>75.884615384615387</v>
      </c>
      <c r="F17" s="134">
        <v>50</v>
      </c>
      <c r="G17" s="134">
        <v>95</v>
      </c>
      <c r="H17" s="134">
        <v>50</v>
      </c>
      <c r="I17" s="134">
        <v>95</v>
      </c>
      <c r="J17" s="88"/>
      <c r="K17" s="67" t="s">
        <v>414</v>
      </c>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v>50</v>
      </c>
      <c r="D19" s="86">
        <v>50</v>
      </c>
      <c r="E19" s="86">
        <v>50</v>
      </c>
      <c r="F19" s="86">
        <v>30</v>
      </c>
      <c r="G19" s="86">
        <v>100</v>
      </c>
      <c r="H19" s="86">
        <v>30</v>
      </c>
      <c r="I19" s="87">
        <v>100</v>
      </c>
      <c r="J19" s="88"/>
      <c r="K19" s="65">
        <v>3</v>
      </c>
      <c r="L19" s="3"/>
      <c r="M19" s="7"/>
      <c r="N19" s="8"/>
      <c r="O19" s="8"/>
      <c r="P19" s="8"/>
      <c r="Q19" s="8"/>
      <c r="R19" s="8"/>
      <c r="S19" s="8"/>
    </row>
    <row r="20" spans="2:19" ht="11" customHeight="1" x14ac:dyDescent="0.3">
      <c r="B20" s="57" t="s">
        <v>17</v>
      </c>
      <c r="C20" s="86">
        <v>0</v>
      </c>
      <c r="D20" s="86">
        <v>0</v>
      </c>
      <c r="E20" s="86">
        <v>0</v>
      </c>
      <c r="F20" s="86">
        <v>0</v>
      </c>
      <c r="G20" s="86">
        <v>0</v>
      </c>
      <c r="H20" s="86">
        <v>0</v>
      </c>
      <c r="I20" s="134">
        <v>0</v>
      </c>
      <c r="J20" s="88"/>
      <c r="K20" s="65">
        <v>3</v>
      </c>
      <c r="M20" s="7"/>
      <c r="N20" s="8"/>
      <c r="O20" s="8"/>
      <c r="P20" s="8"/>
      <c r="Q20" s="8"/>
      <c r="R20" s="8"/>
      <c r="S20" s="8"/>
    </row>
    <row r="21" spans="2:19" ht="11" customHeight="1" x14ac:dyDescent="0.3">
      <c r="B21" s="57" t="s">
        <v>18</v>
      </c>
      <c r="C21" s="141">
        <v>0.1</v>
      </c>
      <c r="D21" s="141">
        <v>0.1</v>
      </c>
      <c r="E21" s="141">
        <v>0.1</v>
      </c>
      <c r="F21" s="141">
        <v>0</v>
      </c>
      <c r="G21" s="141">
        <v>0.3</v>
      </c>
      <c r="H21" s="141">
        <v>0</v>
      </c>
      <c r="I21" s="164">
        <v>0.3</v>
      </c>
      <c r="J21" s="88"/>
      <c r="K21" s="65">
        <v>3</v>
      </c>
      <c r="M21" s="7"/>
      <c r="N21" s="8"/>
      <c r="O21" s="8"/>
      <c r="P21" s="8"/>
      <c r="Q21" s="8"/>
      <c r="R21" s="8"/>
      <c r="S21" s="8"/>
    </row>
    <row r="22" spans="2:19" ht="11" customHeight="1" x14ac:dyDescent="0.3">
      <c r="B22" s="57" t="s">
        <v>19</v>
      </c>
      <c r="C22" s="141">
        <v>0.1</v>
      </c>
      <c r="D22" s="141">
        <v>0.1</v>
      </c>
      <c r="E22" s="141">
        <v>0.1</v>
      </c>
      <c r="F22" s="141">
        <v>0</v>
      </c>
      <c r="G22" s="141">
        <v>0.3</v>
      </c>
      <c r="H22" s="141">
        <v>0</v>
      </c>
      <c r="I22" s="164">
        <v>0.3</v>
      </c>
      <c r="J22" s="88"/>
      <c r="K22" s="65">
        <v>3</v>
      </c>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v>0</v>
      </c>
      <c r="D24" s="93">
        <v>0</v>
      </c>
      <c r="E24" s="93">
        <v>0</v>
      </c>
      <c r="F24" s="93">
        <v>0</v>
      </c>
      <c r="G24" s="93">
        <v>0</v>
      </c>
      <c r="H24" s="93">
        <v>0</v>
      </c>
      <c r="I24" s="93">
        <v>0</v>
      </c>
      <c r="J24" s="94"/>
      <c r="K24" s="65"/>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c r="K25" s="65"/>
      <c r="M25" s="7"/>
      <c r="N25" s="8"/>
      <c r="O25" s="8"/>
      <c r="P25" s="8"/>
      <c r="Q25" s="8"/>
      <c r="R25" s="8"/>
      <c r="S25" s="8"/>
    </row>
    <row r="26" spans="2:19" ht="11" customHeight="1" x14ac:dyDescent="0.3">
      <c r="B26" s="57" t="s">
        <v>470</v>
      </c>
      <c r="C26" s="93">
        <v>0</v>
      </c>
      <c r="D26" s="93">
        <v>0</v>
      </c>
      <c r="E26" s="93">
        <v>0</v>
      </c>
      <c r="F26" s="93">
        <v>0</v>
      </c>
      <c r="G26" s="93">
        <v>0</v>
      </c>
      <c r="H26" s="93">
        <v>0</v>
      </c>
      <c r="I26" s="93">
        <v>0</v>
      </c>
      <c r="J26" s="95"/>
      <c r="K26" s="65"/>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4">
        <v>1.75</v>
      </c>
      <c r="D28" s="144">
        <v>1.75</v>
      </c>
      <c r="E28" s="144">
        <v>1.75</v>
      </c>
      <c r="F28" s="165" t="s">
        <v>78</v>
      </c>
      <c r="G28" s="165">
        <v>4</v>
      </c>
      <c r="H28" s="165" t="s">
        <v>78</v>
      </c>
      <c r="I28" s="165">
        <v>4</v>
      </c>
      <c r="J28" s="88" t="s">
        <v>415</v>
      </c>
      <c r="K28" s="65" t="s">
        <v>416</v>
      </c>
      <c r="M28" s="7"/>
      <c r="N28" s="11"/>
      <c r="O28" s="11"/>
      <c r="P28" s="11"/>
      <c r="Q28" s="11"/>
      <c r="R28" s="8"/>
      <c r="S28" s="8"/>
    </row>
    <row r="29" spans="2:19" ht="11" customHeight="1" x14ac:dyDescent="0.3">
      <c r="B29" s="117" t="s">
        <v>205</v>
      </c>
      <c r="C29" s="114">
        <v>30</v>
      </c>
      <c r="D29" s="114">
        <v>30</v>
      </c>
      <c r="E29" s="114">
        <v>30</v>
      </c>
      <c r="F29" s="114">
        <v>20</v>
      </c>
      <c r="G29" s="114">
        <v>50</v>
      </c>
      <c r="H29" s="114">
        <v>20</v>
      </c>
      <c r="I29" s="114">
        <v>50</v>
      </c>
      <c r="J29" s="88"/>
      <c r="K29" s="88">
        <v>7</v>
      </c>
      <c r="M29" s="7"/>
      <c r="N29" s="11"/>
      <c r="O29" s="11"/>
      <c r="P29" s="11"/>
      <c r="Q29" s="11"/>
      <c r="R29" s="8"/>
      <c r="S29" s="8"/>
    </row>
    <row r="30" spans="2:19" ht="11" customHeight="1" x14ac:dyDescent="0.3">
      <c r="B30" s="117" t="s">
        <v>206</v>
      </c>
      <c r="C30" s="114">
        <v>70</v>
      </c>
      <c r="D30" s="114">
        <v>70</v>
      </c>
      <c r="E30" s="114">
        <v>70</v>
      </c>
      <c r="F30" s="114">
        <v>50</v>
      </c>
      <c r="G30" s="114">
        <v>80</v>
      </c>
      <c r="H30" s="114">
        <v>50</v>
      </c>
      <c r="I30" s="114">
        <v>80</v>
      </c>
      <c r="J30" s="88"/>
      <c r="K30" s="88">
        <v>7</v>
      </c>
      <c r="M30" s="7"/>
      <c r="N30" s="11"/>
      <c r="O30" s="11"/>
      <c r="P30" s="11"/>
      <c r="Q30" s="11"/>
      <c r="R30" s="8"/>
      <c r="S30" s="8"/>
    </row>
    <row r="31" spans="2:19" ht="11" customHeight="1" x14ac:dyDescent="0.3">
      <c r="B31" s="57" t="s">
        <v>25</v>
      </c>
      <c r="C31" s="151">
        <v>41900</v>
      </c>
      <c r="D31" s="151">
        <v>39800</v>
      </c>
      <c r="E31" s="151">
        <v>37300</v>
      </c>
      <c r="F31" s="151">
        <v>22000</v>
      </c>
      <c r="G31" s="151">
        <v>41900</v>
      </c>
      <c r="H31" s="151">
        <v>22000</v>
      </c>
      <c r="I31" s="151">
        <v>41900</v>
      </c>
      <c r="J31" s="88"/>
      <c r="K31" s="65" t="s">
        <v>417</v>
      </c>
      <c r="M31" s="7"/>
      <c r="N31" s="11"/>
      <c r="O31" s="11"/>
      <c r="P31" s="11"/>
      <c r="Q31" s="11"/>
      <c r="R31" s="8"/>
      <c r="S31" s="8"/>
    </row>
    <row r="32" spans="2:19" ht="11" customHeight="1" x14ac:dyDescent="0.3">
      <c r="B32" s="57" t="s">
        <v>27</v>
      </c>
      <c r="C32" s="144">
        <v>0.5</v>
      </c>
      <c r="D32" s="158">
        <v>0.47499999999999998</v>
      </c>
      <c r="E32" s="158">
        <v>0.44500000000000001</v>
      </c>
      <c r="F32" s="166">
        <v>0.375</v>
      </c>
      <c r="G32" s="166">
        <v>0.625</v>
      </c>
      <c r="H32" s="166">
        <v>0.33374999999999999</v>
      </c>
      <c r="I32" s="166">
        <v>0.55625000000000002</v>
      </c>
      <c r="J32" s="88" t="s">
        <v>12</v>
      </c>
      <c r="K32" s="65">
        <v>1</v>
      </c>
      <c r="M32" s="7"/>
      <c r="N32" s="11"/>
      <c r="O32" s="11"/>
      <c r="P32" s="11"/>
      <c r="Q32" s="11"/>
      <c r="R32" s="8"/>
      <c r="S32" s="8"/>
    </row>
    <row r="33" spans="1:19" ht="11" customHeight="1" x14ac:dyDescent="0.3">
      <c r="B33" s="57" t="s">
        <v>31</v>
      </c>
      <c r="C33" s="86" t="s">
        <v>35</v>
      </c>
      <c r="D33" s="86" t="s">
        <v>35</v>
      </c>
      <c r="E33" s="86" t="s">
        <v>35</v>
      </c>
      <c r="F33" s="86" t="s">
        <v>35</v>
      </c>
      <c r="G33" s="86" t="s">
        <v>35</v>
      </c>
      <c r="H33" s="86" t="s">
        <v>35</v>
      </c>
      <c r="I33" s="166" t="s">
        <v>35</v>
      </c>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80</v>
      </c>
      <c r="C35" s="110"/>
      <c r="D35" s="110"/>
      <c r="E35" s="110"/>
      <c r="F35" s="110"/>
      <c r="G35" s="110"/>
      <c r="H35" s="110"/>
      <c r="I35" s="110"/>
      <c r="J35" s="111"/>
      <c r="K35" s="112"/>
      <c r="N35" s="8"/>
      <c r="O35" s="8"/>
      <c r="P35" s="8"/>
      <c r="Q35" s="8"/>
      <c r="R35" s="8"/>
      <c r="S35" s="8"/>
    </row>
    <row r="36" spans="1:19" x14ac:dyDescent="0.3">
      <c r="A36" s="3"/>
      <c r="L36" s="49"/>
    </row>
    <row r="37" spans="1:19" s="1" customFormat="1" ht="11.5" x14ac:dyDescent="0.25">
      <c r="A37" s="3" t="s">
        <v>22</v>
      </c>
      <c r="C37" s="12"/>
      <c r="D37" s="12"/>
      <c r="E37" s="12"/>
      <c r="F37" s="12"/>
      <c r="G37" s="12"/>
    </row>
    <row r="38" spans="1:19" s="30" customFormat="1" x14ac:dyDescent="0.35">
      <c r="A38" s="15">
        <v>1</v>
      </c>
      <c r="B38" s="15" t="s">
        <v>81</v>
      </c>
      <c r="C38" s="15"/>
      <c r="D38" s="15"/>
      <c r="E38" s="15"/>
      <c r="F38" s="15"/>
      <c r="G38" s="15"/>
      <c r="H38" s="15"/>
      <c r="I38" s="15"/>
      <c r="J38" s="15"/>
      <c r="K38" s="15"/>
      <c r="L38" s="15"/>
    </row>
    <row r="39" spans="1:19" s="30" customFormat="1" ht="27" customHeight="1" x14ac:dyDescent="0.35">
      <c r="A39" s="15">
        <v>2</v>
      </c>
      <c r="B39" s="46" t="s">
        <v>82</v>
      </c>
      <c r="C39" s="46"/>
      <c r="D39" s="46"/>
      <c r="E39" s="46"/>
      <c r="F39" s="46"/>
      <c r="G39" s="46"/>
      <c r="H39" s="46"/>
      <c r="I39" s="46"/>
      <c r="J39" s="46"/>
      <c r="K39" s="46"/>
      <c r="L39" s="15"/>
    </row>
    <row r="40" spans="1:19" s="15" customFormat="1" x14ac:dyDescent="0.35">
      <c r="A40" s="15">
        <v>3</v>
      </c>
      <c r="B40" s="15" t="s">
        <v>83</v>
      </c>
      <c r="M40" s="30"/>
      <c r="N40" s="30"/>
      <c r="O40" s="30"/>
      <c r="P40" s="30"/>
      <c r="Q40" s="30"/>
      <c r="R40" s="30"/>
      <c r="S40" s="30"/>
    </row>
    <row r="41" spans="1:19" s="15" customFormat="1" x14ac:dyDescent="0.35">
      <c r="A41" s="15">
        <v>4</v>
      </c>
      <c r="B41" s="15" t="s">
        <v>68</v>
      </c>
      <c r="M41" s="30"/>
      <c r="N41" s="30"/>
      <c r="O41" s="30"/>
      <c r="P41" s="30"/>
      <c r="Q41" s="30"/>
      <c r="R41" s="30"/>
      <c r="S41" s="30"/>
    </row>
    <row r="42" spans="1:19" s="15" customFormat="1" x14ac:dyDescent="0.35">
      <c r="A42" s="15">
        <v>5</v>
      </c>
      <c r="B42" s="15" t="s">
        <v>56</v>
      </c>
      <c r="M42" s="30"/>
      <c r="N42" s="30"/>
      <c r="O42" s="30"/>
      <c r="P42" s="30"/>
      <c r="Q42" s="30"/>
      <c r="R42" s="30"/>
      <c r="S42" s="30"/>
    </row>
    <row r="43" spans="1:19" s="15" customFormat="1" x14ac:dyDescent="0.35">
      <c r="A43" s="15">
        <v>6</v>
      </c>
      <c r="B43" s="15" t="s">
        <v>55</v>
      </c>
      <c r="M43" s="30"/>
      <c r="N43" s="30"/>
      <c r="O43" s="30"/>
      <c r="P43" s="30"/>
      <c r="Q43" s="30"/>
      <c r="R43" s="30"/>
      <c r="S43" s="30"/>
    </row>
    <row r="44" spans="1:19" s="15" customFormat="1" x14ac:dyDescent="0.35">
      <c r="A44" s="15">
        <v>7</v>
      </c>
      <c r="B44" s="15" t="s">
        <v>84</v>
      </c>
      <c r="M44" s="30"/>
      <c r="N44" s="30"/>
      <c r="O44" s="30"/>
      <c r="P44" s="30"/>
      <c r="Q44" s="30"/>
      <c r="R44" s="30"/>
      <c r="S44" s="30"/>
    </row>
    <row r="45" spans="1:19" s="15" customFormat="1" x14ac:dyDescent="0.35">
      <c r="A45" s="15">
        <v>8</v>
      </c>
      <c r="B45" s="15" t="s">
        <v>85</v>
      </c>
      <c r="M45" s="30"/>
      <c r="N45" s="30"/>
      <c r="O45" s="30"/>
      <c r="P45" s="30"/>
      <c r="Q45" s="30"/>
      <c r="R45" s="30"/>
      <c r="S45" s="30"/>
    </row>
    <row r="46" spans="1:19" s="15" customFormat="1" x14ac:dyDescent="0.35">
      <c r="A46" s="15">
        <v>9</v>
      </c>
      <c r="B46" s="15" t="s">
        <v>86</v>
      </c>
      <c r="M46" s="30"/>
      <c r="N46" s="30"/>
      <c r="O46" s="30"/>
      <c r="P46" s="30"/>
      <c r="Q46" s="30"/>
      <c r="R46" s="30"/>
      <c r="S46" s="30"/>
    </row>
    <row r="47" spans="1:19" s="1" customFormat="1" x14ac:dyDescent="0.3">
      <c r="A47" s="3" t="s">
        <v>23</v>
      </c>
      <c r="M47" s="5"/>
      <c r="N47" s="5"/>
      <c r="O47" s="5"/>
      <c r="P47" s="5"/>
      <c r="Q47" s="5"/>
      <c r="R47" s="5"/>
      <c r="S47" s="5"/>
    </row>
    <row r="48" spans="1:19" s="1" customFormat="1" x14ac:dyDescent="0.3">
      <c r="A48" s="14" t="s">
        <v>9</v>
      </c>
      <c r="B48" s="15" t="s">
        <v>87</v>
      </c>
      <c r="C48" s="15"/>
      <c r="D48" s="15"/>
      <c r="E48" s="15"/>
      <c r="F48" s="15"/>
      <c r="G48" s="15"/>
      <c r="H48" s="15"/>
      <c r="I48" s="15"/>
      <c r="J48" s="15"/>
      <c r="K48" s="15"/>
      <c r="M48" s="5"/>
      <c r="N48" s="5"/>
      <c r="O48" s="5"/>
      <c r="P48" s="5"/>
      <c r="Q48" s="5"/>
      <c r="R48" s="5"/>
      <c r="S48" s="5"/>
    </row>
    <row r="49" spans="1:19" s="1" customFormat="1" ht="13.5" customHeight="1" x14ac:dyDescent="0.3">
      <c r="A49" s="14" t="s">
        <v>12</v>
      </c>
      <c r="B49" s="46" t="s">
        <v>52</v>
      </c>
      <c r="C49" s="46"/>
      <c r="D49" s="46"/>
      <c r="E49" s="46"/>
      <c r="F49" s="46"/>
      <c r="G49" s="46"/>
      <c r="H49" s="46"/>
      <c r="I49" s="46"/>
      <c r="J49" s="46"/>
      <c r="K49" s="46"/>
      <c r="M49" s="5"/>
      <c r="N49" s="5"/>
      <c r="O49" s="5"/>
      <c r="P49" s="5"/>
      <c r="Q49" s="5"/>
      <c r="R49" s="5"/>
      <c r="S49" s="5"/>
    </row>
    <row r="50" spans="1:19" s="1" customFormat="1" ht="26.25" customHeight="1" x14ac:dyDescent="0.3">
      <c r="A50" s="14" t="s">
        <v>42</v>
      </c>
      <c r="B50" s="46" t="s">
        <v>88</v>
      </c>
      <c r="C50" s="46"/>
      <c r="D50" s="46"/>
      <c r="E50" s="46"/>
      <c r="F50" s="46"/>
      <c r="G50" s="46"/>
      <c r="H50" s="46"/>
      <c r="I50" s="46"/>
      <c r="J50" s="46"/>
      <c r="K50" s="46"/>
      <c r="M50" s="5"/>
      <c r="N50" s="5"/>
      <c r="O50" s="5"/>
      <c r="P50" s="5"/>
      <c r="Q50" s="5"/>
      <c r="R50" s="5"/>
      <c r="S50" s="5"/>
    </row>
    <row r="51" spans="1:19" s="1" customFormat="1" x14ac:dyDescent="0.3">
      <c r="A51" s="14" t="s">
        <v>38</v>
      </c>
      <c r="B51" s="15" t="s">
        <v>57</v>
      </c>
      <c r="C51" s="15"/>
      <c r="D51" s="15"/>
      <c r="E51" s="15"/>
      <c r="F51" s="15"/>
      <c r="G51" s="15"/>
      <c r="H51" s="15"/>
      <c r="I51" s="15"/>
      <c r="J51" s="15"/>
      <c r="K51" s="15"/>
      <c r="M51" s="5"/>
      <c r="N51" s="5"/>
      <c r="O51" s="5"/>
      <c r="P51" s="5"/>
      <c r="Q51" s="5"/>
      <c r="R51" s="5"/>
      <c r="S51" s="5"/>
    </row>
    <row r="52" spans="1:19" s="1" customFormat="1" x14ac:dyDescent="0.3">
      <c r="A52" s="14"/>
      <c r="B52" s="15"/>
      <c r="C52" s="15"/>
      <c r="D52" s="15"/>
      <c r="E52" s="15"/>
      <c r="F52" s="15"/>
      <c r="G52" s="15"/>
      <c r="H52" s="15"/>
      <c r="I52" s="15"/>
      <c r="J52" s="15"/>
      <c r="K52" s="15"/>
      <c r="M52" s="5"/>
      <c r="N52" s="5"/>
      <c r="O52" s="5"/>
      <c r="P52" s="5"/>
      <c r="Q52" s="5"/>
      <c r="R52" s="5"/>
      <c r="S52" s="5"/>
    </row>
    <row r="53" spans="1:19" s="1" customFormat="1" x14ac:dyDescent="0.3">
      <c r="A53" s="14"/>
      <c r="B53" s="15"/>
      <c r="C53" s="15"/>
      <c r="D53" s="15"/>
      <c r="E53" s="15"/>
      <c r="F53" s="15"/>
      <c r="G53" s="15"/>
      <c r="H53" s="15"/>
      <c r="I53" s="15"/>
      <c r="J53" s="15"/>
      <c r="K53" s="15"/>
      <c r="M53" s="5"/>
      <c r="N53" s="5"/>
      <c r="O53" s="5"/>
      <c r="P53" s="5"/>
      <c r="Q53" s="5"/>
      <c r="R53" s="5"/>
      <c r="S53" s="5"/>
    </row>
    <row r="54" spans="1:19" s="1" customFormat="1" x14ac:dyDescent="0.3">
      <c r="A54" s="13"/>
      <c r="M54" s="5"/>
      <c r="N54" s="5"/>
      <c r="O54" s="5"/>
      <c r="P54" s="5"/>
      <c r="Q54" s="5"/>
      <c r="R54" s="5"/>
      <c r="S54" s="5"/>
    </row>
    <row r="55" spans="1:19" s="1" customFormat="1" x14ac:dyDescent="0.3">
      <c r="A55" s="13"/>
      <c r="M55" s="5"/>
      <c r="N55" s="5"/>
      <c r="O55" s="5"/>
      <c r="P55" s="5"/>
      <c r="Q55" s="5"/>
      <c r="R55" s="5"/>
      <c r="S55" s="5"/>
    </row>
  </sheetData>
  <mergeCells count="8">
    <mergeCell ref="M23:S23"/>
    <mergeCell ref="M33:S3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8:K27 F28:I28 K29:K30 K32:K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1"/>
  <sheetViews>
    <sheetView topLeftCell="A22" zoomScale="90" zoomScaleNormal="90" zoomScaleSheetLayoutView="120" workbookViewId="0">
      <selection activeCell="A37" sqref="A37:M55"/>
    </sheetView>
  </sheetViews>
  <sheetFormatPr defaultColWidth="9.08984375" defaultRowHeight="14" x14ac:dyDescent="0.3"/>
  <cols>
    <col min="1" max="1" width="3" style="1" customWidth="1"/>
    <col min="2" max="2" width="35.08984375" style="1" customWidth="1"/>
    <col min="3" max="11" width="7.36328125" style="1" customWidth="1"/>
    <col min="12" max="12" width="6.6328125" style="1" customWidth="1"/>
    <col min="13" max="13" width="30.08984375" style="5" customWidth="1"/>
    <col min="14" max="14" width="10.36328125" style="5" customWidth="1"/>
    <col min="15" max="15" width="9.6328125" style="5" customWidth="1"/>
    <col min="16" max="16" width="10" style="5" customWidth="1"/>
    <col min="17" max="17" width="7.90625" style="5" customWidth="1"/>
    <col min="18" max="18" width="7.08984375" style="5" customWidth="1"/>
    <col min="19" max="19" width="7.6328125" style="5" customWidth="1"/>
    <col min="20" max="16384" width="9.08984375" style="5"/>
  </cols>
  <sheetData>
    <row r="1" spans="2:19" ht="20" x14ac:dyDescent="0.4">
      <c r="B1" s="2" t="s">
        <v>0</v>
      </c>
      <c r="M1" s="4"/>
      <c r="N1" s="4"/>
      <c r="O1" s="4"/>
      <c r="P1" s="4"/>
      <c r="Q1" s="4"/>
      <c r="R1" s="4"/>
      <c r="S1" s="4"/>
    </row>
    <row r="2" spans="2:19" x14ac:dyDescent="0.3">
      <c r="M2" s="4"/>
      <c r="N2" s="4"/>
      <c r="O2" s="4"/>
      <c r="P2" s="4"/>
      <c r="Q2" s="4"/>
      <c r="R2" s="4"/>
      <c r="S2" s="4"/>
    </row>
    <row r="3" spans="2:19" ht="11" customHeight="1" x14ac:dyDescent="0.3">
      <c r="B3" s="56" t="s">
        <v>1</v>
      </c>
      <c r="C3" s="215" t="s">
        <v>89</v>
      </c>
      <c r="D3" s="211"/>
      <c r="E3" s="211"/>
      <c r="F3" s="211"/>
      <c r="G3" s="211"/>
      <c r="H3" s="211"/>
      <c r="I3" s="211"/>
      <c r="J3" s="211"/>
      <c r="K3" s="212"/>
      <c r="M3" s="21"/>
      <c r="N3" s="213"/>
      <c r="O3" s="220"/>
      <c r="P3" s="220"/>
      <c r="Q3" s="220"/>
      <c r="R3" s="220"/>
      <c r="S3" s="220"/>
    </row>
    <row r="4" spans="2:19" ht="11" customHeight="1" x14ac:dyDescent="0.3">
      <c r="B4" s="57"/>
      <c r="C4" s="58">
        <v>2020</v>
      </c>
      <c r="D4" s="58">
        <v>2030</v>
      </c>
      <c r="E4" s="58">
        <v>2050</v>
      </c>
      <c r="F4" s="215" t="s">
        <v>33</v>
      </c>
      <c r="G4" s="212"/>
      <c r="H4" s="215" t="s">
        <v>2</v>
      </c>
      <c r="I4" s="212"/>
      <c r="J4" s="58" t="s">
        <v>3</v>
      </c>
      <c r="K4" s="58" t="s">
        <v>4</v>
      </c>
      <c r="M4" s="6"/>
      <c r="N4" s="24"/>
      <c r="O4" s="24"/>
      <c r="P4" s="24"/>
      <c r="Q4" s="24"/>
      <c r="R4" s="24"/>
      <c r="S4" s="24"/>
    </row>
    <row r="5" spans="2:19" ht="11" customHeight="1" x14ac:dyDescent="0.3">
      <c r="B5" s="59" t="s">
        <v>5</v>
      </c>
      <c r="C5" s="60"/>
      <c r="D5" s="60"/>
      <c r="E5" s="60"/>
      <c r="F5" s="60" t="s">
        <v>6</v>
      </c>
      <c r="G5" s="60" t="s">
        <v>7</v>
      </c>
      <c r="H5" s="60" t="s">
        <v>6</v>
      </c>
      <c r="I5" s="60" t="s">
        <v>7</v>
      </c>
      <c r="J5" s="60"/>
      <c r="K5" s="61"/>
      <c r="M5" s="210"/>
      <c r="N5" s="210"/>
      <c r="O5" s="210"/>
      <c r="P5" s="210"/>
      <c r="Q5" s="210"/>
      <c r="R5" s="210"/>
      <c r="S5" s="210"/>
    </row>
    <row r="6" spans="2:19" ht="11" customHeight="1" x14ac:dyDescent="0.3">
      <c r="B6" s="108" t="s">
        <v>8</v>
      </c>
      <c r="C6" s="150">
        <v>150</v>
      </c>
      <c r="D6" s="150">
        <v>150</v>
      </c>
      <c r="E6" s="150">
        <v>150</v>
      </c>
      <c r="F6" s="150">
        <v>30</v>
      </c>
      <c r="G6" s="150">
        <v>2000</v>
      </c>
      <c r="H6" s="150">
        <v>30</v>
      </c>
      <c r="I6" s="150">
        <v>2000</v>
      </c>
      <c r="J6" s="77"/>
      <c r="K6" s="65" t="s">
        <v>418</v>
      </c>
      <c r="M6" s="7"/>
      <c r="N6" s="216"/>
      <c r="O6" s="221"/>
      <c r="P6" s="221"/>
      <c r="Q6" s="221"/>
      <c r="R6" s="221"/>
      <c r="S6" s="221"/>
    </row>
    <row r="7" spans="2:19" ht="11" customHeight="1" x14ac:dyDescent="0.3">
      <c r="B7" s="108" t="s">
        <v>26</v>
      </c>
      <c r="C7" s="150">
        <v>150</v>
      </c>
      <c r="D7" s="150">
        <v>150</v>
      </c>
      <c r="E7" s="150">
        <v>150</v>
      </c>
      <c r="F7" s="150">
        <v>30</v>
      </c>
      <c r="G7" s="150">
        <v>2000</v>
      </c>
      <c r="H7" s="150">
        <v>30</v>
      </c>
      <c r="I7" s="150">
        <v>2000</v>
      </c>
      <c r="J7" s="77"/>
      <c r="K7" s="65" t="s">
        <v>418</v>
      </c>
      <c r="M7" s="7"/>
      <c r="N7" s="22"/>
      <c r="O7" s="23"/>
      <c r="P7" s="23"/>
      <c r="Q7" s="23"/>
      <c r="R7" s="23"/>
      <c r="S7" s="23"/>
    </row>
    <row r="8" spans="2:19" ht="11" customHeight="1" x14ac:dyDescent="0.3">
      <c r="B8" s="108" t="s">
        <v>10</v>
      </c>
      <c r="C8" s="86">
        <v>95</v>
      </c>
      <c r="D8" s="86">
        <v>95</v>
      </c>
      <c r="E8" s="86">
        <v>95</v>
      </c>
      <c r="F8" s="86">
        <v>85</v>
      </c>
      <c r="G8" s="86">
        <v>97</v>
      </c>
      <c r="H8" s="86">
        <v>85</v>
      </c>
      <c r="I8" s="86">
        <v>97</v>
      </c>
      <c r="J8" s="77" t="s">
        <v>9</v>
      </c>
      <c r="K8" s="67">
        <v>7</v>
      </c>
      <c r="M8" s="7"/>
      <c r="N8" s="8"/>
      <c r="O8" s="8"/>
      <c r="P8" s="8"/>
      <c r="Q8" s="8"/>
      <c r="R8" s="8"/>
      <c r="S8" s="8"/>
    </row>
    <row r="9" spans="2:19" ht="11" customHeight="1" x14ac:dyDescent="0.3">
      <c r="B9" s="152" t="s">
        <v>11</v>
      </c>
      <c r="C9" s="86">
        <v>95</v>
      </c>
      <c r="D9" s="86">
        <v>95</v>
      </c>
      <c r="E9" s="86">
        <v>95</v>
      </c>
      <c r="F9" s="86">
        <v>85</v>
      </c>
      <c r="G9" s="86">
        <v>97</v>
      </c>
      <c r="H9" s="86">
        <v>85</v>
      </c>
      <c r="I9" s="86">
        <v>97</v>
      </c>
      <c r="J9" s="128" t="s">
        <v>9</v>
      </c>
      <c r="K9" s="70">
        <v>7</v>
      </c>
      <c r="M9" s="7"/>
      <c r="N9" s="8"/>
      <c r="O9" s="8"/>
      <c r="P9" s="8"/>
      <c r="Q9" s="8"/>
      <c r="R9" s="8"/>
      <c r="S9" s="8"/>
    </row>
    <row r="10" spans="2:19" ht="11" customHeight="1" x14ac:dyDescent="0.3">
      <c r="B10" s="108" t="s">
        <v>13</v>
      </c>
      <c r="C10" s="86">
        <v>4</v>
      </c>
      <c r="D10" s="86">
        <v>4</v>
      </c>
      <c r="E10" s="86">
        <v>4</v>
      </c>
      <c r="F10" s="86">
        <v>2</v>
      </c>
      <c r="G10" s="86">
        <v>10</v>
      </c>
      <c r="H10" s="86">
        <v>2</v>
      </c>
      <c r="I10" s="86">
        <v>10</v>
      </c>
      <c r="J10" s="77"/>
      <c r="K10" s="65">
        <v>1</v>
      </c>
      <c r="M10" s="9"/>
      <c r="N10" s="10"/>
      <c r="O10" s="10"/>
      <c r="P10" s="10"/>
      <c r="Q10" s="10"/>
      <c r="R10" s="10"/>
      <c r="S10" s="8"/>
    </row>
    <row r="11" spans="2:19" ht="11" customHeight="1" x14ac:dyDescent="0.3">
      <c r="B11" s="57" t="s">
        <v>14</v>
      </c>
      <c r="C11" s="86">
        <v>6</v>
      </c>
      <c r="D11" s="86">
        <v>6</v>
      </c>
      <c r="E11" s="86">
        <v>6</v>
      </c>
      <c r="F11" s="86">
        <v>3</v>
      </c>
      <c r="G11" s="86">
        <v>10</v>
      </c>
      <c r="H11" s="86">
        <v>3</v>
      </c>
      <c r="I11" s="86">
        <v>10</v>
      </c>
      <c r="J11" s="77"/>
      <c r="K11" s="65">
        <v>1</v>
      </c>
      <c r="M11" s="9"/>
      <c r="N11" s="10"/>
      <c r="O11" s="10"/>
      <c r="P11" s="10"/>
      <c r="Q11" s="10"/>
      <c r="R11" s="10"/>
      <c r="S11" s="8"/>
    </row>
    <row r="12" spans="2:19" ht="11" customHeight="1" x14ac:dyDescent="0.3">
      <c r="B12" s="57" t="s">
        <v>15</v>
      </c>
      <c r="C12" s="86">
        <v>50</v>
      </c>
      <c r="D12" s="86">
        <v>50</v>
      </c>
      <c r="E12" s="86">
        <v>50</v>
      </c>
      <c r="F12" s="86">
        <v>40</v>
      </c>
      <c r="G12" s="86">
        <v>90</v>
      </c>
      <c r="H12" s="86">
        <v>40</v>
      </c>
      <c r="I12" s="86">
        <v>90</v>
      </c>
      <c r="J12" s="77" t="s">
        <v>12</v>
      </c>
      <c r="K12" s="65">
        <v>1</v>
      </c>
      <c r="M12" s="7"/>
      <c r="N12" s="8"/>
      <c r="O12" s="8"/>
      <c r="P12" s="8"/>
      <c r="Q12" s="8"/>
      <c r="R12" s="8"/>
      <c r="S12" s="8"/>
    </row>
    <row r="13" spans="2:19" ht="11" customHeight="1" x14ac:dyDescent="0.3">
      <c r="B13" s="57" t="s">
        <v>16</v>
      </c>
      <c r="C13" s="86">
        <v>4</v>
      </c>
      <c r="D13" s="86">
        <v>4</v>
      </c>
      <c r="E13" s="86">
        <v>4</v>
      </c>
      <c r="F13" s="130">
        <v>2</v>
      </c>
      <c r="G13" s="130">
        <v>6</v>
      </c>
      <c r="H13" s="130">
        <v>2</v>
      </c>
      <c r="I13" s="130">
        <v>6</v>
      </c>
      <c r="J13" s="77"/>
      <c r="K13" s="65">
        <v>1</v>
      </c>
      <c r="M13" s="7"/>
      <c r="N13" s="8"/>
      <c r="O13" s="8"/>
      <c r="P13" s="8"/>
      <c r="Q13" s="8"/>
      <c r="R13" s="8"/>
      <c r="S13" s="8"/>
    </row>
    <row r="14" spans="2:19" ht="11" customHeight="1" x14ac:dyDescent="0.3">
      <c r="B14" s="153" t="s">
        <v>471</v>
      </c>
      <c r="C14" s="86">
        <v>62</v>
      </c>
      <c r="D14" s="86">
        <v>62</v>
      </c>
      <c r="E14" s="86">
        <v>62</v>
      </c>
      <c r="F14" s="163">
        <v>46.5</v>
      </c>
      <c r="G14" s="163">
        <v>77.5</v>
      </c>
      <c r="H14" s="163">
        <v>46.5</v>
      </c>
      <c r="I14" s="163">
        <v>77.5</v>
      </c>
      <c r="J14" s="88" t="s">
        <v>42</v>
      </c>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134">
        <v>40</v>
      </c>
      <c r="D16" s="134">
        <v>40</v>
      </c>
      <c r="E16" s="134">
        <v>40</v>
      </c>
      <c r="F16" s="134">
        <v>20</v>
      </c>
      <c r="G16" s="134">
        <v>95</v>
      </c>
      <c r="H16" s="134">
        <v>20</v>
      </c>
      <c r="I16" s="134">
        <v>95</v>
      </c>
      <c r="J16" s="88"/>
      <c r="K16" s="67" t="s">
        <v>419</v>
      </c>
      <c r="M16" s="7"/>
      <c r="N16" s="8"/>
      <c r="O16" s="8"/>
      <c r="P16" s="8"/>
      <c r="Q16" s="8"/>
      <c r="R16" s="8"/>
      <c r="S16" s="8"/>
    </row>
    <row r="17" spans="2:19" ht="11" customHeight="1" x14ac:dyDescent="0.3">
      <c r="B17" s="153" t="s">
        <v>30</v>
      </c>
      <c r="C17" s="163">
        <v>35.884615384615387</v>
      </c>
      <c r="D17" s="163">
        <v>35.884615384615387</v>
      </c>
      <c r="E17" s="163">
        <v>35.884615384615387</v>
      </c>
      <c r="F17" s="134">
        <v>20</v>
      </c>
      <c r="G17" s="134">
        <v>95</v>
      </c>
      <c r="H17" s="134">
        <v>20</v>
      </c>
      <c r="I17" s="134">
        <v>95</v>
      </c>
      <c r="J17" s="88"/>
      <c r="K17" s="67" t="s">
        <v>419</v>
      </c>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v>50</v>
      </c>
      <c r="D19" s="86">
        <v>50</v>
      </c>
      <c r="E19" s="86">
        <v>50</v>
      </c>
      <c r="F19" s="86">
        <v>30</v>
      </c>
      <c r="G19" s="86">
        <v>100</v>
      </c>
      <c r="H19" s="86">
        <v>30</v>
      </c>
      <c r="I19" s="87">
        <v>100</v>
      </c>
      <c r="J19" s="88"/>
      <c r="K19" s="65">
        <v>3</v>
      </c>
      <c r="L19" s="3"/>
      <c r="M19" s="7"/>
      <c r="N19" s="8"/>
      <c r="O19" s="8"/>
      <c r="P19" s="8"/>
      <c r="Q19" s="8"/>
      <c r="R19" s="8"/>
      <c r="S19" s="8"/>
    </row>
    <row r="20" spans="2:19" ht="11" customHeight="1" x14ac:dyDescent="0.3">
      <c r="B20" s="57" t="s">
        <v>17</v>
      </c>
      <c r="C20" s="86">
        <v>0</v>
      </c>
      <c r="D20" s="86">
        <v>0</v>
      </c>
      <c r="E20" s="86">
        <v>0</v>
      </c>
      <c r="F20" s="86">
        <v>0</v>
      </c>
      <c r="G20" s="86">
        <v>0</v>
      </c>
      <c r="H20" s="86">
        <v>0</v>
      </c>
      <c r="I20" s="134">
        <v>0</v>
      </c>
      <c r="J20" s="88"/>
      <c r="K20" s="65">
        <v>3</v>
      </c>
      <c r="M20" s="7"/>
      <c r="N20" s="8"/>
      <c r="O20" s="8"/>
      <c r="P20" s="8"/>
      <c r="Q20" s="8"/>
      <c r="R20" s="8"/>
      <c r="S20" s="8"/>
    </row>
    <row r="21" spans="2:19" ht="11" customHeight="1" x14ac:dyDescent="0.3">
      <c r="B21" s="57" t="s">
        <v>18</v>
      </c>
      <c r="C21" s="141">
        <v>0.1</v>
      </c>
      <c r="D21" s="141">
        <v>0.1</v>
      </c>
      <c r="E21" s="141">
        <v>0.1</v>
      </c>
      <c r="F21" s="141">
        <v>0</v>
      </c>
      <c r="G21" s="141">
        <v>0.3</v>
      </c>
      <c r="H21" s="141">
        <v>0</v>
      </c>
      <c r="I21" s="164">
        <v>0.3</v>
      </c>
      <c r="J21" s="88"/>
      <c r="K21" s="65">
        <v>3</v>
      </c>
      <c r="M21" s="7"/>
      <c r="N21" s="8"/>
      <c r="O21" s="8"/>
      <c r="P21" s="8"/>
      <c r="Q21" s="8"/>
      <c r="R21" s="8"/>
      <c r="S21" s="8"/>
    </row>
    <row r="22" spans="2:19" ht="11" customHeight="1" x14ac:dyDescent="0.3">
      <c r="B22" s="57" t="s">
        <v>19</v>
      </c>
      <c r="C22" s="141">
        <v>0.1</v>
      </c>
      <c r="D22" s="141">
        <v>0.1</v>
      </c>
      <c r="E22" s="141">
        <v>0.1</v>
      </c>
      <c r="F22" s="141">
        <v>0</v>
      </c>
      <c r="G22" s="141">
        <v>0.3</v>
      </c>
      <c r="H22" s="141">
        <v>0</v>
      </c>
      <c r="I22" s="164">
        <v>0.3</v>
      </c>
      <c r="J22" s="88"/>
      <c r="K22" s="65">
        <v>3</v>
      </c>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v>0</v>
      </c>
      <c r="D24" s="93">
        <v>0</v>
      </c>
      <c r="E24" s="93">
        <v>0</v>
      </c>
      <c r="F24" s="93">
        <v>0</v>
      </c>
      <c r="G24" s="93">
        <v>0</v>
      </c>
      <c r="H24" s="93">
        <v>0</v>
      </c>
      <c r="I24" s="93">
        <v>0</v>
      </c>
      <c r="J24" s="94"/>
      <c r="K24" s="65"/>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c r="K25" s="65"/>
      <c r="M25" s="7"/>
      <c r="N25" s="8"/>
      <c r="O25" s="8"/>
      <c r="P25" s="8"/>
      <c r="Q25" s="8"/>
      <c r="R25" s="8"/>
      <c r="S25" s="8"/>
    </row>
    <row r="26" spans="2:19" ht="11" customHeight="1" x14ac:dyDescent="0.3">
      <c r="B26" s="57" t="s">
        <v>470</v>
      </c>
      <c r="C26" s="93">
        <v>0</v>
      </c>
      <c r="D26" s="93">
        <v>0</v>
      </c>
      <c r="E26" s="93">
        <v>0</v>
      </c>
      <c r="F26" s="93">
        <v>0</v>
      </c>
      <c r="G26" s="93">
        <v>0</v>
      </c>
      <c r="H26" s="93">
        <v>0</v>
      </c>
      <c r="I26" s="93">
        <v>0</v>
      </c>
      <c r="J26" s="95"/>
      <c r="K26" s="65"/>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141">
        <v>1.5</v>
      </c>
      <c r="D28" s="141">
        <v>1.5</v>
      </c>
      <c r="E28" s="141">
        <v>1.5</v>
      </c>
      <c r="F28" s="165">
        <v>0.6</v>
      </c>
      <c r="G28" s="165">
        <v>8</v>
      </c>
      <c r="H28" s="165">
        <v>0.6</v>
      </c>
      <c r="I28" s="165">
        <v>8</v>
      </c>
      <c r="J28" s="88" t="s">
        <v>420</v>
      </c>
      <c r="K28" s="65" t="s">
        <v>421</v>
      </c>
      <c r="M28" s="7"/>
      <c r="N28" s="11"/>
      <c r="O28" s="11"/>
      <c r="P28" s="11"/>
      <c r="Q28" s="11"/>
      <c r="R28" s="8"/>
      <c r="S28" s="8"/>
    </row>
    <row r="29" spans="2:19" ht="11" customHeight="1" x14ac:dyDescent="0.3">
      <c r="B29" s="117" t="s">
        <v>205</v>
      </c>
      <c r="C29" s="114">
        <v>30</v>
      </c>
      <c r="D29" s="114">
        <v>30</v>
      </c>
      <c r="E29" s="114">
        <v>30</v>
      </c>
      <c r="F29" s="114">
        <v>20</v>
      </c>
      <c r="G29" s="114">
        <v>50</v>
      </c>
      <c r="H29" s="114">
        <v>20</v>
      </c>
      <c r="I29" s="114">
        <v>50</v>
      </c>
      <c r="J29" s="88"/>
      <c r="K29" s="88">
        <v>11</v>
      </c>
      <c r="M29" s="7"/>
      <c r="N29" s="11"/>
      <c r="O29" s="11"/>
      <c r="P29" s="11"/>
      <c r="Q29" s="11"/>
      <c r="R29" s="8"/>
      <c r="S29" s="8"/>
    </row>
    <row r="30" spans="2:19" ht="11" customHeight="1" x14ac:dyDescent="0.3">
      <c r="B30" s="117" t="s">
        <v>206</v>
      </c>
      <c r="C30" s="114">
        <v>70</v>
      </c>
      <c r="D30" s="114">
        <v>70</v>
      </c>
      <c r="E30" s="114">
        <v>70</v>
      </c>
      <c r="F30" s="114">
        <v>50</v>
      </c>
      <c r="G30" s="114">
        <v>80</v>
      </c>
      <c r="H30" s="114">
        <v>50</v>
      </c>
      <c r="I30" s="114">
        <v>80</v>
      </c>
      <c r="J30" s="88"/>
      <c r="K30" s="88">
        <v>11</v>
      </c>
      <c r="M30" s="7"/>
      <c r="N30" s="11"/>
      <c r="O30" s="11"/>
      <c r="P30" s="11"/>
      <c r="Q30" s="11"/>
      <c r="R30" s="8"/>
      <c r="S30" s="8"/>
    </row>
    <row r="31" spans="2:19" ht="11" customHeight="1" x14ac:dyDescent="0.3">
      <c r="B31" s="57" t="s">
        <v>25</v>
      </c>
      <c r="C31" s="151">
        <v>37700</v>
      </c>
      <c r="D31" s="151">
        <v>35800</v>
      </c>
      <c r="E31" s="151">
        <v>33600</v>
      </c>
      <c r="F31" s="110">
        <v>28300</v>
      </c>
      <c r="G31" s="110">
        <v>47100</v>
      </c>
      <c r="H31" s="110">
        <v>25200</v>
      </c>
      <c r="I31" s="110">
        <v>42000</v>
      </c>
      <c r="J31" s="88" t="s">
        <v>42</v>
      </c>
      <c r="K31" s="65" t="s">
        <v>422</v>
      </c>
      <c r="M31" s="7"/>
      <c r="N31" s="11"/>
      <c r="O31" s="11"/>
      <c r="P31" s="11"/>
      <c r="Q31" s="11"/>
      <c r="R31" s="8"/>
      <c r="S31" s="8"/>
    </row>
    <row r="32" spans="2:19" ht="11" customHeight="1" x14ac:dyDescent="0.3">
      <c r="B32" s="57" t="s">
        <v>27</v>
      </c>
      <c r="C32" s="144">
        <v>0.65</v>
      </c>
      <c r="D32" s="167">
        <v>0.61749999999999994</v>
      </c>
      <c r="E32" s="167">
        <v>0.57850000000000001</v>
      </c>
      <c r="F32" s="166">
        <v>0.48750000000000004</v>
      </c>
      <c r="G32" s="166">
        <v>0.8125</v>
      </c>
      <c r="H32" s="166">
        <v>0.43387500000000001</v>
      </c>
      <c r="I32" s="166">
        <v>0.72312500000000002</v>
      </c>
      <c r="J32" s="88" t="s">
        <v>42</v>
      </c>
      <c r="K32" s="65" t="s">
        <v>411</v>
      </c>
      <c r="M32" s="7"/>
      <c r="N32" s="11"/>
      <c r="O32" s="11"/>
      <c r="P32" s="11"/>
      <c r="Q32" s="11"/>
      <c r="R32" s="8"/>
      <c r="S32" s="8"/>
    </row>
    <row r="33" spans="1:19" ht="11" customHeight="1" x14ac:dyDescent="0.3">
      <c r="B33" s="57" t="s">
        <v>31</v>
      </c>
      <c r="C33" s="86" t="s">
        <v>35</v>
      </c>
      <c r="D33" s="86" t="s">
        <v>35</v>
      </c>
      <c r="E33" s="86" t="s">
        <v>35</v>
      </c>
      <c r="F33" s="86" t="s">
        <v>35</v>
      </c>
      <c r="G33" s="86" t="s">
        <v>35</v>
      </c>
      <c r="H33" s="86" t="s">
        <v>35</v>
      </c>
      <c r="I33" s="110" t="s">
        <v>35</v>
      </c>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80</v>
      </c>
      <c r="C35" s="110"/>
      <c r="D35" s="110"/>
      <c r="E35" s="110"/>
      <c r="F35" s="110"/>
      <c r="G35" s="110"/>
      <c r="H35" s="110"/>
      <c r="I35" s="110"/>
      <c r="J35" s="111"/>
      <c r="K35" s="112"/>
      <c r="N35" s="8"/>
      <c r="O35" s="8"/>
      <c r="P35" s="8"/>
      <c r="Q35" s="8"/>
      <c r="R35" s="8"/>
      <c r="S35" s="8"/>
    </row>
    <row r="36" spans="1:19" x14ac:dyDescent="0.3">
      <c r="A36" s="3"/>
      <c r="L36" s="49"/>
    </row>
    <row r="37" spans="1:19" s="1" customFormat="1" ht="11.5" x14ac:dyDescent="0.25">
      <c r="A37" s="3" t="s">
        <v>22</v>
      </c>
      <c r="C37" s="12"/>
      <c r="D37" s="12"/>
      <c r="E37" s="12"/>
      <c r="F37" s="12"/>
      <c r="G37" s="12"/>
    </row>
    <row r="38" spans="1:19" x14ac:dyDescent="0.3">
      <c r="A38" s="15">
        <v>1</v>
      </c>
      <c r="B38" s="15" t="s">
        <v>217</v>
      </c>
      <c r="C38" s="15"/>
      <c r="D38" s="15"/>
      <c r="E38" s="15"/>
      <c r="F38" s="15"/>
      <c r="G38" s="15"/>
      <c r="H38" s="15"/>
      <c r="I38" s="15"/>
      <c r="J38" s="15"/>
      <c r="K38" s="15"/>
    </row>
    <row r="39" spans="1:19" x14ac:dyDescent="0.3">
      <c r="A39" s="15">
        <v>2</v>
      </c>
      <c r="B39" s="15" t="s">
        <v>85</v>
      </c>
      <c r="C39" s="15"/>
      <c r="D39" s="15"/>
      <c r="E39" s="15"/>
      <c r="F39" s="15"/>
      <c r="G39" s="15"/>
      <c r="H39" s="15"/>
      <c r="I39" s="15"/>
      <c r="J39" s="15"/>
      <c r="K39" s="15"/>
    </row>
    <row r="40" spans="1:19" x14ac:dyDescent="0.3">
      <c r="A40" s="15">
        <v>3</v>
      </c>
      <c r="B40" s="15" t="s">
        <v>83</v>
      </c>
      <c r="C40" s="15"/>
      <c r="D40" s="15"/>
      <c r="E40" s="15"/>
      <c r="F40" s="15"/>
      <c r="G40" s="15"/>
      <c r="H40" s="15"/>
      <c r="I40" s="15"/>
      <c r="J40" s="15"/>
      <c r="K40" s="15"/>
      <c r="M40" s="15"/>
    </row>
    <row r="41" spans="1:19" x14ac:dyDescent="0.3">
      <c r="A41" s="15">
        <v>4</v>
      </c>
      <c r="B41" s="15" t="s">
        <v>56</v>
      </c>
      <c r="C41" s="15"/>
      <c r="D41" s="15"/>
      <c r="E41" s="15"/>
      <c r="F41" s="15"/>
      <c r="G41" s="15"/>
      <c r="H41" s="15"/>
      <c r="I41" s="15"/>
      <c r="J41" s="15"/>
      <c r="K41" s="15"/>
    </row>
    <row r="42" spans="1:19" x14ac:dyDescent="0.3">
      <c r="A42" s="15">
        <v>5</v>
      </c>
      <c r="B42" s="15" t="s">
        <v>37</v>
      </c>
      <c r="C42" s="15"/>
      <c r="D42" s="15"/>
      <c r="E42" s="15"/>
      <c r="F42" s="15"/>
      <c r="G42" s="15"/>
      <c r="H42" s="15"/>
      <c r="I42" s="15"/>
      <c r="J42" s="15"/>
      <c r="K42" s="15"/>
    </row>
    <row r="43" spans="1:19" x14ac:dyDescent="0.3">
      <c r="A43" s="15">
        <v>6</v>
      </c>
      <c r="B43" s="15" t="s">
        <v>55</v>
      </c>
      <c r="C43" s="15"/>
      <c r="D43" s="15"/>
      <c r="E43" s="15"/>
      <c r="F43" s="15"/>
      <c r="G43" s="15"/>
      <c r="H43" s="15"/>
      <c r="I43" s="15"/>
      <c r="J43" s="15"/>
      <c r="K43" s="15"/>
    </row>
    <row r="44" spans="1:19" x14ac:dyDescent="0.3">
      <c r="A44" s="15">
        <v>7</v>
      </c>
      <c r="B44" s="15" t="s">
        <v>81</v>
      </c>
      <c r="C44" s="15"/>
      <c r="D44" s="15"/>
      <c r="E44" s="15"/>
      <c r="F44" s="15"/>
      <c r="G44" s="15"/>
      <c r="H44" s="15"/>
      <c r="I44" s="15"/>
      <c r="J44" s="15"/>
      <c r="K44" s="15"/>
    </row>
    <row r="45" spans="1:19" ht="24.75" customHeight="1" x14ac:dyDescent="0.3">
      <c r="A45" s="15">
        <v>8</v>
      </c>
      <c r="B45" s="219" t="s">
        <v>82</v>
      </c>
      <c r="C45" s="219"/>
      <c r="D45" s="219"/>
      <c r="E45" s="219"/>
      <c r="F45" s="219"/>
      <c r="G45" s="219"/>
      <c r="H45" s="219"/>
      <c r="I45" s="219"/>
      <c r="J45" s="219"/>
      <c r="K45" s="219"/>
    </row>
    <row r="46" spans="1:19" x14ac:dyDescent="0.3">
      <c r="A46" s="15">
        <v>9</v>
      </c>
      <c r="B46" s="15" t="s">
        <v>68</v>
      </c>
      <c r="C46" s="15"/>
      <c r="D46" s="15"/>
      <c r="E46" s="15"/>
      <c r="F46" s="15"/>
      <c r="G46" s="15"/>
      <c r="H46" s="15"/>
      <c r="I46" s="15"/>
      <c r="J46" s="15"/>
      <c r="K46" s="15"/>
    </row>
    <row r="47" spans="1:19" x14ac:dyDescent="0.3">
      <c r="A47" s="15">
        <v>10</v>
      </c>
      <c r="B47" s="15" t="s">
        <v>90</v>
      </c>
      <c r="C47" s="15"/>
      <c r="D47" s="15"/>
      <c r="E47" s="15"/>
      <c r="F47" s="15"/>
      <c r="G47" s="15"/>
      <c r="H47" s="15"/>
      <c r="I47" s="15"/>
      <c r="J47" s="15"/>
      <c r="K47" s="15"/>
    </row>
    <row r="48" spans="1:19" x14ac:dyDescent="0.3">
      <c r="A48" s="15">
        <v>11</v>
      </c>
      <c r="B48" s="15" t="s">
        <v>84</v>
      </c>
      <c r="C48" s="15"/>
      <c r="D48" s="15"/>
      <c r="E48" s="15"/>
      <c r="F48" s="15"/>
      <c r="G48" s="15"/>
      <c r="H48" s="15"/>
      <c r="I48" s="15"/>
      <c r="J48" s="15"/>
      <c r="K48" s="15"/>
    </row>
    <row r="49" spans="1:11" x14ac:dyDescent="0.3">
      <c r="A49" s="15">
        <v>12</v>
      </c>
      <c r="B49" s="15" t="s">
        <v>86</v>
      </c>
      <c r="C49" s="15"/>
      <c r="D49" s="15"/>
      <c r="E49" s="15"/>
      <c r="F49" s="15"/>
      <c r="G49" s="15"/>
      <c r="H49" s="15"/>
      <c r="I49" s="15"/>
      <c r="J49" s="15"/>
      <c r="K49" s="15"/>
    </row>
    <row r="50" spans="1:11" x14ac:dyDescent="0.3">
      <c r="A50" s="3" t="s">
        <v>23</v>
      </c>
    </row>
    <row r="51" spans="1:11" x14ac:dyDescent="0.3">
      <c r="A51" s="14" t="s">
        <v>9</v>
      </c>
      <c r="B51" s="15" t="s">
        <v>87</v>
      </c>
      <c r="C51" s="15"/>
      <c r="D51" s="15"/>
      <c r="E51" s="15"/>
      <c r="F51" s="15"/>
      <c r="G51" s="15"/>
      <c r="H51" s="15"/>
      <c r="I51" s="15"/>
      <c r="J51" s="15"/>
      <c r="K51" s="15"/>
    </row>
    <row r="52" spans="1:11" ht="13.5" customHeight="1" x14ac:dyDescent="0.3">
      <c r="A52" s="14" t="s">
        <v>12</v>
      </c>
      <c r="B52" s="15" t="s">
        <v>91</v>
      </c>
      <c r="C52" s="15"/>
      <c r="D52" s="15"/>
      <c r="E52" s="15"/>
      <c r="F52" s="15"/>
      <c r="G52" s="15"/>
      <c r="H52" s="15"/>
      <c r="I52" s="15"/>
      <c r="J52" s="15"/>
      <c r="K52" s="15"/>
    </row>
    <row r="53" spans="1:11" ht="14" customHeight="1" x14ac:dyDescent="0.3">
      <c r="A53" s="14" t="s">
        <v>42</v>
      </c>
      <c r="B53" s="219" t="s">
        <v>52</v>
      </c>
      <c r="C53" s="219"/>
      <c r="D53" s="219"/>
      <c r="E53" s="219"/>
      <c r="F53" s="219"/>
      <c r="G53" s="219"/>
      <c r="H53" s="219"/>
      <c r="I53" s="219"/>
      <c r="J53" s="219"/>
      <c r="K53" s="219"/>
    </row>
    <row r="54" spans="1:11" ht="24.75" customHeight="1" x14ac:dyDescent="0.3">
      <c r="A54" s="14" t="s">
        <v>38</v>
      </c>
      <c r="B54" s="219" t="s">
        <v>88</v>
      </c>
      <c r="C54" s="219"/>
      <c r="D54" s="219"/>
      <c r="E54" s="219"/>
      <c r="F54" s="219"/>
      <c r="G54" s="219"/>
      <c r="H54" s="219"/>
      <c r="I54" s="219"/>
      <c r="J54" s="219"/>
      <c r="K54" s="219"/>
    </row>
    <row r="55" spans="1:11" x14ac:dyDescent="0.3">
      <c r="A55" s="14" t="s">
        <v>44</v>
      </c>
      <c r="B55" s="15" t="s">
        <v>57</v>
      </c>
      <c r="C55" s="15"/>
      <c r="D55" s="15"/>
      <c r="E55" s="15"/>
      <c r="F55" s="15"/>
      <c r="G55" s="15"/>
      <c r="H55" s="15"/>
      <c r="I55" s="15"/>
      <c r="J55" s="15"/>
      <c r="K55" s="15"/>
    </row>
    <row r="56" spans="1:11" x14ac:dyDescent="0.3">
      <c r="A56" s="14"/>
      <c r="B56" s="15"/>
      <c r="C56" s="15"/>
      <c r="D56" s="15"/>
      <c r="E56" s="15"/>
      <c r="F56" s="15"/>
      <c r="G56" s="15"/>
      <c r="H56" s="15"/>
      <c r="I56" s="15"/>
      <c r="J56" s="15"/>
      <c r="K56" s="15"/>
    </row>
    <row r="57" spans="1:11" x14ac:dyDescent="0.3">
      <c r="A57" s="13"/>
    </row>
    <row r="58" spans="1:11" x14ac:dyDescent="0.3">
      <c r="A58" s="13"/>
    </row>
    <row r="60" spans="1:11" x14ac:dyDescent="0.3">
      <c r="B60" s="5"/>
    </row>
    <row r="61" spans="1:11" x14ac:dyDescent="0.3">
      <c r="B61" s="5"/>
    </row>
  </sheetData>
  <mergeCells count="11">
    <mergeCell ref="B54:K54"/>
    <mergeCell ref="C3:K3"/>
    <mergeCell ref="N3:S3"/>
    <mergeCell ref="F4:G4"/>
    <mergeCell ref="H4:I4"/>
    <mergeCell ref="M5:S5"/>
    <mergeCell ref="N6:S6"/>
    <mergeCell ref="M23:S23"/>
    <mergeCell ref="M33:S33"/>
    <mergeCell ref="B45:K45"/>
    <mergeCell ref="B53:K53"/>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73"/>
  <sheetViews>
    <sheetView topLeftCell="A49" zoomScale="90" zoomScaleNormal="90" zoomScaleSheetLayoutView="120" workbookViewId="0">
      <selection activeCell="C43" sqref="C43"/>
    </sheetView>
  </sheetViews>
  <sheetFormatPr defaultColWidth="9.08984375" defaultRowHeight="14" x14ac:dyDescent="0.3"/>
  <cols>
    <col min="1" max="1" width="3" style="1" customWidth="1"/>
    <col min="2" max="2" width="36.1796875" style="1" customWidth="1"/>
    <col min="3" max="11" width="7.36328125" style="1" customWidth="1"/>
    <col min="12" max="12" width="30.08984375" style="49" customWidth="1"/>
    <col min="13" max="13" width="10.36328125" style="49" customWidth="1"/>
    <col min="14" max="14" width="9.6328125" style="49" customWidth="1"/>
    <col min="15" max="15" width="10" style="49" customWidth="1"/>
    <col min="16" max="16" width="7.90625" style="49" customWidth="1"/>
    <col min="17" max="17" width="7.08984375" style="49" customWidth="1"/>
    <col min="18" max="18" width="7.6328125" style="49" customWidth="1"/>
    <col min="19" max="16384" width="9.08984375" style="49"/>
  </cols>
  <sheetData>
    <row r="1" spans="2:18" ht="20" x14ac:dyDescent="0.4">
      <c r="B1" s="2" t="s">
        <v>0</v>
      </c>
      <c r="L1" s="48"/>
      <c r="M1" s="48"/>
      <c r="N1" s="48"/>
      <c r="O1" s="48"/>
      <c r="P1" s="48"/>
      <c r="Q1" s="48"/>
      <c r="R1" s="48"/>
    </row>
    <row r="2" spans="2:18" x14ac:dyDescent="0.3">
      <c r="L2" s="48"/>
      <c r="M2" s="48"/>
      <c r="N2" s="48"/>
      <c r="O2" s="48"/>
      <c r="P2" s="48"/>
      <c r="Q2" s="48"/>
      <c r="R2" s="48"/>
    </row>
    <row r="3" spans="2:18" ht="11" customHeight="1" x14ac:dyDescent="0.3">
      <c r="B3" s="56" t="s">
        <v>1</v>
      </c>
      <c r="C3" s="211" t="s">
        <v>92</v>
      </c>
      <c r="D3" s="211"/>
      <c r="E3" s="211"/>
      <c r="F3" s="211"/>
      <c r="G3" s="211"/>
      <c r="H3" s="211"/>
      <c r="I3" s="211"/>
      <c r="J3" s="211"/>
      <c r="K3" s="212"/>
      <c r="L3" s="43"/>
      <c r="M3" s="213"/>
      <c r="N3" s="214"/>
      <c r="O3" s="214"/>
      <c r="P3" s="214"/>
      <c r="Q3" s="214"/>
      <c r="R3" s="214"/>
    </row>
    <row r="4" spans="2:18" ht="11" customHeight="1" x14ac:dyDescent="0.3">
      <c r="B4" s="57"/>
      <c r="C4" s="58">
        <v>2020</v>
      </c>
      <c r="D4" s="58">
        <v>2030</v>
      </c>
      <c r="E4" s="58">
        <v>2050</v>
      </c>
      <c r="F4" s="215" t="s">
        <v>33</v>
      </c>
      <c r="G4" s="212"/>
      <c r="H4" s="215" t="s">
        <v>2</v>
      </c>
      <c r="I4" s="212"/>
      <c r="J4" s="58" t="s">
        <v>3</v>
      </c>
      <c r="K4" s="58" t="s">
        <v>4</v>
      </c>
      <c r="L4" s="6"/>
      <c r="M4" s="45"/>
      <c r="N4" s="45"/>
      <c r="O4" s="45"/>
      <c r="P4" s="45"/>
      <c r="Q4" s="45"/>
      <c r="R4" s="45"/>
    </row>
    <row r="5" spans="2:18" ht="11" customHeight="1" x14ac:dyDescent="0.3">
      <c r="B5" s="59" t="s">
        <v>5</v>
      </c>
      <c r="C5" s="60"/>
      <c r="D5" s="60"/>
      <c r="E5" s="60"/>
      <c r="F5" s="60" t="s">
        <v>6</v>
      </c>
      <c r="G5" s="60" t="s">
        <v>7</v>
      </c>
      <c r="H5" s="60" t="s">
        <v>6</v>
      </c>
      <c r="I5" s="60" t="s">
        <v>7</v>
      </c>
      <c r="J5" s="60"/>
      <c r="K5" s="61"/>
      <c r="L5" s="210"/>
      <c r="M5" s="210"/>
      <c r="N5" s="210"/>
      <c r="O5" s="210"/>
      <c r="P5" s="210"/>
      <c r="Q5" s="210"/>
      <c r="R5" s="210"/>
    </row>
    <row r="6" spans="2:18" ht="11" customHeight="1" x14ac:dyDescent="0.3">
      <c r="B6" s="108" t="s">
        <v>392</v>
      </c>
      <c r="C6" s="168">
        <v>2.0000000000000001E-4</v>
      </c>
      <c r="D6" s="168">
        <v>2.0000000000000001E-4</v>
      </c>
      <c r="E6" s="168">
        <v>2.0000000000000001E-4</v>
      </c>
      <c r="F6" s="141"/>
      <c r="G6" s="141"/>
      <c r="H6" s="141"/>
      <c r="I6" s="141"/>
      <c r="J6" s="77" t="s">
        <v>42</v>
      </c>
      <c r="K6" s="65">
        <v>5</v>
      </c>
      <c r="L6" s="7"/>
      <c r="M6" s="216"/>
      <c r="N6" s="217"/>
      <c r="O6" s="217"/>
      <c r="P6" s="217"/>
      <c r="Q6" s="217"/>
      <c r="R6" s="217"/>
    </row>
    <row r="7" spans="2:18" ht="11" customHeight="1" x14ac:dyDescent="0.3">
      <c r="B7" s="108" t="s">
        <v>393</v>
      </c>
      <c r="C7" s="86">
        <v>50</v>
      </c>
      <c r="D7" s="86">
        <v>50</v>
      </c>
      <c r="E7" s="86">
        <v>50</v>
      </c>
      <c r="F7" s="86">
        <v>10</v>
      </c>
      <c r="G7" s="86">
        <v>200</v>
      </c>
      <c r="H7" s="86">
        <v>1</v>
      </c>
      <c r="I7" s="86">
        <v>50</v>
      </c>
      <c r="J7" s="77"/>
      <c r="K7" s="65">
        <v>1</v>
      </c>
      <c r="L7" s="7"/>
      <c r="M7" s="44"/>
      <c r="N7" s="50"/>
      <c r="O7" s="50"/>
      <c r="P7" s="50"/>
      <c r="Q7" s="50"/>
      <c r="R7" s="50"/>
    </row>
    <row r="8" spans="2:18" ht="11" customHeight="1" x14ac:dyDescent="0.3">
      <c r="B8" s="108" t="s">
        <v>10</v>
      </c>
      <c r="C8" s="86" t="s">
        <v>35</v>
      </c>
      <c r="D8" s="86" t="s">
        <v>35</v>
      </c>
      <c r="E8" s="86" t="s">
        <v>35</v>
      </c>
      <c r="F8" s="86" t="s">
        <v>35</v>
      </c>
      <c r="G8" s="86" t="s">
        <v>35</v>
      </c>
      <c r="H8" s="86" t="s">
        <v>35</v>
      </c>
      <c r="I8" s="86" t="s">
        <v>35</v>
      </c>
      <c r="J8" s="77" t="s">
        <v>9</v>
      </c>
      <c r="K8" s="67"/>
      <c r="L8" s="7"/>
      <c r="M8" s="8"/>
      <c r="N8" s="8"/>
      <c r="O8" s="8"/>
      <c r="P8" s="8"/>
      <c r="Q8" s="8"/>
      <c r="R8" s="8"/>
    </row>
    <row r="9" spans="2:18" ht="11" customHeight="1" x14ac:dyDescent="0.3">
      <c r="B9" s="152" t="s">
        <v>11</v>
      </c>
      <c r="C9" s="86" t="s">
        <v>35</v>
      </c>
      <c r="D9" s="86" t="s">
        <v>35</v>
      </c>
      <c r="E9" s="86" t="s">
        <v>35</v>
      </c>
      <c r="F9" s="86" t="s">
        <v>35</v>
      </c>
      <c r="G9" s="86" t="s">
        <v>35</v>
      </c>
      <c r="H9" s="86" t="s">
        <v>35</v>
      </c>
      <c r="I9" s="86" t="s">
        <v>35</v>
      </c>
      <c r="J9" s="128" t="s">
        <v>9</v>
      </c>
      <c r="K9" s="70"/>
      <c r="L9" s="7"/>
      <c r="M9" s="8"/>
      <c r="N9" s="8"/>
      <c r="O9" s="8"/>
      <c r="P9" s="8"/>
      <c r="Q9" s="8"/>
      <c r="R9" s="8"/>
    </row>
    <row r="10" spans="2:18" ht="11" customHeight="1" x14ac:dyDescent="0.3">
      <c r="B10" s="108" t="s">
        <v>13</v>
      </c>
      <c r="C10" s="86" t="s">
        <v>35</v>
      </c>
      <c r="D10" s="86" t="s">
        <v>35</v>
      </c>
      <c r="E10" s="86" t="s">
        <v>35</v>
      </c>
      <c r="F10" s="86" t="s">
        <v>35</v>
      </c>
      <c r="G10" s="86" t="s">
        <v>35</v>
      </c>
      <c r="H10" s="86" t="s">
        <v>35</v>
      </c>
      <c r="I10" s="86" t="s">
        <v>35</v>
      </c>
      <c r="J10" s="77"/>
      <c r="K10" s="65"/>
      <c r="L10" s="9"/>
      <c r="M10" s="10"/>
      <c r="N10" s="10"/>
      <c r="O10" s="10"/>
      <c r="P10" s="10"/>
      <c r="Q10" s="10"/>
      <c r="R10" s="8"/>
    </row>
    <row r="11" spans="2:18" ht="11" customHeight="1" x14ac:dyDescent="0.3">
      <c r="B11" s="57" t="s">
        <v>14</v>
      </c>
      <c r="C11" s="86" t="s">
        <v>35</v>
      </c>
      <c r="D11" s="86" t="s">
        <v>35</v>
      </c>
      <c r="E11" s="86" t="s">
        <v>35</v>
      </c>
      <c r="F11" s="86" t="s">
        <v>35</v>
      </c>
      <c r="G11" s="86" t="s">
        <v>35</v>
      </c>
      <c r="H11" s="86" t="s">
        <v>35</v>
      </c>
      <c r="I11" s="86" t="s">
        <v>35</v>
      </c>
      <c r="J11" s="77"/>
      <c r="K11" s="65"/>
      <c r="L11" s="9"/>
      <c r="M11" s="10"/>
      <c r="N11" s="10"/>
      <c r="O11" s="10"/>
      <c r="P11" s="10"/>
      <c r="Q11" s="10"/>
      <c r="R11" s="8"/>
    </row>
    <row r="12" spans="2:18" ht="11" customHeight="1" x14ac:dyDescent="0.3">
      <c r="B12" s="57" t="s">
        <v>15</v>
      </c>
      <c r="C12" s="86">
        <v>25</v>
      </c>
      <c r="D12" s="86">
        <v>25</v>
      </c>
      <c r="E12" s="86">
        <v>25</v>
      </c>
      <c r="F12" s="86">
        <v>15</v>
      </c>
      <c r="G12" s="86">
        <v>35</v>
      </c>
      <c r="H12" s="86">
        <v>20</v>
      </c>
      <c r="I12" s="86">
        <v>40</v>
      </c>
      <c r="J12" s="77"/>
      <c r="K12" s="65" t="s">
        <v>423</v>
      </c>
      <c r="L12" s="7"/>
      <c r="M12" s="8"/>
      <c r="N12" s="8"/>
      <c r="O12" s="8"/>
      <c r="P12" s="8"/>
      <c r="Q12" s="8"/>
      <c r="R12" s="8"/>
    </row>
    <row r="13" spans="2:18" ht="11" customHeight="1" x14ac:dyDescent="0.3">
      <c r="B13" s="57" t="s">
        <v>16</v>
      </c>
      <c r="C13" s="141">
        <v>1</v>
      </c>
      <c r="D13" s="141">
        <v>0.5</v>
      </c>
      <c r="E13" s="141">
        <v>0.5</v>
      </c>
      <c r="F13" s="130">
        <v>0.5</v>
      </c>
      <c r="G13" s="130">
        <v>1.5</v>
      </c>
      <c r="H13" s="130">
        <v>0.25</v>
      </c>
      <c r="I13" s="86">
        <v>1</v>
      </c>
      <c r="J13" s="77"/>
      <c r="K13" s="65" t="s">
        <v>424</v>
      </c>
      <c r="L13" s="7"/>
      <c r="M13" s="8"/>
      <c r="N13" s="8"/>
      <c r="O13" s="8"/>
      <c r="P13" s="8"/>
      <c r="Q13" s="8"/>
      <c r="R13" s="8"/>
    </row>
    <row r="14" spans="2:18" ht="11" customHeight="1" x14ac:dyDescent="0.3">
      <c r="B14" s="153" t="s">
        <v>473</v>
      </c>
      <c r="C14" s="86">
        <f>12*C36</f>
        <v>14.399999999999999</v>
      </c>
      <c r="D14" s="86">
        <f>11*D36</f>
        <v>13.2</v>
      </c>
      <c r="E14" s="86">
        <f>11*E36</f>
        <v>13.2</v>
      </c>
      <c r="F14" s="163">
        <f>7*$E$36</f>
        <v>8.4</v>
      </c>
      <c r="G14" s="134">
        <f>15*E36</f>
        <v>18</v>
      </c>
      <c r="H14" s="134">
        <f>5*E36</f>
        <v>6</v>
      </c>
      <c r="I14" s="134">
        <f>15*E36</f>
        <v>18</v>
      </c>
      <c r="J14" s="88"/>
      <c r="K14" s="77">
        <v>1</v>
      </c>
      <c r="L14" s="7"/>
      <c r="M14" s="8"/>
      <c r="N14" s="8"/>
      <c r="O14" s="8"/>
      <c r="P14" s="8"/>
      <c r="Q14" s="8"/>
      <c r="R14" s="8"/>
    </row>
    <row r="15" spans="2:18" ht="11" customHeight="1" x14ac:dyDescent="0.3">
      <c r="B15" s="135" t="s">
        <v>28</v>
      </c>
      <c r="C15" s="137"/>
      <c r="D15" s="137"/>
      <c r="E15" s="137"/>
      <c r="F15" s="137"/>
      <c r="G15" s="137"/>
      <c r="H15" s="137"/>
      <c r="I15" s="137"/>
      <c r="J15" s="138"/>
      <c r="K15" s="81"/>
      <c r="L15" s="7"/>
      <c r="M15" s="8"/>
      <c r="N15" s="8"/>
      <c r="O15" s="8"/>
      <c r="P15" s="8"/>
      <c r="Q15" s="8"/>
      <c r="R15" s="8"/>
    </row>
    <row r="16" spans="2:18" ht="11" customHeight="1" x14ac:dyDescent="0.3">
      <c r="B16" s="153" t="s">
        <v>29</v>
      </c>
      <c r="C16" s="169">
        <v>21.118721461187214</v>
      </c>
      <c r="D16" s="169">
        <v>21.689497716894977</v>
      </c>
      <c r="E16" s="169">
        <v>22.831050228310502</v>
      </c>
      <c r="F16" s="134">
        <v>14</v>
      </c>
      <c r="G16" s="134">
        <v>22</v>
      </c>
      <c r="H16" s="134">
        <v>16</v>
      </c>
      <c r="I16" s="134">
        <v>23</v>
      </c>
      <c r="J16" s="88"/>
      <c r="K16" s="67" t="s">
        <v>405</v>
      </c>
      <c r="L16" s="7"/>
      <c r="M16" s="8"/>
      <c r="N16" s="8"/>
      <c r="O16" s="8"/>
      <c r="P16" s="8"/>
      <c r="Q16" s="8"/>
      <c r="R16" s="8"/>
    </row>
    <row r="17" spans="2:18" ht="11" customHeight="1" x14ac:dyDescent="0.3">
      <c r="B17" s="153" t="s">
        <v>30</v>
      </c>
      <c r="C17" s="169">
        <v>21.118721461187214</v>
      </c>
      <c r="D17" s="169">
        <v>21.689497716894977</v>
      </c>
      <c r="E17" s="169">
        <v>22.831050228310502</v>
      </c>
      <c r="F17" s="134">
        <v>14</v>
      </c>
      <c r="G17" s="134">
        <v>22</v>
      </c>
      <c r="H17" s="134">
        <v>16</v>
      </c>
      <c r="I17" s="134">
        <v>23</v>
      </c>
      <c r="J17" s="88"/>
      <c r="K17" s="67" t="s">
        <v>405</v>
      </c>
      <c r="L17" s="7"/>
      <c r="M17" s="8"/>
      <c r="N17" s="8"/>
      <c r="O17" s="8"/>
      <c r="P17" s="8"/>
      <c r="Q17" s="8"/>
      <c r="R17" s="8"/>
    </row>
    <row r="18" spans="2:18" ht="11" customHeight="1" x14ac:dyDescent="0.3">
      <c r="B18" s="59" t="s">
        <v>65</v>
      </c>
      <c r="C18" s="83"/>
      <c r="D18" s="83"/>
      <c r="E18" s="83"/>
      <c r="F18" s="83"/>
      <c r="G18" s="83"/>
      <c r="H18" s="83"/>
      <c r="I18" s="83"/>
      <c r="J18" s="84"/>
      <c r="K18" s="85"/>
      <c r="L18" s="7"/>
      <c r="M18" s="8"/>
      <c r="N18" s="8"/>
      <c r="O18" s="8"/>
      <c r="P18" s="8"/>
      <c r="Q18" s="8"/>
      <c r="R18" s="8"/>
    </row>
    <row r="19" spans="2:18" ht="11" customHeight="1" x14ac:dyDescent="0.3">
      <c r="B19" s="57" t="s">
        <v>60</v>
      </c>
      <c r="C19" s="86" t="s">
        <v>35</v>
      </c>
      <c r="D19" s="86" t="s">
        <v>35</v>
      </c>
      <c r="E19" s="86" t="s">
        <v>35</v>
      </c>
      <c r="F19" s="86" t="s">
        <v>35</v>
      </c>
      <c r="G19" s="86" t="s">
        <v>35</v>
      </c>
      <c r="H19" s="86" t="s">
        <v>35</v>
      </c>
      <c r="I19" s="134" t="s">
        <v>35</v>
      </c>
      <c r="J19" s="88" t="s">
        <v>12</v>
      </c>
      <c r="K19" s="65"/>
      <c r="L19" s="7"/>
      <c r="M19" s="8"/>
      <c r="N19" s="8"/>
      <c r="O19" s="8"/>
      <c r="P19" s="8"/>
      <c r="Q19" s="8"/>
      <c r="R19" s="8"/>
    </row>
    <row r="20" spans="2:18" ht="11" customHeight="1" x14ac:dyDescent="0.3">
      <c r="B20" s="57" t="s">
        <v>17</v>
      </c>
      <c r="C20" s="86" t="s">
        <v>35</v>
      </c>
      <c r="D20" s="86" t="s">
        <v>35</v>
      </c>
      <c r="E20" s="86" t="s">
        <v>35</v>
      </c>
      <c r="F20" s="86" t="s">
        <v>35</v>
      </c>
      <c r="G20" s="86" t="s">
        <v>35</v>
      </c>
      <c r="H20" s="86" t="s">
        <v>35</v>
      </c>
      <c r="I20" s="134" t="s">
        <v>35</v>
      </c>
      <c r="J20" s="88" t="s">
        <v>12</v>
      </c>
      <c r="K20" s="65"/>
      <c r="L20" s="7"/>
      <c r="M20" s="8"/>
      <c r="N20" s="8"/>
      <c r="O20" s="8"/>
      <c r="P20" s="8"/>
      <c r="Q20" s="8"/>
      <c r="R20" s="8"/>
    </row>
    <row r="21" spans="2:18" ht="11" customHeight="1" x14ac:dyDescent="0.3">
      <c r="B21" s="57" t="s">
        <v>18</v>
      </c>
      <c r="C21" s="86" t="s">
        <v>35</v>
      </c>
      <c r="D21" s="86" t="s">
        <v>35</v>
      </c>
      <c r="E21" s="86" t="s">
        <v>35</v>
      </c>
      <c r="F21" s="86" t="s">
        <v>35</v>
      </c>
      <c r="G21" s="86" t="s">
        <v>35</v>
      </c>
      <c r="H21" s="86" t="s">
        <v>35</v>
      </c>
      <c r="I21" s="134" t="s">
        <v>35</v>
      </c>
      <c r="J21" s="88" t="s">
        <v>12</v>
      </c>
      <c r="K21" s="65"/>
      <c r="L21" s="7"/>
      <c r="M21" s="8"/>
      <c r="N21" s="8"/>
      <c r="O21" s="8"/>
      <c r="P21" s="8"/>
      <c r="Q21" s="8"/>
      <c r="R21" s="8"/>
    </row>
    <row r="22" spans="2:18" ht="11" customHeight="1" x14ac:dyDescent="0.3">
      <c r="B22" s="57" t="s">
        <v>19</v>
      </c>
      <c r="C22" s="86" t="s">
        <v>35</v>
      </c>
      <c r="D22" s="86" t="s">
        <v>35</v>
      </c>
      <c r="E22" s="86" t="s">
        <v>35</v>
      </c>
      <c r="F22" s="86" t="s">
        <v>35</v>
      </c>
      <c r="G22" s="86" t="s">
        <v>35</v>
      </c>
      <c r="H22" s="86" t="s">
        <v>35</v>
      </c>
      <c r="I22" s="134" t="s">
        <v>35</v>
      </c>
      <c r="J22" s="88" t="s">
        <v>12</v>
      </c>
      <c r="K22" s="65"/>
      <c r="L22" s="7"/>
      <c r="M22" s="8"/>
      <c r="N22" s="8"/>
      <c r="O22" s="8"/>
      <c r="P22" s="8"/>
      <c r="Q22" s="8"/>
      <c r="R22" s="8"/>
    </row>
    <row r="23" spans="2:18" ht="11" customHeight="1" x14ac:dyDescent="0.3">
      <c r="B23" s="59" t="s">
        <v>20</v>
      </c>
      <c r="C23" s="89"/>
      <c r="D23" s="90"/>
      <c r="E23" s="90"/>
      <c r="F23" s="90"/>
      <c r="G23" s="90"/>
      <c r="H23" s="90"/>
      <c r="I23" s="90"/>
      <c r="J23" s="91"/>
      <c r="K23" s="92"/>
      <c r="L23" s="210"/>
      <c r="M23" s="210"/>
      <c r="N23" s="210"/>
      <c r="O23" s="210"/>
      <c r="P23" s="210"/>
      <c r="Q23" s="210"/>
      <c r="R23" s="210"/>
    </row>
    <row r="24" spans="2:18" ht="11" customHeight="1" x14ac:dyDescent="0.3">
      <c r="B24" s="57" t="s">
        <v>468</v>
      </c>
      <c r="C24" s="93">
        <v>0</v>
      </c>
      <c r="D24" s="93">
        <v>0</v>
      </c>
      <c r="E24" s="93">
        <v>0</v>
      </c>
      <c r="F24" s="93">
        <v>0</v>
      </c>
      <c r="G24" s="93">
        <v>0</v>
      </c>
      <c r="H24" s="93">
        <v>0</v>
      </c>
      <c r="I24" s="93">
        <v>0</v>
      </c>
      <c r="J24" s="94"/>
      <c r="K24" s="65"/>
      <c r="L24" s="7"/>
      <c r="M24" s="8"/>
      <c r="N24" s="8"/>
      <c r="O24" s="8"/>
      <c r="P24" s="8"/>
      <c r="Q24" s="8"/>
      <c r="R24" s="8"/>
    </row>
    <row r="25" spans="2:18" ht="11" customHeight="1" x14ac:dyDescent="0.3">
      <c r="B25" s="57" t="s">
        <v>469</v>
      </c>
      <c r="C25" s="93" t="s">
        <v>35</v>
      </c>
      <c r="D25" s="93" t="s">
        <v>35</v>
      </c>
      <c r="E25" s="93" t="s">
        <v>35</v>
      </c>
      <c r="F25" s="93" t="s">
        <v>35</v>
      </c>
      <c r="G25" s="93" t="s">
        <v>35</v>
      </c>
      <c r="H25" s="93" t="s">
        <v>35</v>
      </c>
      <c r="I25" s="93" t="s">
        <v>35</v>
      </c>
      <c r="J25" s="94"/>
      <c r="K25" s="65"/>
      <c r="L25" s="7"/>
      <c r="M25" s="8"/>
      <c r="N25" s="8"/>
      <c r="O25" s="8"/>
      <c r="P25" s="8"/>
      <c r="Q25" s="8"/>
      <c r="R25" s="8"/>
    </row>
    <row r="26" spans="2:18" ht="11" customHeight="1" x14ac:dyDescent="0.3">
      <c r="B26" s="57" t="s">
        <v>470</v>
      </c>
      <c r="C26" s="93">
        <v>0</v>
      </c>
      <c r="D26" s="93">
        <v>0</v>
      </c>
      <c r="E26" s="93">
        <v>0</v>
      </c>
      <c r="F26" s="93">
        <v>0</v>
      </c>
      <c r="G26" s="93">
        <v>0</v>
      </c>
      <c r="H26" s="93">
        <v>0</v>
      </c>
      <c r="I26" s="93">
        <v>0</v>
      </c>
      <c r="J26" s="95"/>
      <c r="K26" s="65"/>
      <c r="L26" s="7"/>
      <c r="M26" s="8"/>
      <c r="N26" s="8"/>
      <c r="O26" s="8"/>
      <c r="P26" s="8"/>
      <c r="Q26" s="8"/>
      <c r="R26" s="8"/>
    </row>
    <row r="27" spans="2:18" ht="11" customHeight="1" x14ac:dyDescent="0.3">
      <c r="B27" s="59" t="s">
        <v>21</v>
      </c>
      <c r="C27" s="90"/>
      <c r="D27" s="90"/>
      <c r="E27" s="90"/>
      <c r="F27" s="90"/>
      <c r="G27" s="90"/>
      <c r="H27" s="90"/>
      <c r="I27" s="90"/>
      <c r="J27" s="91"/>
      <c r="K27" s="92"/>
      <c r="L27" s="7"/>
      <c r="M27" s="8"/>
      <c r="N27" s="8"/>
      <c r="O27" s="8"/>
      <c r="P27" s="8"/>
      <c r="Q27" s="8"/>
      <c r="R27" s="8"/>
    </row>
    <row r="28" spans="2:18" ht="11" customHeight="1" x14ac:dyDescent="0.3">
      <c r="B28" s="57" t="s">
        <v>93</v>
      </c>
      <c r="C28" s="144">
        <v>1.1000000000000001</v>
      </c>
      <c r="D28" s="144">
        <v>0.84</v>
      </c>
      <c r="E28" s="144">
        <v>0.65</v>
      </c>
      <c r="F28" s="144">
        <v>0.7</v>
      </c>
      <c r="G28" s="144">
        <v>2</v>
      </c>
      <c r="H28" s="144">
        <v>0.4</v>
      </c>
      <c r="I28" s="149">
        <v>0.8</v>
      </c>
      <c r="J28" s="88" t="s">
        <v>425</v>
      </c>
      <c r="K28" s="65" t="s">
        <v>426</v>
      </c>
      <c r="L28" s="7"/>
      <c r="M28" s="11"/>
      <c r="N28" s="11"/>
      <c r="O28" s="11"/>
      <c r="P28" s="11"/>
      <c r="Q28" s="8"/>
      <c r="R28" s="8"/>
    </row>
    <row r="29" spans="2:18" ht="11" customHeight="1" x14ac:dyDescent="0.3">
      <c r="B29" s="117" t="s">
        <v>205</v>
      </c>
      <c r="C29" s="114">
        <v>51</v>
      </c>
      <c r="D29" s="114">
        <v>50</v>
      </c>
      <c r="E29" s="114">
        <v>47</v>
      </c>
      <c r="F29" s="146"/>
      <c r="G29" s="146"/>
      <c r="H29" s="146"/>
      <c r="I29" s="146"/>
      <c r="J29" s="88"/>
      <c r="K29" s="88"/>
      <c r="L29" s="7"/>
      <c r="M29" s="11"/>
      <c r="N29" s="11"/>
      <c r="O29" s="11"/>
      <c r="P29" s="11"/>
      <c r="Q29" s="8"/>
      <c r="R29" s="8"/>
    </row>
    <row r="30" spans="2:18" ht="11" customHeight="1" x14ac:dyDescent="0.3">
      <c r="B30" s="117" t="s">
        <v>206</v>
      </c>
      <c r="C30" s="114">
        <v>49</v>
      </c>
      <c r="D30" s="114">
        <v>50</v>
      </c>
      <c r="E30" s="114">
        <v>53</v>
      </c>
      <c r="F30" s="146"/>
      <c r="G30" s="146"/>
      <c r="H30" s="146"/>
      <c r="I30" s="146"/>
      <c r="J30" s="88"/>
      <c r="K30" s="88"/>
      <c r="L30" s="7"/>
      <c r="M30" s="11"/>
      <c r="N30" s="11"/>
      <c r="O30" s="11"/>
      <c r="P30" s="11"/>
      <c r="Q30" s="8"/>
      <c r="R30" s="8"/>
    </row>
    <row r="31" spans="2:18" ht="11" customHeight="1" x14ac:dyDescent="0.3">
      <c r="B31" s="57" t="s">
        <v>465</v>
      </c>
      <c r="C31" s="151">
        <f>ROUND(9200*C36,-2)</f>
        <v>11000</v>
      </c>
      <c r="D31" s="151">
        <f>ROUND(7300*D36,-2)</f>
        <v>8800</v>
      </c>
      <c r="E31" s="151">
        <f>ROUND(6200*E36,-2)</f>
        <v>7400</v>
      </c>
      <c r="F31" s="151">
        <f>ROUND(6900*E36,-2)</f>
        <v>8300</v>
      </c>
      <c r="G31" s="151">
        <f>ROUND(11500*E36,-2)</f>
        <v>13800</v>
      </c>
      <c r="H31" s="110">
        <f>ROUND(4700*E36,-2)</f>
        <v>5600</v>
      </c>
      <c r="I31" s="110">
        <f>ROUND(7800*E36,-2)</f>
        <v>9400</v>
      </c>
      <c r="J31" s="170" t="s">
        <v>94</v>
      </c>
      <c r="K31" s="65" t="s">
        <v>427</v>
      </c>
      <c r="L31" s="7"/>
      <c r="M31" s="11"/>
      <c r="N31" s="11"/>
      <c r="O31" s="11"/>
      <c r="P31" s="11"/>
      <c r="Q31" s="8"/>
      <c r="R31" s="8"/>
    </row>
    <row r="32" spans="2:18" ht="11" customHeight="1" x14ac:dyDescent="0.3">
      <c r="B32" s="57" t="s">
        <v>27</v>
      </c>
      <c r="C32" s="86">
        <v>0</v>
      </c>
      <c r="D32" s="86">
        <v>0</v>
      </c>
      <c r="E32" s="86">
        <v>0</v>
      </c>
      <c r="F32" s="86">
        <v>0</v>
      </c>
      <c r="G32" s="86">
        <v>0</v>
      </c>
      <c r="H32" s="86">
        <v>0</v>
      </c>
      <c r="I32" s="110">
        <v>0</v>
      </c>
      <c r="J32" s="88"/>
      <c r="K32" s="65"/>
      <c r="L32" s="7"/>
      <c r="M32" s="11"/>
      <c r="N32" s="11"/>
      <c r="O32" s="11"/>
      <c r="P32" s="11"/>
      <c r="Q32" s="8"/>
      <c r="R32" s="8"/>
    </row>
    <row r="33" spans="1:18" ht="11" customHeight="1" x14ac:dyDescent="0.3">
      <c r="B33" s="57" t="s">
        <v>394</v>
      </c>
      <c r="C33" s="86">
        <v>0</v>
      </c>
      <c r="D33" s="86">
        <v>0</v>
      </c>
      <c r="E33" s="86">
        <v>0</v>
      </c>
      <c r="F33" s="86">
        <v>0</v>
      </c>
      <c r="G33" s="86">
        <v>0</v>
      </c>
      <c r="H33" s="86">
        <v>0</v>
      </c>
      <c r="I33" s="110">
        <v>0</v>
      </c>
      <c r="J33" s="88"/>
      <c r="K33" s="65"/>
      <c r="L33" s="210"/>
      <c r="M33" s="210"/>
      <c r="N33" s="210"/>
      <c r="O33" s="210"/>
      <c r="P33" s="210"/>
      <c r="Q33" s="210"/>
      <c r="R33" s="210"/>
    </row>
    <row r="34" spans="1:18" ht="11" customHeight="1" x14ac:dyDescent="0.3">
      <c r="B34" s="59" t="s">
        <v>79</v>
      </c>
      <c r="C34" s="90"/>
      <c r="D34" s="90"/>
      <c r="E34" s="90"/>
      <c r="F34" s="90"/>
      <c r="G34" s="90"/>
      <c r="H34" s="90"/>
      <c r="I34" s="90"/>
      <c r="J34" s="106"/>
      <c r="K34" s="107"/>
      <c r="M34" s="8"/>
      <c r="N34" s="8"/>
      <c r="O34" s="8"/>
      <c r="P34" s="8"/>
      <c r="Q34" s="8"/>
      <c r="R34" s="8"/>
    </row>
    <row r="35" spans="1:18" ht="11" customHeight="1" x14ac:dyDescent="0.3">
      <c r="B35" s="171" t="s">
        <v>95</v>
      </c>
      <c r="C35" s="172">
        <v>1900</v>
      </c>
      <c r="D35" s="172">
        <v>1900</v>
      </c>
      <c r="E35" s="172">
        <v>1900</v>
      </c>
      <c r="F35" s="173"/>
      <c r="G35" s="173"/>
      <c r="H35" s="110"/>
      <c r="I35" s="110"/>
      <c r="J35" s="112" t="s">
        <v>49</v>
      </c>
      <c r="K35" s="111">
        <v>7</v>
      </c>
      <c r="L35" s="51"/>
      <c r="M35" s="51"/>
      <c r="N35" s="51"/>
      <c r="O35" s="51"/>
      <c r="P35" s="51"/>
      <c r="Q35" s="8"/>
      <c r="R35" s="8"/>
    </row>
    <row r="36" spans="1:18" ht="11" customHeight="1" x14ac:dyDescent="0.3">
      <c r="B36" s="171" t="s">
        <v>395</v>
      </c>
      <c r="C36" s="174">
        <v>1.2</v>
      </c>
      <c r="D36" s="174">
        <v>1.2</v>
      </c>
      <c r="E36" s="174">
        <v>1.2</v>
      </c>
      <c r="F36" s="173"/>
      <c r="G36" s="173"/>
      <c r="H36" s="110"/>
      <c r="I36" s="110"/>
      <c r="J36" s="112" t="s">
        <v>51</v>
      </c>
      <c r="K36" s="175" t="s">
        <v>428</v>
      </c>
      <c r="L36" s="51"/>
      <c r="M36" s="51"/>
      <c r="N36" s="51"/>
      <c r="O36" s="51"/>
      <c r="P36" s="51"/>
      <c r="Q36" s="8"/>
      <c r="R36" s="8"/>
    </row>
    <row r="37" spans="1:18" ht="11" customHeight="1" x14ac:dyDescent="0.3">
      <c r="B37" s="171" t="s">
        <v>96</v>
      </c>
      <c r="C37" s="176">
        <v>1.01</v>
      </c>
      <c r="D37" s="176">
        <v>1.01</v>
      </c>
      <c r="E37" s="176">
        <v>1.01</v>
      </c>
      <c r="F37" s="173"/>
      <c r="G37" s="173"/>
      <c r="H37" s="110"/>
      <c r="I37" s="110"/>
      <c r="J37" s="112" t="s">
        <v>58</v>
      </c>
      <c r="K37" s="111">
        <v>7</v>
      </c>
      <c r="L37" s="51"/>
      <c r="M37" s="51"/>
      <c r="N37" s="51"/>
      <c r="O37" s="51"/>
      <c r="P37" s="51"/>
      <c r="Q37" s="8"/>
      <c r="R37" s="8"/>
    </row>
    <row r="38" spans="1:18" ht="11" customHeight="1" x14ac:dyDescent="0.3">
      <c r="B38" s="171" t="s">
        <v>97</v>
      </c>
      <c r="C38" s="176">
        <v>0.81</v>
      </c>
      <c r="D38" s="176">
        <v>0.84</v>
      </c>
      <c r="E38" s="176">
        <v>0.87</v>
      </c>
      <c r="F38" s="173"/>
      <c r="G38" s="173"/>
      <c r="H38" s="110"/>
      <c r="I38" s="110"/>
      <c r="J38" s="112" t="s">
        <v>98</v>
      </c>
      <c r="K38" s="175" t="s">
        <v>427</v>
      </c>
      <c r="L38" s="51"/>
      <c r="M38" s="51"/>
      <c r="N38" s="51"/>
      <c r="O38" s="51"/>
      <c r="P38" s="51"/>
      <c r="Q38" s="8"/>
      <c r="R38" s="8"/>
    </row>
    <row r="39" spans="1:18" ht="11" customHeight="1" x14ac:dyDescent="0.3">
      <c r="B39" s="171" t="s">
        <v>99</v>
      </c>
      <c r="C39" s="177">
        <v>19</v>
      </c>
      <c r="D39" s="177">
        <v>23</v>
      </c>
      <c r="E39" s="177">
        <v>26</v>
      </c>
      <c r="F39" s="173" t="s">
        <v>100</v>
      </c>
      <c r="G39" s="173"/>
      <c r="H39" s="110"/>
      <c r="I39" s="110"/>
      <c r="J39" s="112"/>
      <c r="K39" s="111">
        <v>6</v>
      </c>
      <c r="L39" s="51"/>
      <c r="M39" s="51"/>
      <c r="N39" s="51"/>
      <c r="O39" s="51"/>
      <c r="P39" s="51"/>
      <c r="Q39" s="8"/>
      <c r="R39" s="8"/>
    </row>
    <row r="40" spans="1:18" ht="11" customHeight="1" x14ac:dyDescent="0.3">
      <c r="B40" s="171" t="s">
        <v>101</v>
      </c>
      <c r="C40" s="177">
        <v>100</v>
      </c>
      <c r="D40" s="177">
        <v>100</v>
      </c>
      <c r="E40" s="177">
        <v>100</v>
      </c>
      <c r="F40" s="173" t="s">
        <v>100</v>
      </c>
      <c r="G40" s="173"/>
      <c r="H40" s="110"/>
      <c r="I40" s="110"/>
      <c r="J40" s="112"/>
      <c r="K40" s="111">
        <v>6</v>
      </c>
      <c r="L40" s="51"/>
      <c r="M40" s="51"/>
      <c r="N40" s="51"/>
      <c r="O40" s="51"/>
      <c r="P40" s="51"/>
      <c r="Q40" s="8"/>
      <c r="R40" s="8"/>
    </row>
    <row r="41" spans="1:18" ht="11" customHeight="1" x14ac:dyDescent="0.3">
      <c r="A41" s="3"/>
      <c r="B41" s="178" t="s">
        <v>102</v>
      </c>
      <c r="C41" s="179">
        <v>15</v>
      </c>
      <c r="D41" s="179">
        <v>15</v>
      </c>
      <c r="E41" s="179">
        <v>15</v>
      </c>
      <c r="F41" s="180" t="s">
        <v>100</v>
      </c>
      <c r="G41" s="180"/>
      <c r="H41" s="181"/>
      <c r="I41" s="181"/>
      <c r="J41" s="88"/>
      <c r="K41" s="88">
        <v>6</v>
      </c>
      <c r="L41" s="51"/>
      <c r="M41" s="51"/>
      <c r="N41" s="51"/>
      <c r="O41" s="51"/>
      <c r="P41" s="51"/>
    </row>
    <row r="42" spans="1:18" ht="11" customHeight="1" x14ac:dyDescent="0.3">
      <c r="A42" s="3"/>
      <c r="B42" s="222" t="s">
        <v>103</v>
      </c>
      <c r="C42" s="223"/>
      <c r="D42" s="223"/>
      <c r="E42" s="223"/>
      <c r="F42" s="223"/>
      <c r="G42" s="223"/>
      <c r="H42" s="182"/>
      <c r="I42" s="182"/>
      <c r="J42" s="106"/>
      <c r="K42" s="107"/>
      <c r="L42" s="51"/>
      <c r="M42" s="52"/>
      <c r="N42" s="52"/>
      <c r="O42" s="52"/>
      <c r="P42" s="51"/>
    </row>
    <row r="43" spans="1:18" ht="11" customHeight="1" x14ac:dyDescent="0.3">
      <c r="A43" s="3"/>
      <c r="B43" s="183" t="s">
        <v>396</v>
      </c>
      <c r="C43" s="184">
        <v>1850</v>
      </c>
      <c r="D43" s="184">
        <v>1900</v>
      </c>
      <c r="E43" s="184">
        <v>2000</v>
      </c>
      <c r="F43" s="185"/>
      <c r="G43" s="185" t="s">
        <v>100</v>
      </c>
      <c r="H43" s="186"/>
      <c r="I43" s="186"/>
      <c r="J43" s="112" t="s">
        <v>429</v>
      </c>
      <c r="K43" s="111"/>
      <c r="L43" s="51"/>
      <c r="M43" s="52"/>
      <c r="N43" s="52"/>
      <c r="O43" s="52"/>
      <c r="P43" s="51"/>
    </row>
    <row r="44" spans="1:18" ht="11" customHeight="1" x14ac:dyDescent="0.3">
      <c r="A44" s="3"/>
      <c r="B44" s="171" t="s">
        <v>104</v>
      </c>
      <c r="C44" s="177">
        <v>1550</v>
      </c>
      <c r="D44" s="177">
        <v>1600</v>
      </c>
      <c r="E44" s="177">
        <v>1650</v>
      </c>
      <c r="F44" s="187"/>
      <c r="G44" s="187" t="s">
        <v>100</v>
      </c>
      <c r="H44" s="112"/>
      <c r="I44" s="112"/>
      <c r="J44" s="88" t="s">
        <v>430</v>
      </c>
      <c r="K44" s="88"/>
      <c r="L44" s="51"/>
      <c r="M44" s="52"/>
      <c r="N44" s="52"/>
      <c r="O44" s="52"/>
      <c r="P44" s="51"/>
    </row>
    <row r="45" spans="1:18" x14ac:dyDescent="0.3">
      <c r="A45" s="3"/>
      <c r="B45" s="49"/>
      <c r="C45" s="49"/>
      <c r="D45" s="49"/>
      <c r="E45" s="49"/>
      <c r="F45" s="49"/>
      <c r="G45" s="49"/>
      <c r="H45" s="49"/>
      <c r="I45" s="31"/>
      <c r="J45" s="31"/>
      <c r="K45" s="32"/>
      <c r="L45" s="51"/>
      <c r="M45" s="52"/>
      <c r="N45" s="52"/>
      <c r="O45" s="52"/>
      <c r="P45" s="51"/>
    </row>
    <row r="46" spans="1:18" s="1" customFormat="1" x14ac:dyDescent="0.3">
      <c r="A46" s="3" t="s">
        <v>22</v>
      </c>
      <c r="C46" s="12"/>
      <c r="D46" s="12"/>
      <c r="E46" s="12"/>
      <c r="F46" s="12"/>
      <c r="G46" s="12"/>
      <c r="L46" s="51"/>
      <c r="M46" s="52"/>
      <c r="N46" s="52"/>
      <c r="O46" s="52"/>
      <c r="P46" s="51"/>
    </row>
    <row r="47" spans="1:18" x14ac:dyDescent="0.3">
      <c r="A47" s="15">
        <v>1</v>
      </c>
      <c r="B47" s="15" t="s">
        <v>217</v>
      </c>
    </row>
    <row r="48" spans="1:18" x14ac:dyDescent="0.3">
      <c r="A48" s="15">
        <v>2</v>
      </c>
      <c r="B48" s="15" t="s">
        <v>105</v>
      </c>
    </row>
    <row r="49" spans="1:11" x14ac:dyDescent="0.3">
      <c r="A49" s="15">
        <v>3</v>
      </c>
      <c r="B49" s="15" t="s">
        <v>56</v>
      </c>
    </row>
    <row r="50" spans="1:11" x14ac:dyDescent="0.3">
      <c r="A50" s="15">
        <v>4</v>
      </c>
      <c r="B50" s="15" t="s">
        <v>37</v>
      </c>
    </row>
    <row r="51" spans="1:11" x14ac:dyDescent="0.3">
      <c r="A51" s="15">
        <v>5</v>
      </c>
      <c r="B51" s="15" t="s">
        <v>106</v>
      </c>
    </row>
    <row r="52" spans="1:11" x14ac:dyDescent="0.3">
      <c r="A52" s="15">
        <v>6</v>
      </c>
      <c r="B52" s="15" t="s">
        <v>391</v>
      </c>
    </row>
    <row r="53" spans="1:11" x14ac:dyDescent="0.3">
      <c r="A53" s="15">
        <v>7</v>
      </c>
      <c r="B53" s="15" t="s">
        <v>107</v>
      </c>
    </row>
    <row r="54" spans="1:11" x14ac:dyDescent="0.3">
      <c r="A54" s="15">
        <v>8</v>
      </c>
      <c r="B54" s="15" t="s">
        <v>108</v>
      </c>
    </row>
    <row r="55" spans="1:11" x14ac:dyDescent="0.3">
      <c r="A55" s="15">
        <v>9</v>
      </c>
      <c r="B55" s="15" t="s">
        <v>385</v>
      </c>
    </row>
    <row r="56" spans="1:11" x14ac:dyDescent="0.3">
      <c r="A56" s="15">
        <v>10</v>
      </c>
      <c r="B56" s="15" t="s">
        <v>386</v>
      </c>
    </row>
    <row r="57" spans="1:11" x14ac:dyDescent="0.3">
      <c r="A57" s="3" t="s">
        <v>23</v>
      </c>
    </row>
    <row r="58" spans="1:11" x14ac:dyDescent="0.3">
      <c r="A58" s="14" t="s">
        <v>9</v>
      </c>
      <c r="B58" s="47" t="s">
        <v>109</v>
      </c>
      <c r="C58" s="46"/>
      <c r="D58" s="46"/>
      <c r="E58" s="46"/>
      <c r="F58" s="46"/>
      <c r="G58" s="46"/>
      <c r="H58" s="46"/>
      <c r="I58" s="46"/>
      <c r="J58" s="46"/>
      <c r="K58" s="46"/>
    </row>
    <row r="59" spans="1:11" ht="13.5" customHeight="1" x14ac:dyDescent="0.3">
      <c r="A59" s="14" t="s">
        <v>12</v>
      </c>
      <c r="B59" s="47" t="s">
        <v>110</v>
      </c>
      <c r="C59" s="46"/>
      <c r="D59" s="46"/>
      <c r="E59" s="46"/>
      <c r="F59" s="46"/>
      <c r="G59" s="46"/>
      <c r="H59" s="46"/>
      <c r="I59" s="46"/>
      <c r="J59" s="46"/>
      <c r="K59" s="46"/>
    </row>
    <row r="60" spans="1:11" ht="15" customHeight="1" x14ac:dyDescent="0.3">
      <c r="A60" s="14" t="s">
        <v>42</v>
      </c>
      <c r="B60" s="47" t="s">
        <v>111</v>
      </c>
      <c r="C60" s="46"/>
      <c r="D60" s="46"/>
      <c r="E60" s="46"/>
      <c r="F60" s="46"/>
      <c r="G60" s="46"/>
      <c r="H60" s="46"/>
      <c r="I60" s="46"/>
      <c r="J60" s="46"/>
      <c r="K60" s="46"/>
    </row>
    <row r="61" spans="1:11" x14ac:dyDescent="0.3">
      <c r="A61" s="14" t="s">
        <v>38</v>
      </c>
      <c r="B61" s="47" t="s">
        <v>112</v>
      </c>
      <c r="C61" s="46"/>
      <c r="D61" s="46"/>
      <c r="E61" s="46"/>
      <c r="F61" s="46"/>
      <c r="G61" s="46"/>
      <c r="H61" s="46"/>
      <c r="I61" s="46"/>
      <c r="J61" s="46"/>
      <c r="K61" s="46"/>
    </row>
    <row r="62" spans="1:11" x14ac:dyDescent="0.3">
      <c r="A62" s="14" t="s">
        <v>44</v>
      </c>
      <c r="B62" s="47" t="s">
        <v>52</v>
      </c>
      <c r="C62" s="46"/>
      <c r="D62" s="46"/>
      <c r="E62" s="46"/>
      <c r="F62" s="46"/>
      <c r="G62" s="46"/>
      <c r="H62" s="46"/>
      <c r="I62" s="46"/>
      <c r="J62" s="46"/>
      <c r="K62" s="46"/>
    </row>
    <row r="63" spans="1:11" ht="26.25" customHeight="1" x14ac:dyDescent="0.3">
      <c r="A63" s="14" t="s">
        <v>49</v>
      </c>
      <c r="B63" s="219" t="s">
        <v>113</v>
      </c>
      <c r="C63" s="219"/>
      <c r="D63" s="219"/>
      <c r="E63" s="219"/>
      <c r="F63" s="219"/>
      <c r="G63" s="219"/>
      <c r="H63" s="219"/>
      <c r="I63" s="219"/>
      <c r="J63" s="219"/>
      <c r="K63" s="219"/>
    </row>
    <row r="64" spans="1:11" ht="39.75" customHeight="1" x14ac:dyDescent="0.3">
      <c r="A64" s="14" t="s">
        <v>51</v>
      </c>
      <c r="B64" s="219" t="s">
        <v>114</v>
      </c>
      <c r="C64" s="219"/>
      <c r="D64" s="219"/>
      <c r="E64" s="219"/>
      <c r="F64" s="219"/>
      <c r="G64" s="219"/>
      <c r="H64" s="219"/>
      <c r="I64" s="219"/>
      <c r="J64" s="219"/>
      <c r="K64" s="219"/>
    </row>
    <row r="65" spans="1:11" ht="39" customHeight="1" x14ac:dyDescent="0.3">
      <c r="A65" s="14" t="s">
        <v>58</v>
      </c>
      <c r="B65" s="219" t="s">
        <v>115</v>
      </c>
      <c r="C65" s="219"/>
      <c r="D65" s="219"/>
      <c r="E65" s="219"/>
      <c r="F65" s="219"/>
      <c r="G65" s="219"/>
      <c r="H65" s="219"/>
      <c r="I65" s="219"/>
      <c r="J65" s="219"/>
      <c r="K65" s="219"/>
    </row>
    <row r="66" spans="1:11" ht="51" customHeight="1" x14ac:dyDescent="0.3">
      <c r="A66" s="14" t="s">
        <v>98</v>
      </c>
      <c r="B66" s="219" t="s">
        <v>116</v>
      </c>
      <c r="C66" s="219"/>
      <c r="D66" s="219"/>
      <c r="E66" s="219"/>
      <c r="F66" s="219"/>
      <c r="G66" s="219"/>
      <c r="H66" s="219"/>
      <c r="I66" s="219"/>
      <c r="J66" s="219"/>
      <c r="K66" s="219"/>
    </row>
    <row r="67" spans="1:11" ht="25.5" customHeight="1" x14ac:dyDescent="0.3">
      <c r="A67" s="14" t="s">
        <v>117</v>
      </c>
      <c r="B67" s="219" t="s">
        <v>118</v>
      </c>
      <c r="C67" s="219"/>
      <c r="D67" s="219"/>
      <c r="E67" s="219"/>
      <c r="F67" s="219"/>
      <c r="G67" s="219"/>
      <c r="H67" s="219"/>
      <c r="I67" s="219"/>
      <c r="J67" s="219"/>
      <c r="K67" s="219"/>
    </row>
    <row r="68" spans="1:11" ht="24.75" customHeight="1" x14ac:dyDescent="0.3">
      <c r="A68" s="14" t="s">
        <v>119</v>
      </c>
      <c r="B68" s="219" t="s">
        <v>120</v>
      </c>
      <c r="C68" s="219"/>
      <c r="D68" s="219"/>
      <c r="E68" s="219"/>
      <c r="F68" s="219"/>
      <c r="G68" s="219"/>
      <c r="H68" s="219"/>
      <c r="I68" s="219"/>
      <c r="J68" s="219"/>
      <c r="K68" s="219"/>
    </row>
    <row r="69" spans="1:11" ht="16.5" customHeight="1" x14ac:dyDescent="0.3">
      <c r="A69" s="14" t="s">
        <v>121</v>
      </c>
      <c r="B69" s="47" t="s">
        <v>122</v>
      </c>
      <c r="C69" s="46"/>
      <c r="D69" s="46"/>
      <c r="E69" s="46"/>
      <c r="F69" s="46"/>
      <c r="G69" s="46"/>
      <c r="H69" s="46"/>
      <c r="I69" s="46"/>
      <c r="J69" s="46"/>
      <c r="K69" s="46"/>
    </row>
    <row r="70" spans="1:11" ht="63" customHeight="1" x14ac:dyDescent="0.3">
      <c r="A70" s="14" t="s">
        <v>123</v>
      </c>
      <c r="B70" s="219" t="s">
        <v>124</v>
      </c>
      <c r="C70" s="219"/>
      <c r="D70" s="219"/>
      <c r="E70" s="219"/>
      <c r="F70" s="219"/>
      <c r="G70" s="219"/>
      <c r="H70" s="219"/>
      <c r="I70" s="219"/>
      <c r="J70" s="219"/>
      <c r="K70" s="219"/>
    </row>
    <row r="71" spans="1:11" ht="14.25" customHeight="1" x14ac:dyDescent="0.3">
      <c r="A71" s="14" t="s">
        <v>125</v>
      </c>
      <c r="B71" s="47" t="s">
        <v>126</v>
      </c>
      <c r="C71" s="46"/>
      <c r="D71" s="46"/>
      <c r="E71" s="46"/>
      <c r="F71" s="46"/>
      <c r="G71" s="46"/>
      <c r="H71" s="46"/>
      <c r="I71" s="46"/>
      <c r="J71" s="46"/>
      <c r="K71" s="46"/>
    </row>
    <row r="72" spans="1:11" ht="15.75" customHeight="1" x14ac:dyDescent="0.3">
      <c r="A72" s="14" t="s">
        <v>94</v>
      </c>
      <c r="B72" s="47" t="s">
        <v>387</v>
      </c>
      <c r="C72" s="46"/>
      <c r="D72" s="46"/>
      <c r="E72" s="46"/>
      <c r="F72" s="46"/>
      <c r="G72" s="46"/>
      <c r="H72" s="46"/>
      <c r="I72" s="46"/>
      <c r="J72" s="46"/>
      <c r="K72" s="46"/>
    </row>
    <row r="73" spans="1:11" x14ac:dyDescent="0.3">
      <c r="A73" s="14" t="s">
        <v>127</v>
      </c>
      <c r="B73" s="15" t="s">
        <v>57</v>
      </c>
    </row>
  </sheetData>
  <mergeCells count="16">
    <mergeCell ref="B65:K65"/>
    <mergeCell ref="B66:K66"/>
    <mergeCell ref="B67:K67"/>
    <mergeCell ref="B68:K68"/>
    <mergeCell ref="B70:K70"/>
    <mergeCell ref="B64:K64"/>
    <mergeCell ref="C3:K3"/>
    <mergeCell ref="M3:R3"/>
    <mergeCell ref="F4:G4"/>
    <mergeCell ref="H4:I4"/>
    <mergeCell ref="L5:R5"/>
    <mergeCell ref="M6:R6"/>
    <mergeCell ref="L23:R23"/>
    <mergeCell ref="L33:R33"/>
    <mergeCell ref="B42:G42"/>
    <mergeCell ref="B63:K63"/>
  </mergeCells>
  <pageMargins left="0.70866141732283472" right="0.70866141732283472" top="0.74803149606299213" bottom="0.74803149606299213" header="0.31496062992125984" footer="0.31496062992125984"/>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1"/>
  <sheetViews>
    <sheetView tabSelected="1" topLeftCell="A3" zoomScale="90" zoomScaleNormal="90" zoomScaleSheetLayoutView="120" workbookViewId="0">
      <selection activeCell="I7" sqref="I7"/>
    </sheetView>
  </sheetViews>
  <sheetFormatPr defaultColWidth="9.08984375" defaultRowHeight="14" x14ac:dyDescent="0.3"/>
  <cols>
    <col min="1" max="1" width="3" style="1" customWidth="1"/>
    <col min="2" max="2" width="38.54296875" style="1" customWidth="1"/>
    <col min="3" max="11" width="7.36328125" style="1" customWidth="1"/>
    <col min="12" max="12" width="6.6328125" style="1" customWidth="1"/>
    <col min="13" max="13" width="30.08984375" style="49" customWidth="1"/>
    <col min="14" max="14" width="10.36328125" style="49" customWidth="1"/>
    <col min="15" max="15" width="9.6328125" style="49" customWidth="1"/>
    <col min="16" max="16" width="10" style="49" customWidth="1"/>
    <col min="17" max="17" width="7.90625" style="49" customWidth="1"/>
    <col min="18" max="18" width="7.08984375" style="49" customWidth="1"/>
    <col min="19" max="19" width="7.6328125" style="49" customWidth="1"/>
    <col min="20" max="16384" width="9.08984375" style="49"/>
  </cols>
  <sheetData>
    <row r="1" spans="2:19" ht="20" x14ac:dyDescent="0.4">
      <c r="B1" s="2" t="s">
        <v>0</v>
      </c>
      <c r="M1" s="48"/>
      <c r="N1" s="48"/>
      <c r="O1" s="48"/>
      <c r="P1" s="48"/>
      <c r="Q1" s="48"/>
      <c r="R1" s="48"/>
      <c r="S1" s="48"/>
    </row>
    <row r="2" spans="2:19" x14ac:dyDescent="0.3">
      <c r="M2" s="48"/>
      <c r="N2" s="48"/>
      <c r="O2" s="48"/>
      <c r="P2" s="48"/>
      <c r="Q2" s="48"/>
      <c r="R2" s="48"/>
      <c r="S2" s="48"/>
    </row>
    <row r="3" spans="2:19" ht="11" customHeight="1" x14ac:dyDescent="0.3">
      <c r="B3" s="56" t="s">
        <v>1</v>
      </c>
      <c r="C3" s="211" t="s">
        <v>128</v>
      </c>
      <c r="D3" s="211"/>
      <c r="E3" s="211"/>
      <c r="F3" s="211"/>
      <c r="G3" s="211"/>
      <c r="H3" s="211"/>
      <c r="I3" s="211"/>
      <c r="J3" s="211"/>
      <c r="K3" s="212"/>
      <c r="M3" s="43"/>
      <c r="N3" s="213"/>
      <c r="O3" s="214"/>
      <c r="P3" s="214"/>
      <c r="Q3" s="214"/>
      <c r="R3" s="214"/>
      <c r="S3" s="214"/>
    </row>
    <row r="4" spans="2:19" ht="11" customHeight="1" x14ac:dyDescent="0.3">
      <c r="B4" s="57"/>
      <c r="C4" s="58">
        <v>2020</v>
      </c>
      <c r="D4" s="58">
        <v>2030</v>
      </c>
      <c r="E4" s="58">
        <v>2050</v>
      </c>
      <c r="F4" s="215" t="s">
        <v>33</v>
      </c>
      <c r="G4" s="212"/>
      <c r="H4" s="215" t="s">
        <v>2</v>
      </c>
      <c r="I4" s="212"/>
      <c r="J4" s="58" t="s">
        <v>3</v>
      </c>
      <c r="K4" s="58" t="s">
        <v>4</v>
      </c>
      <c r="M4" s="6"/>
      <c r="N4" s="45"/>
      <c r="O4" s="45"/>
      <c r="P4" s="45"/>
      <c r="Q4" s="45"/>
      <c r="R4" s="45"/>
      <c r="S4" s="45"/>
    </row>
    <row r="5" spans="2:19" ht="11" customHeight="1" x14ac:dyDescent="0.3">
      <c r="B5" s="59" t="s">
        <v>5</v>
      </c>
      <c r="C5" s="106"/>
      <c r="D5" s="106"/>
      <c r="E5" s="106"/>
      <c r="F5" s="60" t="s">
        <v>6</v>
      </c>
      <c r="G5" s="60" t="s">
        <v>7</v>
      </c>
      <c r="H5" s="60" t="s">
        <v>6</v>
      </c>
      <c r="I5" s="60" t="s">
        <v>7</v>
      </c>
      <c r="J5" s="106"/>
      <c r="K5" s="107"/>
      <c r="M5" s="210"/>
      <c r="N5" s="210"/>
      <c r="O5" s="210"/>
      <c r="P5" s="210"/>
      <c r="Q5" s="210"/>
      <c r="R5" s="210"/>
      <c r="S5" s="210"/>
    </row>
    <row r="6" spans="2:19" ht="11" customHeight="1" x14ac:dyDescent="0.3">
      <c r="B6" s="108" t="s">
        <v>8</v>
      </c>
      <c r="C6" s="141">
        <v>3</v>
      </c>
      <c r="D6" s="141">
        <v>4</v>
      </c>
      <c r="E6" s="141">
        <v>5</v>
      </c>
      <c r="F6" s="141"/>
      <c r="G6" s="141"/>
      <c r="H6" s="141"/>
      <c r="I6" s="141"/>
      <c r="J6" s="77"/>
      <c r="K6" s="65">
        <v>3</v>
      </c>
      <c r="M6" s="7"/>
      <c r="N6" s="216"/>
      <c r="O6" s="217"/>
      <c r="P6" s="217"/>
      <c r="Q6" s="217"/>
      <c r="R6" s="217"/>
      <c r="S6" s="217"/>
    </row>
    <row r="7" spans="2:19" ht="11" customHeight="1" x14ac:dyDescent="0.3">
      <c r="B7" s="108" t="s">
        <v>26</v>
      </c>
      <c r="C7" s="86">
        <v>30</v>
      </c>
      <c r="D7" s="86">
        <v>80</v>
      </c>
      <c r="E7" s="86">
        <v>100</v>
      </c>
      <c r="F7" s="86">
        <v>30</v>
      </c>
      <c r="G7" s="86">
        <v>30</v>
      </c>
      <c r="H7" s="86">
        <v>100</v>
      </c>
      <c r="I7" s="86">
        <v>100</v>
      </c>
      <c r="J7" s="77"/>
      <c r="K7" s="65">
        <v>1</v>
      </c>
      <c r="M7" s="7"/>
      <c r="N7" s="44"/>
      <c r="O7" s="50"/>
      <c r="P7" s="50"/>
      <c r="Q7" s="50"/>
      <c r="R7" s="50"/>
      <c r="S7" s="50"/>
    </row>
    <row r="8" spans="2:19" ht="11" customHeight="1" x14ac:dyDescent="0.3">
      <c r="B8" s="108" t="s">
        <v>10</v>
      </c>
      <c r="C8" s="86"/>
      <c r="D8" s="86"/>
      <c r="E8" s="86"/>
      <c r="F8" s="86"/>
      <c r="G8" s="86"/>
      <c r="H8" s="86"/>
      <c r="I8" s="86"/>
      <c r="J8" s="77" t="s">
        <v>9</v>
      </c>
      <c r="K8" s="67"/>
      <c r="M8" s="7"/>
      <c r="N8" s="8"/>
      <c r="O8" s="8"/>
      <c r="P8" s="8"/>
      <c r="Q8" s="8"/>
      <c r="R8" s="8"/>
      <c r="S8" s="8"/>
    </row>
    <row r="9" spans="2:19" ht="11" customHeight="1" x14ac:dyDescent="0.3">
      <c r="B9" s="152" t="s">
        <v>11</v>
      </c>
      <c r="C9" s="86"/>
      <c r="D9" s="86"/>
      <c r="E9" s="86"/>
      <c r="F9" s="86"/>
      <c r="G9" s="86"/>
      <c r="H9" s="86"/>
      <c r="I9" s="86"/>
      <c r="J9" s="128"/>
      <c r="K9" s="70"/>
      <c r="M9" s="7"/>
      <c r="N9" s="8"/>
      <c r="O9" s="8"/>
      <c r="P9" s="8"/>
      <c r="Q9" s="8"/>
      <c r="R9" s="8"/>
      <c r="S9" s="8"/>
    </row>
    <row r="10" spans="2:19" ht="11" customHeight="1" x14ac:dyDescent="0.3">
      <c r="B10" s="108" t="s">
        <v>13</v>
      </c>
      <c r="C10" s="188">
        <v>2.5</v>
      </c>
      <c r="D10" s="188">
        <v>2</v>
      </c>
      <c r="E10" s="188">
        <v>2</v>
      </c>
      <c r="F10" s="86"/>
      <c r="G10" s="86"/>
      <c r="H10" s="86"/>
      <c r="I10" s="86"/>
      <c r="J10" s="77"/>
      <c r="K10" s="65"/>
      <c r="M10" s="9"/>
      <c r="N10" s="10"/>
      <c r="O10" s="10"/>
      <c r="P10" s="10"/>
      <c r="Q10" s="10"/>
      <c r="R10" s="10"/>
      <c r="S10" s="8"/>
    </row>
    <row r="11" spans="2:19" ht="11" customHeight="1" x14ac:dyDescent="0.3">
      <c r="B11" s="57" t="s">
        <v>14</v>
      </c>
      <c r="C11" s="96">
        <v>0.16</v>
      </c>
      <c r="D11" s="96">
        <v>0.16</v>
      </c>
      <c r="E11" s="96">
        <v>0.16</v>
      </c>
      <c r="F11" s="96">
        <v>0.05</v>
      </c>
      <c r="G11" s="96">
        <v>0.26</v>
      </c>
      <c r="H11" s="96">
        <v>0.05</v>
      </c>
      <c r="I11" s="96">
        <v>0.26</v>
      </c>
      <c r="J11" s="77"/>
      <c r="K11" s="65">
        <v>3</v>
      </c>
      <c r="M11" s="9"/>
      <c r="N11" s="10"/>
      <c r="O11" s="10"/>
      <c r="P11" s="10"/>
      <c r="Q11" s="10"/>
      <c r="R11" s="10"/>
      <c r="S11" s="8"/>
    </row>
    <row r="12" spans="2:19" ht="11" customHeight="1" x14ac:dyDescent="0.3">
      <c r="B12" s="57" t="s">
        <v>15</v>
      </c>
      <c r="C12" s="66">
        <v>27</v>
      </c>
      <c r="D12" s="66">
        <v>30</v>
      </c>
      <c r="E12" s="66">
        <v>30</v>
      </c>
      <c r="F12" s="66">
        <v>25</v>
      </c>
      <c r="G12" s="66">
        <v>35</v>
      </c>
      <c r="H12" s="66">
        <v>25</v>
      </c>
      <c r="I12" s="66">
        <v>40</v>
      </c>
      <c r="J12" s="77"/>
      <c r="K12" s="65">
        <v>3</v>
      </c>
      <c r="M12" s="7"/>
      <c r="N12" s="8"/>
      <c r="O12" s="8"/>
      <c r="P12" s="8"/>
      <c r="Q12" s="8"/>
      <c r="R12" s="8"/>
      <c r="S12" s="8"/>
    </row>
    <row r="13" spans="2:19" ht="11" customHeight="1" x14ac:dyDescent="0.3">
      <c r="B13" s="57" t="s">
        <v>16</v>
      </c>
      <c r="C13" s="141">
        <v>1.5</v>
      </c>
      <c r="D13" s="141">
        <v>1.5</v>
      </c>
      <c r="E13" s="141">
        <v>1.5</v>
      </c>
      <c r="F13" s="141">
        <v>1.5</v>
      </c>
      <c r="G13" s="141">
        <v>1.5</v>
      </c>
      <c r="H13" s="141">
        <v>1.5</v>
      </c>
      <c r="I13" s="141">
        <v>1.5</v>
      </c>
      <c r="J13" s="77"/>
      <c r="K13" s="65">
        <v>1</v>
      </c>
      <c r="M13" s="7"/>
      <c r="N13" s="8"/>
      <c r="O13" s="8"/>
      <c r="P13" s="8"/>
      <c r="Q13" s="8"/>
      <c r="R13" s="8"/>
      <c r="S13" s="8"/>
    </row>
    <row r="14" spans="2:19" ht="11" customHeight="1" x14ac:dyDescent="0.3">
      <c r="B14" s="153" t="s">
        <v>471</v>
      </c>
      <c r="C14" s="86">
        <v>14</v>
      </c>
      <c r="D14" s="86">
        <v>14</v>
      </c>
      <c r="E14" s="86">
        <v>14</v>
      </c>
      <c r="F14" s="134"/>
      <c r="G14" s="134"/>
      <c r="H14" s="134"/>
      <c r="I14" s="134"/>
      <c r="J14" s="88"/>
      <c r="K14" s="77">
        <v>1</v>
      </c>
      <c r="M14" s="7"/>
      <c r="N14" s="8"/>
      <c r="O14" s="8"/>
      <c r="P14" s="8"/>
      <c r="Q14" s="8"/>
      <c r="R14" s="8"/>
      <c r="S14" s="8"/>
    </row>
    <row r="15" spans="2:19" ht="11" customHeight="1" x14ac:dyDescent="0.3">
      <c r="B15" s="135" t="s">
        <v>28</v>
      </c>
      <c r="C15" s="137"/>
      <c r="D15" s="137"/>
      <c r="E15" s="137"/>
      <c r="F15" s="137"/>
      <c r="G15" s="137"/>
      <c r="H15" s="137"/>
      <c r="I15" s="137"/>
      <c r="J15" s="138"/>
      <c r="K15" s="81"/>
      <c r="M15" s="7"/>
      <c r="N15" s="8"/>
      <c r="O15" s="8"/>
      <c r="P15" s="8"/>
      <c r="Q15" s="8"/>
      <c r="R15" s="8"/>
      <c r="S15" s="8"/>
    </row>
    <row r="16" spans="2:19" ht="11" customHeight="1" x14ac:dyDescent="0.3">
      <c r="B16" s="153" t="s">
        <v>29</v>
      </c>
      <c r="C16" s="86" t="s">
        <v>35</v>
      </c>
      <c r="D16" s="86" t="s">
        <v>35</v>
      </c>
      <c r="E16" s="86" t="s">
        <v>35</v>
      </c>
      <c r="F16" s="86" t="s">
        <v>35</v>
      </c>
      <c r="G16" s="86" t="s">
        <v>35</v>
      </c>
      <c r="H16" s="86" t="s">
        <v>35</v>
      </c>
      <c r="I16" s="86" t="s">
        <v>35</v>
      </c>
      <c r="J16" s="77"/>
      <c r="K16" s="67"/>
      <c r="M16" s="7"/>
      <c r="N16" s="8"/>
      <c r="O16" s="8"/>
      <c r="P16" s="8"/>
      <c r="Q16" s="8"/>
      <c r="R16" s="8"/>
      <c r="S16" s="8"/>
    </row>
    <row r="17" spans="2:19" ht="11" customHeight="1" x14ac:dyDescent="0.3">
      <c r="B17" s="153" t="s">
        <v>30</v>
      </c>
      <c r="C17" s="86" t="s">
        <v>35</v>
      </c>
      <c r="D17" s="86" t="s">
        <v>35</v>
      </c>
      <c r="E17" s="86" t="s">
        <v>35</v>
      </c>
      <c r="F17" s="86" t="s">
        <v>35</v>
      </c>
      <c r="G17" s="86" t="s">
        <v>35</v>
      </c>
      <c r="H17" s="86" t="s">
        <v>35</v>
      </c>
      <c r="I17" s="134" t="s">
        <v>35</v>
      </c>
      <c r="J17" s="88"/>
      <c r="K17" s="67"/>
      <c r="M17" s="7"/>
      <c r="N17" s="8"/>
      <c r="O17" s="8"/>
      <c r="P17" s="8"/>
      <c r="Q17" s="8"/>
      <c r="R17" s="8"/>
      <c r="S17" s="8"/>
    </row>
    <row r="18" spans="2:19" ht="11" customHeight="1" x14ac:dyDescent="0.3">
      <c r="B18" s="59" t="s">
        <v>65</v>
      </c>
      <c r="C18" s="83"/>
      <c r="D18" s="83"/>
      <c r="E18" s="83"/>
      <c r="F18" s="83"/>
      <c r="G18" s="83"/>
      <c r="H18" s="83"/>
      <c r="I18" s="83"/>
      <c r="J18" s="84"/>
      <c r="K18" s="85"/>
      <c r="M18" s="7"/>
      <c r="N18" s="8"/>
      <c r="O18" s="8"/>
      <c r="P18" s="8"/>
      <c r="Q18" s="8"/>
      <c r="R18" s="8"/>
      <c r="S18" s="8"/>
    </row>
    <row r="19" spans="2:19" ht="11" customHeight="1" x14ac:dyDescent="0.3">
      <c r="B19" s="57" t="s">
        <v>60</v>
      </c>
      <c r="C19" s="86" t="s">
        <v>35</v>
      </c>
      <c r="D19" s="86" t="s">
        <v>35</v>
      </c>
      <c r="E19" s="86" t="s">
        <v>35</v>
      </c>
      <c r="F19" s="86" t="s">
        <v>35</v>
      </c>
      <c r="G19" s="86" t="s">
        <v>35</v>
      </c>
      <c r="H19" s="86" t="s">
        <v>35</v>
      </c>
      <c r="I19" s="86" t="s">
        <v>35</v>
      </c>
      <c r="J19" s="77" t="s">
        <v>38</v>
      </c>
      <c r="K19" s="65"/>
      <c r="L19" s="3"/>
      <c r="M19" s="7"/>
      <c r="N19" s="8"/>
      <c r="O19" s="8"/>
      <c r="P19" s="8"/>
      <c r="Q19" s="8"/>
      <c r="R19" s="8"/>
      <c r="S19" s="8"/>
    </row>
    <row r="20" spans="2:19" ht="11" customHeight="1" x14ac:dyDescent="0.3">
      <c r="B20" s="57" t="s">
        <v>17</v>
      </c>
      <c r="C20" s="86" t="s">
        <v>35</v>
      </c>
      <c r="D20" s="86" t="s">
        <v>35</v>
      </c>
      <c r="E20" s="86" t="s">
        <v>35</v>
      </c>
      <c r="F20" s="86" t="s">
        <v>35</v>
      </c>
      <c r="G20" s="86" t="s">
        <v>35</v>
      </c>
      <c r="H20" s="86" t="s">
        <v>35</v>
      </c>
      <c r="I20" s="86" t="s">
        <v>35</v>
      </c>
      <c r="J20" s="128" t="s">
        <v>38</v>
      </c>
      <c r="K20" s="65"/>
      <c r="M20" s="7"/>
      <c r="N20" s="8"/>
      <c r="O20" s="8"/>
      <c r="P20" s="8"/>
      <c r="Q20" s="8"/>
      <c r="R20" s="8"/>
      <c r="S20" s="8"/>
    </row>
    <row r="21" spans="2:19" ht="11" customHeight="1" x14ac:dyDescent="0.3">
      <c r="B21" s="57" t="s">
        <v>18</v>
      </c>
      <c r="C21" s="86" t="s">
        <v>35</v>
      </c>
      <c r="D21" s="86" t="s">
        <v>35</v>
      </c>
      <c r="E21" s="86" t="s">
        <v>35</v>
      </c>
      <c r="F21" s="86" t="s">
        <v>35</v>
      </c>
      <c r="G21" s="86" t="s">
        <v>35</v>
      </c>
      <c r="H21" s="86" t="s">
        <v>35</v>
      </c>
      <c r="I21" s="86" t="s">
        <v>35</v>
      </c>
      <c r="J21" s="128"/>
      <c r="K21" s="65"/>
      <c r="M21" s="7"/>
      <c r="N21" s="8"/>
      <c r="O21" s="8"/>
      <c r="P21" s="8"/>
      <c r="Q21" s="8"/>
      <c r="R21" s="8"/>
      <c r="S21" s="8"/>
    </row>
    <row r="22" spans="2:19" ht="11" customHeight="1" x14ac:dyDescent="0.3">
      <c r="B22" s="57" t="s">
        <v>19</v>
      </c>
      <c r="C22" s="86" t="s">
        <v>35</v>
      </c>
      <c r="D22" s="86" t="s">
        <v>35</v>
      </c>
      <c r="E22" s="86" t="s">
        <v>35</v>
      </c>
      <c r="F22" s="86" t="s">
        <v>35</v>
      </c>
      <c r="G22" s="86" t="s">
        <v>35</v>
      </c>
      <c r="H22" s="86" t="s">
        <v>35</v>
      </c>
      <c r="I22" s="86" t="s">
        <v>35</v>
      </c>
      <c r="J22" s="128"/>
      <c r="K22" s="65"/>
      <c r="M22" s="7"/>
      <c r="N22" s="8"/>
      <c r="O22" s="8"/>
      <c r="P22" s="8"/>
      <c r="Q22" s="8"/>
      <c r="R22" s="8"/>
      <c r="S22" s="8"/>
    </row>
    <row r="23" spans="2:19" ht="11" customHeight="1" x14ac:dyDescent="0.3">
      <c r="B23" s="59" t="s">
        <v>20</v>
      </c>
      <c r="C23" s="89"/>
      <c r="D23" s="90"/>
      <c r="E23" s="90"/>
      <c r="F23" s="90"/>
      <c r="G23" s="90"/>
      <c r="H23" s="90"/>
      <c r="I23" s="90"/>
      <c r="J23" s="91"/>
      <c r="K23" s="92"/>
      <c r="M23" s="210"/>
      <c r="N23" s="210"/>
      <c r="O23" s="210"/>
      <c r="P23" s="210"/>
      <c r="Q23" s="210"/>
      <c r="R23" s="210"/>
      <c r="S23" s="210"/>
    </row>
    <row r="24" spans="2:19" ht="11" customHeight="1" x14ac:dyDescent="0.3">
      <c r="B24" s="57" t="s">
        <v>468</v>
      </c>
      <c r="C24" s="93">
        <v>0</v>
      </c>
      <c r="D24" s="93">
        <v>0</v>
      </c>
      <c r="E24" s="93">
        <v>0</v>
      </c>
      <c r="F24" s="93">
        <v>0</v>
      </c>
      <c r="G24" s="93">
        <v>0</v>
      </c>
      <c r="H24" s="93">
        <v>0</v>
      </c>
      <c r="I24" s="93">
        <v>0</v>
      </c>
      <c r="J24" s="94"/>
      <c r="K24" s="65"/>
      <c r="M24" s="7"/>
      <c r="N24" s="8"/>
      <c r="O24" s="8"/>
      <c r="P24" s="8"/>
      <c r="Q24" s="8"/>
      <c r="R24" s="8"/>
      <c r="S24" s="8"/>
    </row>
    <row r="25" spans="2:19" ht="11" customHeight="1" x14ac:dyDescent="0.3">
      <c r="B25" s="57" t="s">
        <v>469</v>
      </c>
      <c r="C25" s="93" t="s">
        <v>35</v>
      </c>
      <c r="D25" s="93" t="s">
        <v>35</v>
      </c>
      <c r="E25" s="93" t="s">
        <v>35</v>
      </c>
      <c r="F25" s="93" t="s">
        <v>35</v>
      </c>
      <c r="G25" s="93" t="s">
        <v>35</v>
      </c>
      <c r="H25" s="93" t="s">
        <v>35</v>
      </c>
      <c r="I25" s="93" t="s">
        <v>35</v>
      </c>
      <c r="J25" s="94"/>
      <c r="K25" s="65"/>
      <c r="M25" s="7"/>
      <c r="N25" s="8"/>
      <c r="O25" s="8"/>
      <c r="P25" s="8"/>
      <c r="Q25" s="8"/>
      <c r="R25" s="8"/>
      <c r="S25" s="8"/>
    </row>
    <row r="26" spans="2:19" ht="11" customHeight="1" x14ac:dyDescent="0.3">
      <c r="B26" s="57" t="s">
        <v>470</v>
      </c>
      <c r="C26" s="93">
        <v>0</v>
      </c>
      <c r="D26" s="93">
        <v>0</v>
      </c>
      <c r="E26" s="93">
        <v>0</v>
      </c>
      <c r="F26" s="93">
        <v>0</v>
      </c>
      <c r="G26" s="93">
        <v>0</v>
      </c>
      <c r="H26" s="93">
        <v>0</v>
      </c>
      <c r="I26" s="93">
        <v>0</v>
      </c>
      <c r="J26" s="95"/>
      <c r="K26" s="65"/>
      <c r="M26" s="7"/>
      <c r="N26" s="8"/>
      <c r="O26" s="8"/>
      <c r="P26" s="8"/>
      <c r="Q26" s="8"/>
      <c r="R26" s="8"/>
      <c r="S26" s="8"/>
    </row>
    <row r="27" spans="2:19" ht="11" customHeight="1" x14ac:dyDescent="0.3">
      <c r="B27" s="59" t="s">
        <v>21</v>
      </c>
      <c r="C27" s="90"/>
      <c r="D27" s="90"/>
      <c r="E27" s="90"/>
      <c r="F27" s="90"/>
      <c r="G27" s="90"/>
      <c r="H27" s="90"/>
      <c r="I27" s="90"/>
      <c r="J27" s="91"/>
      <c r="K27" s="92"/>
      <c r="M27" s="7"/>
      <c r="N27" s="8"/>
      <c r="O27" s="8"/>
      <c r="P27" s="8"/>
      <c r="Q27" s="8"/>
      <c r="R27" s="8"/>
      <c r="S27" s="8"/>
    </row>
    <row r="28" spans="2:19" ht="11" customHeight="1" x14ac:dyDescent="0.3">
      <c r="B28" s="57" t="s">
        <v>24</v>
      </c>
      <c r="C28" s="96">
        <v>1.6</v>
      </c>
      <c r="D28" s="97">
        <v>1.31</v>
      </c>
      <c r="E28" s="97">
        <v>1.1100000000000001</v>
      </c>
      <c r="F28" s="144" t="s">
        <v>129</v>
      </c>
      <c r="G28" s="144" t="s">
        <v>130</v>
      </c>
      <c r="H28" s="144" t="s">
        <v>131</v>
      </c>
      <c r="I28" s="149" t="s">
        <v>132</v>
      </c>
      <c r="J28" s="88" t="s">
        <v>42</v>
      </c>
      <c r="K28" s="65">
        <v>1</v>
      </c>
      <c r="M28" s="7"/>
      <c r="N28" s="11"/>
      <c r="O28" s="11"/>
      <c r="P28" s="11"/>
      <c r="Q28" s="11"/>
      <c r="R28" s="8"/>
      <c r="S28" s="8"/>
    </row>
    <row r="29" spans="2:19" ht="11" customHeight="1" x14ac:dyDescent="0.3">
      <c r="B29" s="57" t="s">
        <v>205</v>
      </c>
      <c r="C29" s="100">
        <v>65</v>
      </c>
      <c r="D29" s="100">
        <v>65</v>
      </c>
      <c r="E29" s="100">
        <v>65</v>
      </c>
      <c r="F29" s="146"/>
      <c r="G29" s="146"/>
      <c r="H29" s="146"/>
      <c r="I29" s="146"/>
      <c r="J29" s="88" t="s">
        <v>12</v>
      </c>
      <c r="K29" s="88" t="s">
        <v>466</v>
      </c>
      <c r="M29" s="7"/>
      <c r="N29" s="11"/>
      <c r="O29" s="11"/>
      <c r="P29" s="11"/>
      <c r="Q29" s="11"/>
      <c r="R29" s="8"/>
      <c r="S29" s="8"/>
    </row>
    <row r="30" spans="2:19" ht="11" customHeight="1" x14ac:dyDescent="0.3">
      <c r="B30" s="57" t="s">
        <v>206</v>
      </c>
      <c r="C30" s="100">
        <v>35</v>
      </c>
      <c r="D30" s="100">
        <v>35</v>
      </c>
      <c r="E30" s="100">
        <v>35</v>
      </c>
      <c r="F30" s="146"/>
      <c r="G30" s="146"/>
      <c r="H30" s="146"/>
      <c r="I30" s="146"/>
      <c r="J30" s="88" t="s">
        <v>12</v>
      </c>
      <c r="K30" s="88" t="s">
        <v>466</v>
      </c>
      <c r="M30" s="7"/>
      <c r="N30" s="11"/>
      <c r="O30" s="11"/>
      <c r="P30" s="11"/>
      <c r="Q30" s="11"/>
      <c r="R30" s="8"/>
      <c r="S30" s="8"/>
    </row>
    <row r="31" spans="2:19" ht="11" customHeight="1" x14ac:dyDescent="0.3">
      <c r="B31" s="57" t="s">
        <v>25</v>
      </c>
      <c r="C31" s="102">
        <v>40500</v>
      </c>
      <c r="D31" s="102">
        <v>37800</v>
      </c>
      <c r="E31" s="102">
        <v>35900</v>
      </c>
      <c r="F31" s="151">
        <v>36500</v>
      </c>
      <c r="G31" s="151">
        <v>44600</v>
      </c>
      <c r="H31" s="110">
        <v>28700</v>
      </c>
      <c r="I31" s="110">
        <v>43100</v>
      </c>
      <c r="J31" s="88" t="s">
        <v>44</v>
      </c>
      <c r="K31" s="65">
        <v>4</v>
      </c>
      <c r="M31" s="7"/>
      <c r="N31" s="11"/>
      <c r="O31" s="11"/>
      <c r="P31" s="11"/>
      <c r="Q31" s="11"/>
      <c r="R31" s="8"/>
      <c r="S31" s="8"/>
    </row>
    <row r="32" spans="2:19" ht="11" customHeight="1" x14ac:dyDescent="0.3">
      <c r="B32" s="57" t="s">
        <v>27</v>
      </c>
      <c r="C32" s="63">
        <v>4.2374999999999998</v>
      </c>
      <c r="D32" s="63">
        <v>3.8984999999999994</v>
      </c>
      <c r="E32" s="63">
        <v>3.5594999999999999</v>
      </c>
      <c r="F32" s="141">
        <v>3.8137499999999993</v>
      </c>
      <c r="G32" s="141">
        <v>4.6612499999999999</v>
      </c>
      <c r="H32" s="141">
        <v>2.8475999999999999</v>
      </c>
      <c r="I32" s="165">
        <v>4.2713999999999999</v>
      </c>
      <c r="J32" s="88" t="s">
        <v>44</v>
      </c>
      <c r="K32" s="65">
        <v>4</v>
      </c>
      <c r="M32" s="7"/>
      <c r="N32" s="11"/>
      <c r="O32" s="11"/>
      <c r="P32" s="11"/>
      <c r="Q32" s="11"/>
      <c r="R32" s="8"/>
      <c r="S32" s="8"/>
    </row>
    <row r="33" spans="1:19" ht="11" customHeight="1" x14ac:dyDescent="0.3">
      <c r="B33" s="57" t="s">
        <v>31</v>
      </c>
      <c r="C33" s="86">
        <v>0</v>
      </c>
      <c r="D33" s="86">
        <v>0</v>
      </c>
      <c r="E33" s="86">
        <v>0</v>
      </c>
      <c r="F33" s="86"/>
      <c r="G33" s="86"/>
      <c r="H33" s="86"/>
      <c r="I33" s="110"/>
      <c r="J33" s="88"/>
      <c r="K33" s="65"/>
      <c r="M33" s="210"/>
      <c r="N33" s="210"/>
      <c r="O33" s="210"/>
      <c r="P33" s="210"/>
      <c r="Q33" s="210"/>
      <c r="R33" s="210"/>
      <c r="S33" s="210"/>
    </row>
    <row r="34" spans="1:19" ht="11" customHeight="1" x14ac:dyDescent="0.3">
      <c r="B34" s="59" t="s">
        <v>79</v>
      </c>
      <c r="C34" s="90"/>
      <c r="D34" s="90"/>
      <c r="E34" s="90"/>
      <c r="F34" s="90"/>
      <c r="G34" s="90"/>
      <c r="H34" s="90"/>
      <c r="I34" s="90"/>
      <c r="J34" s="106"/>
      <c r="K34" s="107"/>
      <c r="N34" s="8"/>
      <c r="O34" s="8"/>
      <c r="P34" s="8"/>
      <c r="Q34" s="8"/>
      <c r="R34" s="8"/>
      <c r="S34" s="8"/>
    </row>
    <row r="35" spans="1:19" ht="11" customHeight="1" x14ac:dyDescent="0.3">
      <c r="B35" s="108" t="s">
        <v>133</v>
      </c>
      <c r="C35" s="103">
        <v>120</v>
      </c>
      <c r="D35" s="110">
        <v>130</v>
      </c>
      <c r="E35" s="110">
        <v>150</v>
      </c>
      <c r="F35" s="110">
        <v>90</v>
      </c>
      <c r="G35" s="110">
        <v>130</v>
      </c>
      <c r="H35" s="110">
        <v>100</v>
      </c>
      <c r="I35" s="110">
        <v>150</v>
      </c>
      <c r="J35" s="111"/>
      <c r="K35" s="112">
        <v>3</v>
      </c>
      <c r="N35" s="8"/>
      <c r="O35" s="8"/>
      <c r="P35" s="8"/>
      <c r="Q35" s="8"/>
      <c r="R35" s="8"/>
      <c r="S35" s="8"/>
    </row>
    <row r="36" spans="1:19" ht="11" customHeight="1" x14ac:dyDescent="0.3">
      <c r="B36" s="108" t="s">
        <v>134</v>
      </c>
      <c r="C36" s="103">
        <v>90</v>
      </c>
      <c r="D36" s="110">
        <v>100</v>
      </c>
      <c r="E36" s="110">
        <v>110</v>
      </c>
      <c r="F36" s="110">
        <v>85</v>
      </c>
      <c r="G36" s="110">
        <v>120</v>
      </c>
      <c r="H36" s="110">
        <v>85</v>
      </c>
      <c r="I36" s="110">
        <v>150</v>
      </c>
      <c r="J36" s="111"/>
      <c r="K36" s="112">
        <v>3</v>
      </c>
      <c r="N36" s="8"/>
      <c r="O36" s="8"/>
      <c r="P36" s="8"/>
      <c r="Q36" s="8"/>
      <c r="R36" s="8"/>
      <c r="S36" s="8"/>
    </row>
    <row r="37" spans="1:19" ht="11" customHeight="1" x14ac:dyDescent="0.3">
      <c r="B37" s="108" t="s">
        <v>135</v>
      </c>
      <c r="C37" s="103">
        <v>309</v>
      </c>
      <c r="D37" s="110">
        <v>301</v>
      </c>
      <c r="E37" s="110">
        <v>283</v>
      </c>
      <c r="F37" s="110">
        <v>270</v>
      </c>
      <c r="G37" s="110">
        <v>350</v>
      </c>
      <c r="H37" s="110">
        <v>250</v>
      </c>
      <c r="I37" s="110">
        <v>350</v>
      </c>
      <c r="J37" s="111"/>
      <c r="K37" s="112">
        <v>3</v>
      </c>
      <c r="N37" s="8"/>
      <c r="O37" s="8"/>
      <c r="P37" s="8"/>
      <c r="Q37" s="8"/>
      <c r="R37" s="8"/>
      <c r="S37" s="8"/>
    </row>
    <row r="38" spans="1:19" ht="11" customHeight="1" x14ac:dyDescent="0.3">
      <c r="B38" s="108" t="s">
        <v>136</v>
      </c>
      <c r="C38" s="114">
        <v>97</v>
      </c>
      <c r="D38" s="114">
        <v>98</v>
      </c>
      <c r="E38" s="114">
        <v>98</v>
      </c>
      <c r="F38" s="114">
        <v>95</v>
      </c>
      <c r="G38" s="114">
        <v>99</v>
      </c>
      <c r="H38" s="114">
        <v>95</v>
      </c>
      <c r="I38" s="114">
        <v>99</v>
      </c>
      <c r="J38" s="111"/>
      <c r="K38" s="112">
        <v>3</v>
      </c>
      <c r="N38" s="8"/>
      <c r="O38" s="8"/>
      <c r="P38" s="8"/>
      <c r="Q38" s="8"/>
      <c r="R38" s="8"/>
      <c r="S38" s="8"/>
    </row>
    <row r="39" spans="1:19" s="1" customFormat="1" ht="11.5" x14ac:dyDescent="0.25">
      <c r="A39" s="3" t="s">
        <v>22</v>
      </c>
      <c r="C39" s="12"/>
      <c r="D39" s="12"/>
      <c r="E39" s="12"/>
      <c r="F39" s="12"/>
      <c r="G39" s="12"/>
    </row>
    <row r="40" spans="1:19" x14ac:dyDescent="0.3">
      <c r="A40" s="15">
        <v>1</v>
      </c>
      <c r="B40" s="15" t="s">
        <v>217</v>
      </c>
    </row>
    <row r="41" spans="1:19" x14ac:dyDescent="0.3">
      <c r="A41" s="15">
        <v>2</v>
      </c>
      <c r="B41" s="15" t="s">
        <v>137</v>
      </c>
    </row>
    <row r="42" spans="1:19" ht="23.25" customHeight="1" x14ac:dyDescent="0.3">
      <c r="A42" s="15">
        <v>3</v>
      </c>
      <c r="B42" s="219" t="s">
        <v>138</v>
      </c>
      <c r="C42" s="219"/>
      <c r="D42" s="219"/>
      <c r="E42" s="219"/>
      <c r="F42" s="219"/>
      <c r="G42" s="219"/>
      <c r="H42" s="219"/>
      <c r="I42" s="219"/>
      <c r="J42" s="219"/>
      <c r="K42" s="219"/>
    </row>
    <row r="43" spans="1:19" x14ac:dyDescent="0.3">
      <c r="A43" s="15">
        <v>4</v>
      </c>
      <c r="B43" s="219" t="s">
        <v>148</v>
      </c>
      <c r="C43" s="219"/>
      <c r="D43" s="219"/>
      <c r="E43" s="219"/>
      <c r="F43" s="219"/>
      <c r="G43" s="219"/>
      <c r="H43" s="219"/>
      <c r="I43" s="219"/>
      <c r="J43" s="219"/>
      <c r="K43" s="219"/>
    </row>
    <row r="44" spans="1:19" x14ac:dyDescent="0.3">
      <c r="A44" s="15">
        <v>5</v>
      </c>
      <c r="B44" s="15" t="s">
        <v>140</v>
      </c>
    </row>
    <row r="45" spans="1:19" x14ac:dyDescent="0.3">
      <c r="A45" s="3" t="s">
        <v>23</v>
      </c>
    </row>
    <row r="46" spans="1:19" x14ac:dyDescent="0.3">
      <c r="A46" s="14" t="s">
        <v>9</v>
      </c>
      <c r="B46" s="15" t="s">
        <v>141</v>
      </c>
      <c r="C46" s="15"/>
      <c r="D46" s="15"/>
      <c r="E46" s="15"/>
      <c r="F46" s="15"/>
      <c r="G46" s="15"/>
      <c r="H46" s="15"/>
      <c r="I46" s="15"/>
      <c r="J46" s="15"/>
      <c r="K46" s="15"/>
    </row>
    <row r="47" spans="1:19" ht="26.25" customHeight="1" x14ac:dyDescent="0.3">
      <c r="A47" s="14" t="s">
        <v>12</v>
      </c>
      <c r="B47" s="219" t="s">
        <v>142</v>
      </c>
      <c r="C47" s="219"/>
      <c r="D47" s="219"/>
      <c r="E47" s="219"/>
      <c r="F47" s="219"/>
      <c r="G47" s="219"/>
      <c r="H47" s="219"/>
      <c r="I47" s="219"/>
      <c r="J47" s="219"/>
      <c r="K47" s="219"/>
      <c r="O47" s="53"/>
    </row>
    <row r="48" spans="1:19" ht="28.25" customHeight="1" x14ac:dyDescent="0.3">
      <c r="A48" s="14" t="s">
        <v>42</v>
      </c>
      <c r="B48" s="219" t="s">
        <v>143</v>
      </c>
      <c r="C48" s="219"/>
      <c r="D48" s="219"/>
      <c r="E48" s="219"/>
      <c r="F48" s="219"/>
      <c r="G48" s="219"/>
      <c r="H48" s="219"/>
      <c r="I48" s="219"/>
      <c r="J48" s="219"/>
      <c r="K48" s="219"/>
    </row>
    <row r="49" spans="1:11" ht="26" customHeight="1" x14ac:dyDescent="0.3">
      <c r="A49" s="14" t="s">
        <v>38</v>
      </c>
      <c r="B49" s="219" t="s">
        <v>144</v>
      </c>
      <c r="C49" s="219"/>
      <c r="D49" s="219"/>
      <c r="E49" s="219"/>
      <c r="F49" s="219"/>
      <c r="G49" s="219"/>
      <c r="H49" s="219"/>
      <c r="I49" s="219"/>
      <c r="J49" s="219"/>
      <c r="K49" s="219"/>
    </row>
    <row r="50" spans="1:11" x14ac:dyDescent="0.3">
      <c r="A50" s="13" t="s">
        <v>44</v>
      </c>
      <c r="B50" s="1" t="s">
        <v>388</v>
      </c>
    </row>
    <row r="51" spans="1:11" x14ac:dyDescent="0.3">
      <c r="A51" s="13"/>
    </row>
  </sheetData>
  <mergeCells count="13">
    <mergeCell ref="B48:K48"/>
    <mergeCell ref="B49:K49"/>
    <mergeCell ref="M23:S23"/>
    <mergeCell ref="M33:S33"/>
    <mergeCell ref="B42:K42"/>
    <mergeCell ref="B47:K47"/>
    <mergeCell ref="B43:K43"/>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F28:I2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C16130E4F464D42B202EB19E33231AF" ma:contentTypeVersion="" ma:contentTypeDescription="Opret et nyt dokument." ma:contentTypeScope="" ma:versionID="d73c6cbe85dc9a471717793c77c60da6">
  <xsd:schema xmlns:xsd="http://www.w3.org/2001/XMLSchema" xmlns:xs="http://www.w3.org/2001/XMLSchema" xmlns:p="http://schemas.microsoft.com/office/2006/metadata/properties" xmlns:ns2="80db8bdc-598a-4a01-a748-bca77cfd17f7" targetNamespace="http://schemas.microsoft.com/office/2006/metadata/properties" ma:root="true" ma:fieldsID="811b8bccc5f5b39bee1faccaa20be407" ns2:_="">
    <xsd:import namespace="80db8bdc-598a-4a01-a748-bca77cfd17f7"/>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b8bdc-598a-4a01-a748-bca77cfd17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0F9B9E-CCCB-408E-9A54-B3525FE16A54}">
  <ds:schemaRefs>
    <ds:schemaRef ds:uri="http://schemas.microsoft.com/sharepoint/v3/contenttype/forms"/>
  </ds:schemaRefs>
</ds:datastoreItem>
</file>

<file path=customXml/itemProps2.xml><?xml version="1.0" encoding="utf-8"?>
<ds:datastoreItem xmlns:ds="http://schemas.openxmlformats.org/officeDocument/2006/customXml" ds:itemID="{61770E2D-8A89-47F6-9858-C0E5354B37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db8bdc-598a-4a01-a748-bca77cfd17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E1AFC1-03C0-4201-9748-93BE7C3747A9}">
  <ds:schemaRefs>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 ds:uri="80db8bdc-598a-4a01-a748-bca77cfd17f7"/>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54</vt:i4>
      </vt:variant>
    </vt:vector>
  </HeadingPairs>
  <TitlesOfParts>
    <vt:vector size="73" baseType="lpstr">
      <vt:lpstr>1 Coal subcritical</vt:lpstr>
      <vt:lpstr>1 Coal supercritical</vt:lpstr>
      <vt:lpstr>1 Coal ultra-supercrital</vt:lpstr>
      <vt:lpstr>2 SCGT</vt:lpstr>
      <vt:lpstr>2 CCGT</vt:lpstr>
      <vt:lpstr>3 Small hydro</vt:lpstr>
      <vt:lpstr>3 Large hydro</vt:lpstr>
      <vt:lpstr>4 Solar PV</vt:lpstr>
      <vt:lpstr>5 Wind onshore</vt:lpstr>
      <vt:lpstr>5 Wind offshore</vt:lpstr>
      <vt:lpstr>6 Biomass power plant (small)</vt:lpstr>
      <vt:lpstr>7 MSW incineration</vt:lpstr>
      <vt:lpstr>7 Landfill gas</vt:lpstr>
      <vt:lpstr>8 Biogas power plant (small)</vt:lpstr>
      <vt:lpstr>9 Diesel power plant</vt:lpstr>
      <vt:lpstr>10 Geothermal - small</vt:lpstr>
      <vt:lpstr>10 Geothermal - large</vt:lpstr>
      <vt:lpstr>11 Hydro pumped storage</vt:lpstr>
      <vt:lpstr>12 Batteries</vt:lpstr>
      <vt:lpstr>'1 Coal subcritical'!_Toc319151884</vt:lpstr>
      <vt:lpstr>'1 Coal supercritical'!_Toc319151884</vt:lpstr>
      <vt:lpstr>'1 Coal ultra-supercrital'!_Toc319151884</vt:lpstr>
      <vt:lpstr>'10 Geothermal - large'!_Toc319151884</vt:lpstr>
      <vt:lpstr>'10 Geothermal - small'!_Toc319151884</vt:lpstr>
      <vt:lpstr>'11 Hydro pumped storage'!_Toc319151884</vt:lpstr>
      <vt:lpstr>'2 CCGT'!_Toc319151884</vt:lpstr>
      <vt:lpstr>'2 SCGT'!_Toc319151884</vt:lpstr>
      <vt:lpstr>'3 Large hydro'!_Toc319151884</vt:lpstr>
      <vt:lpstr>'3 Small hydro'!_Toc319151884</vt:lpstr>
      <vt:lpstr>'4 Solar PV'!_Toc319151884</vt:lpstr>
      <vt:lpstr>'5 Wind offshore'!_Toc319151884</vt:lpstr>
      <vt:lpstr>'5 Wind onshore'!_Toc319151884</vt:lpstr>
      <vt:lpstr>'6 Biomass power plant (small)'!_Toc319151884</vt:lpstr>
      <vt:lpstr>'7 Landfill gas'!_Toc319151884</vt:lpstr>
      <vt:lpstr>'7 MSW incineration'!_Toc319151884</vt:lpstr>
      <vt:lpstr>'8 Biogas power plant (small)'!_Toc319151884</vt:lpstr>
      <vt:lpstr>'9 Diesel power plant'!_Toc319151884</vt:lpstr>
      <vt:lpstr>'1 Coal subcritical'!_Toc423599101</vt:lpstr>
      <vt:lpstr>'1 Coal supercritical'!_Toc423599101</vt:lpstr>
      <vt:lpstr>'1 Coal ultra-supercrital'!_Toc423599101</vt:lpstr>
      <vt:lpstr>'10 Geothermal - large'!_Toc423599101</vt:lpstr>
      <vt:lpstr>'10 Geothermal - small'!_Toc423599101</vt:lpstr>
      <vt:lpstr>'11 Hydro pumped storage'!_Toc423599101</vt:lpstr>
      <vt:lpstr>'2 CCGT'!_Toc423599101</vt:lpstr>
      <vt:lpstr>'2 SCGT'!_Toc423599101</vt:lpstr>
      <vt:lpstr>'3 Large hydro'!_Toc423599101</vt:lpstr>
      <vt:lpstr>'3 Small hydro'!_Toc423599101</vt:lpstr>
      <vt:lpstr>'4 Solar PV'!_Toc423599101</vt:lpstr>
      <vt:lpstr>'5 Wind offshore'!_Toc423599101</vt:lpstr>
      <vt:lpstr>'5 Wind onshore'!_Toc423599101</vt:lpstr>
      <vt:lpstr>'6 Biomass power plant (small)'!_Toc423599101</vt:lpstr>
      <vt:lpstr>'7 Landfill gas'!_Toc423599101</vt:lpstr>
      <vt:lpstr>'7 MSW incineration'!_Toc423599101</vt:lpstr>
      <vt:lpstr>'8 Biogas power plant (small)'!_Toc423599101</vt:lpstr>
      <vt:lpstr>'9 Diesel power plant'!_Toc423599101</vt:lpstr>
      <vt:lpstr>'1 Coal subcritical'!Print_Area</vt:lpstr>
      <vt:lpstr>'1 Coal supercritical'!Print_Area</vt:lpstr>
      <vt:lpstr>'1 Coal ultra-supercrital'!Print_Area</vt:lpstr>
      <vt:lpstr>'10 Geothermal - large'!Print_Area</vt:lpstr>
      <vt:lpstr>'10 Geothermal - small'!Print_Area</vt:lpstr>
      <vt:lpstr>'11 Hydro pumped storage'!Print_Area</vt:lpstr>
      <vt:lpstr>'2 CCGT'!Print_Area</vt:lpstr>
      <vt:lpstr>'2 SCGT'!Print_Area</vt:lpstr>
      <vt:lpstr>'3 Large hydro'!Print_Area</vt:lpstr>
      <vt:lpstr>'3 Small hydro'!Print_Area</vt:lpstr>
      <vt:lpstr>'4 Solar PV'!Print_Area</vt:lpstr>
      <vt:lpstr>'5 Wind offshore'!Print_Area</vt:lpstr>
      <vt:lpstr>'5 Wind onshore'!Print_Area</vt:lpstr>
      <vt:lpstr>'6 Biomass power plant (small)'!Print_Area</vt:lpstr>
      <vt:lpstr>'7 Landfill gas'!Print_Area</vt:lpstr>
      <vt:lpstr>'7 MSW incineration'!Print_Area</vt:lpstr>
      <vt:lpstr>'8 Biogas power plant (small)'!Print_Area</vt:lpstr>
      <vt:lpstr>'9 Diesel power plant'!Print_Area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Bjarne Bach</dc:creator>
  <cp:lastModifiedBy>An Ha Truong</cp:lastModifiedBy>
  <cp:lastPrinted>2018-11-08T03:48:01Z</cp:lastPrinted>
  <dcterms:created xsi:type="dcterms:W3CDTF">2017-04-12T08:07:17Z</dcterms:created>
  <dcterms:modified xsi:type="dcterms:W3CDTF">2019-06-10T03:57:14Z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0x0101000C16130E4F464D42B202EB19E33231AF</vt:lpwstr>
  </property>
</Properties>
</file>