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345c05b3eec8791f/Documentos/Repositorios/CienciaDatos/"/>
    </mc:Choice>
  </mc:AlternateContent>
  <xr:revisionPtr revIDLastSave="261" documentId="13_ncr:1_{897E2053-0493-4803-8E18-FCF866451553}" xr6:coauthVersionLast="47" xr6:coauthVersionMax="47" xr10:uidLastSave="{E971F96B-242B-4920-BB90-30D26689A755}"/>
  <bookViews>
    <workbookView xWindow="-120" yWindow="-120" windowWidth="20730" windowHeight="11760" xr2:uid="{9A5C357F-934A-487D-93A6-77EBBB5F6547}"/>
  </bookViews>
  <sheets>
    <sheet name="Datos" sheetId="1" r:id="rId1"/>
    <sheet name="Descripción" sheetId="2" r:id="rId2"/>
    <sheet name="Actividad 3" sheetId="3" r:id="rId3"/>
    <sheet name="Actividad 4" sheetId="35" r:id="rId4"/>
    <sheet name="Datos ajustados" sheetId="36" r:id="rId5"/>
    <sheet name="Actividad 4.1" sheetId="40" r:id="rId6"/>
  </sheets>
  <definedNames>
    <definedName name="_xlnm._FilterDatabase" localSheetId="0" hidden="1">Datos!$A$1:$K$301</definedName>
    <definedName name="_xlnm._FilterDatabase" localSheetId="4" hidden="1">'Datos ajustados'!$A$1:$J$301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5" i="1" l="1"/>
  <c r="E168" i="1"/>
  <c r="E139" i="1"/>
  <c r="E136" i="1"/>
  <c r="E128" i="1"/>
  <c r="E124" i="1"/>
  <c r="E118" i="1"/>
  <c r="E101" i="1"/>
  <c r="E87" i="1"/>
  <c r="E88" i="1" s="1"/>
  <c r="E89" i="1" s="1"/>
  <c r="E90" i="1" s="1"/>
  <c r="E91" i="1" s="1"/>
  <c r="E92" i="1" s="1"/>
  <c r="E93" i="1" s="1"/>
  <c r="E94" i="1" s="1"/>
  <c r="E95" i="1" s="1"/>
  <c r="E96" i="1" s="1"/>
  <c r="E97" i="1" s="1"/>
  <c r="E98" i="1" s="1"/>
  <c r="E99" i="1" s="1"/>
  <c r="E100" i="1" s="1"/>
  <c r="E86" i="1"/>
  <c r="E84" i="1"/>
  <c r="E85" i="1"/>
  <c r="K34" i="40"/>
  <c r="K35" i="40"/>
  <c r="K36" i="40"/>
  <c r="K33" i="40"/>
  <c r="C36" i="40"/>
  <c r="I36" i="40" s="1"/>
  <c r="I35" i="40"/>
  <c r="I34" i="40"/>
  <c r="I33" i="40"/>
  <c r="E3" i="36"/>
  <c r="E4" i="36" s="1"/>
  <c r="E5" i="36" s="1"/>
  <c r="E6" i="36" s="1"/>
  <c r="E7" i="36" s="1"/>
  <c r="E8" i="36" s="1"/>
  <c r="E9" i="36" s="1"/>
  <c r="E10" i="36" s="1"/>
  <c r="E11" i="36" s="1"/>
  <c r="E12" i="36" s="1"/>
  <c r="E13" i="36" s="1"/>
  <c r="E14" i="36" s="1"/>
  <c r="E15" i="36" s="1"/>
  <c r="E16" i="36" s="1"/>
  <c r="E17" i="36" s="1"/>
  <c r="E18" i="36" s="1"/>
  <c r="E19" i="36" s="1"/>
  <c r="E20" i="36" s="1"/>
  <c r="E21" i="36" s="1"/>
  <c r="E22" i="36" s="1"/>
  <c r="E23" i="36" s="1"/>
  <c r="E24" i="36" s="1"/>
  <c r="E25" i="36" s="1"/>
  <c r="E26" i="36" s="1"/>
  <c r="E27" i="36" s="1"/>
  <c r="E28" i="36" s="1"/>
  <c r="E29" i="36" s="1"/>
  <c r="E30" i="36" s="1"/>
  <c r="E31" i="36" s="1"/>
  <c r="E32" i="36" s="1"/>
  <c r="E33" i="36" s="1"/>
  <c r="E34" i="36" s="1"/>
  <c r="E35" i="36" s="1"/>
  <c r="E36" i="36" s="1"/>
  <c r="E37" i="36" s="1"/>
  <c r="E38" i="36" s="1"/>
  <c r="E39" i="36" s="1"/>
  <c r="E40" i="36" s="1"/>
  <c r="E41" i="36" s="1"/>
  <c r="E42" i="36" s="1"/>
  <c r="E43" i="36" s="1"/>
  <c r="E44" i="36" s="1"/>
  <c r="E45" i="36" s="1"/>
  <c r="E46" i="36" s="1"/>
  <c r="E47" i="36" s="1"/>
  <c r="E48" i="36" s="1"/>
  <c r="E49" i="36" s="1"/>
  <c r="E50" i="36" s="1"/>
  <c r="E51" i="36" s="1"/>
  <c r="E52" i="36" s="1"/>
  <c r="E53" i="36" s="1"/>
  <c r="E54" i="36" s="1"/>
  <c r="E55" i="36" s="1"/>
  <c r="E56" i="36" s="1"/>
  <c r="E57" i="36" s="1"/>
  <c r="E58" i="36" s="1"/>
  <c r="E59" i="36" s="1"/>
  <c r="E60" i="36" s="1"/>
  <c r="E61" i="36" s="1"/>
  <c r="E62" i="36" s="1"/>
  <c r="E63" i="36" s="1"/>
  <c r="E64" i="36" s="1"/>
  <c r="E65" i="36" s="1"/>
  <c r="E66" i="36" s="1"/>
  <c r="E67" i="36" s="1"/>
  <c r="E68" i="36" s="1"/>
  <c r="E69" i="36" s="1"/>
  <c r="E70" i="36" s="1"/>
  <c r="E71" i="36" s="1"/>
  <c r="E72" i="36" s="1"/>
  <c r="E73" i="36" s="1"/>
  <c r="E74" i="36" s="1"/>
  <c r="E75" i="36" s="1"/>
  <c r="E76" i="36" s="1"/>
  <c r="E77" i="36" s="1"/>
  <c r="E78" i="36" s="1"/>
  <c r="E79" i="36" s="1"/>
  <c r="E80" i="36" s="1"/>
  <c r="E81" i="36" s="1"/>
  <c r="E82" i="36" s="1"/>
  <c r="E83" i="36" s="1"/>
  <c r="E102" i="1" l="1"/>
  <c r="E103" i="1" s="1"/>
  <c r="E104" i="1" s="1"/>
  <c r="E105" i="1" s="1"/>
  <c r="E106" i="1" s="1"/>
  <c r="E107" i="1" s="1"/>
  <c r="E108" i="1" s="1"/>
  <c r="E109" i="1" s="1"/>
  <c r="E110" i="1" s="1"/>
  <c r="E111" i="1" s="1"/>
  <c r="E112" i="1" s="1"/>
  <c r="E113" i="1" s="1"/>
  <c r="E114" i="1" s="1"/>
  <c r="E115" i="1" s="1"/>
  <c r="E116" i="1" s="1"/>
  <c r="E117" i="1" s="1"/>
  <c r="E119" i="1" s="1"/>
  <c r="E120" i="1" s="1"/>
  <c r="E121" i="1" s="1"/>
  <c r="E122" i="1" s="1"/>
  <c r="E123" i="1" s="1"/>
  <c r="E125" i="1" s="1"/>
  <c r="E126" i="1" s="1"/>
  <c r="E127" i="1" s="1"/>
  <c r="E129" i="1" s="1"/>
  <c r="E130" i="1" s="1"/>
  <c r="E131" i="1" s="1"/>
  <c r="E132" i="1" s="1"/>
  <c r="E133" i="1" s="1"/>
  <c r="E134" i="1" s="1"/>
  <c r="E135" i="1" s="1"/>
  <c r="E137" i="1" s="1"/>
  <c r="E138" i="1" s="1"/>
  <c r="E140" i="1" s="1"/>
  <c r="E141" i="1" s="1"/>
  <c r="E142" i="1" s="1"/>
  <c r="E143" i="1" s="1"/>
  <c r="E144" i="1" s="1"/>
  <c r="E145" i="1" s="1"/>
  <c r="E146" i="1" s="1"/>
  <c r="E3" i="1"/>
  <c r="E4" i="1" s="1"/>
  <c r="E5" i="1" s="1"/>
  <c r="E6" i="1" s="1"/>
  <c r="E7" i="1" s="1"/>
  <c r="E8" i="1" s="1"/>
  <c r="E9" i="1" s="1"/>
  <c r="E147" i="1" l="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9" i="1" s="1"/>
  <c r="E170" i="1" s="1"/>
  <c r="E171" i="1" s="1"/>
  <c r="E172" i="1" s="1"/>
  <c r="E173" i="1" s="1"/>
  <c r="E174" i="1" s="1"/>
  <c r="E175" i="1" s="1"/>
  <c r="E176" i="1" s="1"/>
  <c r="E177" i="1" s="1"/>
  <c r="E178" i="1" s="1"/>
  <c r="E179" i="1" s="1"/>
  <c r="E180" i="1" s="1"/>
  <c r="E181" i="1" s="1"/>
  <c r="E182" i="1" s="1"/>
  <c r="E183" i="1" s="1"/>
  <c r="E184" i="1" s="1"/>
  <c r="E186" i="1" s="1"/>
  <c r="E187" i="1" s="1"/>
  <c r="E10" i="1"/>
  <c r="E11" i="1" s="1"/>
  <c r="E12" i="1" s="1"/>
  <c r="E13" i="1" s="1"/>
  <c r="E14" i="1" s="1"/>
  <c r="E15" i="1" s="1"/>
  <c r="E16" i="1" s="1"/>
  <c r="E17" i="1" s="1"/>
  <c r="E18" i="1" s="1"/>
  <c r="E19" i="1" s="1"/>
  <c r="E188" i="1" l="1"/>
  <c r="E189" i="1" s="1"/>
  <c r="E190" i="1" s="1"/>
  <c r="E191" i="1" s="1"/>
  <c r="E20" i="1"/>
  <c r="E21" i="1" s="1"/>
  <c r="E22" i="1" l="1"/>
  <c r="E23" i="1" s="1"/>
  <c r="E24" i="1" s="1"/>
  <c r="E25" i="1" s="1"/>
  <c r="E26" i="1" s="1"/>
  <c r="E27" i="1" s="1"/>
  <c r="E28" i="1" s="1"/>
  <c r="E29" i="1" s="1"/>
  <c r="E30" i="1" s="1"/>
  <c r="E31" i="1" s="1"/>
  <c r="E32" i="1" s="1"/>
  <c r="E33" i="1" s="1"/>
  <c r="E34" i="1" s="1"/>
  <c r="E35" i="1" s="1"/>
  <c r="E36" i="1" s="1"/>
  <c r="E37" i="1" s="1"/>
  <c r="E38" i="1" s="1"/>
  <c r="E39" i="1" l="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l="1"/>
  <c r="E82" i="1" s="1"/>
  <c r="E83" i="1" s="1"/>
</calcChain>
</file>

<file path=xl/sharedStrings.xml><?xml version="1.0" encoding="utf-8"?>
<sst xmlns="http://schemas.openxmlformats.org/spreadsheetml/2006/main" count="555" uniqueCount="187">
  <si>
    <t>Transporte</t>
  </si>
  <si>
    <t>Fecha (dd/mm/aa)</t>
  </si>
  <si>
    <t>Nombre actividad</t>
  </si>
  <si>
    <t>Momento</t>
  </si>
  <si>
    <t>Tiempo invertido</t>
  </si>
  <si>
    <t>Mañana</t>
  </si>
  <si>
    <t>Tarde</t>
  </si>
  <si>
    <t>Noche</t>
  </si>
  <si>
    <t>Número</t>
  </si>
  <si>
    <t>Tipo</t>
  </si>
  <si>
    <t>Entretenimiento/Ocio</t>
  </si>
  <si>
    <t>Ejercicio/Deporte</t>
  </si>
  <si>
    <t>Costo</t>
  </si>
  <si>
    <t>Académico</t>
  </si>
  <si>
    <t>Presupuesto</t>
  </si>
  <si>
    <t>Presupuesto, Tiempo invertido, Tipo, Momento</t>
  </si>
  <si>
    <t>Ahorro/Inversión</t>
  </si>
  <si>
    <t>Alimentos/Salud</t>
  </si>
  <si>
    <t>2. Ahorros en banco, alcancía, inversiones, etc.</t>
  </si>
  <si>
    <t>Costo total real de realizar la actividad, en pesos.</t>
  </si>
  <si>
    <t>Presupuesto disponible para realizar la actividad, en pesos.</t>
  </si>
  <si>
    <t>Minutos dedicados a realizar la actividad.</t>
  </si>
  <si>
    <t>Registrar solo el número correspondiente al tipo de actividad realizada:</t>
  </si>
  <si>
    <t>5. Gastos en estudiar, material de escuela, etc.</t>
  </si>
  <si>
    <t>3. Gastos en gimnasio, equipo deportivo, actividades deportivas, etc.</t>
  </si>
  <si>
    <t>6. Gastos en gasolinas, transporte público, Uber, etc.</t>
  </si>
  <si>
    <t>Registrar el número correspondiente al momento que se realizó:</t>
  </si>
  <si>
    <t>1. Gastos en comidas, snacks, Uber Eats, resturantes, medicamentos, etc.</t>
  </si>
  <si>
    <t>4. Gastos en redes sociales, películas o series, videojuegos, salidas, mascotas, etc.</t>
  </si>
  <si>
    <t>No. de personas</t>
  </si>
  <si>
    <t>Cantidad de personas involucradas en la actividad, 1 o más</t>
  </si>
  <si>
    <t>Objetivo</t>
  </si>
  <si>
    <t>Puedo predecir el costo de mis actividades diarias en función del presupuesto disponible para la actividad, tipo de actividad, momento de realización y número de personas.</t>
  </si>
  <si>
    <t>Variable de dependiente</t>
  </si>
  <si>
    <t>Variables independientes</t>
  </si>
  <si>
    <t>Nombre</t>
  </si>
  <si>
    <t>Matrícula</t>
  </si>
  <si>
    <t>Datos del estudiante</t>
  </si>
  <si>
    <t>Variables de estudio</t>
  </si>
  <si>
    <t>Descripción de las variables</t>
  </si>
  <si>
    <t>Regreso a Queretaro</t>
  </si>
  <si>
    <t>Super en soriana</t>
  </si>
  <si>
    <t>Sushi con LA</t>
  </si>
  <si>
    <t>Café Starbucks Capsula</t>
  </si>
  <si>
    <t>Arbitraje</t>
  </si>
  <si>
    <t>Café Dolce Gusto Capsula</t>
  </si>
  <si>
    <t>Chocolatin</t>
  </si>
  <si>
    <t>Boneless</t>
  </si>
  <si>
    <t>Pastel de chocolate Starbucks</t>
  </si>
  <si>
    <t>Termo Starbucks</t>
  </si>
  <si>
    <t>Poke bowl</t>
  </si>
  <si>
    <t xml:space="preserve">Café Starbucks </t>
  </si>
  <si>
    <t>Cena Boneles con LA</t>
  </si>
  <si>
    <t>Super en Walmart</t>
  </si>
  <si>
    <t>Credito Lavandería</t>
  </si>
  <si>
    <t>Café y chocolatin Tim Hortons con LA</t>
  </si>
  <si>
    <t>Bloqueador</t>
  </si>
  <si>
    <t>Boneless con Vick</t>
  </si>
  <si>
    <t>Boneless con LA</t>
  </si>
  <si>
    <t>Compra tecstore</t>
  </si>
  <si>
    <t>Super Oxxo</t>
  </si>
  <si>
    <t>Comida con LA</t>
  </si>
  <si>
    <t>Helado con LA</t>
  </si>
  <si>
    <t>Desayuno Mucal con LA</t>
  </si>
  <si>
    <t>Pedido en linea Amazon</t>
  </si>
  <si>
    <t>Previsto 1 / Imprevisto 0</t>
  </si>
  <si>
    <t>Fibra en polvo</t>
  </si>
  <si>
    <t>Baguette Starbuck con Vick</t>
  </si>
  <si>
    <t>Galletas de maquina</t>
  </si>
  <si>
    <t>Media</t>
  </si>
  <si>
    <t>Error típico</t>
  </si>
  <si>
    <t>Mediana</t>
  </si>
  <si>
    <t>Moda</t>
  </si>
  <si>
    <t>Desviación estándar</t>
  </si>
  <si>
    <t>Varianza de la muestra</t>
  </si>
  <si>
    <t>Curtosis</t>
  </si>
  <si>
    <t>Coeficiente de asimetría</t>
  </si>
  <si>
    <t>Rango</t>
  </si>
  <si>
    <t>Mínimo</t>
  </si>
  <si>
    <t>Máximo</t>
  </si>
  <si>
    <t>Suma</t>
  </si>
  <si>
    <t>Cuenta</t>
  </si>
  <si>
    <t>Clase</t>
  </si>
  <si>
    <t>y mayor...</t>
  </si>
  <si>
    <t>Frecuencia</t>
  </si>
  <si>
    <t>Conclusiones</t>
  </si>
  <si>
    <t>María de los Angeles Arista Huerta</t>
  </si>
  <si>
    <t>A01369984</t>
  </si>
  <si>
    <t>El gasto ha sido considerado y planeado con anterioridad o fue espontaneo.</t>
  </si>
  <si>
    <t>Preguntas</t>
  </si>
  <si>
    <t>Interpretaciones de histograma</t>
  </si>
  <si>
    <t>1.- ¿Cuál es el promedio del costo de tus actividades?</t>
  </si>
  <si>
    <t>2.- ¿Cuál es la dispersión sobre el promedio de costos?</t>
  </si>
  <si>
    <t>3.- ¿De cuánto fue el costo total de tus actividades?</t>
  </si>
  <si>
    <t>4.- ¿Cuánto es el presupuesto mínimo y máximo y qué actividades son?</t>
  </si>
  <si>
    <t>5.- ¿Cuál es el tiempo promedio de tus actividades?</t>
  </si>
  <si>
    <t>6.- ¿Cuánto es el tiempo mínimo y máximo y qué actividades son?</t>
  </si>
  <si>
    <t>7.- ¿Cuánto es el tiempo total de tus actividades?</t>
  </si>
  <si>
    <t>8.- ¿Qué tipo de actividad realizas con más frecuencia?</t>
  </si>
  <si>
    <t>9.- ¿En qué momento del día realizas más actividades?</t>
  </si>
  <si>
    <t>10.- ¿Promedio de personas en tus actividades? (valor entero)</t>
  </si>
  <si>
    <t xml:space="preserve">El presupuesto máximo es de 2000 pesos y el minimo es de 436, el maximo es determinado para cada semana en gastos en general y el minimo hace referencia a el restante de cada semana después de todos los gastos </t>
  </si>
  <si>
    <t>El tiempo máximo es de 150 minutos y corresponde a actividades de alimentación en restaurantes, el minumo es de 5 minutos y corresponde a una compra urgente e imprevista de salud.</t>
  </si>
  <si>
    <t>La actividad que realizco con más frecuencia es la cuestión de alimentación</t>
  </si>
  <si>
    <t>El promedio de personas en mis actividades es de dos personas</t>
  </si>
  <si>
    <t>Smothie con LA</t>
  </si>
  <si>
    <t>Chilaquiles con LA</t>
  </si>
  <si>
    <t>Dulces Gaby</t>
  </si>
  <si>
    <t>Poke bowl Vick</t>
  </si>
  <si>
    <t>Boneless Vick</t>
  </si>
  <si>
    <t>Café con LA</t>
  </si>
  <si>
    <t>El promedio del costo de mis actividades es de 74 pesos mexicanos</t>
  </si>
  <si>
    <t>La dispersión sobre el promedio de costos es de 64.28</t>
  </si>
  <si>
    <t xml:space="preserve">El costo total es de 4362.5 pesos mexicanos </t>
  </si>
  <si>
    <t>El tiempo promedio de mis actividades es de 46 minutos</t>
  </si>
  <si>
    <t>El tiempo total invertido en mis actividades es de 2750 minutos</t>
  </si>
  <si>
    <t>Realizo más actividades por la noche</t>
  </si>
  <si>
    <t xml:space="preserve">En el histograma de costos se puede observar que en el rango que se muestran más observaciones es en la clase de 40 con 21 observaciones, lo que representa mayor frecuencia de valores </t>
  </si>
  <si>
    <t xml:space="preserve">En el histograma de tiempo invertido se puede observar que en el rango que se muestran más observaciones es en la clase de 25 con 23 observaciones, lo que representa la mayor frecuencia de valores </t>
  </si>
  <si>
    <t>A partir de estas medidas es posible conocer que valores son los más frecuentes, el promedio de mis gastos y del tiempo que suelo invertir en mis actividades, los casos en que por el contexto se pueden generar más gastos, por decir que estoy más acompañada, por el contexto, el día o el horario en el que se presenta el gasto, así mismo por si el gasto ha sido previsto o ha surgió por el entorno en el momento.</t>
  </si>
  <si>
    <t>Waffles LA</t>
  </si>
  <si>
    <t>Desayuno con LA</t>
  </si>
  <si>
    <t>Super Semana 4</t>
  </si>
  <si>
    <t>Esquites Romi y Ricky</t>
  </si>
  <si>
    <t>Leche en oxxo</t>
  </si>
  <si>
    <t xml:space="preserve">Sushi </t>
  </si>
  <si>
    <t xml:space="preserve">Cajas de capsulas </t>
  </si>
  <si>
    <t>Super Semana 5</t>
  </si>
  <si>
    <t>Starbucks con LA</t>
  </si>
  <si>
    <t>Antojitos con LA</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</si>
  <si>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</si>
  <si>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</si>
  <si>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</si>
  <si>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</si>
  <si>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</si>
  <si>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</si>
  <si>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</si>
  <si>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</si>
  <si>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</si>
  <si>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</si>
  <si>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</si>
  <si>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</si>
  <si>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</si>
  <si>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</si>
  <si>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</si>
  <si>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</si>
  <si>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</si>
  <si>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</si>
  <si>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</si>
  <si>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</si>
  <si>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</si>
  <si>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</si>
  <si>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</si>
  <si>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Día de deposito</t>
  </si>
  <si>
    <t>Variable dummy que indica cuando el presupuesto aumenta debido al deposito que recibo semanalmente</t>
  </si>
  <si>
    <t>PREDICCION</t>
  </si>
  <si>
    <t>Diferencia real y estimado</t>
  </si>
  <si>
    <t>Poco aceptable</t>
  </si>
  <si>
    <t>Aceptable</t>
  </si>
  <si>
    <t>Validación</t>
  </si>
  <si>
    <t>Super semana 6</t>
  </si>
  <si>
    <t>Didi</t>
  </si>
  <si>
    <t>Viaje Toluca</t>
  </si>
  <si>
    <t>Helado Macdonals</t>
  </si>
  <si>
    <t>Regalo Armando</t>
  </si>
  <si>
    <t>Festejo Armando</t>
  </si>
  <si>
    <t>Pago de temporada priest</t>
  </si>
  <si>
    <t>Super semana 7</t>
  </si>
  <si>
    <t>Partido Priest</t>
  </si>
  <si>
    <t>Foto de titulo</t>
  </si>
  <si>
    <t>Gastos de graduación</t>
  </si>
  <si>
    <t>Comida</t>
  </si>
  <si>
    <t>Esquites con LA</t>
  </si>
  <si>
    <t>Super semana 8</t>
  </si>
  <si>
    <t xml:space="preserve">Hamburguesa </t>
  </si>
  <si>
    <t>Yukapioca</t>
  </si>
  <si>
    <t xml:space="preserve">Freidora </t>
  </si>
  <si>
    <t>Emergencia femenina</t>
  </si>
  <si>
    <t>Super semana 9</t>
  </si>
  <si>
    <t>Pizza con LA</t>
  </si>
  <si>
    <t>Festival pulso</t>
  </si>
  <si>
    <t>Comida del festival</t>
  </si>
  <si>
    <t>Super semana 10</t>
  </si>
  <si>
    <t>Saco</t>
  </si>
  <si>
    <t>Camisa</t>
  </si>
  <si>
    <t>Pantalon</t>
  </si>
  <si>
    <t>Cena pozole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</si>
</sst>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1"/>
      <color theme="4" tint="-0.499984740745262"/>
      <name val="Calibri"/>
      <family val="2"/>
      <scheme val="minor"/>
    </font>
    <font>
      <b/>
      <sz val="11"/>
      <color theme="5" tint="0.59999389629810485"/>
      <name val="Calibri"/>
      <family val="2"/>
      <scheme val="minor"/>
    </font>
    <font>
      <sz val="11"/>
      <color rgb="FFFF000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59999389629810485"/>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9">
    <xf numFmtId="0" fontId="0" fillId="0" borderId="0" xfId="0"/>
    <xf numFmtId="0" fontId="1" fillId="3" borderId="0" xfId="0" applyFont="1" applyFill="1"/>
    <xf numFmtId="0" fontId="1" fillId="4" borderId="0" xfId="0" applyFont="1" applyFill="1"/>
    <xf numFmtId="0" fontId="2" fillId="5" borderId="0" xfId="0" applyFont="1" applyFill="1"/>
    <xf numFmtId="0" fontId="2" fillId="5" borderId="0" xfId="0" applyFont="1" applyFill="1" applyAlignment="1">
      <alignment horizontal="left"/>
    </xf>
    <xf numFmtId="0" fontId="3" fillId="4" borderId="0" xfId="0" applyFont="1" applyFill="1" applyAlignment="1">
      <alignment horizontal="right"/>
    </xf>
    <xf numFmtId="0" fontId="1" fillId="4" borderId="0" xfId="0" applyFont="1" applyFill="1" applyAlignment="1">
      <alignment horizontal="left"/>
    </xf>
    <xf numFmtId="0" fontId="2" fillId="5" borderId="0" xfId="0" applyFont="1" applyFill="1" applyAlignment="1">
      <alignment horizontal="center"/>
    </xf>
    <xf numFmtId="0" fontId="0" fillId="5" borderId="0" xfId="0" applyFill="1"/>
    <xf numFmtId="14" fontId="0" fillId="0" borderId="0" xfId="0" applyNumberFormat="1"/>
    <xf numFmtId="0" fontId="1" fillId="2" borderId="0" xfId="0" applyFont="1" applyFill="1" applyAlignment="1">
      <alignment wrapText="1"/>
    </xf>
    <xf numFmtId="0" fontId="1" fillId="3" borderId="0" xfId="0" applyFont="1" applyFill="1" applyAlignment="1">
      <alignment horizontal="center" wrapText="1"/>
    </xf>
    <xf numFmtId="0" fontId="1" fillId="4" borderId="0" xfId="0" applyFont="1" applyFill="1" applyAlignment="1">
      <alignment horizontal="center" wrapText="1"/>
    </xf>
    <xf numFmtId="0" fontId="0" fillId="0" borderId="0" xfId="0" applyAlignment="1">
      <alignment wrapText="1"/>
    </xf>
    <xf numFmtId="0" fontId="2" fillId="0" borderId="0" xfId="0" applyFont="1"/>
    <xf numFmtId="0" fontId="5" fillId="0" borderId="0" xfId="0" applyFont="1"/>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0" fontId="0" fillId="6" borderId="0" xfId="0" applyFill="1"/>
    <xf numFmtId="0" fontId="6" fillId="7" borderId="0" xfId="0" applyFont="1" applyFill="1" applyAlignment="1">
      <alignment horizontal="center" vertical="center" wrapText="1"/>
    </xf>
    <xf numFmtId="0" fontId="4" fillId="0" borderId="2" xfId="0" applyFont="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7" fillId="8" borderId="0" xfId="0" applyFont="1"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0" fillId="9" borderId="3" xfId="0" applyFill="1" applyBorder="1" applyAlignment="1">
      <alignment horizontal="center" vertical="center" wrapText="1"/>
    </xf>
    <xf numFmtId="0" fontId="0" fillId="9" borderId="5" xfId="0" applyFill="1" applyBorder="1" applyAlignment="1">
      <alignment horizontal="center" vertical="center" wrapText="1"/>
    </xf>
    <xf numFmtId="0" fontId="0" fillId="9" borderId="7" xfId="0" applyFill="1" applyBorder="1" applyAlignment="1">
      <alignment horizontal="center" vertical="center" wrapText="1"/>
    </xf>
    <xf numFmtId="0" fontId="2" fillId="0" borderId="0" xfId="0" applyFont="1" applyAlignment="1">
      <alignment horizontal="center"/>
    </xf>
    <xf numFmtId="0" fontId="2" fillId="5" borderId="0" xfId="0" applyFont="1" applyFill="1" applyAlignment="1">
      <alignment horizontal="center" wrapText="1"/>
    </xf>
    <xf numFmtId="0" fontId="8" fillId="0" borderId="0" xfId="0" applyFont="1"/>
    <xf numFmtId="14"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costos</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Datos!#REF!</c15:sqref>
                        </c15:formulaRef>
                      </c:ext>
                    </c:extLst>
                  </c:multiLvlStrRef>
                </c15:cat>
              </c15:filteredCategoryTitle>
            </c:ext>
            <c:ext xmlns:c16="http://schemas.microsoft.com/office/drawing/2014/chart" uri="{C3380CC4-5D6E-409C-BE32-E72D297353CC}">
              <c16:uniqueId val="{00000000-702C-40E9-BCD7-8A1F82DA5A89}"/>
            </c:ext>
          </c:extLst>
        </c:ser>
        <c:dLbls>
          <c:showLegendKey val="0"/>
          <c:showVal val="0"/>
          <c:showCatName val="0"/>
          <c:showSerName val="0"/>
          <c:showPercent val="0"/>
          <c:showBubbleSize val="0"/>
        </c:dLbls>
        <c:gapWidth val="150"/>
        <c:axId val="638560688"/>
        <c:axId val="1746638832"/>
      </c:barChart>
      <c:catAx>
        <c:axId val="63856068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1746638832"/>
        <c:crosses val="autoZero"/>
        <c:auto val="1"/>
        <c:lblAlgn val="ctr"/>
        <c:lblOffset val="100"/>
        <c:noMultiLvlLbl val="0"/>
      </c:catAx>
      <c:valAx>
        <c:axId val="17466388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6385606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tiempo invertido</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Datos!#REF!</c15:sqref>
                        </c15:formulaRef>
                      </c:ext>
                    </c:extLst>
                  </c:multiLvlStrRef>
                </c15:cat>
              </c15:filteredCategoryTitle>
            </c:ext>
            <c:ext xmlns:c16="http://schemas.microsoft.com/office/drawing/2014/chart" uri="{C3380CC4-5D6E-409C-BE32-E72D297353CC}">
              <c16:uniqueId val="{00000000-FBF2-4832-9E08-A2482920E146}"/>
            </c:ext>
          </c:extLst>
        </c:ser>
        <c:dLbls>
          <c:showLegendKey val="0"/>
          <c:showVal val="0"/>
          <c:showCatName val="0"/>
          <c:showSerName val="0"/>
          <c:showPercent val="0"/>
          <c:showBubbleSize val="0"/>
        </c:dLbls>
        <c:gapWidth val="150"/>
        <c:axId val="1757047328"/>
        <c:axId val="245979232"/>
      </c:barChart>
      <c:catAx>
        <c:axId val="175704732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245979232"/>
        <c:crosses val="autoZero"/>
        <c:auto val="1"/>
        <c:lblAlgn val="ctr"/>
        <c:lblOffset val="100"/>
        <c:noMultiLvlLbl val="0"/>
      </c:catAx>
      <c:valAx>
        <c:axId val="2459792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17570473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17</xdr:row>
      <xdr:rowOff>123825</xdr:rowOff>
    </xdr:from>
    <xdr:to>
      <xdr:col>8</xdr:col>
      <xdr:colOff>142875</xdr:colOff>
      <xdr:row>27</xdr:row>
      <xdr:rowOff>104775</xdr:rowOff>
    </xdr:to>
    <xdr:graphicFrame macro="">
      <xdr:nvGraphicFramePr>
        <xdr:cNvPr id="2" name="Gráfico 1">
          <a:extLst>
            <a:ext uri="{FF2B5EF4-FFF2-40B4-BE49-F238E27FC236}">
              <a16:creationId xmlns:a16="http://schemas.microsoft.com/office/drawing/2014/main" id="{8E56AEBC-8ED5-4160-9F3C-B38986F4D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28</xdr:row>
      <xdr:rowOff>104775</xdr:rowOff>
    </xdr:from>
    <xdr:to>
      <xdr:col>8</xdr:col>
      <xdr:colOff>171450</xdr:colOff>
      <xdr:row>38</xdr:row>
      <xdr:rowOff>85725</xdr:rowOff>
    </xdr:to>
    <xdr:graphicFrame macro="">
      <xdr:nvGraphicFramePr>
        <xdr:cNvPr id="3" name="Gráfico 2">
          <a:extLst>
            <a:ext uri="{FF2B5EF4-FFF2-40B4-BE49-F238E27FC236}">
              <a16:creationId xmlns:a16="http://schemas.microsoft.com/office/drawing/2014/main" id="{58E10789-B900-4F85-B3A5-F8EC8D86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Verde azulado">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8E3B-3985-4A83-984A-7A2B405233B3}">
  <dimension ref="A1:P301"/>
  <sheetViews>
    <sheetView tabSelected="1" topLeftCell="A170" workbookViewId="0">
      <selection activeCell="L191" sqref="L191"/>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5703125" customWidth="1"/>
    <col min="7" max="7" width="10.140625" customWidth="1"/>
    <col min="8" max="8" width="9.85546875" bestFit="1" customWidth="1"/>
    <col min="9" max="10" width="9" customWidth="1"/>
    <col min="11" max="11" width="14" customWidth="1"/>
    <col min="15" max="15" width="22.85546875" bestFit="1" customWidth="1"/>
    <col min="16" max="16" width="12.7109375" bestFit="1" customWidth="1"/>
  </cols>
  <sheetData>
    <row r="1" spans="1:16" s="13" customFormat="1" ht="30" customHeight="1" thickBot="1" x14ac:dyDescent="0.3">
      <c r="A1" s="10" t="s">
        <v>8</v>
      </c>
      <c r="B1" s="10" t="s">
        <v>1</v>
      </c>
      <c r="C1" s="10" t="s">
        <v>2</v>
      </c>
      <c r="D1" s="11" t="s">
        <v>12</v>
      </c>
      <c r="E1" s="12" t="s">
        <v>14</v>
      </c>
      <c r="F1" s="12" t="s">
        <v>4</v>
      </c>
      <c r="G1" s="12" t="s">
        <v>9</v>
      </c>
      <c r="H1" s="12" t="s">
        <v>3</v>
      </c>
      <c r="I1" s="12" t="s">
        <v>29</v>
      </c>
      <c r="J1" s="12" t="s">
        <v>153</v>
      </c>
      <c r="K1" s="12" t="s">
        <v>65</v>
      </c>
    </row>
    <row r="2" spans="1:16" x14ac:dyDescent="0.25">
      <c r="A2">
        <v>1</v>
      </c>
      <c r="B2" s="9">
        <v>45144</v>
      </c>
      <c r="C2" t="s">
        <v>40</v>
      </c>
      <c r="D2">
        <v>200</v>
      </c>
      <c r="E2">
        <v>1500</v>
      </c>
      <c r="F2">
        <v>150</v>
      </c>
      <c r="G2">
        <v>6</v>
      </c>
      <c r="H2">
        <v>1</v>
      </c>
      <c r="I2">
        <v>3</v>
      </c>
      <c r="J2">
        <v>1</v>
      </c>
      <c r="K2">
        <v>1</v>
      </c>
      <c r="O2" s="18"/>
      <c r="P2" s="18"/>
    </row>
    <row r="3" spans="1:16" x14ac:dyDescent="0.25">
      <c r="A3">
        <v>2</v>
      </c>
      <c r="B3" s="9">
        <v>45144</v>
      </c>
      <c r="C3" t="s">
        <v>41</v>
      </c>
      <c r="D3">
        <v>200</v>
      </c>
      <c r="E3">
        <f>E2-D2</f>
        <v>1300</v>
      </c>
      <c r="F3">
        <v>60</v>
      </c>
      <c r="G3">
        <v>1</v>
      </c>
      <c r="H3">
        <v>2</v>
      </c>
      <c r="I3">
        <v>2</v>
      </c>
      <c r="J3">
        <v>0</v>
      </c>
      <c r="K3">
        <v>1</v>
      </c>
    </row>
    <row r="4" spans="1:16" x14ac:dyDescent="0.25">
      <c r="A4">
        <v>3</v>
      </c>
      <c r="B4" s="9">
        <v>45144</v>
      </c>
      <c r="C4" t="s">
        <v>42</v>
      </c>
      <c r="D4">
        <v>115</v>
      </c>
      <c r="E4">
        <f>E3-D3</f>
        <v>1100</v>
      </c>
      <c r="F4">
        <v>90</v>
      </c>
      <c r="G4">
        <v>4</v>
      </c>
      <c r="H4">
        <v>3</v>
      </c>
      <c r="I4">
        <v>2</v>
      </c>
      <c r="J4">
        <v>0</v>
      </c>
      <c r="K4">
        <v>1</v>
      </c>
    </row>
    <row r="5" spans="1:16" x14ac:dyDescent="0.25">
      <c r="A5">
        <v>4</v>
      </c>
      <c r="B5" s="9">
        <v>45145</v>
      </c>
      <c r="C5" t="s">
        <v>43</v>
      </c>
      <c r="D5">
        <v>5</v>
      </c>
      <c r="E5">
        <f t="shared" ref="E5:E21" si="0">E4-D4</f>
        <v>985</v>
      </c>
      <c r="F5">
        <v>15</v>
      </c>
      <c r="G5">
        <v>1</v>
      </c>
      <c r="H5">
        <v>1</v>
      </c>
      <c r="I5">
        <v>1</v>
      </c>
      <c r="J5">
        <v>0</v>
      </c>
      <c r="K5">
        <v>1</v>
      </c>
    </row>
    <row r="6" spans="1:16" x14ac:dyDescent="0.25">
      <c r="A6">
        <v>5</v>
      </c>
      <c r="B6" s="9">
        <v>45145</v>
      </c>
      <c r="C6" t="s">
        <v>64</v>
      </c>
      <c r="D6">
        <v>153</v>
      </c>
      <c r="E6">
        <f t="shared" si="0"/>
        <v>980</v>
      </c>
      <c r="F6">
        <v>10</v>
      </c>
      <c r="G6">
        <v>4</v>
      </c>
      <c r="H6">
        <v>1</v>
      </c>
      <c r="I6">
        <v>1</v>
      </c>
      <c r="J6">
        <v>0</v>
      </c>
      <c r="K6">
        <v>1</v>
      </c>
    </row>
    <row r="7" spans="1:16" x14ac:dyDescent="0.25">
      <c r="A7">
        <v>6</v>
      </c>
      <c r="B7" s="9">
        <v>45145</v>
      </c>
      <c r="C7" t="s">
        <v>44</v>
      </c>
      <c r="D7">
        <v>40</v>
      </c>
      <c r="E7">
        <f t="shared" si="0"/>
        <v>827</v>
      </c>
      <c r="F7">
        <v>60</v>
      </c>
      <c r="G7">
        <v>3</v>
      </c>
      <c r="H7">
        <v>3</v>
      </c>
      <c r="I7">
        <v>10</v>
      </c>
      <c r="J7">
        <v>0</v>
      </c>
      <c r="K7">
        <v>1</v>
      </c>
    </row>
    <row r="8" spans="1:16" x14ac:dyDescent="0.25">
      <c r="A8">
        <v>7</v>
      </c>
      <c r="B8" s="9">
        <v>45146</v>
      </c>
      <c r="C8" t="s">
        <v>45</v>
      </c>
      <c r="D8">
        <v>5.5</v>
      </c>
      <c r="E8">
        <f t="shared" si="0"/>
        <v>787</v>
      </c>
      <c r="F8">
        <v>15</v>
      </c>
      <c r="G8">
        <v>1</v>
      </c>
      <c r="H8">
        <v>1</v>
      </c>
      <c r="I8">
        <v>1</v>
      </c>
      <c r="J8">
        <v>0</v>
      </c>
      <c r="K8">
        <v>1</v>
      </c>
    </row>
    <row r="9" spans="1:16" x14ac:dyDescent="0.25">
      <c r="A9">
        <v>8</v>
      </c>
      <c r="B9" s="9">
        <v>45146</v>
      </c>
      <c r="C9" t="s">
        <v>46</v>
      </c>
      <c r="D9">
        <v>25</v>
      </c>
      <c r="E9">
        <f t="shared" si="0"/>
        <v>781.5</v>
      </c>
      <c r="F9">
        <v>30</v>
      </c>
      <c r="G9">
        <v>1</v>
      </c>
      <c r="H9">
        <v>3</v>
      </c>
      <c r="I9">
        <v>2</v>
      </c>
      <c r="J9">
        <v>0</v>
      </c>
      <c r="K9">
        <v>0</v>
      </c>
    </row>
    <row r="10" spans="1:16" x14ac:dyDescent="0.25">
      <c r="A10">
        <v>9</v>
      </c>
      <c r="B10" s="9">
        <v>45146</v>
      </c>
      <c r="C10" t="s">
        <v>47</v>
      </c>
      <c r="D10">
        <v>200</v>
      </c>
      <c r="E10">
        <f t="shared" si="0"/>
        <v>756.5</v>
      </c>
      <c r="F10">
        <v>120</v>
      </c>
      <c r="G10">
        <v>4</v>
      </c>
      <c r="H10">
        <v>3</v>
      </c>
      <c r="I10">
        <v>2</v>
      </c>
      <c r="J10">
        <v>0</v>
      </c>
      <c r="K10">
        <v>1</v>
      </c>
    </row>
    <row r="11" spans="1:16" x14ac:dyDescent="0.25">
      <c r="A11">
        <v>10</v>
      </c>
      <c r="B11" s="9">
        <v>45147</v>
      </c>
      <c r="C11" t="s">
        <v>43</v>
      </c>
      <c r="D11">
        <v>5</v>
      </c>
      <c r="E11">
        <f t="shared" si="0"/>
        <v>556.5</v>
      </c>
      <c r="F11">
        <v>15</v>
      </c>
      <c r="G11">
        <v>1</v>
      </c>
      <c r="H11">
        <v>1</v>
      </c>
      <c r="I11">
        <v>1</v>
      </c>
      <c r="J11">
        <v>0</v>
      </c>
      <c r="K11">
        <v>1</v>
      </c>
    </row>
    <row r="12" spans="1:16" x14ac:dyDescent="0.25">
      <c r="A12">
        <v>11</v>
      </c>
      <c r="B12" s="9">
        <v>45147</v>
      </c>
      <c r="C12" t="s">
        <v>48</v>
      </c>
      <c r="D12">
        <v>51</v>
      </c>
      <c r="E12">
        <f t="shared" si="0"/>
        <v>551.5</v>
      </c>
      <c r="F12">
        <v>30</v>
      </c>
      <c r="G12">
        <v>1</v>
      </c>
      <c r="H12">
        <v>3</v>
      </c>
      <c r="I12">
        <v>2</v>
      </c>
      <c r="J12">
        <v>0</v>
      </c>
      <c r="K12">
        <v>0</v>
      </c>
    </row>
    <row r="13" spans="1:16" x14ac:dyDescent="0.25">
      <c r="A13">
        <v>12</v>
      </c>
      <c r="B13" s="9">
        <v>45147</v>
      </c>
      <c r="C13" t="s">
        <v>49</v>
      </c>
      <c r="D13">
        <v>50</v>
      </c>
      <c r="E13">
        <f t="shared" si="0"/>
        <v>500.5</v>
      </c>
      <c r="F13">
        <v>30</v>
      </c>
      <c r="G13">
        <v>4</v>
      </c>
      <c r="H13">
        <v>3</v>
      </c>
      <c r="I13">
        <v>2</v>
      </c>
      <c r="J13">
        <v>0</v>
      </c>
      <c r="K13">
        <v>0</v>
      </c>
    </row>
    <row r="14" spans="1:16" x14ac:dyDescent="0.25">
      <c r="A14">
        <v>13</v>
      </c>
      <c r="B14" s="9">
        <v>45148</v>
      </c>
      <c r="C14" t="s">
        <v>43</v>
      </c>
      <c r="D14">
        <v>5</v>
      </c>
      <c r="E14">
        <f t="shared" si="0"/>
        <v>450.5</v>
      </c>
      <c r="F14">
        <v>15</v>
      </c>
      <c r="G14">
        <v>1</v>
      </c>
      <c r="H14">
        <v>1</v>
      </c>
      <c r="I14">
        <v>1</v>
      </c>
      <c r="J14">
        <v>0</v>
      </c>
      <c r="K14">
        <v>1</v>
      </c>
    </row>
    <row r="15" spans="1:16" x14ac:dyDescent="0.25">
      <c r="A15">
        <v>14</v>
      </c>
      <c r="B15" s="9">
        <v>45148</v>
      </c>
      <c r="C15" t="s">
        <v>50</v>
      </c>
      <c r="D15">
        <v>100</v>
      </c>
      <c r="E15">
        <f t="shared" si="0"/>
        <v>445.5</v>
      </c>
      <c r="F15">
        <v>30</v>
      </c>
      <c r="G15">
        <v>1</v>
      </c>
      <c r="H15">
        <v>3</v>
      </c>
      <c r="I15">
        <v>2</v>
      </c>
      <c r="J15">
        <v>0</v>
      </c>
      <c r="K15">
        <v>0</v>
      </c>
    </row>
    <row r="16" spans="1:16" ht="15.75" thickBot="1" x14ac:dyDescent="0.3">
      <c r="A16">
        <v>15</v>
      </c>
      <c r="B16" s="9">
        <v>45148</v>
      </c>
      <c r="C16" t="s">
        <v>51</v>
      </c>
      <c r="D16">
        <v>71</v>
      </c>
      <c r="E16">
        <f t="shared" si="0"/>
        <v>345.5</v>
      </c>
      <c r="F16">
        <v>30</v>
      </c>
      <c r="G16">
        <v>1</v>
      </c>
      <c r="H16">
        <v>3</v>
      </c>
      <c r="I16">
        <v>2</v>
      </c>
      <c r="J16">
        <v>0</v>
      </c>
      <c r="K16">
        <v>1</v>
      </c>
      <c r="O16" s="16"/>
      <c r="P16" s="16"/>
    </row>
    <row r="17" spans="1:11" x14ac:dyDescent="0.25">
      <c r="A17">
        <v>16</v>
      </c>
      <c r="B17" s="9">
        <v>45149</v>
      </c>
      <c r="C17" t="s">
        <v>45</v>
      </c>
      <c r="D17">
        <v>5.5</v>
      </c>
      <c r="E17">
        <f t="shared" si="0"/>
        <v>274.5</v>
      </c>
      <c r="F17">
        <v>15</v>
      </c>
      <c r="G17">
        <v>1</v>
      </c>
      <c r="H17">
        <v>1</v>
      </c>
      <c r="I17">
        <v>1</v>
      </c>
      <c r="J17">
        <v>0</v>
      </c>
      <c r="K17">
        <v>1</v>
      </c>
    </row>
    <row r="18" spans="1:11" x14ac:dyDescent="0.25">
      <c r="A18">
        <v>17</v>
      </c>
      <c r="B18" s="9">
        <v>45149</v>
      </c>
      <c r="C18" t="s">
        <v>64</v>
      </c>
      <c r="D18">
        <v>156</v>
      </c>
      <c r="E18">
        <f t="shared" si="0"/>
        <v>269</v>
      </c>
      <c r="F18">
        <v>10</v>
      </c>
      <c r="G18">
        <v>4</v>
      </c>
      <c r="H18">
        <v>1</v>
      </c>
      <c r="I18">
        <v>1</v>
      </c>
      <c r="J18">
        <v>0</v>
      </c>
      <c r="K18">
        <v>1</v>
      </c>
    </row>
    <row r="19" spans="1:11" x14ac:dyDescent="0.25">
      <c r="A19">
        <v>18</v>
      </c>
      <c r="B19" s="9">
        <v>45150</v>
      </c>
      <c r="C19" t="s">
        <v>45</v>
      </c>
      <c r="D19">
        <v>5.5</v>
      </c>
      <c r="E19">
        <f t="shared" si="0"/>
        <v>113</v>
      </c>
      <c r="F19">
        <v>15</v>
      </c>
      <c r="G19">
        <v>1</v>
      </c>
      <c r="H19">
        <v>1</v>
      </c>
      <c r="I19">
        <v>1</v>
      </c>
      <c r="J19">
        <v>0</v>
      </c>
      <c r="K19">
        <v>1</v>
      </c>
    </row>
    <row r="20" spans="1:11" x14ac:dyDescent="0.25">
      <c r="A20">
        <v>19</v>
      </c>
      <c r="B20" s="9">
        <v>45150</v>
      </c>
      <c r="C20" t="s">
        <v>42</v>
      </c>
      <c r="D20">
        <v>115</v>
      </c>
      <c r="E20">
        <f>E19-D19+1500</f>
        <v>1607.5</v>
      </c>
      <c r="F20">
        <v>90</v>
      </c>
      <c r="G20">
        <v>4</v>
      </c>
      <c r="H20">
        <v>2</v>
      </c>
      <c r="I20">
        <v>2</v>
      </c>
      <c r="J20">
        <v>1</v>
      </c>
      <c r="K20">
        <v>1</v>
      </c>
    </row>
    <row r="21" spans="1:11" x14ac:dyDescent="0.25">
      <c r="A21">
        <v>20</v>
      </c>
      <c r="B21" s="9">
        <v>45150</v>
      </c>
      <c r="C21" t="s">
        <v>52</v>
      </c>
      <c r="D21">
        <v>200</v>
      </c>
      <c r="E21">
        <f t="shared" si="0"/>
        <v>1492.5</v>
      </c>
      <c r="F21">
        <v>120</v>
      </c>
      <c r="G21">
        <v>4</v>
      </c>
      <c r="H21">
        <v>3</v>
      </c>
      <c r="I21">
        <v>2</v>
      </c>
      <c r="J21">
        <v>0</v>
      </c>
      <c r="K21">
        <v>1</v>
      </c>
    </row>
    <row r="22" spans="1:11" x14ac:dyDescent="0.25">
      <c r="A22">
        <v>21</v>
      </c>
      <c r="B22" s="9">
        <v>45151</v>
      </c>
      <c r="C22" t="s">
        <v>42</v>
      </c>
      <c r="D22">
        <v>89</v>
      </c>
      <c r="E22">
        <f>E21-D21</f>
        <v>1292.5</v>
      </c>
      <c r="F22">
        <v>60</v>
      </c>
      <c r="G22">
        <v>1</v>
      </c>
      <c r="H22">
        <v>2</v>
      </c>
      <c r="I22">
        <v>2</v>
      </c>
      <c r="J22">
        <v>0</v>
      </c>
      <c r="K22">
        <v>1</v>
      </c>
    </row>
    <row r="23" spans="1:11" x14ac:dyDescent="0.25">
      <c r="A23">
        <v>22</v>
      </c>
      <c r="B23" s="9">
        <v>45151</v>
      </c>
      <c r="C23" t="s">
        <v>53</v>
      </c>
      <c r="D23">
        <v>150</v>
      </c>
      <c r="E23">
        <f t="shared" ref="E23:E40" si="1">E22-D22</f>
        <v>1203.5</v>
      </c>
      <c r="F23">
        <v>60</v>
      </c>
      <c r="G23">
        <v>1</v>
      </c>
      <c r="H23">
        <v>2</v>
      </c>
      <c r="I23">
        <v>1</v>
      </c>
      <c r="J23">
        <v>0</v>
      </c>
      <c r="K23">
        <v>1</v>
      </c>
    </row>
    <row r="24" spans="1:11" x14ac:dyDescent="0.25">
      <c r="A24">
        <v>23</v>
      </c>
      <c r="B24" s="9">
        <v>45151</v>
      </c>
      <c r="C24" t="s">
        <v>43</v>
      </c>
      <c r="D24">
        <v>5</v>
      </c>
      <c r="E24">
        <f t="shared" si="1"/>
        <v>1053.5</v>
      </c>
      <c r="F24">
        <v>15</v>
      </c>
      <c r="G24">
        <v>1</v>
      </c>
      <c r="H24">
        <v>3</v>
      </c>
      <c r="I24">
        <v>1</v>
      </c>
      <c r="J24">
        <v>0</v>
      </c>
      <c r="K24">
        <v>1</v>
      </c>
    </row>
    <row r="25" spans="1:11" x14ac:dyDescent="0.25">
      <c r="A25">
        <v>24</v>
      </c>
      <c r="B25" s="9">
        <v>45152</v>
      </c>
      <c r="C25" t="s">
        <v>54</v>
      </c>
      <c r="D25">
        <v>70</v>
      </c>
      <c r="E25">
        <f t="shared" si="1"/>
        <v>1048.5</v>
      </c>
      <c r="F25">
        <v>60</v>
      </c>
      <c r="G25">
        <v>1</v>
      </c>
      <c r="H25">
        <v>1</v>
      </c>
      <c r="I25">
        <v>1</v>
      </c>
      <c r="J25">
        <v>0</v>
      </c>
      <c r="K25">
        <v>1</v>
      </c>
    </row>
    <row r="26" spans="1:11" x14ac:dyDescent="0.25">
      <c r="A26">
        <v>25</v>
      </c>
      <c r="B26" s="9">
        <v>45152</v>
      </c>
      <c r="C26" t="s">
        <v>55</v>
      </c>
      <c r="D26">
        <v>70</v>
      </c>
      <c r="E26">
        <f t="shared" si="1"/>
        <v>978.5</v>
      </c>
      <c r="F26">
        <v>30</v>
      </c>
      <c r="G26">
        <v>1</v>
      </c>
      <c r="H26">
        <v>3</v>
      </c>
      <c r="I26">
        <v>2</v>
      </c>
      <c r="J26">
        <v>0</v>
      </c>
      <c r="K26">
        <v>1</v>
      </c>
    </row>
    <row r="27" spans="1:11" x14ac:dyDescent="0.25">
      <c r="A27">
        <v>26</v>
      </c>
      <c r="B27" s="9">
        <v>45152</v>
      </c>
      <c r="C27" t="s">
        <v>44</v>
      </c>
      <c r="D27">
        <v>40</v>
      </c>
      <c r="E27">
        <f t="shared" si="1"/>
        <v>908.5</v>
      </c>
      <c r="F27">
        <v>60</v>
      </c>
      <c r="G27">
        <v>3</v>
      </c>
      <c r="H27">
        <v>3</v>
      </c>
      <c r="I27">
        <v>10</v>
      </c>
      <c r="J27">
        <v>0</v>
      </c>
      <c r="K27">
        <v>1</v>
      </c>
    </row>
    <row r="28" spans="1:11" x14ac:dyDescent="0.25">
      <c r="A28">
        <v>27</v>
      </c>
      <c r="B28" s="9">
        <v>45153</v>
      </c>
      <c r="C28" t="s">
        <v>56</v>
      </c>
      <c r="D28">
        <v>99</v>
      </c>
      <c r="E28">
        <f t="shared" si="1"/>
        <v>868.5</v>
      </c>
      <c r="F28">
        <v>10</v>
      </c>
      <c r="G28">
        <v>1</v>
      </c>
      <c r="H28">
        <v>1</v>
      </c>
      <c r="I28">
        <v>1</v>
      </c>
      <c r="J28">
        <v>0</v>
      </c>
      <c r="K28">
        <v>1</v>
      </c>
    </row>
    <row r="29" spans="1:11" x14ac:dyDescent="0.25">
      <c r="A29">
        <v>28</v>
      </c>
      <c r="B29" s="9">
        <v>45153</v>
      </c>
      <c r="C29" t="s">
        <v>57</v>
      </c>
      <c r="D29">
        <v>150</v>
      </c>
      <c r="E29">
        <f t="shared" si="1"/>
        <v>769.5</v>
      </c>
      <c r="F29">
        <v>90</v>
      </c>
      <c r="G29">
        <v>4</v>
      </c>
      <c r="H29">
        <v>2</v>
      </c>
      <c r="I29">
        <v>2</v>
      </c>
      <c r="J29">
        <v>0</v>
      </c>
      <c r="K29">
        <v>1</v>
      </c>
    </row>
    <row r="30" spans="1:11" x14ac:dyDescent="0.25">
      <c r="A30">
        <v>29</v>
      </c>
      <c r="B30" s="9">
        <v>45153</v>
      </c>
      <c r="C30" t="s">
        <v>51</v>
      </c>
      <c r="D30">
        <v>71</v>
      </c>
      <c r="E30">
        <f t="shared" si="1"/>
        <v>619.5</v>
      </c>
      <c r="F30">
        <v>30</v>
      </c>
      <c r="G30">
        <v>1</v>
      </c>
      <c r="H30">
        <v>3</v>
      </c>
      <c r="I30">
        <v>2</v>
      </c>
      <c r="J30">
        <v>0</v>
      </c>
      <c r="K30">
        <v>1</v>
      </c>
    </row>
    <row r="31" spans="1:11" x14ac:dyDescent="0.25">
      <c r="A31">
        <v>30</v>
      </c>
      <c r="B31" s="9">
        <v>45154</v>
      </c>
      <c r="C31" t="s">
        <v>58</v>
      </c>
      <c r="D31">
        <v>150</v>
      </c>
      <c r="E31">
        <f t="shared" si="1"/>
        <v>548.5</v>
      </c>
      <c r="F31">
        <v>120</v>
      </c>
      <c r="G31">
        <v>4</v>
      </c>
      <c r="H31">
        <v>3</v>
      </c>
      <c r="I31">
        <v>2</v>
      </c>
      <c r="J31">
        <v>0</v>
      </c>
      <c r="K31">
        <v>1</v>
      </c>
    </row>
    <row r="32" spans="1:11" x14ac:dyDescent="0.25">
      <c r="A32">
        <v>31</v>
      </c>
      <c r="B32" s="9">
        <v>45154</v>
      </c>
      <c r="C32" t="s">
        <v>59</v>
      </c>
      <c r="D32">
        <v>137</v>
      </c>
      <c r="E32">
        <f t="shared" si="1"/>
        <v>398.5</v>
      </c>
      <c r="F32">
        <v>30</v>
      </c>
      <c r="G32">
        <v>3</v>
      </c>
      <c r="H32">
        <v>1</v>
      </c>
      <c r="I32">
        <v>1</v>
      </c>
      <c r="J32">
        <v>0</v>
      </c>
      <c r="K32">
        <v>1</v>
      </c>
    </row>
    <row r="33" spans="1:11" x14ac:dyDescent="0.25">
      <c r="A33">
        <v>32</v>
      </c>
      <c r="B33" s="9">
        <v>45155</v>
      </c>
      <c r="C33" t="s">
        <v>45</v>
      </c>
      <c r="D33">
        <v>5.5</v>
      </c>
      <c r="E33">
        <f t="shared" si="1"/>
        <v>261.5</v>
      </c>
      <c r="F33">
        <v>15</v>
      </c>
      <c r="G33">
        <v>1</v>
      </c>
      <c r="H33">
        <v>1</v>
      </c>
      <c r="I33">
        <v>1</v>
      </c>
      <c r="J33">
        <v>0</v>
      </c>
      <c r="K33">
        <v>1</v>
      </c>
    </row>
    <row r="34" spans="1:11" x14ac:dyDescent="0.25">
      <c r="A34">
        <v>33</v>
      </c>
      <c r="B34" s="9">
        <v>45155</v>
      </c>
      <c r="C34" t="s">
        <v>45</v>
      </c>
      <c r="D34">
        <v>5.5</v>
      </c>
      <c r="E34">
        <f t="shared" si="1"/>
        <v>256</v>
      </c>
      <c r="F34">
        <v>15</v>
      </c>
      <c r="G34">
        <v>1</v>
      </c>
      <c r="H34">
        <v>2</v>
      </c>
      <c r="I34">
        <v>1</v>
      </c>
      <c r="J34">
        <v>0</v>
      </c>
      <c r="K34">
        <v>1</v>
      </c>
    </row>
    <row r="35" spans="1:11" x14ac:dyDescent="0.25">
      <c r="A35">
        <v>34</v>
      </c>
      <c r="B35" s="9">
        <v>45155</v>
      </c>
      <c r="C35" t="s">
        <v>42</v>
      </c>
      <c r="D35">
        <v>89</v>
      </c>
      <c r="E35">
        <f t="shared" si="1"/>
        <v>250.5</v>
      </c>
      <c r="F35">
        <v>60</v>
      </c>
      <c r="G35">
        <v>1</v>
      </c>
      <c r="H35">
        <v>3</v>
      </c>
      <c r="I35">
        <v>2</v>
      </c>
      <c r="J35">
        <v>0</v>
      </c>
      <c r="K35">
        <v>1</v>
      </c>
    </row>
    <row r="36" spans="1:11" x14ac:dyDescent="0.25">
      <c r="A36">
        <v>35</v>
      </c>
      <c r="B36" s="9">
        <v>45156</v>
      </c>
      <c r="C36" t="s">
        <v>43</v>
      </c>
      <c r="D36">
        <v>5</v>
      </c>
      <c r="E36">
        <f t="shared" si="1"/>
        <v>161.5</v>
      </c>
      <c r="F36">
        <v>15</v>
      </c>
      <c r="G36">
        <v>1</v>
      </c>
      <c r="H36">
        <v>1</v>
      </c>
      <c r="I36">
        <v>1</v>
      </c>
      <c r="J36">
        <v>0</v>
      </c>
      <c r="K36">
        <v>1</v>
      </c>
    </row>
    <row r="37" spans="1:11" x14ac:dyDescent="0.25">
      <c r="A37">
        <v>36</v>
      </c>
      <c r="B37" s="9">
        <v>45156</v>
      </c>
      <c r="C37" t="s">
        <v>66</v>
      </c>
      <c r="D37">
        <v>28</v>
      </c>
      <c r="E37">
        <f t="shared" si="1"/>
        <v>156.5</v>
      </c>
      <c r="F37">
        <v>5</v>
      </c>
      <c r="G37">
        <v>1</v>
      </c>
      <c r="H37">
        <v>2</v>
      </c>
      <c r="I37">
        <v>1</v>
      </c>
      <c r="J37">
        <v>0</v>
      </c>
      <c r="K37">
        <v>0</v>
      </c>
    </row>
    <row r="38" spans="1:11" x14ac:dyDescent="0.25">
      <c r="A38">
        <v>37</v>
      </c>
      <c r="B38" s="9">
        <v>45156</v>
      </c>
      <c r="C38" t="s">
        <v>42</v>
      </c>
      <c r="D38">
        <v>150</v>
      </c>
      <c r="E38">
        <f t="shared" si="1"/>
        <v>128.5</v>
      </c>
      <c r="F38">
        <v>120</v>
      </c>
      <c r="G38">
        <v>4</v>
      </c>
      <c r="H38">
        <v>3</v>
      </c>
      <c r="I38">
        <v>2</v>
      </c>
      <c r="J38">
        <v>0</v>
      </c>
      <c r="K38">
        <v>1</v>
      </c>
    </row>
    <row r="39" spans="1:11" x14ac:dyDescent="0.25">
      <c r="A39">
        <v>38</v>
      </c>
      <c r="B39" s="9">
        <v>45157</v>
      </c>
      <c r="C39" t="s">
        <v>63</v>
      </c>
      <c r="D39">
        <v>250</v>
      </c>
      <c r="E39">
        <f>E38-D38+1500</f>
        <v>1478.5</v>
      </c>
      <c r="F39">
        <v>120</v>
      </c>
      <c r="G39">
        <v>4</v>
      </c>
      <c r="H39">
        <v>1</v>
      </c>
      <c r="I39">
        <v>2</v>
      </c>
      <c r="J39">
        <v>1</v>
      </c>
      <c r="K39">
        <v>1</v>
      </c>
    </row>
    <row r="40" spans="1:11" x14ac:dyDescent="0.25">
      <c r="A40">
        <v>39</v>
      </c>
      <c r="B40" s="9">
        <v>45157</v>
      </c>
      <c r="C40" t="s">
        <v>62</v>
      </c>
      <c r="D40">
        <v>140</v>
      </c>
      <c r="E40">
        <f t="shared" si="1"/>
        <v>1228.5</v>
      </c>
      <c r="F40">
        <v>60</v>
      </c>
      <c r="G40">
        <v>4</v>
      </c>
      <c r="H40">
        <v>2</v>
      </c>
      <c r="I40">
        <v>2</v>
      </c>
      <c r="J40">
        <v>0</v>
      </c>
      <c r="K40">
        <v>1</v>
      </c>
    </row>
    <row r="41" spans="1:11" x14ac:dyDescent="0.25">
      <c r="A41">
        <v>40</v>
      </c>
      <c r="B41" s="9">
        <v>45158</v>
      </c>
      <c r="C41" t="s">
        <v>61</v>
      </c>
      <c r="D41">
        <v>80</v>
      </c>
      <c r="E41">
        <f>E40-D40</f>
        <v>1088.5</v>
      </c>
      <c r="F41">
        <v>60</v>
      </c>
      <c r="G41">
        <v>1</v>
      </c>
      <c r="H41">
        <v>2</v>
      </c>
      <c r="I41">
        <v>2</v>
      </c>
      <c r="J41">
        <v>0</v>
      </c>
      <c r="K41">
        <v>1</v>
      </c>
    </row>
    <row r="42" spans="1:11" x14ac:dyDescent="0.25">
      <c r="A42">
        <v>41</v>
      </c>
      <c r="B42" s="9">
        <v>45158</v>
      </c>
      <c r="C42" t="s">
        <v>60</v>
      </c>
      <c r="D42">
        <v>100</v>
      </c>
      <c r="E42">
        <f t="shared" ref="E42:E45" si="2">E41-D41</f>
        <v>1008.5</v>
      </c>
      <c r="F42">
        <v>30</v>
      </c>
      <c r="G42">
        <v>1</v>
      </c>
      <c r="H42">
        <v>2</v>
      </c>
      <c r="I42">
        <v>1</v>
      </c>
      <c r="J42">
        <v>0</v>
      </c>
      <c r="K42">
        <v>1</v>
      </c>
    </row>
    <row r="43" spans="1:11" x14ac:dyDescent="0.25">
      <c r="A43">
        <v>42</v>
      </c>
      <c r="B43" s="9">
        <v>45158</v>
      </c>
      <c r="C43" t="s">
        <v>45</v>
      </c>
      <c r="D43">
        <v>5.5</v>
      </c>
      <c r="E43">
        <f t="shared" si="2"/>
        <v>908.5</v>
      </c>
      <c r="F43">
        <v>15</v>
      </c>
      <c r="G43">
        <v>1</v>
      </c>
      <c r="H43">
        <v>3</v>
      </c>
      <c r="I43">
        <v>1</v>
      </c>
      <c r="J43">
        <v>0</v>
      </c>
      <c r="K43">
        <v>1</v>
      </c>
    </row>
    <row r="44" spans="1:11" x14ac:dyDescent="0.25">
      <c r="A44">
        <v>43</v>
      </c>
      <c r="B44" s="9">
        <v>45159</v>
      </c>
      <c r="C44" t="s">
        <v>45</v>
      </c>
      <c r="D44">
        <v>5.5</v>
      </c>
      <c r="E44">
        <f t="shared" si="2"/>
        <v>903</v>
      </c>
      <c r="F44">
        <v>15</v>
      </c>
      <c r="G44">
        <v>1</v>
      </c>
      <c r="H44">
        <v>1</v>
      </c>
      <c r="I44">
        <v>1</v>
      </c>
      <c r="J44">
        <v>0</v>
      </c>
      <c r="K44">
        <v>1</v>
      </c>
    </row>
    <row r="45" spans="1:11" x14ac:dyDescent="0.25">
      <c r="A45">
        <v>44</v>
      </c>
      <c r="B45" s="9">
        <v>45159</v>
      </c>
      <c r="C45" t="s">
        <v>67</v>
      </c>
      <c r="D45">
        <v>91</v>
      </c>
      <c r="E45">
        <f t="shared" si="2"/>
        <v>897.5</v>
      </c>
      <c r="F45">
        <v>60</v>
      </c>
      <c r="G45">
        <v>1</v>
      </c>
      <c r="H45">
        <v>2</v>
      </c>
      <c r="I45">
        <v>2</v>
      </c>
      <c r="J45">
        <v>0</v>
      </c>
      <c r="K45">
        <v>0</v>
      </c>
    </row>
    <row r="46" spans="1:11" x14ac:dyDescent="0.25">
      <c r="A46">
        <v>45</v>
      </c>
      <c r="B46" s="9">
        <v>45159</v>
      </c>
      <c r="C46" t="s">
        <v>68</v>
      </c>
      <c r="D46">
        <v>13</v>
      </c>
      <c r="E46">
        <f t="shared" ref="E46:E58" si="3">E45-D45</f>
        <v>806.5</v>
      </c>
      <c r="F46">
        <v>10</v>
      </c>
      <c r="G46">
        <v>1</v>
      </c>
      <c r="H46">
        <v>2</v>
      </c>
      <c r="I46">
        <v>1</v>
      </c>
      <c r="J46">
        <v>0</v>
      </c>
      <c r="K46">
        <v>0</v>
      </c>
    </row>
    <row r="47" spans="1:11" x14ac:dyDescent="0.25">
      <c r="A47">
        <v>46</v>
      </c>
      <c r="B47" s="9">
        <v>45159</v>
      </c>
      <c r="C47" t="s">
        <v>44</v>
      </c>
      <c r="D47">
        <v>40</v>
      </c>
      <c r="E47">
        <f t="shared" si="3"/>
        <v>793.5</v>
      </c>
      <c r="F47">
        <v>60</v>
      </c>
      <c r="G47">
        <v>3</v>
      </c>
      <c r="H47">
        <v>3</v>
      </c>
      <c r="I47">
        <v>10</v>
      </c>
      <c r="J47">
        <v>0</v>
      </c>
      <c r="K47">
        <v>1</v>
      </c>
    </row>
    <row r="48" spans="1:11" x14ac:dyDescent="0.25">
      <c r="A48">
        <v>47</v>
      </c>
      <c r="B48" s="9">
        <v>45160</v>
      </c>
      <c r="C48" t="s">
        <v>45</v>
      </c>
      <c r="D48">
        <v>5.5</v>
      </c>
      <c r="E48">
        <f t="shared" si="3"/>
        <v>753.5</v>
      </c>
      <c r="F48">
        <v>15</v>
      </c>
      <c r="G48">
        <v>1</v>
      </c>
      <c r="H48">
        <v>1</v>
      </c>
      <c r="I48">
        <v>1</v>
      </c>
      <c r="J48">
        <v>0</v>
      </c>
      <c r="K48">
        <v>1</v>
      </c>
    </row>
    <row r="49" spans="1:11" x14ac:dyDescent="0.25">
      <c r="A49">
        <v>48</v>
      </c>
      <c r="B49" s="9">
        <v>45160</v>
      </c>
      <c r="C49" t="s">
        <v>106</v>
      </c>
      <c r="D49">
        <v>85</v>
      </c>
      <c r="E49">
        <f t="shared" si="3"/>
        <v>748</v>
      </c>
      <c r="F49">
        <v>60</v>
      </c>
      <c r="G49">
        <v>1</v>
      </c>
      <c r="H49">
        <v>3</v>
      </c>
      <c r="I49">
        <v>2</v>
      </c>
      <c r="J49">
        <v>0</v>
      </c>
      <c r="K49">
        <v>1</v>
      </c>
    </row>
    <row r="50" spans="1:11" x14ac:dyDescent="0.25">
      <c r="A50">
        <v>49</v>
      </c>
      <c r="B50" s="9">
        <v>45160</v>
      </c>
      <c r="C50" t="s">
        <v>107</v>
      </c>
      <c r="D50">
        <v>40</v>
      </c>
      <c r="E50">
        <f t="shared" si="3"/>
        <v>663</v>
      </c>
      <c r="F50">
        <v>10</v>
      </c>
      <c r="G50">
        <v>4</v>
      </c>
      <c r="H50">
        <v>3</v>
      </c>
      <c r="I50">
        <v>2</v>
      </c>
      <c r="J50">
        <v>0</v>
      </c>
      <c r="K50">
        <v>1</v>
      </c>
    </row>
    <row r="51" spans="1:11" x14ac:dyDescent="0.25">
      <c r="A51">
        <v>50</v>
      </c>
      <c r="B51" s="9">
        <v>45160</v>
      </c>
      <c r="C51" t="s">
        <v>44</v>
      </c>
      <c r="D51">
        <v>40</v>
      </c>
      <c r="E51">
        <f t="shared" si="3"/>
        <v>623</v>
      </c>
      <c r="F51">
        <v>60</v>
      </c>
      <c r="G51">
        <v>3</v>
      </c>
      <c r="H51">
        <v>3</v>
      </c>
      <c r="I51">
        <v>10</v>
      </c>
      <c r="J51">
        <v>0</v>
      </c>
      <c r="K51">
        <v>1</v>
      </c>
    </row>
    <row r="52" spans="1:11" x14ac:dyDescent="0.25">
      <c r="A52">
        <v>51</v>
      </c>
      <c r="B52" s="9">
        <v>45161</v>
      </c>
      <c r="C52" t="s">
        <v>45</v>
      </c>
      <c r="D52">
        <v>5.5</v>
      </c>
      <c r="E52">
        <f t="shared" si="3"/>
        <v>583</v>
      </c>
      <c r="F52">
        <v>15</v>
      </c>
      <c r="G52">
        <v>1</v>
      </c>
      <c r="H52">
        <v>1</v>
      </c>
      <c r="I52">
        <v>1</v>
      </c>
      <c r="J52">
        <v>0</v>
      </c>
      <c r="K52">
        <v>1</v>
      </c>
    </row>
    <row r="53" spans="1:11" x14ac:dyDescent="0.25">
      <c r="A53">
        <v>52</v>
      </c>
      <c r="B53" s="9">
        <v>45161</v>
      </c>
      <c r="C53" t="s">
        <v>109</v>
      </c>
      <c r="D53">
        <v>105</v>
      </c>
      <c r="E53">
        <f t="shared" si="3"/>
        <v>577.5</v>
      </c>
      <c r="F53">
        <v>60</v>
      </c>
      <c r="G53">
        <v>1</v>
      </c>
      <c r="H53">
        <v>2</v>
      </c>
      <c r="I53">
        <v>2</v>
      </c>
      <c r="J53">
        <v>0</v>
      </c>
      <c r="K53">
        <v>0</v>
      </c>
    </row>
    <row r="54" spans="1:11" x14ac:dyDescent="0.25">
      <c r="A54">
        <v>53</v>
      </c>
      <c r="B54" s="9">
        <v>45161</v>
      </c>
      <c r="C54" t="s">
        <v>105</v>
      </c>
      <c r="D54">
        <v>69</v>
      </c>
      <c r="E54">
        <f t="shared" si="3"/>
        <v>472.5</v>
      </c>
      <c r="F54">
        <v>90</v>
      </c>
      <c r="G54">
        <v>4</v>
      </c>
      <c r="H54">
        <v>2</v>
      </c>
      <c r="I54">
        <v>2</v>
      </c>
      <c r="J54">
        <v>0</v>
      </c>
      <c r="K54">
        <v>1</v>
      </c>
    </row>
    <row r="55" spans="1:11" x14ac:dyDescent="0.25">
      <c r="A55">
        <v>54</v>
      </c>
      <c r="B55" s="9">
        <v>45162</v>
      </c>
      <c r="C55" t="s">
        <v>45</v>
      </c>
      <c r="D55">
        <v>5.5</v>
      </c>
      <c r="E55">
        <f t="shared" si="3"/>
        <v>403.5</v>
      </c>
      <c r="F55">
        <v>15</v>
      </c>
      <c r="G55">
        <v>1</v>
      </c>
      <c r="H55">
        <v>1</v>
      </c>
      <c r="I55">
        <v>1</v>
      </c>
      <c r="J55">
        <v>0</v>
      </c>
      <c r="K55">
        <v>1</v>
      </c>
    </row>
    <row r="56" spans="1:11" x14ac:dyDescent="0.25">
      <c r="A56">
        <v>55</v>
      </c>
      <c r="B56" s="9">
        <v>45162</v>
      </c>
      <c r="C56" t="s">
        <v>108</v>
      </c>
      <c r="D56">
        <v>100</v>
      </c>
      <c r="E56">
        <f t="shared" si="3"/>
        <v>398</v>
      </c>
      <c r="F56">
        <v>60</v>
      </c>
      <c r="G56">
        <v>1</v>
      </c>
      <c r="H56">
        <v>2</v>
      </c>
      <c r="I56">
        <v>2</v>
      </c>
      <c r="J56">
        <v>0</v>
      </c>
      <c r="K56">
        <v>0</v>
      </c>
    </row>
    <row r="57" spans="1:11" x14ac:dyDescent="0.25">
      <c r="A57">
        <v>56</v>
      </c>
      <c r="B57" s="9">
        <v>45162</v>
      </c>
      <c r="C57" t="s">
        <v>44</v>
      </c>
      <c r="D57">
        <v>40</v>
      </c>
      <c r="E57">
        <f t="shared" si="3"/>
        <v>298</v>
      </c>
      <c r="F57">
        <v>60</v>
      </c>
      <c r="G57">
        <v>3</v>
      </c>
      <c r="H57">
        <v>3</v>
      </c>
      <c r="I57">
        <v>10</v>
      </c>
      <c r="J57">
        <v>0</v>
      </c>
      <c r="K57">
        <v>1</v>
      </c>
    </row>
    <row r="58" spans="1:11" x14ac:dyDescent="0.25">
      <c r="A58">
        <v>57</v>
      </c>
      <c r="B58" s="9">
        <v>45162</v>
      </c>
      <c r="C58" t="s">
        <v>110</v>
      </c>
      <c r="D58">
        <v>75</v>
      </c>
      <c r="E58">
        <f t="shared" si="3"/>
        <v>258</v>
      </c>
      <c r="F58">
        <v>30</v>
      </c>
      <c r="G58">
        <v>1</v>
      </c>
      <c r="H58">
        <v>3</v>
      </c>
      <c r="I58">
        <v>2</v>
      </c>
      <c r="J58">
        <v>0</v>
      </c>
      <c r="K58">
        <v>1</v>
      </c>
    </row>
    <row r="59" spans="1:11" x14ac:dyDescent="0.25">
      <c r="A59">
        <v>58</v>
      </c>
      <c r="B59" s="9">
        <v>45163</v>
      </c>
      <c r="C59" t="s">
        <v>45</v>
      </c>
      <c r="D59">
        <v>5.5</v>
      </c>
      <c r="E59">
        <f t="shared" ref="E59" si="4">E58-D58</f>
        <v>183</v>
      </c>
      <c r="F59">
        <v>15</v>
      </c>
      <c r="G59">
        <v>1</v>
      </c>
      <c r="H59">
        <v>1</v>
      </c>
      <c r="I59">
        <v>1</v>
      </c>
      <c r="J59">
        <v>0</v>
      </c>
      <c r="K59">
        <v>1</v>
      </c>
    </row>
    <row r="60" spans="1:11" x14ac:dyDescent="0.25">
      <c r="A60">
        <v>59</v>
      </c>
      <c r="B60" s="9">
        <v>45163</v>
      </c>
      <c r="C60" t="s">
        <v>44</v>
      </c>
      <c r="D60">
        <v>40</v>
      </c>
      <c r="E60">
        <f>E59-D59</f>
        <v>177.5</v>
      </c>
      <c r="F60">
        <v>60</v>
      </c>
      <c r="G60">
        <v>3</v>
      </c>
      <c r="H60">
        <v>3</v>
      </c>
      <c r="I60">
        <v>10</v>
      </c>
      <c r="J60">
        <v>0</v>
      </c>
      <c r="K60">
        <v>1</v>
      </c>
    </row>
    <row r="61" spans="1:11" x14ac:dyDescent="0.25">
      <c r="A61">
        <v>60</v>
      </c>
      <c r="B61" s="9">
        <v>45163</v>
      </c>
      <c r="C61" t="s">
        <v>124</v>
      </c>
      <c r="D61">
        <v>40</v>
      </c>
      <c r="E61">
        <f>E60-D60</f>
        <v>137.5</v>
      </c>
      <c r="F61">
        <v>10</v>
      </c>
      <c r="G61">
        <v>1</v>
      </c>
      <c r="H61">
        <v>3</v>
      </c>
      <c r="I61">
        <v>2</v>
      </c>
      <c r="J61">
        <v>0</v>
      </c>
      <c r="K61">
        <v>1</v>
      </c>
    </row>
    <row r="62" spans="1:11" x14ac:dyDescent="0.25">
      <c r="A62">
        <v>61</v>
      </c>
      <c r="B62" s="9">
        <v>45164</v>
      </c>
      <c r="C62" t="s">
        <v>120</v>
      </c>
      <c r="D62">
        <v>50</v>
      </c>
      <c r="E62">
        <f>E61-D61+1500</f>
        <v>1597.5</v>
      </c>
      <c r="F62">
        <v>60</v>
      </c>
      <c r="G62">
        <v>3</v>
      </c>
      <c r="H62">
        <v>1</v>
      </c>
      <c r="I62">
        <v>2</v>
      </c>
      <c r="J62">
        <v>1</v>
      </c>
      <c r="K62">
        <v>1</v>
      </c>
    </row>
    <row r="63" spans="1:11" x14ac:dyDescent="0.25">
      <c r="A63">
        <v>62</v>
      </c>
      <c r="B63" s="9">
        <v>45165</v>
      </c>
      <c r="C63" t="s">
        <v>68</v>
      </c>
      <c r="D63">
        <v>15</v>
      </c>
      <c r="E63">
        <f t="shared" ref="E63:E71" si="5">E62-D62</f>
        <v>1547.5</v>
      </c>
      <c r="F63">
        <v>10</v>
      </c>
      <c r="G63">
        <v>1</v>
      </c>
      <c r="H63">
        <v>2</v>
      </c>
      <c r="I63">
        <v>1</v>
      </c>
      <c r="J63">
        <v>0</v>
      </c>
      <c r="K63">
        <v>0</v>
      </c>
    </row>
    <row r="64" spans="1:11" x14ac:dyDescent="0.25">
      <c r="A64">
        <v>63</v>
      </c>
      <c r="B64" s="9">
        <v>45165</v>
      </c>
      <c r="C64" t="s">
        <v>122</v>
      </c>
      <c r="D64">
        <v>185</v>
      </c>
      <c r="E64">
        <f t="shared" si="5"/>
        <v>1532.5</v>
      </c>
      <c r="F64">
        <v>60</v>
      </c>
      <c r="G64">
        <v>1</v>
      </c>
      <c r="H64">
        <v>2</v>
      </c>
      <c r="I64">
        <v>2</v>
      </c>
      <c r="J64">
        <v>0</v>
      </c>
      <c r="K64">
        <v>1</v>
      </c>
    </row>
    <row r="65" spans="1:11" x14ac:dyDescent="0.25">
      <c r="A65">
        <v>64</v>
      </c>
      <c r="B65" s="9">
        <v>45165</v>
      </c>
      <c r="C65" t="s">
        <v>47</v>
      </c>
      <c r="D65">
        <v>200</v>
      </c>
      <c r="E65">
        <f t="shared" si="5"/>
        <v>1347.5</v>
      </c>
      <c r="F65">
        <v>120</v>
      </c>
      <c r="G65">
        <v>4</v>
      </c>
      <c r="H65">
        <v>3</v>
      </c>
      <c r="I65">
        <v>2</v>
      </c>
      <c r="J65">
        <v>0</v>
      </c>
      <c r="K65">
        <v>1</v>
      </c>
    </row>
    <row r="66" spans="1:11" x14ac:dyDescent="0.25">
      <c r="A66">
        <v>65</v>
      </c>
      <c r="B66" s="9">
        <v>45166</v>
      </c>
      <c r="C66" t="s">
        <v>121</v>
      </c>
      <c r="D66">
        <v>110</v>
      </c>
      <c r="E66">
        <f t="shared" si="5"/>
        <v>1147.5</v>
      </c>
      <c r="F66">
        <v>90</v>
      </c>
      <c r="G66">
        <v>4</v>
      </c>
      <c r="H66">
        <v>1</v>
      </c>
      <c r="I66">
        <v>2</v>
      </c>
      <c r="J66">
        <v>0</v>
      </c>
      <c r="K66">
        <v>1</v>
      </c>
    </row>
    <row r="67" spans="1:11" x14ac:dyDescent="0.25">
      <c r="A67">
        <v>66</v>
      </c>
      <c r="B67" s="9">
        <v>45166</v>
      </c>
      <c r="C67" t="s">
        <v>44</v>
      </c>
      <c r="D67">
        <v>40</v>
      </c>
      <c r="E67">
        <f t="shared" si="5"/>
        <v>1037.5</v>
      </c>
      <c r="F67">
        <v>60</v>
      </c>
      <c r="G67">
        <v>3</v>
      </c>
      <c r="H67">
        <v>3</v>
      </c>
      <c r="I67">
        <v>10</v>
      </c>
      <c r="J67">
        <v>0</v>
      </c>
      <c r="K67">
        <v>1</v>
      </c>
    </row>
    <row r="68" spans="1:11" x14ac:dyDescent="0.25">
      <c r="A68">
        <v>67</v>
      </c>
      <c r="B68" s="9">
        <v>45166</v>
      </c>
      <c r="C68" t="s">
        <v>123</v>
      </c>
      <c r="D68">
        <v>30</v>
      </c>
      <c r="E68">
        <f t="shared" si="5"/>
        <v>997.5</v>
      </c>
      <c r="F68">
        <v>30</v>
      </c>
      <c r="G68">
        <v>1</v>
      </c>
      <c r="H68">
        <v>3</v>
      </c>
      <c r="I68">
        <v>3</v>
      </c>
      <c r="J68">
        <v>0</v>
      </c>
      <c r="K68">
        <v>1</v>
      </c>
    </row>
    <row r="69" spans="1:11" x14ac:dyDescent="0.25">
      <c r="A69">
        <v>68</v>
      </c>
      <c r="B69" s="9">
        <v>45167</v>
      </c>
      <c r="C69" t="s">
        <v>45</v>
      </c>
      <c r="D69">
        <v>5.5</v>
      </c>
      <c r="E69">
        <f t="shared" si="5"/>
        <v>967.5</v>
      </c>
      <c r="F69">
        <v>15</v>
      </c>
      <c r="G69">
        <v>1</v>
      </c>
      <c r="H69">
        <v>1</v>
      </c>
      <c r="I69">
        <v>1</v>
      </c>
      <c r="J69">
        <v>0</v>
      </c>
      <c r="K69">
        <v>1</v>
      </c>
    </row>
    <row r="70" spans="1:11" x14ac:dyDescent="0.25">
      <c r="A70">
        <v>69</v>
      </c>
      <c r="B70" s="9">
        <v>45167</v>
      </c>
      <c r="C70" t="s">
        <v>128</v>
      </c>
      <c r="D70">
        <v>75</v>
      </c>
      <c r="E70">
        <f t="shared" si="5"/>
        <v>962</v>
      </c>
      <c r="F70">
        <v>30</v>
      </c>
      <c r="G70">
        <v>1</v>
      </c>
      <c r="H70">
        <v>3</v>
      </c>
      <c r="I70">
        <v>2</v>
      </c>
      <c r="J70">
        <v>0</v>
      </c>
      <c r="K70">
        <v>1</v>
      </c>
    </row>
    <row r="71" spans="1:11" x14ac:dyDescent="0.25">
      <c r="A71">
        <v>70</v>
      </c>
      <c r="B71" s="9">
        <v>45167</v>
      </c>
      <c r="C71" t="s">
        <v>44</v>
      </c>
      <c r="D71">
        <v>40</v>
      </c>
      <c r="E71">
        <f t="shared" si="5"/>
        <v>887</v>
      </c>
      <c r="F71">
        <v>60</v>
      </c>
      <c r="G71">
        <v>3</v>
      </c>
      <c r="H71">
        <v>3</v>
      </c>
      <c r="I71">
        <v>10</v>
      </c>
      <c r="J71">
        <v>0</v>
      </c>
      <c r="K71">
        <v>1</v>
      </c>
    </row>
    <row r="72" spans="1:11" x14ac:dyDescent="0.25">
      <c r="A72">
        <v>71</v>
      </c>
      <c r="B72" s="9">
        <v>45168</v>
      </c>
      <c r="C72" t="s">
        <v>54</v>
      </c>
      <c r="D72">
        <v>70</v>
      </c>
      <c r="E72">
        <f t="shared" ref="E72:E73" si="6">E71-D71</f>
        <v>847</v>
      </c>
      <c r="F72">
        <v>60</v>
      </c>
      <c r="G72">
        <v>1</v>
      </c>
      <c r="H72">
        <v>1</v>
      </c>
      <c r="I72">
        <v>1</v>
      </c>
      <c r="J72">
        <v>0</v>
      </c>
      <c r="K72">
        <v>1</v>
      </c>
    </row>
    <row r="73" spans="1:11" x14ac:dyDescent="0.25">
      <c r="A73">
        <v>72</v>
      </c>
      <c r="B73" s="9">
        <v>45168</v>
      </c>
      <c r="C73" t="s">
        <v>68</v>
      </c>
      <c r="D73">
        <v>13</v>
      </c>
      <c r="E73">
        <f t="shared" si="6"/>
        <v>777</v>
      </c>
      <c r="F73">
        <v>10</v>
      </c>
      <c r="G73">
        <v>1</v>
      </c>
      <c r="H73">
        <v>2</v>
      </c>
      <c r="I73">
        <v>1</v>
      </c>
      <c r="J73">
        <v>0</v>
      </c>
      <c r="K73">
        <v>0</v>
      </c>
    </row>
    <row r="74" spans="1:11" x14ac:dyDescent="0.25">
      <c r="A74">
        <v>73</v>
      </c>
      <c r="B74" s="9">
        <v>45168</v>
      </c>
      <c r="C74" t="s">
        <v>106</v>
      </c>
      <c r="D74">
        <v>85</v>
      </c>
      <c r="E74">
        <f t="shared" ref="E74" si="7">E73-D73</f>
        <v>764</v>
      </c>
      <c r="F74">
        <v>60</v>
      </c>
      <c r="G74">
        <v>1</v>
      </c>
      <c r="H74">
        <v>3</v>
      </c>
      <c r="I74">
        <v>2</v>
      </c>
      <c r="J74">
        <v>0</v>
      </c>
      <c r="K74">
        <v>1</v>
      </c>
    </row>
    <row r="75" spans="1:11" x14ac:dyDescent="0.25">
      <c r="A75">
        <v>74</v>
      </c>
      <c r="B75" s="9">
        <v>45169</v>
      </c>
      <c r="C75" t="s">
        <v>64</v>
      </c>
      <c r="D75">
        <v>240</v>
      </c>
      <c r="E75">
        <f>E74-D74</f>
        <v>679</v>
      </c>
      <c r="F75">
        <v>10</v>
      </c>
      <c r="G75">
        <v>4</v>
      </c>
      <c r="H75">
        <v>1</v>
      </c>
      <c r="I75">
        <v>1</v>
      </c>
      <c r="J75">
        <v>0</v>
      </c>
      <c r="K75">
        <v>1</v>
      </c>
    </row>
    <row r="76" spans="1:11" x14ac:dyDescent="0.25">
      <c r="A76">
        <v>75</v>
      </c>
      <c r="B76" s="9">
        <v>45169</v>
      </c>
      <c r="C76" t="s">
        <v>125</v>
      </c>
      <c r="D76">
        <v>79</v>
      </c>
      <c r="E76">
        <f>E75-D75</f>
        <v>439</v>
      </c>
      <c r="F76">
        <v>40</v>
      </c>
      <c r="G76">
        <v>1</v>
      </c>
      <c r="H76">
        <v>2</v>
      </c>
      <c r="I76">
        <v>1</v>
      </c>
      <c r="J76">
        <v>0</v>
      </c>
      <c r="K76">
        <v>0</v>
      </c>
    </row>
    <row r="77" spans="1:11" x14ac:dyDescent="0.25">
      <c r="A77">
        <v>76</v>
      </c>
      <c r="B77" s="9">
        <v>45169</v>
      </c>
      <c r="C77" t="s">
        <v>44</v>
      </c>
      <c r="D77">
        <v>40</v>
      </c>
      <c r="E77">
        <f>E76-D76</f>
        <v>360</v>
      </c>
      <c r="F77">
        <v>60</v>
      </c>
      <c r="G77">
        <v>3</v>
      </c>
      <c r="H77">
        <v>3</v>
      </c>
      <c r="I77">
        <v>10</v>
      </c>
      <c r="J77">
        <v>0</v>
      </c>
      <c r="K77">
        <v>1</v>
      </c>
    </row>
    <row r="78" spans="1:11" x14ac:dyDescent="0.25">
      <c r="A78">
        <v>77</v>
      </c>
      <c r="B78" s="9">
        <v>45170</v>
      </c>
      <c r="C78" t="s">
        <v>45</v>
      </c>
      <c r="D78">
        <v>5.5</v>
      </c>
      <c r="E78">
        <f>E77-D77</f>
        <v>320</v>
      </c>
      <c r="F78">
        <v>15</v>
      </c>
      <c r="G78">
        <v>1</v>
      </c>
      <c r="H78">
        <v>1</v>
      </c>
      <c r="I78">
        <v>1</v>
      </c>
      <c r="J78">
        <v>0</v>
      </c>
      <c r="K78">
        <v>1</v>
      </c>
    </row>
    <row r="79" spans="1:11" x14ac:dyDescent="0.25">
      <c r="A79">
        <v>78</v>
      </c>
      <c r="B79" s="9">
        <v>45170</v>
      </c>
      <c r="C79" t="s">
        <v>68</v>
      </c>
      <c r="D79">
        <v>13</v>
      </c>
      <c r="E79">
        <f t="shared" ref="E79" si="8">E78-D78</f>
        <v>314.5</v>
      </c>
      <c r="F79">
        <v>10</v>
      </c>
      <c r="G79">
        <v>1</v>
      </c>
      <c r="H79">
        <v>2</v>
      </c>
      <c r="I79">
        <v>1</v>
      </c>
      <c r="J79">
        <v>0</v>
      </c>
      <c r="K79">
        <v>0</v>
      </c>
    </row>
    <row r="80" spans="1:11" x14ac:dyDescent="0.25">
      <c r="A80">
        <v>79</v>
      </c>
      <c r="B80" s="9">
        <v>45170</v>
      </c>
      <c r="C80" t="s">
        <v>44</v>
      </c>
      <c r="D80">
        <v>40</v>
      </c>
      <c r="E80">
        <f>E79-D79</f>
        <v>301.5</v>
      </c>
      <c r="F80">
        <v>60</v>
      </c>
      <c r="G80">
        <v>3</v>
      </c>
      <c r="H80">
        <v>3</v>
      </c>
      <c r="I80">
        <v>10</v>
      </c>
      <c r="J80">
        <v>0</v>
      </c>
      <c r="K80">
        <v>1</v>
      </c>
    </row>
    <row r="81" spans="1:11" x14ac:dyDescent="0.25">
      <c r="A81">
        <v>80</v>
      </c>
      <c r="B81" s="9">
        <v>45171</v>
      </c>
      <c r="C81" t="s">
        <v>126</v>
      </c>
      <c r="D81">
        <v>176</v>
      </c>
      <c r="E81">
        <f>E80-D80+1500</f>
        <v>1761.5</v>
      </c>
      <c r="F81">
        <v>15</v>
      </c>
      <c r="G81">
        <v>1</v>
      </c>
      <c r="H81">
        <v>2</v>
      </c>
      <c r="I81">
        <v>1</v>
      </c>
      <c r="J81">
        <v>1</v>
      </c>
      <c r="K81">
        <v>1</v>
      </c>
    </row>
    <row r="82" spans="1:11" x14ac:dyDescent="0.25">
      <c r="A82">
        <v>81</v>
      </c>
      <c r="B82" s="9">
        <v>45171</v>
      </c>
      <c r="C82" t="s">
        <v>127</v>
      </c>
      <c r="D82">
        <v>185</v>
      </c>
      <c r="E82">
        <f>E81-D81</f>
        <v>1585.5</v>
      </c>
      <c r="F82">
        <v>60</v>
      </c>
      <c r="G82">
        <v>1</v>
      </c>
      <c r="H82">
        <v>2</v>
      </c>
      <c r="I82">
        <v>2</v>
      </c>
      <c r="J82">
        <v>0</v>
      </c>
      <c r="K82">
        <v>1</v>
      </c>
    </row>
    <row r="83" spans="1:11" s="37" customFormat="1" x14ac:dyDescent="0.25">
      <c r="A83" s="37">
        <v>82</v>
      </c>
      <c r="B83" s="38">
        <v>45171</v>
      </c>
      <c r="C83" s="37" t="s">
        <v>129</v>
      </c>
      <c r="D83" s="37">
        <v>100</v>
      </c>
      <c r="E83" s="37">
        <f>E82-D82</f>
        <v>1400.5</v>
      </c>
      <c r="F83" s="37">
        <v>90</v>
      </c>
      <c r="G83" s="37">
        <v>4</v>
      </c>
      <c r="H83" s="37">
        <v>3</v>
      </c>
      <c r="I83" s="37">
        <v>2</v>
      </c>
      <c r="J83" s="37">
        <v>0</v>
      </c>
      <c r="K83" s="37">
        <v>0</v>
      </c>
    </row>
    <row r="84" spans="1:11" x14ac:dyDescent="0.25">
      <c r="A84">
        <v>83</v>
      </c>
      <c r="B84" s="9">
        <v>45172</v>
      </c>
      <c r="C84" t="s">
        <v>120</v>
      </c>
      <c r="D84">
        <v>50</v>
      </c>
      <c r="E84">
        <f>E83-D83</f>
        <v>1300.5</v>
      </c>
      <c r="F84">
        <v>60</v>
      </c>
      <c r="G84">
        <v>3</v>
      </c>
      <c r="H84">
        <v>1</v>
      </c>
      <c r="I84">
        <v>2</v>
      </c>
      <c r="J84">
        <v>0</v>
      </c>
      <c r="K84">
        <v>1</v>
      </c>
    </row>
    <row r="85" spans="1:11" x14ac:dyDescent="0.25">
      <c r="A85">
        <v>84</v>
      </c>
      <c r="B85" s="9">
        <v>45172</v>
      </c>
      <c r="C85" t="s">
        <v>61</v>
      </c>
      <c r="D85">
        <v>80</v>
      </c>
      <c r="E85">
        <f>E84-D84</f>
        <v>1250.5</v>
      </c>
      <c r="F85">
        <v>60</v>
      </c>
      <c r="G85">
        <v>1</v>
      </c>
      <c r="H85">
        <v>2</v>
      </c>
      <c r="I85">
        <v>2</v>
      </c>
      <c r="J85">
        <v>0</v>
      </c>
      <c r="K85">
        <v>1</v>
      </c>
    </row>
    <row r="86" spans="1:11" x14ac:dyDescent="0.25">
      <c r="A86">
        <v>85</v>
      </c>
      <c r="B86" s="9">
        <v>45172</v>
      </c>
      <c r="C86" t="s">
        <v>42</v>
      </c>
      <c r="D86">
        <v>150</v>
      </c>
      <c r="E86">
        <f>E85-D85</f>
        <v>1170.5</v>
      </c>
      <c r="F86">
        <v>120</v>
      </c>
      <c r="G86">
        <v>4</v>
      </c>
      <c r="H86">
        <v>3</v>
      </c>
      <c r="I86">
        <v>2</v>
      </c>
      <c r="J86">
        <v>0</v>
      </c>
      <c r="K86">
        <v>1</v>
      </c>
    </row>
    <row r="87" spans="1:11" x14ac:dyDescent="0.25">
      <c r="A87">
        <v>86</v>
      </c>
      <c r="B87" s="9">
        <v>45173</v>
      </c>
      <c r="C87" t="s">
        <v>43</v>
      </c>
      <c r="D87">
        <v>5</v>
      </c>
      <c r="E87">
        <f t="shared" ref="E87:E150" si="9">E86-D86</f>
        <v>1020.5</v>
      </c>
      <c r="F87">
        <v>15</v>
      </c>
      <c r="G87">
        <v>1</v>
      </c>
      <c r="H87">
        <v>1</v>
      </c>
      <c r="I87">
        <v>1</v>
      </c>
      <c r="J87">
        <v>0</v>
      </c>
      <c r="K87">
        <v>1</v>
      </c>
    </row>
    <row r="88" spans="1:11" x14ac:dyDescent="0.25">
      <c r="A88">
        <v>87</v>
      </c>
      <c r="B88" s="9">
        <v>45173</v>
      </c>
      <c r="C88" t="s">
        <v>68</v>
      </c>
      <c r="D88">
        <v>16</v>
      </c>
      <c r="E88">
        <f t="shared" si="9"/>
        <v>1015.5</v>
      </c>
      <c r="F88">
        <v>10</v>
      </c>
      <c r="G88">
        <v>1</v>
      </c>
      <c r="H88">
        <v>1</v>
      </c>
      <c r="I88">
        <v>1</v>
      </c>
      <c r="J88">
        <v>0</v>
      </c>
      <c r="K88">
        <v>0</v>
      </c>
    </row>
    <row r="89" spans="1:11" x14ac:dyDescent="0.25">
      <c r="A89">
        <v>88</v>
      </c>
      <c r="B89" s="9">
        <v>45173</v>
      </c>
      <c r="C89" t="s">
        <v>44</v>
      </c>
      <c r="D89">
        <v>40</v>
      </c>
      <c r="E89">
        <f t="shared" si="9"/>
        <v>999.5</v>
      </c>
      <c r="F89">
        <v>60</v>
      </c>
      <c r="G89">
        <v>3</v>
      </c>
      <c r="H89">
        <v>3</v>
      </c>
      <c r="I89">
        <v>10</v>
      </c>
      <c r="J89">
        <v>0</v>
      </c>
      <c r="K89">
        <v>1</v>
      </c>
    </row>
    <row r="90" spans="1:11" x14ac:dyDescent="0.25">
      <c r="A90">
        <v>89</v>
      </c>
      <c r="B90" s="9">
        <v>45174</v>
      </c>
      <c r="C90" t="s">
        <v>43</v>
      </c>
      <c r="D90">
        <v>5</v>
      </c>
      <c r="E90">
        <f t="shared" si="9"/>
        <v>959.5</v>
      </c>
      <c r="F90">
        <v>15</v>
      </c>
      <c r="G90">
        <v>1</v>
      </c>
      <c r="H90">
        <v>1</v>
      </c>
      <c r="I90">
        <v>1</v>
      </c>
      <c r="J90">
        <v>0</v>
      </c>
      <c r="K90">
        <v>1</v>
      </c>
    </row>
    <row r="91" spans="1:11" x14ac:dyDescent="0.25">
      <c r="A91">
        <v>90</v>
      </c>
      <c r="B91" s="9">
        <v>45174</v>
      </c>
      <c r="C91" t="s">
        <v>106</v>
      </c>
      <c r="D91">
        <v>85</v>
      </c>
      <c r="E91">
        <f t="shared" si="9"/>
        <v>954.5</v>
      </c>
      <c r="F91">
        <v>60</v>
      </c>
      <c r="G91">
        <v>1</v>
      </c>
      <c r="H91">
        <v>2</v>
      </c>
      <c r="I91">
        <v>2</v>
      </c>
      <c r="J91">
        <v>0</v>
      </c>
      <c r="K91">
        <v>1</v>
      </c>
    </row>
    <row r="92" spans="1:11" x14ac:dyDescent="0.25">
      <c r="A92">
        <v>91</v>
      </c>
      <c r="B92" s="9">
        <v>45174</v>
      </c>
      <c r="C92" t="s">
        <v>44</v>
      </c>
      <c r="D92">
        <v>40</v>
      </c>
      <c r="E92">
        <f t="shared" si="9"/>
        <v>869.5</v>
      </c>
      <c r="F92">
        <v>60</v>
      </c>
      <c r="G92">
        <v>3</v>
      </c>
      <c r="H92">
        <v>3</v>
      </c>
      <c r="I92">
        <v>10</v>
      </c>
      <c r="J92">
        <v>0</v>
      </c>
      <c r="K92">
        <v>1</v>
      </c>
    </row>
    <row r="93" spans="1:11" x14ac:dyDescent="0.25">
      <c r="A93">
        <v>92</v>
      </c>
      <c r="B93" s="9">
        <v>45175</v>
      </c>
      <c r="C93" t="s">
        <v>43</v>
      </c>
      <c r="D93">
        <v>5</v>
      </c>
      <c r="E93">
        <f t="shared" si="9"/>
        <v>829.5</v>
      </c>
      <c r="F93">
        <v>15</v>
      </c>
      <c r="G93">
        <v>1</v>
      </c>
      <c r="H93">
        <v>1</v>
      </c>
      <c r="I93">
        <v>1</v>
      </c>
      <c r="J93">
        <v>0</v>
      </c>
      <c r="K93">
        <v>1</v>
      </c>
    </row>
    <row r="94" spans="1:11" x14ac:dyDescent="0.25">
      <c r="A94">
        <v>93</v>
      </c>
      <c r="B94" s="9">
        <v>45175</v>
      </c>
      <c r="C94" t="s">
        <v>110</v>
      </c>
      <c r="D94">
        <v>75</v>
      </c>
      <c r="E94">
        <f t="shared" si="9"/>
        <v>824.5</v>
      </c>
      <c r="F94">
        <v>30</v>
      </c>
      <c r="G94">
        <v>1</v>
      </c>
      <c r="H94">
        <v>3</v>
      </c>
      <c r="I94">
        <v>2</v>
      </c>
      <c r="J94">
        <v>0</v>
      </c>
      <c r="K94">
        <v>1</v>
      </c>
    </row>
    <row r="95" spans="1:11" x14ac:dyDescent="0.25">
      <c r="A95">
        <v>94</v>
      </c>
      <c r="B95" s="9">
        <v>45175</v>
      </c>
      <c r="C95" t="s">
        <v>48</v>
      </c>
      <c r="D95">
        <v>51</v>
      </c>
      <c r="E95">
        <f t="shared" si="9"/>
        <v>749.5</v>
      </c>
      <c r="F95">
        <v>30</v>
      </c>
      <c r="G95">
        <v>1</v>
      </c>
      <c r="H95">
        <v>3</v>
      </c>
      <c r="I95">
        <v>2</v>
      </c>
      <c r="J95">
        <v>0</v>
      </c>
      <c r="K95">
        <v>0</v>
      </c>
    </row>
    <row r="96" spans="1:11" x14ac:dyDescent="0.25">
      <c r="A96">
        <v>95</v>
      </c>
      <c r="B96" s="9">
        <v>45176</v>
      </c>
      <c r="C96" t="s">
        <v>43</v>
      </c>
      <c r="D96">
        <v>5</v>
      </c>
      <c r="E96">
        <f t="shared" si="9"/>
        <v>698.5</v>
      </c>
      <c r="F96">
        <v>15</v>
      </c>
      <c r="G96">
        <v>1</v>
      </c>
      <c r="H96">
        <v>1</v>
      </c>
      <c r="I96">
        <v>1</v>
      </c>
      <c r="J96">
        <v>0</v>
      </c>
      <c r="K96">
        <v>1</v>
      </c>
    </row>
    <row r="97" spans="1:11" x14ac:dyDescent="0.25">
      <c r="A97">
        <v>96</v>
      </c>
      <c r="B97" s="9">
        <v>45176</v>
      </c>
      <c r="C97" t="s">
        <v>54</v>
      </c>
      <c r="D97">
        <v>70</v>
      </c>
      <c r="E97">
        <f t="shared" si="9"/>
        <v>693.5</v>
      </c>
      <c r="F97">
        <v>60</v>
      </c>
      <c r="G97">
        <v>1</v>
      </c>
      <c r="H97">
        <v>1</v>
      </c>
      <c r="I97">
        <v>1</v>
      </c>
      <c r="J97">
        <v>0</v>
      </c>
      <c r="K97">
        <v>1</v>
      </c>
    </row>
    <row r="98" spans="1:11" x14ac:dyDescent="0.25">
      <c r="A98">
        <v>97</v>
      </c>
      <c r="B98" s="9">
        <v>45176</v>
      </c>
      <c r="C98" t="s">
        <v>68</v>
      </c>
      <c r="D98">
        <v>16</v>
      </c>
      <c r="E98">
        <f t="shared" si="9"/>
        <v>623.5</v>
      </c>
      <c r="F98">
        <v>10</v>
      </c>
      <c r="G98">
        <v>1</v>
      </c>
      <c r="H98">
        <v>1</v>
      </c>
      <c r="I98">
        <v>1</v>
      </c>
      <c r="J98">
        <v>0</v>
      </c>
      <c r="K98">
        <v>0</v>
      </c>
    </row>
    <row r="99" spans="1:11" x14ac:dyDescent="0.25">
      <c r="A99">
        <v>98</v>
      </c>
      <c r="B99" s="9">
        <v>45177</v>
      </c>
      <c r="C99" t="s">
        <v>43</v>
      </c>
      <c r="D99">
        <v>5</v>
      </c>
      <c r="E99">
        <f t="shared" si="9"/>
        <v>607.5</v>
      </c>
      <c r="F99">
        <v>15</v>
      </c>
      <c r="G99">
        <v>1</v>
      </c>
      <c r="H99">
        <v>1</v>
      </c>
      <c r="I99">
        <v>1</v>
      </c>
      <c r="J99">
        <v>0</v>
      </c>
      <c r="K99">
        <v>1</v>
      </c>
    </row>
    <row r="100" spans="1:11" x14ac:dyDescent="0.25">
      <c r="A100">
        <v>99</v>
      </c>
      <c r="B100" s="9">
        <v>45177</v>
      </c>
      <c r="C100" t="s">
        <v>42</v>
      </c>
      <c r="D100">
        <v>150</v>
      </c>
      <c r="E100">
        <f t="shared" si="9"/>
        <v>602.5</v>
      </c>
      <c r="F100">
        <v>120</v>
      </c>
      <c r="G100">
        <v>4</v>
      </c>
      <c r="H100">
        <v>3</v>
      </c>
      <c r="I100">
        <v>2</v>
      </c>
      <c r="J100">
        <v>0</v>
      </c>
      <c r="K100">
        <v>1</v>
      </c>
    </row>
    <row r="101" spans="1:11" x14ac:dyDescent="0.25">
      <c r="A101">
        <v>100</v>
      </c>
      <c r="B101" s="9">
        <v>45177</v>
      </c>
      <c r="C101" t="s">
        <v>160</v>
      </c>
      <c r="D101">
        <v>300</v>
      </c>
      <c r="E101">
        <f>E100-D100+1500</f>
        <v>1952.5</v>
      </c>
      <c r="F101">
        <v>60</v>
      </c>
      <c r="G101">
        <v>1</v>
      </c>
      <c r="H101">
        <v>2</v>
      </c>
      <c r="I101">
        <v>1</v>
      </c>
      <c r="J101">
        <v>1</v>
      </c>
      <c r="K101">
        <v>1</v>
      </c>
    </row>
    <row r="102" spans="1:11" x14ac:dyDescent="0.25">
      <c r="A102">
        <v>101</v>
      </c>
      <c r="B102" s="9">
        <v>45178</v>
      </c>
      <c r="C102" t="s">
        <v>43</v>
      </c>
      <c r="D102">
        <v>5</v>
      </c>
      <c r="E102">
        <f t="shared" si="9"/>
        <v>1652.5</v>
      </c>
      <c r="F102">
        <v>15</v>
      </c>
      <c r="G102">
        <v>1</v>
      </c>
      <c r="H102">
        <v>1</v>
      </c>
      <c r="I102">
        <v>1</v>
      </c>
      <c r="J102">
        <v>0</v>
      </c>
      <c r="K102">
        <v>1</v>
      </c>
    </row>
    <row r="103" spans="1:11" x14ac:dyDescent="0.25">
      <c r="A103">
        <v>102</v>
      </c>
      <c r="B103" s="9">
        <v>45178</v>
      </c>
      <c r="C103" t="s">
        <v>61</v>
      </c>
      <c r="D103">
        <v>80</v>
      </c>
      <c r="E103">
        <f t="shared" si="9"/>
        <v>1647.5</v>
      </c>
      <c r="F103">
        <v>60</v>
      </c>
      <c r="G103">
        <v>1</v>
      </c>
      <c r="H103">
        <v>2</v>
      </c>
      <c r="I103">
        <v>2</v>
      </c>
      <c r="J103">
        <v>0</v>
      </c>
      <c r="K103">
        <v>1</v>
      </c>
    </row>
    <row r="104" spans="1:11" x14ac:dyDescent="0.25">
      <c r="A104">
        <v>103</v>
      </c>
      <c r="B104" s="9">
        <v>45178</v>
      </c>
      <c r="C104" t="s">
        <v>47</v>
      </c>
      <c r="D104">
        <v>200</v>
      </c>
      <c r="E104">
        <f t="shared" si="9"/>
        <v>1567.5</v>
      </c>
      <c r="F104">
        <v>120</v>
      </c>
      <c r="G104">
        <v>4</v>
      </c>
      <c r="H104">
        <v>3</v>
      </c>
      <c r="I104">
        <v>2</v>
      </c>
      <c r="J104">
        <v>0</v>
      </c>
      <c r="K104">
        <v>1</v>
      </c>
    </row>
    <row r="105" spans="1:11" x14ac:dyDescent="0.25">
      <c r="A105">
        <v>104</v>
      </c>
      <c r="B105" s="9">
        <v>45179</v>
      </c>
      <c r="C105" t="s">
        <v>120</v>
      </c>
      <c r="D105">
        <v>50</v>
      </c>
      <c r="E105">
        <f t="shared" si="9"/>
        <v>1367.5</v>
      </c>
      <c r="F105">
        <v>60</v>
      </c>
      <c r="G105">
        <v>3</v>
      </c>
      <c r="H105">
        <v>1</v>
      </c>
      <c r="I105">
        <v>2</v>
      </c>
      <c r="J105">
        <v>0</v>
      </c>
      <c r="K105">
        <v>1</v>
      </c>
    </row>
    <row r="106" spans="1:11" x14ac:dyDescent="0.25">
      <c r="A106">
        <v>105</v>
      </c>
      <c r="B106" s="9">
        <v>45179</v>
      </c>
      <c r="C106" t="s">
        <v>61</v>
      </c>
      <c r="D106">
        <v>80</v>
      </c>
      <c r="E106">
        <f t="shared" si="9"/>
        <v>1317.5</v>
      </c>
      <c r="F106">
        <v>60</v>
      </c>
      <c r="G106">
        <v>1</v>
      </c>
      <c r="H106">
        <v>2</v>
      </c>
      <c r="I106">
        <v>2</v>
      </c>
      <c r="J106">
        <v>0</v>
      </c>
      <c r="K106">
        <v>1</v>
      </c>
    </row>
    <row r="107" spans="1:11" x14ac:dyDescent="0.25">
      <c r="A107">
        <v>106</v>
      </c>
      <c r="B107" s="9">
        <v>45179</v>
      </c>
      <c r="C107" t="s">
        <v>106</v>
      </c>
      <c r="D107">
        <v>85</v>
      </c>
      <c r="E107">
        <f t="shared" si="9"/>
        <v>1237.5</v>
      </c>
      <c r="F107">
        <v>60</v>
      </c>
      <c r="G107">
        <v>1</v>
      </c>
      <c r="H107">
        <v>3</v>
      </c>
      <c r="I107">
        <v>2</v>
      </c>
      <c r="J107">
        <v>0</v>
      </c>
      <c r="K107">
        <v>1</v>
      </c>
    </row>
    <row r="108" spans="1:11" x14ac:dyDescent="0.25">
      <c r="A108">
        <v>107</v>
      </c>
      <c r="B108" s="9">
        <v>45180</v>
      </c>
      <c r="C108" t="s">
        <v>43</v>
      </c>
      <c r="D108">
        <v>5</v>
      </c>
      <c r="E108">
        <f t="shared" si="9"/>
        <v>1152.5</v>
      </c>
      <c r="F108">
        <v>15</v>
      </c>
      <c r="G108">
        <v>1</v>
      </c>
      <c r="H108">
        <v>1</v>
      </c>
      <c r="I108">
        <v>1</v>
      </c>
      <c r="J108">
        <v>0</v>
      </c>
      <c r="K108">
        <v>1</v>
      </c>
    </row>
    <row r="109" spans="1:11" x14ac:dyDescent="0.25">
      <c r="A109">
        <v>108</v>
      </c>
      <c r="B109" s="9">
        <v>45180</v>
      </c>
      <c r="C109" t="s">
        <v>106</v>
      </c>
      <c r="D109">
        <v>85</v>
      </c>
      <c r="E109">
        <f t="shared" si="9"/>
        <v>1147.5</v>
      </c>
      <c r="F109">
        <v>60</v>
      </c>
      <c r="G109">
        <v>1</v>
      </c>
      <c r="H109">
        <v>2</v>
      </c>
      <c r="I109">
        <v>2</v>
      </c>
      <c r="J109">
        <v>0</v>
      </c>
      <c r="K109">
        <v>1</v>
      </c>
    </row>
    <row r="110" spans="1:11" x14ac:dyDescent="0.25">
      <c r="A110">
        <v>109</v>
      </c>
      <c r="B110" s="9">
        <v>45180</v>
      </c>
      <c r="C110" t="s">
        <v>44</v>
      </c>
      <c r="D110">
        <v>40</v>
      </c>
      <c r="E110">
        <f t="shared" si="9"/>
        <v>1062.5</v>
      </c>
      <c r="F110">
        <v>60</v>
      </c>
      <c r="G110">
        <v>3</v>
      </c>
      <c r="H110">
        <v>3</v>
      </c>
      <c r="I110">
        <v>10</v>
      </c>
      <c r="J110">
        <v>0</v>
      </c>
      <c r="K110">
        <v>1</v>
      </c>
    </row>
    <row r="111" spans="1:11" x14ac:dyDescent="0.25">
      <c r="A111">
        <v>110</v>
      </c>
      <c r="B111" s="9">
        <v>45181</v>
      </c>
      <c r="C111" t="s">
        <v>43</v>
      </c>
      <c r="D111">
        <v>5</v>
      </c>
      <c r="E111">
        <f t="shared" si="9"/>
        <v>1022.5</v>
      </c>
      <c r="F111">
        <v>15</v>
      </c>
      <c r="G111">
        <v>1</v>
      </c>
      <c r="H111">
        <v>1</v>
      </c>
      <c r="I111">
        <v>1</v>
      </c>
      <c r="J111">
        <v>0</v>
      </c>
      <c r="K111">
        <v>1</v>
      </c>
    </row>
    <row r="112" spans="1:11" x14ac:dyDescent="0.25">
      <c r="A112">
        <v>111</v>
      </c>
      <c r="B112" s="9">
        <v>45181</v>
      </c>
      <c r="C112" t="s">
        <v>106</v>
      </c>
      <c r="D112">
        <v>85</v>
      </c>
      <c r="E112">
        <f t="shared" si="9"/>
        <v>1017.5</v>
      </c>
      <c r="F112">
        <v>60</v>
      </c>
      <c r="G112">
        <v>1</v>
      </c>
      <c r="H112">
        <v>2</v>
      </c>
      <c r="I112">
        <v>2</v>
      </c>
      <c r="J112">
        <v>0</v>
      </c>
      <c r="K112">
        <v>1</v>
      </c>
    </row>
    <row r="113" spans="1:11" x14ac:dyDescent="0.25">
      <c r="A113">
        <v>112</v>
      </c>
      <c r="B113" s="9">
        <v>45181</v>
      </c>
      <c r="C113" t="s">
        <v>44</v>
      </c>
      <c r="D113">
        <v>40</v>
      </c>
      <c r="E113">
        <f t="shared" si="9"/>
        <v>932.5</v>
      </c>
      <c r="F113">
        <v>60</v>
      </c>
      <c r="G113">
        <v>3</v>
      </c>
      <c r="H113">
        <v>3</v>
      </c>
      <c r="I113">
        <v>10</v>
      </c>
      <c r="J113">
        <v>0</v>
      </c>
      <c r="K113">
        <v>1</v>
      </c>
    </row>
    <row r="114" spans="1:11" x14ac:dyDescent="0.25">
      <c r="A114">
        <v>113</v>
      </c>
      <c r="B114" s="9">
        <v>45182</v>
      </c>
      <c r="C114" t="s">
        <v>43</v>
      </c>
      <c r="D114">
        <v>5</v>
      </c>
      <c r="E114">
        <f t="shared" si="9"/>
        <v>892.5</v>
      </c>
      <c r="F114">
        <v>15</v>
      </c>
      <c r="G114">
        <v>1</v>
      </c>
      <c r="H114">
        <v>1</v>
      </c>
      <c r="I114">
        <v>1</v>
      </c>
      <c r="J114">
        <v>0</v>
      </c>
      <c r="K114">
        <v>1</v>
      </c>
    </row>
    <row r="115" spans="1:11" x14ac:dyDescent="0.25">
      <c r="A115">
        <v>114</v>
      </c>
      <c r="B115" s="9">
        <v>45182</v>
      </c>
      <c r="C115" t="s">
        <v>106</v>
      </c>
      <c r="D115">
        <v>85</v>
      </c>
      <c r="E115">
        <f t="shared" si="9"/>
        <v>887.5</v>
      </c>
      <c r="F115">
        <v>60</v>
      </c>
      <c r="G115">
        <v>1</v>
      </c>
      <c r="H115">
        <v>2</v>
      </c>
      <c r="I115">
        <v>2</v>
      </c>
      <c r="J115">
        <v>0</v>
      </c>
      <c r="K115">
        <v>1</v>
      </c>
    </row>
    <row r="116" spans="1:11" x14ac:dyDescent="0.25">
      <c r="A116">
        <v>115</v>
      </c>
      <c r="B116" s="9">
        <v>45182</v>
      </c>
      <c r="C116" t="s">
        <v>110</v>
      </c>
      <c r="D116">
        <v>75</v>
      </c>
      <c r="E116">
        <f t="shared" si="9"/>
        <v>802.5</v>
      </c>
      <c r="F116">
        <v>30</v>
      </c>
      <c r="G116">
        <v>1</v>
      </c>
      <c r="H116">
        <v>3</v>
      </c>
      <c r="I116">
        <v>2</v>
      </c>
      <c r="J116">
        <v>0</v>
      </c>
      <c r="K116">
        <v>1</v>
      </c>
    </row>
    <row r="117" spans="1:11" x14ac:dyDescent="0.25">
      <c r="A117">
        <v>116</v>
      </c>
      <c r="B117" s="9">
        <v>45183</v>
      </c>
      <c r="C117" t="s">
        <v>43</v>
      </c>
      <c r="D117">
        <v>5</v>
      </c>
      <c r="E117">
        <f t="shared" si="9"/>
        <v>727.5</v>
      </c>
      <c r="F117">
        <v>15</v>
      </c>
      <c r="G117">
        <v>1</v>
      </c>
      <c r="H117">
        <v>1</v>
      </c>
      <c r="I117">
        <v>1</v>
      </c>
      <c r="J117">
        <v>0</v>
      </c>
      <c r="K117">
        <v>1</v>
      </c>
    </row>
    <row r="118" spans="1:11" x14ac:dyDescent="0.25">
      <c r="A118">
        <v>117</v>
      </c>
      <c r="B118" s="9">
        <v>45183</v>
      </c>
      <c r="C118" t="s">
        <v>161</v>
      </c>
      <c r="D118">
        <v>95</v>
      </c>
      <c r="E118">
        <f>E117-D117+300</f>
        <v>1022.5</v>
      </c>
      <c r="F118">
        <v>20</v>
      </c>
      <c r="G118">
        <v>6</v>
      </c>
      <c r="H118">
        <v>2</v>
      </c>
      <c r="I118">
        <v>1</v>
      </c>
      <c r="J118">
        <v>1</v>
      </c>
      <c r="K118">
        <v>1</v>
      </c>
    </row>
    <row r="119" spans="1:11" x14ac:dyDescent="0.25">
      <c r="A119">
        <v>118</v>
      </c>
      <c r="B119" s="9">
        <v>45183</v>
      </c>
      <c r="C119" t="s">
        <v>162</v>
      </c>
      <c r="D119">
        <v>200</v>
      </c>
      <c r="E119">
        <f t="shared" si="9"/>
        <v>927.5</v>
      </c>
      <c r="F119">
        <v>150</v>
      </c>
      <c r="G119">
        <v>6</v>
      </c>
      <c r="H119">
        <v>2</v>
      </c>
      <c r="I119">
        <v>1</v>
      </c>
      <c r="J119">
        <v>0</v>
      </c>
      <c r="K119">
        <v>1</v>
      </c>
    </row>
    <row r="120" spans="1:11" x14ac:dyDescent="0.25">
      <c r="A120">
        <v>119</v>
      </c>
      <c r="B120" s="9">
        <v>45183</v>
      </c>
      <c r="C120" t="s">
        <v>163</v>
      </c>
      <c r="D120">
        <v>18</v>
      </c>
      <c r="E120">
        <f t="shared" si="9"/>
        <v>727.5</v>
      </c>
      <c r="F120">
        <v>15</v>
      </c>
      <c r="G120">
        <v>4</v>
      </c>
      <c r="H120">
        <v>3</v>
      </c>
      <c r="I120">
        <v>1</v>
      </c>
      <c r="J120">
        <v>0</v>
      </c>
      <c r="K120">
        <v>0</v>
      </c>
    </row>
    <row r="121" spans="1:11" x14ac:dyDescent="0.25">
      <c r="A121">
        <v>120</v>
      </c>
      <c r="B121" s="9">
        <v>45183</v>
      </c>
      <c r="C121" t="s">
        <v>186</v>
      </c>
      <c r="D121">
        <v>120</v>
      </c>
      <c r="E121">
        <f t="shared" si="9"/>
        <v>709.5</v>
      </c>
      <c r="F121">
        <v>60</v>
      </c>
      <c r="G121">
        <v>1</v>
      </c>
      <c r="H121">
        <v>3</v>
      </c>
      <c r="I121">
        <v>5</v>
      </c>
      <c r="J121">
        <v>0</v>
      </c>
      <c r="K121">
        <v>1</v>
      </c>
    </row>
    <row r="122" spans="1:11" x14ac:dyDescent="0.25">
      <c r="A122">
        <v>121</v>
      </c>
      <c r="B122" s="9">
        <v>45185</v>
      </c>
      <c r="C122" t="s">
        <v>164</v>
      </c>
      <c r="D122">
        <v>100</v>
      </c>
      <c r="E122">
        <f t="shared" si="9"/>
        <v>589.5</v>
      </c>
      <c r="F122">
        <v>15</v>
      </c>
      <c r="G122">
        <v>4</v>
      </c>
      <c r="H122">
        <v>2</v>
      </c>
      <c r="I122">
        <v>2</v>
      </c>
      <c r="J122">
        <v>0</v>
      </c>
      <c r="K122">
        <v>1</v>
      </c>
    </row>
    <row r="123" spans="1:11" x14ac:dyDescent="0.25">
      <c r="A123">
        <v>122</v>
      </c>
      <c r="B123" s="9">
        <v>45185</v>
      </c>
      <c r="C123" t="s">
        <v>165</v>
      </c>
      <c r="D123">
        <v>350</v>
      </c>
      <c r="E123">
        <f t="shared" si="9"/>
        <v>489.5</v>
      </c>
      <c r="F123">
        <v>60</v>
      </c>
      <c r="G123">
        <v>4</v>
      </c>
      <c r="H123">
        <v>2</v>
      </c>
      <c r="I123">
        <v>5</v>
      </c>
      <c r="J123">
        <v>0</v>
      </c>
      <c r="K123">
        <v>1</v>
      </c>
    </row>
    <row r="124" spans="1:11" x14ac:dyDescent="0.25">
      <c r="A124">
        <v>123</v>
      </c>
      <c r="B124" s="9">
        <v>45186</v>
      </c>
      <c r="C124" t="s">
        <v>183</v>
      </c>
      <c r="D124">
        <v>800</v>
      </c>
      <c r="E124">
        <f>E123-D123+1800</f>
        <v>1939.5</v>
      </c>
      <c r="F124">
        <v>60</v>
      </c>
      <c r="G124">
        <v>5</v>
      </c>
      <c r="H124">
        <v>2</v>
      </c>
      <c r="I124">
        <v>3</v>
      </c>
      <c r="J124">
        <v>1</v>
      </c>
      <c r="K124">
        <v>1</v>
      </c>
    </row>
    <row r="125" spans="1:11" x14ac:dyDescent="0.25">
      <c r="A125">
        <v>124</v>
      </c>
      <c r="B125" s="9">
        <v>45186</v>
      </c>
      <c r="C125" t="s">
        <v>184</v>
      </c>
      <c r="D125">
        <v>500</v>
      </c>
      <c r="E125">
        <f t="shared" si="9"/>
        <v>1139.5</v>
      </c>
      <c r="F125">
        <v>60</v>
      </c>
      <c r="G125">
        <v>5</v>
      </c>
      <c r="H125">
        <v>2</v>
      </c>
      <c r="I125">
        <v>3</v>
      </c>
      <c r="J125">
        <v>0</v>
      </c>
      <c r="K125">
        <v>1</v>
      </c>
    </row>
    <row r="126" spans="1:11" x14ac:dyDescent="0.25">
      <c r="A126">
        <v>125</v>
      </c>
      <c r="B126" s="9">
        <v>45186</v>
      </c>
      <c r="C126" t="s">
        <v>185</v>
      </c>
      <c r="D126">
        <v>500</v>
      </c>
      <c r="E126">
        <f t="shared" si="9"/>
        <v>639.5</v>
      </c>
      <c r="F126">
        <v>60</v>
      </c>
      <c r="G126">
        <v>5</v>
      </c>
      <c r="H126">
        <v>2</v>
      </c>
      <c r="I126">
        <v>3</v>
      </c>
      <c r="J126">
        <v>0</v>
      </c>
      <c r="K126">
        <v>1</v>
      </c>
    </row>
    <row r="127" spans="1:11" x14ac:dyDescent="0.25">
      <c r="A127">
        <v>126</v>
      </c>
      <c r="B127" s="9">
        <v>45186</v>
      </c>
      <c r="C127" t="s">
        <v>166</v>
      </c>
      <c r="D127">
        <v>400</v>
      </c>
      <c r="E127">
        <f t="shared" si="9"/>
        <v>139.5</v>
      </c>
      <c r="F127">
        <v>10</v>
      </c>
      <c r="G127">
        <v>3</v>
      </c>
      <c r="H127">
        <v>3</v>
      </c>
      <c r="I127">
        <v>10</v>
      </c>
      <c r="J127">
        <v>0</v>
      </c>
      <c r="K127">
        <v>1</v>
      </c>
    </row>
    <row r="128" spans="1:11" x14ac:dyDescent="0.25">
      <c r="A128">
        <v>127</v>
      </c>
      <c r="B128" s="9">
        <v>45186</v>
      </c>
      <c r="C128" t="s">
        <v>40</v>
      </c>
      <c r="D128">
        <v>200</v>
      </c>
      <c r="E128">
        <f>E127-D127+1800</f>
        <v>1539.5</v>
      </c>
      <c r="F128">
        <v>150</v>
      </c>
      <c r="G128">
        <v>6</v>
      </c>
      <c r="H128">
        <v>1</v>
      </c>
      <c r="I128">
        <v>1</v>
      </c>
      <c r="J128">
        <v>0</v>
      </c>
      <c r="K128">
        <v>1</v>
      </c>
    </row>
    <row r="129" spans="1:11" x14ac:dyDescent="0.25">
      <c r="A129">
        <v>128</v>
      </c>
      <c r="B129" s="9">
        <v>45187</v>
      </c>
      <c r="C129" t="s">
        <v>161</v>
      </c>
      <c r="D129">
        <v>105</v>
      </c>
      <c r="E129">
        <f t="shared" si="9"/>
        <v>1339.5</v>
      </c>
      <c r="F129">
        <v>20</v>
      </c>
      <c r="G129">
        <v>6</v>
      </c>
      <c r="H129">
        <v>1</v>
      </c>
      <c r="I129">
        <v>1</v>
      </c>
      <c r="J129">
        <v>0</v>
      </c>
      <c r="K129">
        <v>1</v>
      </c>
    </row>
    <row r="130" spans="1:11" x14ac:dyDescent="0.25">
      <c r="A130">
        <v>129</v>
      </c>
      <c r="B130" s="9">
        <v>45187</v>
      </c>
      <c r="C130" t="s">
        <v>54</v>
      </c>
      <c r="D130">
        <v>70</v>
      </c>
      <c r="E130">
        <f t="shared" si="9"/>
        <v>1234.5</v>
      </c>
      <c r="F130">
        <v>60</v>
      </c>
      <c r="G130">
        <v>1</v>
      </c>
      <c r="H130">
        <v>1</v>
      </c>
      <c r="I130">
        <v>1</v>
      </c>
      <c r="J130">
        <v>0</v>
      </c>
      <c r="K130">
        <v>1</v>
      </c>
    </row>
    <row r="131" spans="1:11" x14ac:dyDescent="0.25">
      <c r="A131">
        <v>130</v>
      </c>
      <c r="B131" s="9">
        <v>45187</v>
      </c>
      <c r="C131" t="s">
        <v>167</v>
      </c>
      <c r="E131">
        <f t="shared" si="9"/>
        <v>1164.5</v>
      </c>
      <c r="F131">
        <v>60</v>
      </c>
      <c r="G131">
        <v>1</v>
      </c>
      <c r="H131">
        <v>2</v>
      </c>
      <c r="I131">
        <v>1</v>
      </c>
      <c r="J131">
        <v>0</v>
      </c>
      <c r="K131">
        <v>1</v>
      </c>
    </row>
    <row r="132" spans="1:11" x14ac:dyDescent="0.25">
      <c r="A132">
        <v>131</v>
      </c>
      <c r="B132" s="9">
        <v>45187</v>
      </c>
      <c r="C132" t="s">
        <v>168</v>
      </c>
      <c r="D132">
        <v>20</v>
      </c>
      <c r="E132">
        <f t="shared" si="9"/>
        <v>1164.5</v>
      </c>
      <c r="F132">
        <v>120</v>
      </c>
      <c r="G132">
        <v>3</v>
      </c>
      <c r="H132">
        <v>3</v>
      </c>
      <c r="I132">
        <v>10</v>
      </c>
      <c r="J132">
        <v>0</v>
      </c>
      <c r="K132">
        <v>1</v>
      </c>
    </row>
    <row r="133" spans="1:11" x14ac:dyDescent="0.25">
      <c r="A133">
        <v>132</v>
      </c>
      <c r="B133" s="9">
        <v>45188</v>
      </c>
      <c r="C133" t="s">
        <v>43</v>
      </c>
      <c r="D133">
        <v>5</v>
      </c>
      <c r="E133">
        <f t="shared" si="9"/>
        <v>1144.5</v>
      </c>
      <c r="F133">
        <v>15</v>
      </c>
      <c r="G133">
        <v>1</v>
      </c>
      <c r="H133">
        <v>1</v>
      </c>
      <c r="I133">
        <v>1</v>
      </c>
      <c r="J133">
        <v>0</v>
      </c>
      <c r="K133">
        <v>1</v>
      </c>
    </row>
    <row r="134" spans="1:11" x14ac:dyDescent="0.25">
      <c r="A134">
        <v>133</v>
      </c>
      <c r="B134" s="9">
        <v>45188</v>
      </c>
      <c r="C134" t="s">
        <v>44</v>
      </c>
      <c r="D134">
        <v>40</v>
      </c>
      <c r="E134">
        <f t="shared" si="9"/>
        <v>1139.5</v>
      </c>
      <c r="F134">
        <v>60</v>
      </c>
      <c r="G134">
        <v>3</v>
      </c>
      <c r="H134">
        <v>3</v>
      </c>
      <c r="I134">
        <v>10</v>
      </c>
      <c r="J134">
        <v>0</v>
      </c>
      <c r="K134">
        <v>1</v>
      </c>
    </row>
    <row r="135" spans="1:11" x14ac:dyDescent="0.25">
      <c r="A135">
        <v>134</v>
      </c>
      <c r="B135" s="9">
        <v>45189</v>
      </c>
      <c r="C135" t="s">
        <v>43</v>
      </c>
      <c r="D135">
        <v>5</v>
      </c>
      <c r="E135">
        <f t="shared" si="9"/>
        <v>1099.5</v>
      </c>
      <c r="F135">
        <v>15</v>
      </c>
      <c r="G135">
        <v>1</v>
      </c>
      <c r="H135">
        <v>1</v>
      </c>
      <c r="I135">
        <v>1</v>
      </c>
      <c r="J135">
        <v>0</v>
      </c>
      <c r="K135">
        <v>1</v>
      </c>
    </row>
    <row r="136" spans="1:11" x14ac:dyDescent="0.25">
      <c r="A136">
        <v>135</v>
      </c>
      <c r="B136" s="9">
        <v>45189</v>
      </c>
      <c r="C136" t="s">
        <v>169</v>
      </c>
      <c r="D136">
        <v>400</v>
      </c>
      <c r="E136">
        <f>E135-D135+400</f>
        <v>1494.5</v>
      </c>
      <c r="F136">
        <v>10</v>
      </c>
      <c r="G136">
        <v>5</v>
      </c>
      <c r="H136">
        <v>1</v>
      </c>
      <c r="I136">
        <v>1</v>
      </c>
      <c r="J136">
        <v>1</v>
      </c>
      <c r="K136">
        <v>1</v>
      </c>
    </row>
    <row r="137" spans="1:11" x14ac:dyDescent="0.25">
      <c r="A137">
        <v>136</v>
      </c>
      <c r="B137" s="9">
        <v>45189</v>
      </c>
      <c r="C137" t="s">
        <v>68</v>
      </c>
      <c r="D137">
        <v>13</v>
      </c>
      <c r="E137">
        <f t="shared" si="9"/>
        <v>1094.5</v>
      </c>
      <c r="F137">
        <v>10</v>
      </c>
      <c r="G137">
        <v>1</v>
      </c>
      <c r="H137">
        <v>2</v>
      </c>
      <c r="I137">
        <v>1</v>
      </c>
      <c r="J137">
        <v>0</v>
      </c>
      <c r="K137">
        <v>0</v>
      </c>
    </row>
    <row r="138" spans="1:11" x14ac:dyDescent="0.25">
      <c r="A138">
        <v>137</v>
      </c>
      <c r="B138" s="9">
        <v>45190</v>
      </c>
      <c r="C138" t="s">
        <v>43</v>
      </c>
      <c r="D138">
        <v>5</v>
      </c>
      <c r="E138">
        <f t="shared" si="9"/>
        <v>1081.5</v>
      </c>
      <c r="F138">
        <v>15</v>
      </c>
      <c r="G138">
        <v>1</v>
      </c>
      <c r="H138">
        <v>1</v>
      </c>
      <c r="I138">
        <v>1</v>
      </c>
      <c r="J138">
        <v>0</v>
      </c>
      <c r="K138">
        <v>1</v>
      </c>
    </row>
    <row r="139" spans="1:11" x14ac:dyDescent="0.25">
      <c r="A139">
        <v>138</v>
      </c>
      <c r="B139" s="9">
        <v>45190</v>
      </c>
      <c r="C139" t="s">
        <v>170</v>
      </c>
      <c r="D139">
        <v>2000</v>
      </c>
      <c r="E139">
        <f>E138-D138+2000</f>
        <v>3076.5</v>
      </c>
      <c r="F139">
        <v>10</v>
      </c>
      <c r="G139">
        <v>5</v>
      </c>
      <c r="H139">
        <v>2</v>
      </c>
      <c r="I139">
        <v>1</v>
      </c>
      <c r="J139">
        <v>1</v>
      </c>
      <c r="K139">
        <v>1</v>
      </c>
    </row>
    <row r="140" spans="1:11" x14ac:dyDescent="0.25">
      <c r="A140">
        <v>139</v>
      </c>
      <c r="B140" s="9">
        <v>45190</v>
      </c>
      <c r="C140" t="s">
        <v>42</v>
      </c>
      <c r="D140">
        <v>150</v>
      </c>
      <c r="E140">
        <f t="shared" si="9"/>
        <v>1076.5</v>
      </c>
      <c r="F140">
        <v>120</v>
      </c>
      <c r="G140">
        <v>4</v>
      </c>
      <c r="H140">
        <v>3</v>
      </c>
      <c r="I140">
        <v>2</v>
      </c>
      <c r="J140">
        <v>0</v>
      </c>
      <c r="K140">
        <v>1</v>
      </c>
    </row>
    <row r="141" spans="1:11" x14ac:dyDescent="0.25">
      <c r="A141">
        <v>140</v>
      </c>
      <c r="B141" s="9">
        <v>45191</v>
      </c>
      <c r="C141" t="s">
        <v>43</v>
      </c>
      <c r="D141">
        <v>5</v>
      </c>
      <c r="E141">
        <f t="shared" si="9"/>
        <v>926.5</v>
      </c>
      <c r="F141">
        <v>15</v>
      </c>
      <c r="G141">
        <v>1</v>
      </c>
      <c r="H141">
        <v>1</v>
      </c>
      <c r="I141">
        <v>1</v>
      </c>
      <c r="J141">
        <v>0</v>
      </c>
      <c r="K141">
        <v>1</v>
      </c>
    </row>
    <row r="142" spans="1:11" x14ac:dyDescent="0.25">
      <c r="A142">
        <v>141</v>
      </c>
      <c r="B142" s="9">
        <v>45191</v>
      </c>
      <c r="C142" t="s">
        <v>171</v>
      </c>
      <c r="D142">
        <v>45</v>
      </c>
      <c r="E142">
        <f t="shared" si="9"/>
        <v>921.5</v>
      </c>
      <c r="F142">
        <v>30</v>
      </c>
      <c r="G142">
        <v>4</v>
      </c>
      <c r="H142">
        <v>2</v>
      </c>
      <c r="I142">
        <v>1</v>
      </c>
      <c r="J142">
        <v>0</v>
      </c>
      <c r="K142">
        <v>1</v>
      </c>
    </row>
    <row r="143" spans="1:11" x14ac:dyDescent="0.25">
      <c r="A143">
        <v>142</v>
      </c>
      <c r="B143" s="9">
        <v>45191</v>
      </c>
      <c r="C143" t="s">
        <v>106</v>
      </c>
      <c r="D143">
        <v>85</v>
      </c>
      <c r="E143">
        <f t="shared" si="9"/>
        <v>876.5</v>
      </c>
      <c r="F143">
        <v>60</v>
      </c>
      <c r="G143">
        <v>1</v>
      </c>
      <c r="H143">
        <v>3</v>
      </c>
      <c r="I143">
        <v>2</v>
      </c>
      <c r="J143">
        <v>0</v>
      </c>
      <c r="K143">
        <v>1</v>
      </c>
    </row>
    <row r="144" spans="1:11" x14ac:dyDescent="0.25">
      <c r="A144">
        <v>143</v>
      </c>
      <c r="B144" s="9">
        <v>45192</v>
      </c>
      <c r="C144" t="s">
        <v>43</v>
      </c>
      <c r="D144">
        <v>5</v>
      </c>
      <c r="E144">
        <f t="shared" si="9"/>
        <v>791.5</v>
      </c>
      <c r="F144">
        <v>15</v>
      </c>
      <c r="G144">
        <v>1</v>
      </c>
      <c r="H144">
        <v>1</v>
      </c>
      <c r="I144">
        <v>1</v>
      </c>
      <c r="J144">
        <v>0</v>
      </c>
      <c r="K144">
        <v>1</v>
      </c>
    </row>
    <row r="145" spans="1:11" x14ac:dyDescent="0.25">
      <c r="A145">
        <v>144</v>
      </c>
      <c r="B145" s="9">
        <v>45192</v>
      </c>
      <c r="C145" t="s">
        <v>46</v>
      </c>
      <c r="D145">
        <v>25</v>
      </c>
      <c r="E145">
        <f t="shared" si="9"/>
        <v>786.5</v>
      </c>
      <c r="F145">
        <v>15</v>
      </c>
      <c r="G145">
        <v>1</v>
      </c>
      <c r="H145">
        <v>2</v>
      </c>
      <c r="I145">
        <v>2</v>
      </c>
      <c r="J145">
        <v>0</v>
      </c>
      <c r="K145">
        <v>0</v>
      </c>
    </row>
    <row r="146" spans="1:11" x14ac:dyDescent="0.25">
      <c r="A146">
        <v>145</v>
      </c>
      <c r="B146" s="9">
        <v>45192</v>
      </c>
      <c r="C146" t="s">
        <v>172</v>
      </c>
      <c r="D146">
        <v>30</v>
      </c>
      <c r="E146">
        <f t="shared" si="9"/>
        <v>761.5</v>
      </c>
      <c r="F146">
        <v>30</v>
      </c>
      <c r="G146">
        <v>1</v>
      </c>
      <c r="H146">
        <v>3</v>
      </c>
      <c r="I146">
        <v>2</v>
      </c>
      <c r="J146">
        <v>0</v>
      </c>
      <c r="K146">
        <v>0</v>
      </c>
    </row>
    <row r="147" spans="1:11" x14ac:dyDescent="0.25">
      <c r="A147">
        <v>146</v>
      </c>
      <c r="B147" s="9">
        <v>45193</v>
      </c>
      <c r="C147" t="s">
        <v>173</v>
      </c>
      <c r="E147">
        <f>E146-D146+1500</f>
        <v>2231.5</v>
      </c>
      <c r="F147">
        <v>60</v>
      </c>
      <c r="G147">
        <v>1</v>
      </c>
      <c r="H147">
        <v>2</v>
      </c>
      <c r="I147">
        <v>1</v>
      </c>
      <c r="J147">
        <v>1</v>
      </c>
      <c r="K147">
        <v>1</v>
      </c>
    </row>
    <row r="148" spans="1:11" x14ac:dyDescent="0.25">
      <c r="A148">
        <v>147</v>
      </c>
      <c r="B148" s="9">
        <v>45193</v>
      </c>
      <c r="C148" t="s">
        <v>47</v>
      </c>
      <c r="D148">
        <v>200</v>
      </c>
      <c r="E148">
        <f t="shared" si="9"/>
        <v>2231.5</v>
      </c>
      <c r="F148">
        <v>120</v>
      </c>
      <c r="G148">
        <v>4</v>
      </c>
      <c r="H148">
        <v>2</v>
      </c>
      <c r="I148">
        <v>2</v>
      </c>
      <c r="J148">
        <v>0</v>
      </c>
      <c r="K148">
        <v>1</v>
      </c>
    </row>
    <row r="149" spans="1:11" x14ac:dyDescent="0.25">
      <c r="A149">
        <v>148</v>
      </c>
      <c r="B149" s="9">
        <v>45193</v>
      </c>
      <c r="C149" t="s">
        <v>42</v>
      </c>
      <c r="D149">
        <v>150</v>
      </c>
      <c r="E149">
        <f t="shared" si="9"/>
        <v>2031.5</v>
      </c>
      <c r="F149">
        <v>120</v>
      </c>
      <c r="G149">
        <v>4</v>
      </c>
      <c r="H149">
        <v>3</v>
      </c>
      <c r="I149">
        <v>2</v>
      </c>
      <c r="J149">
        <v>0</v>
      </c>
      <c r="K149">
        <v>1</v>
      </c>
    </row>
    <row r="150" spans="1:11" x14ac:dyDescent="0.25">
      <c r="A150">
        <v>149</v>
      </c>
      <c r="B150" s="9">
        <v>45194</v>
      </c>
      <c r="C150" t="s">
        <v>43</v>
      </c>
      <c r="D150">
        <v>5</v>
      </c>
      <c r="E150">
        <f t="shared" si="9"/>
        <v>1881.5</v>
      </c>
      <c r="F150">
        <v>15</v>
      </c>
      <c r="G150">
        <v>1</v>
      </c>
      <c r="H150">
        <v>1</v>
      </c>
      <c r="I150">
        <v>1</v>
      </c>
      <c r="J150">
        <v>0</v>
      </c>
      <c r="K150">
        <v>1</v>
      </c>
    </row>
    <row r="151" spans="1:11" x14ac:dyDescent="0.25">
      <c r="A151">
        <v>150</v>
      </c>
      <c r="B151" s="9">
        <v>45194</v>
      </c>
      <c r="C151" t="s">
        <v>44</v>
      </c>
      <c r="D151">
        <v>40</v>
      </c>
      <c r="E151">
        <f t="shared" ref="E151:E191" si="10">E150-D150</f>
        <v>1876.5</v>
      </c>
      <c r="F151">
        <v>60</v>
      </c>
      <c r="G151">
        <v>3</v>
      </c>
      <c r="H151">
        <v>3</v>
      </c>
      <c r="I151">
        <v>10</v>
      </c>
      <c r="J151">
        <v>0</v>
      </c>
      <c r="K151">
        <v>1</v>
      </c>
    </row>
    <row r="152" spans="1:11" x14ac:dyDescent="0.25">
      <c r="A152">
        <v>151</v>
      </c>
      <c r="B152" s="9">
        <v>45195</v>
      </c>
      <c r="C152" t="s">
        <v>43</v>
      </c>
      <c r="D152">
        <v>5</v>
      </c>
      <c r="E152">
        <f t="shared" si="10"/>
        <v>1836.5</v>
      </c>
      <c r="F152">
        <v>15</v>
      </c>
      <c r="G152">
        <v>1</v>
      </c>
      <c r="H152">
        <v>1</v>
      </c>
      <c r="I152">
        <v>1</v>
      </c>
      <c r="J152">
        <v>0</v>
      </c>
      <c r="K152">
        <v>1</v>
      </c>
    </row>
    <row r="153" spans="1:11" x14ac:dyDescent="0.25">
      <c r="A153">
        <v>152</v>
      </c>
      <c r="B153" s="9">
        <v>45195</v>
      </c>
      <c r="C153" t="s">
        <v>54</v>
      </c>
      <c r="D153">
        <v>70</v>
      </c>
      <c r="E153">
        <f t="shared" si="10"/>
        <v>1831.5</v>
      </c>
      <c r="F153">
        <v>60</v>
      </c>
      <c r="G153">
        <v>1</v>
      </c>
      <c r="H153">
        <v>1</v>
      </c>
      <c r="I153">
        <v>1</v>
      </c>
      <c r="J153">
        <v>0</v>
      </c>
      <c r="K153">
        <v>1</v>
      </c>
    </row>
    <row r="154" spans="1:11" x14ac:dyDescent="0.25">
      <c r="A154">
        <v>153</v>
      </c>
      <c r="B154" s="9">
        <v>45195</v>
      </c>
      <c r="C154" t="s">
        <v>168</v>
      </c>
      <c r="D154">
        <v>20</v>
      </c>
      <c r="E154">
        <f t="shared" si="10"/>
        <v>1761.5</v>
      </c>
      <c r="F154">
        <v>120</v>
      </c>
      <c r="G154">
        <v>3</v>
      </c>
      <c r="H154">
        <v>3</v>
      </c>
      <c r="I154">
        <v>10</v>
      </c>
      <c r="J154">
        <v>0</v>
      </c>
      <c r="K154">
        <v>1</v>
      </c>
    </row>
    <row r="155" spans="1:11" x14ac:dyDescent="0.25">
      <c r="A155">
        <v>154</v>
      </c>
      <c r="B155" s="9">
        <v>45196</v>
      </c>
      <c r="C155" t="s">
        <v>43</v>
      </c>
      <c r="D155">
        <v>5</v>
      </c>
      <c r="E155">
        <f t="shared" si="10"/>
        <v>1741.5</v>
      </c>
      <c r="F155">
        <v>15</v>
      </c>
      <c r="G155">
        <v>1</v>
      </c>
      <c r="H155">
        <v>1</v>
      </c>
      <c r="I155">
        <v>1</v>
      </c>
      <c r="J155">
        <v>0</v>
      </c>
      <c r="K155">
        <v>1</v>
      </c>
    </row>
    <row r="156" spans="1:11" x14ac:dyDescent="0.25">
      <c r="A156">
        <v>155</v>
      </c>
      <c r="B156" s="9">
        <v>45196</v>
      </c>
      <c r="C156" t="s">
        <v>174</v>
      </c>
      <c r="D156">
        <v>100</v>
      </c>
      <c r="E156">
        <f t="shared" si="10"/>
        <v>1736.5</v>
      </c>
      <c r="F156">
        <v>60</v>
      </c>
      <c r="G156">
        <v>4</v>
      </c>
      <c r="H156">
        <v>2</v>
      </c>
      <c r="I156">
        <v>1</v>
      </c>
      <c r="J156">
        <v>0</v>
      </c>
      <c r="K156">
        <v>0</v>
      </c>
    </row>
    <row r="157" spans="1:11" x14ac:dyDescent="0.25">
      <c r="A157">
        <v>156</v>
      </c>
      <c r="B157" s="9">
        <v>45196</v>
      </c>
      <c r="C157" t="s">
        <v>175</v>
      </c>
      <c r="D157">
        <v>85</v>
      </c>
      <c r="E157">
        <f t="shared" si="10"/>
        <v>1636.5</v>
      </c>
      <c r="F157">
        <v>60</v>
      </c>
      <c r="G157">
        <v>4</v>
      </c>
      <c r="H157">
        <v>2</v>
      </c>
      <c r="I157">
        <v>1</v>
      </c>
      <c r="J157">
        <v>0</v>
      </c>
      <c r="K157">
        <v>0</v>
      </c>
    </row>
    <row r="158" spans="1:11" x14ac:dyDescent="0.25">
      <c r="A158">
        <v>157</v>
      </c>
      <c r="B158" s="9">
        <v>45196</v>
      </c>
      <c r="C158" t="s">
        <v>110</v>
      </c>
      <c r="D158">
        <v>75</v>
      </c>
      <c r="E158">
        <f t="shared" si="10"/>
        <v>1551.5</v>
      </c>
      <c r="F158">
        <v>30</v>
      </c>
      <c r="G158">
        <v>1</v>
      </c>
      <c r="H158">
        <v>3</v>
      </c>
      <c r="I158">
        <v>2</v>
      </c>
      <c r="J158">
        <v>0</v>
      </c>
      <c r="K158">
        <v>1</v>
      </c>
    </row>
    <row r="159" spans="1:11" x14ac:dyDescent="0.25">
      <c r="A159">
        <v>158</v>
      </c>
      <c r="B159" s="9">
        <v>45197</v>
      </c>
      <c r="C159" t="s">
        <v>43</v>
      </c>
      <c r="D159">
        <v>5</v>
      </c>
      <c r="E159">
        <f t="shared" si="10"/>
        <v>1476.5</v>
      </c>
      <c r="F159">
        <v>15</v>
      </c>
      <c r="G159">
        <v>1</v>
      </c>
      <c r="H159">
        <v>1</v>
      </c>
      <c r="I159">
        <v>1</v>
      </c>
      <c r="J159">
        <v>0</v>
      </c>
      <c r="K159">
        <v>1</v>
      </c>
    </row>
    <row r="160" spans="1:11" x14ac:dyDescent="0.25">
      <c r="A160">
        <v>159</v>
      </c>
      <c r="B160" s="9">
        <v>45197</v>
      </c>
      <c r="C160" t="s">
        <v>68</v>
      </c>
      <c r="D160">
        <v>13</v>
      </c>
      <c r="E160">
        <f t="shared" si="10"/>
        <v>1471.5</v>
      </c>
      <c r="F160">
        <v>10</v>
      </c>
      <c r="G160">
        <v>1</v>
      </c>
      <c r="H160">
        <v>1</v>
      </c>
      <c r="I160">
        <v>1</v>
      </c>
      <c r="J160">
        <v>0</v>
      </c>
      <c r="K160">
        <v>0</v>
      </c>
    </row>
    <row r="161" spans="1:11" x14ac:dyDescent="0.25">
      <c r="A161">
        <v>160</v>
      </c>
      <c r="B161" s="9">
        <v>45197</v>
      </c>
      <c r="C161" t="s">
        <v>64</v>
      </c>
      <c r="D161">
        <v>200</v>
      </c>
      <c r="E161">
        <f t="shared" si="10"/>
        <v>1458.5</v>
      </c>
      <c r="F161">
        <v>10</v>
      </c>
      <c r="G161">
        <v>4</v>
      </c>
      <c r="H161">
        <v>3</v>
      </c>
      <c r="I161">
        <v>1</v>
      </c>
      <c r="J161">
        <v>0</v>
      </c>
      <c r="K161">
        <v>1</v>
      </c>
    </row>
    <row r="162" spans="1:11" x14ac:dyDescent="0.25">
      <c r="A162">
        <v>161</v>
      </c>
      <c r="B162" s="9">
        <v>45198</v>
      </c>
      <c r="C162" t="s">
        <v>43</v>
      </c>
      <c r="D162">
        <v>5</v>
      </c>
      <c r="E162">
        <f t="shared" si="10"/>
        <v>1258.5</v>
      </c>
      <c r="F162">
        <v>15</v>
      </c>
      <c r="G162">
        <v>1</v>
      </c>
      <c r="H162">
        <v>1</v>
      </c>
      <c r="I162">
        <v>1</v>
      </c>
      <c r="J162">
        <v>0</v>
      </c>
      <c r="K162">
        <v>1</v>
      </c>
    </row>
    <row r="163" spans="1:11" x14ac:dyDescent="0.25">
      <c r="A163">
        <v>162</v>
      </c>
      <c r="B163" s="9">
        <v>45198</v>
      </c>
      <c r="C163" t="s">
        <v>68</v>
      </c>
      <c r="D163">
        <v>13</v>
      </c>
      <c r="E163">
        <f t="shared" si="10"/>
        <v>1253.5</v>
      </c>
      <c r="F163">
        <v>10</v>
      </c>
      <c r="G163">
        <v>1</v>
      </c>
      <c r="H163">
        <v>1</v>
      </c>
      <c r="I163">
        <v>1</v>
      </c>
      <c r="J163">
        <v>0</v>
      </c>
      <c r="K163">
        <v>0</v>
      </c>
    </row>
    <row r="164" spans="1:11" x14ac:dyDescent="0.25">
      <c r="A164">
        <v>163</v>
      </c>
      <c r="B164" s="9">
        <v>45199</v>
      </c>
      <c r="C164" t="s">
        <v>121</v>
      </c>
      <c r="D164">
        <v>250</v>
      </c>
      <c r="E164">
        <f t="shared" si="10"/>
        <v>1240.5</v>
      </c>
      <c r="F164">
        <v>120</v>
      </c>
      <c r="G164">
        <v>4</v>
      </c>
      <c r="H164">
        <v>1</v>
      </c>
      <c r="I164">
        <v>2</v>
      </c>
      <c r="J164">
        <v>0</v>
      </c>
      <c r="K164">
        <v>1</v>
      </c>
    </row>
    <row r="165" spans="1:11" x14ac:dyDescent="0.25">
      <c r="A165">
        <v>164</v>
      </c>
      <c r="B165" s="9">
        <v>45199</v>
      </c>
      <c r="C165" t="s">
        <v>47</v>
      </c>
      <c r="D165">
        <v>200</v>
      </c>
      <c r="E165">
        <f t="shared" si="10"/>
        <v>990.5</v>
      </c>
      <c r="F165">
        <v>120</v>
      </c>
      <c r="G165">
        <v>4</v>
      </c>
      <c r="H165">
        <v>2</v>
      </c>
      <c r="I165">
        <v>2</v>
      </c>
      <c r="J165">
        <v>0</v>
      </c>
      <c r="K165">
        <v>1</v>
      </c>
    </row>
    <row r="166" spans="1:11" x14ac:dyDescent="0.25">
      <c r="A166">
        <v>165</v>
      </c>
      <c r="B166" s="9">
        <v>45199</v>
      </c>
      <c r="C166" t="s">
        <v>176</v>
      </c>
      <c r="D166">
        <v>650</v>
      </c>
      <c r="E166">
        <f t="shared" si="10"/>
        <v>790.5</v>
      </c>
      <c r="F166">
        <v>20</v>
      </c>
      <c r="G166">
        <v>1</v>
      </c>
      <c r="H166">
        <v>3</v>
      </c>
      <c r="I166">
        <v>3</v>
      </c>
      <c r="J166">
        <v>0</v>
      </c>
      <c r="K166">
        <v>0</v>
      </c>
    </row>
    <row r="167" spans="1:11" x14ac:dyDescent="0.25">
      <c r="A167">
        <v>166</v>
      </c>
      <c r="B167" s="9">
        <v>45200</v>
      </c>
      <c r="C167" t="s">
        <v>177</v>
      </c>
      <c r="D167">
        <v>28</v>
      </c>
      <c r="E167">
        <f t="shared" si="10"/>
        <v>140.5</v>
      </c>
      <c r="F167">
        <v>5</v>
      </c>
      <c r="G167">
        <v>1</v>
      </c>
      <c r="H167">
        <v>1</v>
      </c>
      <c r="I167">
        <v>1</v>
      </c>
      <c r="J167">
        <v>0</v>
      </c>
      <c r="K167">
        <v>0</v>
      </c>
    </row>
    <row r="168" spans="1:11" x14ac:dyDescent="0.25">
      <c r="A168">
        <v>167</v>
      </c>
      <c r="B168" s="9">
        <v>45200</v>
      </c>
      <c r="C168" t="s">
        <v>178</v>
      </c>
      <c r="D168">
        <v>300</v>
      </c>
      <c r="E168">
        <f>E167-D167+1500</f>
        <v>1612.5</v>
      </c>
      <c r="F168">
        <v>60</v>
      </c>
      <c r="G168">
        <v>1</v>
      </c>
      <c r="H168">
        <v>2</v>
      </c>
      <c r="I168">
        <v>2</v>
      </c>
      <c r="J168">
        <v>1</v>
      </c>
      <c r="K168">
        <v>1</v>
      </c>
    </row>
    <row r="169" spans="1:11" x14ac:dyDescent="0.25">
      <c r="A169">
        <v>168</v>
      </c>
      <c r="B169" s="9">
        <v>45200</v>
      </c>
      <c r="C169" t="s">
        <v>68</v>
      </c>
      <c r="D169">
        <v>13</v>
      </c>
      <c r="E169">
        <f t="shared" si="10"/>
        <v>1312.5</v>
      </c>
      <c r="F169">
        <v>10</v>
      </c>
      <c r="G169">
        <v>1</v>
      </c>
      <c r="H169">
        <v>2</v>
      </c>
      <c r="I169">
        <v>1</v>
      </c>
      <c r="J169">
        <v>0</v>
      </c>
      <c r="K169">
        <v>0</v>
      </c>
    </row>
    <row r="170" spans="1:11" x14ac:dyDescent="0.25">
      <c r="A170">
        <v>169</v>
      </c>
      <c r="B170" s="9">
        <v>45201</v>
      </c>
      <c r="C170" t="s">
        <v>43</v>
      </c>
      <c r="D170">
        <v>5</v>
      </c>
      <c r="E170">
        <f t="shared" si="10"/>
        <v>1299.5</v>
      </c>
      <c r="F170">
        <v>15</v>
      </c>
      <c r="G170">
        <v>1</v>
      </c>
      <c r="H170">
        <v>1</v>
      </c>
      <c r="I170">
        <v>1</v>
      </c>
      <c r="J170">
        <v>0</v>
      </c>
      <c r="K170">
        <v>1</v>
      </c>
    </row>
    <row r="171" spans="1:11" x14ac:dyDescent="0.25">
      <c r="A171">
        <v>170</v>
      </c>
      <c r="B171" s="9">
        <v>45201</v>
      </c>
      <c r="C171" t="s">
        <v>49</v>
      </c>
      <c r="D171">
        <v>50</v>
      </c>
      <c r="E171">
        <f t="shared" si="10"/>
        <v>1294.5</v>
      </c>
      <c r="F171">
        <v>30</v>
      </c>
      <c r="G171">
        <v>4</v>
      </c>
      <c r="H171">
        <v>1</v>
      </c>
      <c r="I171">
        <v>2</v>
      </c>
      <c r="J171">
        <v>0</v>
      </c>
      <c r="K171">
        <v>0</v>
      </c>
    </row>
    <row r="172" spans="1:11" x14ac:dyDescent="0.25">
      <c r="A172">
        <v>171</v>
      </c>
      <c r="B172" s="9">
        <v>45201</v>
      </c>
      <c r="C172" t="s">
        <v>44</v>
      </c>
      <c r="D172">
        <v>40</v>
      </c>
      <c r="E172">
        <f t="shared" si="10"/>
        <v>1244.5</v>
      </c>
      <c r="F172">
        <v>60</v>
      </c>
      <c r="G172">
        <v>3</v>
      </c>
      <c r="H172">
        <v>3</v>
      </c>
      <c r="I172">
        <v>10</v>
      </c>
      <c r="J172">
        <v>0</v>
      </c>
      <c r="K172">
        <v>1</v>
      </c>
    </row>
    <row r="173" spans="1:11" x14ac:dyDescent="0.25">
      <c r="A173">
        <v>172</v>
      </c>
      <c r="B173" s="9">
        <v>45202</v>
      </c>
      <c r="C173" t="s">
        <v>43</v>
      </c>
      <c r="D173">
        <v>5</v>
      </c>
      <c r="E173">
        <f t="shared" si="10"/>
        <v>1204.5</v>
      </c>
      <c r="F173">
        <v>15</v>
      </c>
      <c r="G173">
        <v>1</v>
      </c>
      <c r="H173">
        <v>1</v>
      </c>
      <c r="I173">
        <v>1</v>
      </c>
      <c r="J173">
        <v>0</v>
      </c>
      <c r="K173">
        <v>1</v>
      </c>
    </row>
    <row r="174" spans="1:11" x14ac:dyDescent="0.25">
      <c r="A174">
        <v>173</v>
      </c>
      <c r="B174" s="9">
        <v>45202</v>
      </c>
      <c r="C174" t="s">
        <v>54</v>
      </c>
      <c r="D174">
        <v>70</v>
      </c>
      <c r="E174">
        <f t="shared" si="10"/>
        <v>1199.5</v>
      </c>
      <c r="F174">
        <v>60</v>
      </c>
      <c r="G174">
        <v>1</v>
      </c>
      <c r="H174">
        <v>1</v>
      </c>
      <c r="I174">
        <v>1</v>
      </c>
      <c r="J174">
        <v>0</v>
      </c>
      <c r="K174">
        <v>1</v>
      </c>
    </row>
    <row r="175" spans="1:11" x14ac:dyDescent="0.25">
      <c r="A175">
        <v>174</v>
      </c>
      <c r="B175" s="9">
        <v>45202</v>
      </c>
      <c r="C175" t="s">
        <v>42</v>
      </c>
      <c r="D175">
        <v>150</v>
      </c>
      <c r="E175">
        <f t="shared" si="10"/>
        <v>1129.5</v>
      </c>
      <c r="F175">
        <v>120</v>
      </c>
      <c r="G175">
        <v>4</v>
      </c>
      <c r="H175">
        <v>3</v>
      </c>
      <c r="I175">
        <v>2</v>
      </c>
      <c r="J175">
        <v>0</v>
      </c>
      <c r="K175">
        <v>1</v>
      </c>
    </row>
    <row r="176" spans="1:11" x14ac:dyDescent="0.25">
      <c r="A176">
        <v>175</v>
      </c>
      <c r="B176" s="9">
        <v>45203</v>
      </c>
      <c r="C176" t="s">
        <v>43</v>
      </c>
      <c r="D176">
        <v>5</v>
      </c>
      <c r="E176">
        <f t="shared" si="10"/>
        <v>979.5</v>
      </c>
      <c r="F176">
        <v>15</v>
      </c>
      <c r="G176">
        <v>1</v>
      </c>
      <c r="H176">
        <v>1</v>
      </c>
      <c r="I176">
        <v>1</v>
      </c>
      <c r="J176">
        <v>0</v>
      </c>
      <c r="K176">
        <v>1</v>
      </c>
    </row>
    <row r="177" spans="1:11" x14ac:dyDescent="0.25">
      <c r="A177">
        <v>176</v>
      </c>
      <c r="B177" s="9">
        <v>45203</v>
      </c>
      <c r="C177" t="s">
        <v>47</v>
      </c>
      <c r="D177">
        <v>200</v>
      </c>
      <c r="E177">
        <f t="shared" si="10"/>
        <v>974.5</v>
      </c>
      <c r="F177">
        <v>120</v>
      </c>
      <c r="G177">
        <v>4</v>
      </c>
      <c r="H177">
        <v>2</v>
      </c>
      <c r="I177">
        <v>2</v>
      </c>
      <c r="J177">
        <v>0</v>
      </c>
      <c r="K177">
        <v>1</v>
      </c>
    </row>
    <row r="178" spans="1:11" x14ac:dyDescent="0.25">
      <c r="A178">
        <v>177</v>
      </c>
      <c r="B178" s="9">
        <v>45203</v>
      </c>
      <c r="C178" t="s">
        <v>168</v>
      </c>
      <c r="D178">
        <v>20</v>
      </c>
      <c r="E178">
        <f t="shared" si="10"/>
        <v>774.5</v>
      </c>
      <c r="F178">
        <v>120</v>
      </c>
      <c r="G178">
        <v>3</v>
      </c>
      <c r="H178">
        <v>3</v>
      </c>
      <c r="I178">
        <v>10</v>
      </c>
      <c r="J178">
        <v>0</v>
      </c>
      <c r="K178">
        <v>1</v>
      </c>
    </row>
    <row r="179" spans="1:11" x14ac:dyDescent="0.25">
      <c r="A179">
        <v>178</v>
      </c>
      <c r="B179" s="9">
        <v>45204</v>
      </c>
      <c r="C179" t="s">
        <v>43</v>
      </c>
      <c r="D179">
        <v>5</v>
      </c>
      <c r="E179">
        <f t="shared" si="10"/>
        <v>754.5</v>
      </c>
      <c r="F179">
        <v>15</v>
      </c>
      <c r="G179">
        <v>1</v>
      </c>
      <c r="H179">
        <v>1</v>
      </c>
      <c r="I179">
        <v>1</v>
      </c>
      <c r="J179">
        <v>0</v>
      </c>
      <c r="K179">
        <v>1</v>
      </c>
    </row>
    <row r="180" spans="1:11" x14ac:dyDescent="0.25">
      <c r="A180">
        <v>179</v>
      </c>
      <c r="B180" s="9">
        <v>45204</v>
      </c>
      <c r="C180" t="s">
        <v>50</v>
      </c>
      <c r="D180">
        <v>100</v>
      </c>
      <c r="E180">
        <f t="shared" si="10"/>
        <v>749.5</v>
      </c>
      <c r="F180">
        <v>30</v>
      </c>
      <c r="G180">
        <v>1</v>
      </c>
      <c r="H180">
        <v>2</v>
      </c>
      <c r="I180">
        <v>1</v>
      </c>
      <c r="J180">
        <v>0</v>
      </c>
      <c r="K180">
        <v>0</v>
      </c>
    </row>
    <row r="181" spans="1:11" x14ac:dyDescent="0.25">
      <c r="A181">
        <v>180</v>
      </c>
      <c r="B181" s="9">
        <v>45204</v>
      </c>
      <c r="C181" t="s">
        <v>44</v>
      </c>
      <c r="D181">
        <v>40</v>
      </c>
      <c r="E181">
        <f t="shared" si="10"/>
        <v>649.5</v>
      </c>
      <c r="F181">
        <v>60</v>
      </c>
      <c r="G181">
        <v>3</v>
      </c>
      <c r="H181">
        <v>3</v>
      </c>
      <c r="I181">
        <v>10</v>
      </c>
      <c r="J181">
        <v>0</v>
      </c>
      <c r="K181">
        <v>1</v>
      </c>
    </row>
    <row r="182" spans="1:11" x14ac:dyDescent="0.25">
      <c r="A182">
        <v>181</v>
      </c>
      <c r="B182" s="9">
        <v>45205</v>
      </c>
      <c r="C182" t="s">
        <v>43</v>
      </c>
      <c r="D182">
        <v>5</v>
      </c>
      <c r="E182">
        <f t="shared" si="10"/>
        <v>609.5</v>
      </c>
      <c r="F182">
        <v>15</v>
      </c>
      <c r="G182">
        <v>1</v>
      </c>
      <c r="H182">
        <v>1</v>
      </c>
      <c r="I182">
        <v>1</v>
      </c>
      <c r="J182">
        <v>0</v>
      </c>
      <c r="K182">
        <v>1</v>
      </c>
    </row>
    <row r="183" spans="1:11" x14ac:dyDescent="0.25">
      <c r="A183">
        <v>182</v>
      </c>
      <c r="B183" s="9">
        <v>45205</v>
      </c>
      <c r="C183" t="s">
        <v>106</v>
      </c>
      <c r="D183">
        <v>85</v>
      </c>
      <c r="E183">
        <f t="shared" si="10"/>
        <v>604.5</v>
      </c>
      <c r="F183">
        <v>60</v>
      </c>
      <c r="G183">
        <v>1</v>
      </c>
      <c r="H183">
        <v>2</v>
      </c>
      <c r="I183">
        <v>2</v>
      </c>
      <c r="J183">
        <v>0</v>
      </c>
      <c r="K183">
        <v>1</v>
      </c>
    </row>
    <row r="184" spans="1:11" x14ac:dyDescent="0.25">
      <c r="A184">
        <v>183</v>
      </c>
      <c r="B184" s="9">
        <v>45205</v>
      </c>
      <c r="C184" t="s">
        <v>179</v>
      </c>
      <c r="D184">
        <v>250</v>
      </c>
      <c r="E184">
        <f t="shared" si="10"/>
        <v>519.5</v>
      </c>
      <c r="F184">
        <v>60</v>
      </c>
      <c r="G184">
        <v>4</v>
      </c>
      <c r="H184">
        <v>3</v>
      </c>
      <c r="I184">
        <v>2</v>
      </c>
      <c r="J184">
        <v>0</v>
      </c>
      <c r="K184">
        <v>1</v>
      </c>
    </row>
    <row r="185" spans="1:11" x14ac:dyDescent="0.25">
      <c r="A185">
        <v>184</v>
      </c>
      <c r="B185" s="9">
        <v>45206</v>
      </c>
      <c r="C185" t="s">
        <v>180</v>
      </c>
      <c r="D185">
        <v>1200</v>
      </c>
      <c r="E185">
        <f>E184-D184+2000</f>
        <v>2269.5</v>
      </c>
      <c r="F185">
        <v>402</v>
      </c>
      <c r="G185">
        <v>4</v>
      </c>
      <c r="H185">
        <v>2</v>
      </c>
      <c r="I185">
        <v>2</v>
      </c>
      <c r="J185">
        <v>1</v>
      </c>
      <c r="K185">
        <v>1</v>
      </c>
    </row>
    <row r="186" spans="1:11" x14ac:dyDescent="0.25">
      <c r="A186">
        <v>185</v>
      </c>
      <c r="B186" s="9">
        <v>45206</v>
      </c>
      <c r="C186" t="s">
        <v>0</v>
      </c>
      <c r="D186">
        <v>500</v>
      </c>
      <c r="E186">
        <f t="shared" si="10"/>
        <v>1069.5</v>
      </c>
      <c r="F186">
        <v>120</v>
      </c>
      <c r="G186">
        <v>6</v>
      </c>
      <c r="H186">
        <v>2</v>
      </c>
      <c r="I186">
        <v>2</v>
      </c>
      <c r="J186">
        <v>0</v>
      </c>
      <c r="K186">
        <v>1</v>
      </c>
    </row>
    <row r="187" spans="1:11" x14ac:dyDescent="0.25">
      <c r="A187">
        <v>186</v>
      </c>
      <c r="B187" s="9">
        <v>45206</v>
      </c>
      <c r="C187" t="s">
        <v>181</v>
      </c>
      <c r="D187">
        <v>400</v>
      </c>
      <c r="E187">
        <f t="shared" si="10"/>
        <v>569.5</v>
      </c>
      <c r="F187">
        <v>60</v>
      </c>
      <c r="G187">
        <v>1</v>
      </c>
      <c r="H187">
        <v>2</v>
      </c>
      <c r="I187">
        <v>2</v>
      </c>
      <c r="J187">
        <v>0</v>
      </c>
      <c r="K187">
        <v>1</v>
      </c>
    </row>
    <row r="188" spans="1:11" x14ac:dyDescent="0.25">
      <c r="A188">
        <v>187</v>
      </c>
      <c r="B188" s="9">
        <v>45207</v>
      </c>
      <c r="C188" t="s">
        <v>182</v>
      </c>
      <c r="D188">
        <v>300</v>
      </c>
      <c r="E188">
        <f>E187-D187+1500</f>
        <v>1669.5</v>
      </c>
      <c r="F188">
        <v>60</v>
      </c>
      <c r="G188">
        <v>1</v>
      </c>
      <c r="H188">
        <v>2</v>
      </c>
      <c r="I188">
        <v>1</v>
      </c>
      <c r="J188">
        <v>1</v>
      </c>
      <c r="K188">
        <v>1</v>
      </c>
    </row>
    <row r="189" spans="1:11" x14ac:dyDescent="0.25">
      <c r="A189">
        <v>188</v>
      </c>
      <c r="B189" s="9">
        <v>45207</v>
      </c>
      <c r="C189" t="s">
        <v>68</v>
      </c>
      <c r="D189">
        <v>13</v>
      </c>
      <c r="E189">
        <f t="shared" si="10"/>
        <v>1369.5</v>
      </c>
      <c r="F189">
        <v>10</v>
      </c>
      <c r="G189">
        <v>1</v>
      </c>
      <c r="H189">
        <v>2</v>
      </c>
      <c r="I189">
        <v>1</v>
      </c>
      <c r="J189">
        <v>0</v>
      </c>
      <c r="K189">
        <v>0</v>
      </c>
    </row>
    <row r="190" spans="1:11" x14ac:dyDescent="0.25">
      <c r="A190">
        <v>189</v>
      </c>
      <c r="B190" s="9">
        <v>45207</v>
      </c>
      <c r="C190" t="s">
        <v>43</v>
      </c>
      <c r="D190">
        <v>5</v>
      </c>
      <c r="E190">
        <f t="shared" si="10"/>
        <v>1356.5</v>
      </c>
      <c r="F190">
        <v>15</v>
      </c>
      <c r="G190">
        <v>1</v>
      </c>
      <c r="H190">
        <v>3</v>
      </c>
      <c r="I190">
        <v>1</v>
      </c>
      <c r="J190">
        <v>0</v>
      </c>
      <c r="K190">
        <v>1</v>
      </c>
    </row>
    <row r="191" spans="1:11" x14ac:dyDescent="0.25">
      <c r="A191">
        <v>190</v>
      </c>
      <c r="B191" s="9">
        <v>45208</v>
      </c>
      <c r="C191" t="s">
        <v>43</v>
      </c>
      <c r="D191">
        <v>5</v>
      </c>
      <c r="E191">
        <f t="shared" si="10"/>
        <v>1351.5</v>
      </c>
      <c r="F191">
        <v>15</v>
      </c>
      <c r="G191">
        <v>1</v>
      </c>
      <c r="H191">
        <v>1</v>
      </c>
      <c r="I191">
        <v>1</v>
      </c>
      <c r="J191">
        <v>0</v>
      </c>
      <c r="K191">
        <v>1</v>
      </c>
    </row>
    <row r="192" spans="1: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1A87-4F58-45FE-A842-7CEB8E190B7F}">
  <dimension ref="A1:B29"/>
  <sheetViews>
    <sheetView topLeftCell="A4" workbookViewId="0">
      <selection activeCell="B13" sqref="B13"/>
    </sheetView>
  </sheetViews>
  <sheetFormatPr baseColWidth="10" defaultColWidth="11" defaultRowHeight="15" x14ac:dyDescent="0.25"/>
  <cols>
    <col min="1" max="1" width="24.140625" bestFit="1" customWidth="1"/>
    <col min="2" max="2" width="96.85546875" bestFit="1" customWidth="1"/>
  </cols>
  <sheetData>
    <row r="1" spans="1:2" x14ac:dyDescent="0.25">
      <c r="A1" s="35" t="s">
        <v>37</v>
      </c>
      <c r="B1" s="35"/>
    </row>
    <row r="2" spans="1:2" x14ac:dyDescent="0.25">
      <c r="A2" s="7" t="s">
        <v>35</v>
      </c>
      <c r="B2" s="8" t="s">
        <v>86</v>
      </c>
    </row>
    <row r="3" spans="1:2" x14ac:dyDescent="0.25">
      <c r="A3" s="7" t="s">
        <v>36</v>
      </c>
      <c r="B3" s="8" t="s">
        <v>87</v>
      </c>
    </row>
    <row r="5" spans="1:2" x14ac:dyDescent="0.25">
      <c r="A5" s="35" t="s">
        <v>39</v>
      </c>
      <c r="B5" s="35"/>
    </row>
    <row r="6" spans="1:2" x14ac:dyDescent="0.25">
      <c r="A6" s="1" t="s">
        <v>12</v>
      </c>
      <c r="B6" s="3" t="s">
        <v>19</v>
      </c>
    </row>
    <row r="7" spans="1:2" x14ac:dyDescent="0.25">
      <c r="A7" s="2" t="s">
        <v>14</v>
      </c>
      <c r="B7" s="3" t="s">
        <v>20</v>
      </c>
    </row>
    <row r="8" spans="1:2" x14ac:dyDescent="0.25">
      <c r="A8" s="2" t="s">
        <v>4</v>
      </c>
      <c r="B8" s="3" t="s">
        <v>21</v>
      </c>
    </row>
    <row r="9" spans="1:2" x14ac:dyDescent="0.25">
      <c r="A9" s="2" t="s">
        <v>9</v>
      </c>
      <c r="B9" s="3" t="s">
        <v>22</v>
      </c>
    </row>
    <row r="10" spans="1:2" x14ac:dyDescent="0.25">
      <c r="A10" s="5" t="s">
        <v>17</v>
      </c>
      <c r="B10" s="4" t="s">
        <v>27</v>
      </c>
    </row>
    <row r="11" spans="1:2" x14ac:dyDescent="0.25">
      <c r="A11" s="5" t="s">
        <v>16</v>
      </c>
      <c r="B11" s="4" t="s">
        <v>18</v>
      </c>
    </row>
    <row r="12" spans="1:2" x14ac:dyDescent="0.25">
      <c r="A12" s="5" t="s">
        <v>11</v>
      </c>
      <c r="B12" s="4" t="s">
        <v>24</v>
      </c>
    </row>
    <row r="13" spans="1:2" x14ac:dyDescent="0.25">
      <c r="A13" s="5" t="s">
        <v>10</v>
      </c>
      <c r="B13" s="4" t="s">
        <v>28</v>
      </c>
    </row>
    <row r="14" spans="1:2" x14ac:dyDescent="0.25">
      <c r="A14" s="5" t="s">
        <v>13</v>
      </c>
      <c r="B14" s="4" t="s">
        <v>23</v>
      </c>
    </row>
    <row r="15" spans="1:2" x14ac:dyDescent="0.25">
      <c r="A15" s="5" t="s">
        <v>0</v>
      </c>
      <c r="B15" s="4" t="s">
        <v>25</v>
      </c>
    </row>
    <row r="16" spans="1:2" x14ac:dyDescent="0.25">
      <c r="A16" s="2" t="s">
        <v>3</v>
      </c>
      <c r="B16" s="3" t="s">
        <v>26</v>
      </c>
    </row>
    <row r="17" spans="1:2" x14ac:dyDescent="0.25">
      <c r="A17" s="5" t="s">
        <v>5</v>
      </c>
      <c r="B17" s="4">
        <v>1</v>
      </c>
    </row>
    <row r="18" spans="1:2" x14ac:dyDescent="0.25">
      <c r="A18" s="5" t="s">
        <v>6</v>
      </c>
      <c r="B18" s="4">
        <v>2</v>
      </c>
    </row>
    <row r="19" spans="1:2" x14ac:dyDescent="0.25">
      <c r="A19" s="5" t="s">
        <v>7</v>
      </c>
      <c r="B19" s="4">
        <v>3</v>
      </c>
    </row>
    <row r="20" spans="1:2" x14ac:dyDescent="0.25">
      <c r="A20" s="12" t="s">
        <v>153</v>
      </c>
      <c r="B20" s="4" t="s">
        <v>154</v>
      </c>
    </row>
    <row r="21" spans="1:2" x14ac:dyDescent="0.25">
      <c r="A21" s="6" t="s">
        <v>29</v>
      </c>
      <c r="B21" s="4" t="s">
        <v>30</v>
      </c>
    </row>
    <row r="22" spans="1:2" x14ac:dyDescent="0.25">
      <c r="A22" s="12" t="s">
        <v>65</v>
      </c>
      <c r="B22" s="4" t="s">
        <v>88</v>
      </c>
    </row>
    <row r="24" spans="1:2" x14ac:dyDescent="0.25">
      <c r="A24" s="35" t="s">
        <v>31</v>
      </c>
      <c r="B24" s="35"/>
    </row>
    <row r="25" spans="1:2" ht="33.75" customHeight="1" x14ac:dyDescent="0.25">
      <c r="A25" s="36" t="s">
        <v>32</v>
      </c>
      <c r="B25" s="36"/>
    </row>
    <row r="27" spans="1:2" x14ac:dyDescent="0.25">
      <c r="A27" s="35" t="s">
        <v>38</v>
      </c>
      <c r="B27" s="35"/>
    </row>
    <row r="28" spans="1:2" x14ac:dyDescent="0.25">
      <c r="A28" s="1" t="s">
        <v>33</v>
      </c>
      <c r="B28" s="3" t="s">
        <v>12</v>
      </c>
    </row>
    <row r="29" spans="1:2" x14ac:dyDescent="0.25">
      <c r="A29" s="2" t="s">
        <v>34</v>
      </c>
      <c r="B29" s="3" t="s">
        <v>15</v>
      </c>
    </row>
  </sheetData>
  <mergeCells count="5">
    <mergeCell ref="A5:B5"/>
    <mergeCell ref="A1:B1"/>
    <mergeCell ref="A24:B24"/>
    <mergeCell ref="A25:B25"/>
    <mergeCell ref="A27:B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64EB1-8F6E-4AEC-84D5-0FCF4EBA6264}">
  <dimension ref="A1:N38"/>
  <sheetViews>
    <sheetView topLeftCell="A12" workbookViewId="0">
      <selection activeCell="J30" sqref="J30"/>
    </sheetView>
  </sheetViews>
  <sheetFormatPr baseColWidth="10" defaultRowHeight="15" x14ac:dyDescent="0.25"/>
  <sheetData>
    <row r="1" spans="1:14" ht="15.75" thickBot="1" x14ac:dyDescent="0.3">
      <c r="N1" s="15" t="s">
        <v>89</v>
      </c>
    </row>
    <row r="2" spans="1:14" x14ac:dyDescent="0.25">
      <c r="A2" s="18" t="s">
        <v>12</v>
      </c>
      <c r="B2" s="18"/>
      <c r="C2" s="18" t="s">
        <v>14</v>
      </c>
      <c r="D2" s="18"/>
      <c r="E2" s="18" t="s">
        <v>4</v>
      </c>
      <c r="F2" s="18"/>
      <c r="G2" s="18" t="s">
        <v>9</v>
      </c>
      <c r="H2" s="18"/>
      <c r="I2" s="18" t="s">
        <v>3</v>
      </c>
      <c r="J2" s="18"/>
      <c r="K2" s="18" t="s">
        <v>29</v>
      </c>
      <c r="L2" s="18"/>
      <c r="N2" s="14" t="s">
        <v>91</v>
      </c>
    </row>
    <row r="3" spans="1:14" x14ac:dyDescent="0.25">
      <c r="N3" t="s">
        <v>111</v>
      </c>
    </row>
    <row r="4" spans="1:14" x14ac:dyDescent="0.25">
      <c r="A4" t="s">
        <v>69</v>
      </c>
      <c r="B4">
        <v>73.940677966101688</v>
      </c>
      <c r="C4" t="s">
        <v>69</v>
      </c>
      <c r="D4">
        <v>1312.7372881355932</v>
      </c>
      <c r="E4" t="s">
        <v>69</v>
      </c>
      <c r="F4">
        <v>46.610169491525426</v>
      </c>
      <c r="G4" t="s">
        <v>69</v>
      </c>
      <c r="H4">
        <v>1.4827586206896552</v>
      </c>
      <c r="I4" t="s">
        <v>69</v>
      </c>
      <c r="J4">
        <v>2.0677966101694913</v>
      </c>
      <c r="K4" t="s">
        <v>69</v>
      </c>
      <c r="L4">
        <v>2.406779661016949</v>
      </c>
      <c r="N4" s="14" t="s">
        <v>92</v>
      </c>
    </row>
    <row r="5" spans="1:14" x14ac:dyDescent="0.25">
      <c r="A5" t="s">
        <v>70</v>
      </c>
      <c r="B5">
        <v>8.3689844865621748</v>
      </c>
      <c r="C5" t="s">
        <v>70</v>
      </c>
      <c r="D5">
        <v>54.179206120002519</v>
      </c>
      <c r="E5" t="s">
        <v>70</v>
      </c>
      <c r="F5">
        <v>5.116184708039313</v>
      </c>
      <c r="G5" t="s">
        <v>70</v>
      </c>
      <c r="H5">
        <v>0.14180877035811584</v>
      </c>
      <c r="I5" t="s">
        <v>70</v>
      </c>
      <c r="J5">
        <v>0.11304304425168535</v>
      </c>
      <c r="K5" t="s">
        <v>70</v>
      </c>
      <c r="L5">
        <v>0.34199422383093109</v>
      </c>
      <c r="N5" t="s">
        <v>112</v>
      </c>
    </row>
    <row r="6" spans="1:14" x14ac:dyDescent="0.25">
      <c r="A6" t="s">
        <v>71</v>
      </c>
      <c r="B6">
        <v>70</v>
      </c>
      <c r="C6" t="s">
        <v>71</v>
      </c>
      <c r="D6">
        <v>1315</v>
      </c>
      <c r="E6" t="s">
        <v>71</v>
      </c>
      <c r="F6">
        <v>30</v>
      </c>
      <c r="G6" t="s">
        <v>71</v>
      </c>
      <c r="H6">
        <v>1</v>
      </c>
      <c r="I6" t="s">
        <v>71</v>
      </c>
      <c r="J6">
        <v>2</v>
      </c>
      <c r="K6" t="s">
        <v>71</v>
      </c>
      <c r="L6">
        <v>2</v>
      </c>
      <c r="N6" s="14" t="s">
        <v>93</v>
      </c>
    </row>
    <row r="7" spans="1:14" x14ac:dyDescent="0.25">
      <c r="A7" t="s">
        <v>72</v>
      </c>
      <c r="B7">
        <v>5.5</v>
      </c>
      <c r="C7" t="s">
        <v>72</v>
      </c>
      <c r="D7">
        <v>2000</v>
      </c>
      <c r="E7" t="s">
        <v>72</v>
      </c>
      <c r="F7">
        <v>15</v>
      </c>
      <c r="G7" t="s">
        <v>72</v>
      </c>
      <c r="H7">
        <v>1</v>
      </c>
      <c r="I7" t="s">
        <v>72</v>
      </c>
      <c r="J7">
        <v>3</v>
      </c>
      <c r="K7" t="s">
        <v>72</v>
      </c>
      <c r="L7">
        <v>2</v>
      </c>
      <c r="N7" t="s">
        <v>113</v>
      </c>
    </row>
    <row r="8" spans="1:14" x14ac:dyDescent="0.25">
      <c r="A8" t="s">
        <v>73</v>
      </c>
      <c r="B8">
        <v>64.283389602935387</v>
      </c>
      <c r="C8" t="s">
        <v>73</v>
      </c>
      <c r="D8">
        <v>416.15837871155418</v>
      </c>
      <c r="E8" t="s">
        <v>73</v>
      </c>
      <c r="F8">
        <v>39.298160415466562</v>
      </c>
      <c r="G8" t="s">
        <v>73</v>
      </c>
      <c r="H8">
        <v>1.0799834194689697</v>
      </c>
      <c r="I8" t="s">
        <v>73</v>
      </c>
      <c r="J8">
        <v>0.86830009867995583</v>
      </c>
      <c r="K8" t="s">
        <v>73</v>
      </c>
      <c r="L8">
        <v>2.6269074781745814</v>
      </c>
      <c r="N8" s="14" t="s">
        <v>94</v>
      </c>
    </row>
    <row r="9" spans="1:14" x14ac:dyDescent="0.25">
      <c r="A9" t="s">
        <v>74</v>
      </c>
      <c r="B9">
        <v>4132.3541788427819</v>
      </c>
      <c r="C9" t="s">
        <v>74</v>
      </c>
      <c r="D9">
        <v>173187.79617182937</v>
      </c>
      <c r="E9" t="s">
        <v>74</v>
      </c>
      <c r="F9">
        <v>1544.345412039743</v>
      </c>
      <c r="G9" t="s">
        <v>74</v>
      </c>
      <c r="H9">
        <v>1.1663641863278886</v>
      </c>
      <c r="I9" t="s">
        <v>74</v>
      </c>
      <c r="J9">
        <v>0.75394506136762107</v>
      </c>
      <c r="K9" t="s">
        <v>74</v>
      </c>
      <c r="L9">
        <v>6.9006428988895383</v>
      </c>
      <c r="N9" t="s">
        <v>101</v>
      </c>
    </row>
    <row r="10" spans="1:14" x14ac:dyDescent="0.25">
      <c r="A10" t="s">
        <v>75</v>
      </c>
      <c r="B10">
        <v>-0.227036792453152</v>
      </c>
      <c r="C10" t="s">
        <v>75</v>
      </c>
      <c r="D10">
        <v>-0.91057007775141185</v>
      </c>
      <c r="E10" t="s">
        <v>75</v>
      </c>
      <c r="F10">
        <v>-7.1887150379893683E-2</v>
      </c>
      <c r="G10" t="s">
        <v>75</v>
      </c>
      <c r="H10">
        <v>5.095275965221651</v>
      </c>
      <c r="I10" t="s">
        <v>75</v>
      </c>
      <c r="J10">
        <v>-1.6773691258974879</v>
      </c>
      <c r="K10" t="s">
        <v>75</v>
      </c>
      <c r="L10">
        <v>4.8871981158193023</v>
      </c>
      <c r="N10" s="14" t="s">
        <v>95</v>
      </c>
    </row>
    <row r="11" spans="1:14" x14ac:dyDescent="0.25">
      <c r="A11" t="s">
        <v>76</v>
      </c>
      <c r="B11">
        <v>0.74984759902116427</v>
      </c>
      <c r="C11" t="s">
        <v>76</v>
      </c>
      <c r="D11">
        <v>-0.17878726485602406</v>
      </c>
      <c r="E11" t="s">
        <v>76</v>
      </c>
      <c r="F11">
        <v>1.0336715590504701</v>
      </c>
      <c r="G11" t="s">
        <v>76</v>
      </c>
      <c r="H11">
        <v>2.2962917574446591</v>
      </c>
      <c r="I11" t="s">
        <v>76</v>
      </c>
      <c r="J11">
        <v>-0.13391576246993003</v>
      </c>
      <c r="K11" t="s">
        <v>76</v>
      </c>
      <c r="L11">
        <v>2.5159865589838613</v>
      </c>
      <c r="N11" t="s">
        <v>114</v>
      </c>
    </row>
    <row r="12" spans="1:14" x14ac:dyDescent="0.25">
      <c r="A12" t="s">
        <v>77</v>
      </c>
      <c r="B12">
        <v>245</v>
      </c>
      <c r="C12" t="s">
        <v>77</v>
      </c>
      <c r="D12">
        <v>1564</v>
      </c>
      <c r="E12" t="s">
        <v>77</v>
      </c>
      <c r="F12">
        <v>145</v>
      </c>
      <c r="G12" t="s">
        <v>77</v>
      </c>
      <c r="H12">
        <v>5</v>
      </c>
      <c r="I12" t="s">
        <v>77</v>
      </c>
      <c r="J12">
        <v>2</v>
      </c>
      <c r="K12" t="s">
        <v>77</v>
      </c>
      <c r="L12">
        <v>9</v>
      </c>
      <c r="N12" s="14" t="s">
        <v>96</v>
      </c>
    </row>
    <row r="13" spans="1:14" x14ac:dyDescent="0.25">
      <c r="A13" t="s">
        <v>78</v>
      </c>
      <c r="B13">
        <v>5</v>
      </c>
      <c r="C13" t="s">
        <v>78</v>
      </c>
      <c r="D13">
        <v>436</v>
      </c>
      <c r="E13" t="s">
        <v>78</v>
      </c>
      <c r="F13">
        <v>5</v>
      </c>
      <c r="G13" t="s">
        <v>78</v>
      </c>
      <c r="H13">
        <v>1</v>
      </c>
      <c r="I13" t="s">
        <v>78</v>
      </c>
      <c r="J13">
        <v>1</v>
      </c>
      <c r="K13" t="s">
        <v>78</v>
      </c>
      <c r="L13">
        <v>1</v>
      </c>
      <c r="N13" t="s">
        <v>102</v>
      </c>
    </row>
    <row r="14" spans="1:14" x14ac:dyDescent="0.25">
      <c r="A14" t="s">
        <v>79</v>
      </c>
      <c r="B14">
        <v>250</v>
      </c>
      <c r="C14" t="s">
        <v>79</v>
      </c>
      <c r="D14">
        <v>2000</v>
      </c>
      <c r="E14" t="s">
        <v>79</v>
      </c>
      <c r="F14">
        <v>150</v>
      </c>
      <c r="G14" t="s">
        <v>79</v>
      </c>
      <c r="H14">
        <v>6</v>
      </c>
      <c r="I14" t="s">
        <v>79</v>
      </c>
      <c r="J14">
        <v>3</v>
      </c>
      <c r="K14" t="s">
        <v>79</v>
      </c>
      <c r="L14">
        <v>10</v>
      </c>
      <c r="N14" s="14" t="s">
        <v>97</v>
      </c>
    </row>
    <row r="15" spans="1:14" x14ac:dyDescent="0.25">
      <c r="A15" t="s">
        <v>80</v>
      </c>
      <c r="B15">
        <v>4362.5</v>
      </c>
      <c r="C15" t="s">
        <v>80</v>
      </c>
      <c r="D15">
        <v>77451.5</v>
      </c>
      <c r="E15" t="s">
        <v>80</v>
      </c>
      <c r="F15">
        <v>2750</v>
      </c>
      <c r="G15" t="s">
        <v>80</v>
      </c>
      <c r="H15">
        <v>86</v>
      </c>
      <c r="I15" t="s">
        <v>80</v>
      </c>
      <c r="J15">
        <v>122</v>
      </c>
      <c r="K15" t="s">
        <v>80</v>
      </c>
      <c r="L15">
        <v>142</v>
      </c>
      <c r="N15" t="s">
        <v>115</v>
      </c>
    </row>
    <row r="16" spans="1:14" ht="15.75" thickBot="1" x14ac:dyDescent="0.3">
      <c r="A16" s="16" t="s">
        <v>81</v>
      </c>
      <c r="B16" s="16">
        <v>59</v>
      </c>
      <c r="C16" s="16" t="s">
        <v>81</v>
      </c>
      <c r="D16" s="16">
        <v>59</v>
      </c>
      <c r="E16" s="16" t="s">
        <v>81</v>
      </c>
      <c r="F16" s="16">
        <v>59</v>
      </c>
      <c r="G16" s="16" t="s">
        <v>81</v>
      </c>
      <c r="H16" s="16">
        <v>58</v>
      </c>
      <c r="I16" s="16" t="s">
        <v>81</v>
      </c>
      <c r="J16" s="16">
        <v>59</v>
      </c>
      <c r="K16" s="16" t="s">
        <v>81</v>
      </c>
      <c r="L16" s="16">
        <v>59</v>
      </c>
      <c r="N16" s="14" t="s">
        <v>98</v>
      </c>
    </row>
    <row r="17" spans="1:14" x14ac:dyDescent="0.25">
      <c r="N17" t="s">
        <v>103</v>
      </c>
    </row>
    <row r="18" spans="1:14" ht="15.75" thickBot="1" x14ac:dyDescent="0.3">
      <c r="N18" s="14" t="s">
        <v>99</v>
      </c>
    </row>
    <row r="19" spans="1:14" x14ac:dyDescent="0.25">
      <c r="A19" s="17" t="s">
        <v>82</v>
      </c>
      <c r="B19" s="17" t="s">
        <v>84</v>
      </c>
      <c r="N19" t="s">
        <v>116</v>
      </c>
    </row>
    <row r="20" spans="1:14" x14ac:dyDescent="0.25">
      <c r="A20">
        <v>5</v>
      </c>
      <c r="B20">
        <v>5</v>
      </c>
      <c r="N20" s="14" t="s">
        <v>100</v>
      </c>
    </row>
    <row r="21" spans="1:14" x14ac:dyDescent="0.25">
      <c r="A21">
        <v>40</v>
      </c>
      <c r="B21">
        <v>21</v>
      </c>
      <c r="N21" t="s">
        <v>104</v>
      </c>
    </row>
    <row r="22" spans="1:14" x14ac:dyDescent="0.25">
      <c r="A22">
        <v>75</v>
      </c>
      <c r="B22">
        <v>8</v>
      </c>
    </row>
    <row r="23" spans="1:14" x14ac:dyDescent="0.25">
      <c r="A23">
        <v>110</v>
      </c>
      <c r="B23">
        <v>10</v>
      </c>
      <c r="J23" s="15" t="s">
        <v>90</v>
      </c>
    </row>
    <row r="24" spans="1:14" x14ac:dyDescent="0.25">
      <c r="A24">
        <v>145</v>
      </c>
      <c r="B24">
        <v>4</v>
      </c>
      <c r="J24" t="s">
        <v>117</v>
      </c>
    </row>
    <row r="25" spans="1:14" x14ac:dyDescent="0.25">
      <c r="A25">
        <v>180</v>
      </c>
      <c r="B25">
        <v>6</v>
      </c>
      <c r="J25" t="s">
        <v>118</v>
      </c>
    </row>
    <row r="26" spans="1:14" x14ac:dyDescent="0.25">
      <c r="A26">
        <v>215</v>
      </c>
      <c r="B26">
        <v>4</v>
      </c>
    </row>
    <row r="27" spans="1:14" ht="15.75" thickBot="1" x14ac:dyDescent="0.3">
      <c r="A27" s="16" t="s">
        <v>83</v>
      </c>
      <c r="B27" s="16">
        <v>1</v>
      </c>
    </row>
    <row r="29" spans="1:14" ht="15.75" thickBot="1" x14ac:dyDescent="0.3">
      <c r="J29" s="15" t="s">
        <v>85</v>
      </c>
    </row>
    <row r="30" spans="1:14" x14ac:dyDescent="0.25">
      <c r="A30" s="17" t="s">
        <v>82</v>
      </c>
      <c r="B30" s="17" t="s">
        <v>84</v>
      </c>
      <c r="J30" t="s">
        <v>119</v>
      </c>
    </row>
    <row r="31" spans="1:14" x14ac:dyDescent="0.25">
      <c r="A31">
        <v>5</v>
      </c>
      <c r="B31">
        <v>1</v>
      </c>
    </row>
    <row r="32" spans="1:14" x14ac:dyDescent="0.25">
      <c r="A32">
        <v>25.714285714285715</v>
      </c>
      <c r="B32">
        <v>23</v>
      </c>
    </row>
    <row r="33" spans="1:2" x14ac:dyDescent="0.25">
      <c r="A33">
        <v>46.428571428571431</v>
      </c>
      <c r="B33">
        <v>10</v>
      </c>
    </row>
    <row r="34" spans="1:2" x14ac:dyDescent="0.25">
      <c r="A34">
        <v>67.142857142857139</v>
      </c>
      <c r="B34">
        <v>14</v>
      </c>
    </row>
    <row r="35" spans="1:2" x14ac:dyDescent="0.25">
      <c r="A35">
        <v>87.857142857142861</v>
      </c>
      <c r="B35">
        <v>0</v>
      </c>
    </row>
    <row r="36" spans="1:2" x14ac:dyDescent="0.25">
      <c r="A36">
        <v>108.57142857142858</v>
      </c>
      <c r="B36">
        <v>2</v>
      </c>
    </row>
    <row r="37" spans="1:2" x14ac:dyDescent="0.25">
      <c r="A37">
        <v>129.28571428571428</v>
      </c>
      <c r="B37">
        <v>8</v>
      </c>
    </row>
    <row r="38" spans="1:2" ht="15.75" thickBot="1" x14ac:dyDescent="0.3">
      <c r="A38" s="16" t="s">
        <v>83</v>
      </c>
      <c r="B38" s="16">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A953-08B7-40A8-9654-615344356D06}">
  <dimension ref="A1:I24"/>
  <sheetViews>
    <sheetView topLeftCell="A6" workbookViewId="0">
      <selection activeCell="D24" sqref="D24"/>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130</v>
      </c>
    </row>
    <row r="2" spans="1:9" ht="15.75" thickBot="1" x14ac:dyDescent="0.3"/>
    <row r="3" spans="1:9" x14ac:dyDescent="0.25">
      <c r="A3" s="18" t="s">
        <v>131</v>
      </c>
      <c r="B3" s="18"/>
    </row>
    <row r="4" spans="1:9" x14ac:dyDescent="0.25">
      <c r="A4" t="s">
        <v>132</v>
      </c>
      <c r="B4">
        <v>0.75025514059399656</v>
      </c>
    </row>
    <row r="5" spans="1:9" x14ac:dyDescent="0.25">
      <c r="A5" t="s">
        <v>133</v>
      </c>
      <c r="B5">
        <v>0.56288277598771752</v>
      </c>
    </row>
    <row r="6" spans="1:9" x14ac:dyDescent="0.25">
      <c r="A6" t="s">
        <v>134</v>
      </c>
      <c r="B6">
        <v>0.52153384939196112</v>
      </c>
    </row>
    <row r="7" spans="1:9" x14ac:dyDescent="0.25">
      <c r="A7" t="s">
        <v>70</v>
      </c>
      <c r="B7">
        <v>45.383250971625841</v>
      </c>
    </row>
    <row r="8" spans="1:9" ht="15.75" thickBot="1" x14ac:dyDescent="0.3">
      <c r="A8" s="16" t="s">
        <v>135</v>
      </c>
      <c r="B8" s="16">
        <v>82</v>
      </c>
    </row>
    <row r="10" spans="1:9" ht="15.75" thickBot="1" x14ac:dyDescent="0.3">
      <c r="A10" t="s">
        <v>136</v>
      </c>
    </row>
    <row r="11" spans="1:9" x14ac:dyDescent="0.25">
      <c r="A11" s="17"/>
      <c r="B11" s="17" t="s">
        <v>141</v>
      </c>
      <c r="C11" s="17" t="s">
        <v>142</v>
      </c>
      <c r="D11" s="17" t="s">
        <v>143</v>
      </c>
      <c r="E11" s="17" t="s">
        <v>144</v>
      </c>
      <c r="F11" s="17" t="s">
        <v>145</v>
      </c>
    </row>
    <row r="12" spans="1:9" x14ac:dyDescent="0.25">
      <c r="A12" t="s">
        <v>137</v>
      </c>
      <c r="B12">
        <v>7</v>
      </c>
      <c r="C12">
        <v>196265.04821467437</v>
      </c>
      <c r="D12">
        <v>28037.864030667766</v>
      </c>
      <c r="E12">
        <v>13.612996087919845</v>
      </c>
      <c r="F12">
        <v>3.5431440464080744E-11</v>
      </c>
    </row>
    <row r="13" spans="1:9" x14ac:dyDescent="0.25">
      <c r="A13" t="s">
        <v>138</v>
      </c>
      <c r="B13">
        <v>74</v>
      </c>
      <c r="C13">
        <v>152413.32068776476</v>
      </c>
      <c r="D13">
        <v>2059.6394687535781</v>
      </c>
    </row>
    <row r="14" spans="1:9" ht="15.75" thickBot="1" x14ac:dyDescent="0.3">
      <c r="A14" s="16" t="s">
        <v>139</v>
      </c>
      <c r="B14" s="16">
        <v>81</v>
      </c>
      <c r="C14" s="16">
        <v>348678.36890243914</v>
      </c>
      <c r="D14" s="16"/>
      <c r="E14" s="16"/>
      <c r="F14" s="16"/>
    </row>
    <row r="15" spans="1:9" ht="15.75" thickBot="1" x14ac:dyDescent="0.3"/>
    <row r="16" spans="1:9" x14ac:dyDescent="0.25">
      <c r="A16" s="17"/>
      <c r="B16" s="17" t="s">
        <v>146</v>
      </c>
      <c r="C16" s="17" t="s">
        <v>70</v>
      </c>
      <c r="D16" s="17" t="s">
        <v>147</v>
      </c>
      <c r="E16" s="17" t="s">
        <v>148</v>
      </c>
      <c r="F16" s="17" t="s">
        <v>149</v>
      </c>
      <c r="G16" s="17" t="s">
        <v>150</v>
      </c>
      <c r="H16" s="17" t="s">
        <v>151</v>
      </c>
      <c r="I16" s="17" t="s">
        <v>152</v>
      </c>
    </row>
    <row r="17" spans="1:9" x14ac:dyDescent="0.25">
      <c r="A17" t="s">
        <v>140</v>
      </c>
      <c r="B17">
        <v>-14.271871442662086</v>
      </c>
      <c r="C17">
        <v>21.488436084882004</v>
      </c>
      <c r="D17">
        <v>-0.66416519965838428</v>
      </c>
      <c r="E17">
        <v>0.50864880398745882</v>
      </c>
      <c r="F17">
        <v>-57.088514985204981</v>
      </c>
      <c r="G17">
        <v>28.544772099880806</v>
      </c>
      <c r="H17">
        <v>-57.088514985204981</v>
      </c>
      <c r="I17">
        <v>28.544772099880806</v>
      </c>
    </row>
    <row r="18" spans="1:9" x14ac:dyDescent="0.25">
      <c r="A18" t="s">
        <v>14</v>
      </c>
      <c r="B18">
        <v>3.3443351889632864E-2</v>
      </c>
      <c r="C18">
        <v>1.4121225778784023E-2</v>
      </c>
      <c r="D18">
        <v>2.368303744557271</v>
      </c>
      <c r="E18">
        <v>2.0482676616221773E-2</v>
      </c>
      <c r="F18">
        <v>5.3061953201354387E-3</v>
      </c>
      <c r="G18">
        <v>6.1580508459130288E-2</v>
      </c>
      <c r="H18">
        <v>5.3061953201354387E-3</v>
      </c>
      <c r="I18">
        <v>6.1580508459130288E-2</v>
      </c>
    </row>
    <row r="19" spans="1:9" x14ac:dyDescent="0.25">
      <c r="A19" s="19" t="s">
        <v>4</v>
      </c>
      <c r="B19">
        <v>0.80851311475761167</v>
      </c>
      <c r="C19">
        <v>0.21524732759669113</v>
      </c>
      <c r="D19" s="19">
        <v>3.7562051235893739</v>
      </c>
      <c r="E19">
        <v>3.4145519633826531E-4</v>
      </c>
      <c r="F19">
        <v>0.3796234522997452</v>
      </c>
      <c r="G19">
        <v>1.2374027772154781</v>
      </c>
      <c r="H19">
        <v>0.3796234522997452</v>
      </c>
      <c r="I19">
        <v>1.2374027772154781</v>
      </c>
    </row>
    <row r="20" spans="1:9" x14ac:dyDescent="0.25">
      <c r="A20" s="19" t="s">
        <v>9</v>
      </c>
      <c r="B20">
        <v>13.622474346974208</v>
      </c>
      <c r="C20">
        <v>5.1535789951820323</v>
      </c>
      <c r="D20" s="19">
        <v>2.6433036846256863</v>
      </c>
      <c r="E20">
        <v>1.0016424952165781E-2</v>
      </c>
      <c r="F20">
        <v>3.3537440432231556</v>
      </c>
      <c r="G20">
        <v>23.89120465072526</v>
      </c>
      <c r="H20">
        <v>3.3537440432231556</v>
      </c>
      <c r="I20">
        <v>23.89120465072526</v>
      </c>
    </row>
    <row r="21" spans="1:9" x14ac:dyDescent="0.25">
      <c r="A21" t="s">
        <v>3</v>
      </c>
      <c r="B21">
        <v>5.7315519250993212</v>
      </c>
      <c r="C21">
        <v>7.5459727349917358</v>
      </c>
      <c r="D21">
        <v>0.75955110446149765</v>
      </c>
      <c r="E21">
        <v>0.44993588876588264</v>
      </c>
      <c r="F21">
        <v>-9.3041269628211438</v>
      </c>
      <c r="G21">
        <v>20.767230813019786</v>
      </c>
      <c r="H21">
        <v>-9.3041269628211438</v>
      </c>
      <c r="I21">
        <v>20.767230813019786</v>
      </c>
    </row>
    <row r="22" spans="1:9" x14ac:dyDescent="0.25">
      <c r="A22" t="s">
        <v>29</v>
      </c>
      <c r="B22">
        <v>-8.3485011878886795</v>
      </c>
      <c r="C22">
        <v>2.2237172024694916</v>
      </c>
      <c r="D22">
        <v>-3.7542998626882356</v>
      </c>
      <c r="E22">
        <v>3.4364127479972947E-4</v>
      </c>
      <c r="F22">
        <v>-12.779354434791209</v>
      </c>
      <c r="G22">
        <v>-3.91764794098615</v>
      </c>
      <c r="H22">
        <v>-12.779354434791209</v>
      </c>
      <c r="I22">
        <v>-3.91764794098615</v>
      </c>
    </row>
    <row r="23" spans="1:9" x14ac:dyDescent="0.25">
      <c r="A23" t="s">
        <v>153</v>
      </c>
      <c r="B23">
        <v>-2.4847536165229154</v>
      </c>
      <c r="C23">
        <v>25.767569498325663</v>
      </c>
      <c r="D23">
        <v>-9.6429491213145688E-2</v>
      </c>
      <c r="E23">
        <v>0.9234401505766151</v>
      </c>
      <c r="F23">
        <v>-53.82775660703436</v>
      </c>
      <c r="G23">
        <v>48.858249373988528</v>
      </c>
      <c r="H23">
        <v>-53.82775660703436</v>
      </c>
      <c r="I23">
        <v>48.858249373988528</v>
      </c>
    </row>
    <row r="24" spans="1:9" ht="15.75" thickBot="1" x14ac:dyDescent="0.3">
      <c r="A24" s="16" t="s">
        <v>65</v>
      </c>
      <c r="B24" s="16">
        <v>11.106419954177483</v>
      </c>
      <c r="C24" s="16">
        <v>14.226101823788506</v>
      </c>
      <c r="D24" s="16">
        <v>0.78070718821972895</v>
      </c>
      <c r="E24" s="16">
        <v>0.4374650652295915</v>
      </c>
      <c r="F24" s="16">
        <v>-17.239706696593927</v>
      </c>
      <c r="G24" s="16">
        <v>39.452546604948893</v>
      </c>
      <c r="H24" s="16">
        <v>-17.239706696593927</v>
      </c>
      <c r="I24" s="16">
        <v>39.452546604948893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D7E1-F599-4425-87E5-533F9A00B825}">
  <dimension ref="A1:O301"/>
  <sheetViews>
    <sheetView workbookViewId="0">
      <selection activeCell="C76" sqref="C76:J76"/>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140625" customWidth="1"/>
    <col min="7" max="7" width="9.85546875" bestFit="1" customWidth="1"/>
    <col min="8" max="9" width="9" customWidth="1"/>
    <col min="10" max="10" width="14" customWidth="1"/>
    <col min="14" max="14" width="22.85546875" bestFit="1" customWidth="1"/>
    <col min="15" max="15" width="12.7109375" bestFit="1" customWidth="1"/>
  </cols>
  <sheetData>
    <row r="1" spans="1:15" s="13" customFormat="1" ht="30" customHeight="1" thickBot="1" x14ac:dyDescent="0.3">
      <c r="A1" s="10" t="s">
        <v>8</v>
      </c>
      <c r="B1" s="10" t="s">
        <v>1</v>
      </c>
      <c r="C1" s="10" t="s">
        <v>2</v>
      </c>
      <c r="D1" s="11" t="s">
        <v>12</v>
      </c>
      <c r="E1" s="12" t="s">
        <v>14</v>
      </c>
      <c r="F1" s="12" t="s">
        <v>9</v>
      </c>
      <c r="G1" s="12" t="s">
        <v>3</v>
      </c>
      <c r="H1" s="12" t="s">
        <v>29</v>
      </c>
      <c r="I1" s="12" t="s">
        <v>153</v>
      </c>
      <c r="J1" s="12" t="s">
        <v>65</v>
      </c>
    </row>
    <row r="2" spans="1:15" x14ac:dyDescent="0.25">
      <c r="A2">
        <v>1</v>
      </c>
      <c r="B2" s="9">
        <v>45144</v>
      </c>
      <c r="C2" t="s">
        <v>40</v>
      </c>
      <c r="D2">
        <v>200</v>
      </c>
      <c r="E2">
        <v>1500</v>
      </c>
      <c r="F2">
        <v>6</v>
      </c>
      <c r="G2">
        <v>1</v>
      </c>
      <c r="H2">
        <v>3</v>
      </c>
      <c r="I2">
        <v>1</v>
      </c>
      <c r="J2">
        <v>1</v>
      </c>
      <c r="N2" s="18" t="s">
        <v>14</v>
      </c>
      <c r="O2" s="18"/>
    </row>
    <row r="3" spans="1:15" x14ac:dyDescent="0.25">
      <c r="A3">
        <v>2</v>
      </c>
      <c r="B3" s="9">
        <v>45144</v>
      </c>
      <c r="C3" t="s">
        <v>41</v>
      </c>
      <c r="D3">
        <v>200</v>
      </c>
      <c r="E3">
        <f>E2-D2</f>
        <v>1300</v>
      </c>
      <c r="F3">
        <v>1</v>
      </c>
      <c r="G3">
        <v>2</v>
      </c>
      <c r="H3">
        <v>2</v>
      </c>
      <c r="I3">
        <v>0</v>
      </c>
      <c r="J3">
        <v>1</v>
      </c>
    </row>
    <row r="4" spans="1:15" x14ac:dyDescent="0.25">
      <c r="A4">
        <v>3</v>
      </c>
      <c r="B4" s="9">
        <v>45144</v>
      </c>
      <c r="C4" t="s">
        <v>42</v>
      </c>
      <c r="D4">
        <v>115</v>
      </c>
      <c r="E4">
        <f>E3-D3</f>
        <v>1100</v>
      </c>
      <c r="F4">
        <v>4</v>
      </c>
      <c r="G4">
        <v>3</v>
      </c>
      <c r="H4">
        <v>2</v>
      </c>
      <c r="I4">
        <v>0</v>
      </c>
      <c r="J4">
        <v>1</v>
      </c>
      <c r="N4" t="s">
        <v>69</v>
      </c>
      <c r="O4">
        <v>774.26829268292681</v>
      </c>
    </row>
    <row r="5" spans="1:15" x14ac:dyDescent="0.25">
      <c r="A5">
        <v>4</v>
      </c>
      <c r="B5" s="9">
        <v>45145</v>
      </c>
      <c r="C5" t="s">
        <v>43</v>
      </c>
      <c r="D5">
        <v>5</v>
      </c>
      <c r="E5">
        <f t="shared" ref="E5:E21" si="0">E4-D4</f>
        <v>985</v>
      </c>
      <c r="F5">
        <v>1</v>
      </c>
      <c r="G5">
        <v>1</v>
      </c>
      <c r="H5">
        <v>1</v>
      </c>
      <c r="I5">
        <v>0</v>
      </c>
      <c r="J5">
        <v>1</v>
      </c>
      <c r="N5" t="s">
        <v>70</v>
      </c>
      <c r="O5">
        <v>47.636219038479418</v>
      </c>
    </row>
    <row r="6" spans="1:15" x14ac:dyDescent="0.25">
      <c r="A6">
        <v>5</v>
      </c>
      <c r="B6" s="9">
        <v>45145</v>
      </c>
      <c r="C6" t="s">
        <v>64</v>
      </c>
      <c r="D6">
        <v>153</v>
      </c>
      <c r="E6">
        <f t="shared" si="0"/>
        <v>980</v>
      </c>
      <c r="F6">
        <v>4</v>
      </c>
      <c r="G6">
        <v>1</v>
      </c>
      <c r="H6">
        <v>1</v>
      </c>
      <c r="I6">
        <v>0</v>
      </c>
      <c r="J6">
        <v>1</v>
      </c>
      <c r="N6" t="s">
        <v>71</v>
      </c>
      <c r="O6">
        <v>773.25</v>
      </c>
    </row>
    <row r="7" spans="1:15" x14ac:dyDescent="0.25">
      <c r="A7">
        <v>6</v>
      </c>
      <c r="B7" s="9">
        <v>45145</v>
      </c>
      <c r="C7" t="s">
        <v>44</v>
      </c>
      <c r="D7">
        <v>40</v>
      </c>
      <c r="E7">
        <f t="shared" si="0"/>
        <v>827</v>
      </c>
      <c r="F7">
        <v>3</v>
      </c>
      <c r="G7">
        <v>3</v>
      </c>
      <c r="H7">
        <v>10</v>
      </c>
      <c r="I7">
        <v>0</v>
      </c>
      <c r="J7">
        <v>1</v>
      </c>
      <c r="N7" t="s">
        <v>72</v>
      </c>
      <c r="O7">
        <v>908.5</v>
      </c>
    </row>
    <row r="8" spans="1:15" x14ac:dyDescent="0.25">
      <c r="A8">
        <v>7</v>
      </c>
      <c r="B8" s="9">
        <v>45146</v>
      </c>
      <c r="C8" t="s">
        <v>45</v>
      </c>
      <c r="D8">
        <v>5.5</v>
      </c>
      <c r="E8">
        <f t="shared" si="0"/>
        <v>787</v>
      </c>
      <c r="F8">
        <v>1</v>
      </c>
      <c r="G8">
        <v>1</v>
      </c>
      <c r="H8">
        <v>1</v>
      </c>
      <c r="I8">
        <v>0</v>
      </c>
      <c r="J8">
        <v>1</v>
      </c>
      <c r="N8" t="s">
        <v>73</v>
      </c>
      <c r="O8">
        <v>431.36430991810522</v>
      </c>
    </row>
    <row r="9" spans="1:15" x14ac:dyDescent="0.25">
      <c r="A9">
        <v>8</v>
      </c>
      <c r="B9" s="9">
        <v>45146</v>
      </c>
      <c r="C9" t="s">
        <v>46</v>
      </c>
      <c r="D9">
        <v>25</v>
      </c>
      <c r="E9">
        <f t="shared" si="0"/>
        <v>781.5</v>
      </c>
      <c r="F9">
        <v>1</v>
      </c>
      <c r="G9">
        <v>3</v>
      </c>
      <c r="H9">
        <v>2</v>
      </c>
      <c r="I9">
        <v>0</v>
      </c>
      <c r="J9">
        <v>0</v>
      </c>
      <c r="N9" t="s">
        <v>74</v>
      </c>
      <c r="O9">
        <v>186075.16787112312</v>
      </c>
    </row>
    <row r="10" spans="1:15" x14ac:dyDescent="0.25">
      <c r="A10">
        <v>9</v>
      </c>
      <c r="B10" s="9">
        <v>45146</v>
      </c>
      <c r="C10" t="s">
        <v>47</v>
      </c>
      <c r="D10">
        <v>200</v>
      </c>
      <c r="E10">
        <f t="shared" si="0"/>
        <v>756.5</v>
      </c>
      <c r="F10">
        <v>4</v>
      </c>
      <c r="G10">
        <v>3</v>
      </c>
      <c r="H10">
        <v>2</v>
      </c>
      <c r="I10">
        <v>0</v>
      </c>
      <c r="J10">
        <v>1</v>
      </c>
      <c r="N10" t="s">
        <v>75</v>
      </c>
      <c r="O10">
        <v>-0.72892586212613741</v>
      </c>
    </row>
    <row r="11" spans="1:15" x14ac:dyDescent="0.25">
      <c r="A11">
        <v>10</v>
      </c>
      <c r="B11" s="9">
        <v>45147</v>
      </c>
      <c r="C11" t="s">
        <v>43</v>
      </c>
      <c r="D11">
        <v>5</v>
      </c>
      <c r="E11">
        <f t="shared" si="0"/>
        <v>556.5</v>
      </c>
      <c r="F11">
        <v>1</v>
      </c>
      <c r="G11">
        <v>1</v>
      </c>
      <c r="H11">
        <v>1</v>
      </c>
      <c r="I11">
        <v>0</v>
      </c>
      <c r="J11">
        <v>1</v>
      </c>
      <c r="N11" t="s">
        <v>76</v>
      </c>
      <c r="O11">
        <v>0.36944283738349271</v>
      </c>
    </row>
    <row r="12" spans="1:15" x14ac:dyDescent="0.25">
      <c r="A12">
        <v>11</v>
      </c>
      <c r="B12" s="9">
        <v>45147</v>
      </c>
      <c r="C12" t="s">
        <v>48</v>
      </c>
      <c r="D12">
        <v>51</v>
      </c>
      <c r="E12">
        <f t="shared" si="0"/>
        <v>551.5</v>
      </c>
      <c r="F12">
        <v>1</v>
      </c>
      <c r="G12">
        <v>3</v>
      </c>
      <c r="H12">
        <v>2</v>
      </c>
      <c r="I12">
        <v>0</v>
      </c>
      <c r="J12">
        <v>0</v>
      </c>
      <c r="N12" t="s">
        <v>77</v>
      </c>
      <c r="O12">
        <v>1648.5</v>
      </c>
    </row>
    <row r="13" spans="1:15" x14ac:dyDescent="0.25">
      <c r="A13">
        <v>12</v>
      </c>
      <c r="B13" s="9">
        <v>45147</v>
      </c>
      <c r="C13" t="s">
        <v>49</v>
      </c>
      <c r="D13">
        <v>50</v>
      </c>
      <c r="E13">
        <f t="shared" si="0"/>
        <v>500.5</v>
      </c>
      <c r="F13">
        <v>4</v>
      </c>
      <c r="G13">
        <v>3</v>
      </c>
      <c r="H13">
        <v>2</v>
      </c>
      <c r="I13">
        <v>0</v>
      </c>
      <c r="J13">
        <v>0</v>
      </c>
      <c r="N13" t="s">
        <v>78</v>
      </c>
      <c r="O13">
        <v>113</v>
      </c>
    </row>
    <row r="14" spans="1:15" x14ac:dyDescent="0.25">
      <c r="A14">
        <v>13</v>
      </c>
      <c r="B14" s="9">
        <v>45148</v>
      </c>
      <c r="C14" t="s">
        <v>43</v>
      </c>
      <c r="D14">
        <v>5</v>
      </c>
      <c r="E14">
        <f t="shared" si="0"/>
        <v>450.5</v>
      </c>
      <c r="F14">
        <v>1</v>
      </c>
      <c r="G14">
        <v>1</v>
      </c>
      <c r="H14">
        <v>1</v>
      </c>
      <c r="I14">
        <v>0</v>
      </c>
      <c r="J14">
        <v>1</v>
      </c>
      <c r="N14" t="s">
        <v>79</v>
      </c>
      <c r="O14">
        <v>1761.5</v>
      </c>
    </row>
    <row r="15" spans="1:15" x14ac:dyDescent="0.25">
      <c r="A15">
        <v>14</v>
      </c>
      <c r="B15" s="9">
        <v>45148</v>
      </c>
      <c r="C15" t="s">
        <v>50</v>
      </c>
      <c r="D15">
        <v>100</v>
      </c>
      <c r="E15">
        <f t="shared" si="0"/>
        <v>445.5</v>
      </c>
      <c r="F15">
        <v>1</v>
      </c>
      <c r="G15">
        <v>3</v>
      </c>
      <c r="H15">
        <v>2</v>
      </c>
      <c r="I15">
        <v>0</v>
      </c>
      <c r="J15">
        <v>0</v>
      </c>
      <c r="N15" t="s">
        <v>80</v>
      </c>
      <c r="O15">
        <v>63490</v>
      </c>
    </row>
    <row r="16" spans="1:15" ht="15.75" thickBot="1" x14ac:dyDescent="0.3">
      <c r="A16">
        <v>15</v>
      </c>
      <c r="B16" s="9">
        <v>45148</v>
      </c>
      <c r="C16" t="s">
        <v>51</v>
      </c>
      <c r="D16">
        <v>71</v>
      </c>
      <c r="E16">
        <f t="shared" si="0"/>
        <v>345.5</v>
      </c>
      <c r="F16">
        <v>1</v>
      </c>
      <c r="G16">
        <v>3</v>
      </c>
      <c r="H16">
        <v>2</v>
      </c>
      <c r="I16">
        <v>0</v>
      </c>
      <c r="J16">
        <v>1</v>
      </c>
      <c r="N16" s="16" t="s">
        <v>81</v>
      </c>
      <c r="O16" s="16">
        <v>82</v>
      </c>
    </row>
    <row r="17" spans="1:10" x14ac:dyDescent="0.25">
      <c r="A17">
        <v>16</v>
      </c>
      <c r="B17" s="9">
        <v>45149</v>
      </c>
      <c r="C17" t="s">
        <v>45</v>
      </c>
      <c r="D17">
        <v>5.5</v>
      </c>
      <c r="E17">
        <f t="shared" si="0"/>
        <v>274.5</v>
      </c>
      <c r="F17">
        <v>1</v>
      </c>
      <c r="G17">
        <v>1</v>
      </c>
      <c r="H17">
        <v>1</v>
      </c>
      <c r="I17">
        <v>0</v>
      </c>
      <c r="J17">
        <v>1</v>
      </c>
    </row>
    <row r="18" spans="1:10" x14ac:dyDescent="0.25">
      <c r="A18">
        <v>17</v>
      </c>
      <c r="B18" s="9">
        <v>45149</v>
      </c>
      <c r="C18" t="s">
        <v>64</v>
      </c>
      <c r="D18">
        <v>156</v>
      </c>
      <c r="E18">
        <f t="shared" si="0"/>
        <v>269</v>
      </c>
      <c r="F18">
        <v>4</v>
      </c>
      <c r="G18">
        <v>1</v>
      </c>
      <c r="H18">
        <v>1</v>
      </c>
      <c r="I18">
        <v>0</v>
      </c>
      <c r="J18">
        <v>1</v>
      </c>
    </row>
    <row r="19" spans="1:10" x14ac:dyDescent="0.25">
      <c r="A19">
        <v>18</v>
      </c>
      <c r="B19" s="9">
        <v>45150</v>
      </c>
      <c r="C19" t="s">
        <v>45</v>
      </c>
      <c r="D19">
        <v>5.5</v>
      </c>
      <c r="E19">
        <f t="shared" si="0"/>
        <v>113</v>
      </c>
      <c r="F19">
        <v>1</v>
      </c>
      <c r="G19">
        <v>1</v>
      </c>
      <c r="H19">
        <v>1</v>
      </c>
      <c r="I19">
        <v>0</v>
      </c>
      <c r="J19">
        <v>1</v>
      </c>
    </row>
    <row r="20" spans="1:10" x14ac:dyDescent="0.25">
      <c r="A20">
        <v>19</v>
      </c>
      <c r="B20" s="9">
        <v>45150</v>
      </c>
      <c r="C20" t="s">
        <v>42</v>
      </c>
      <c r="D20">
        <v>115</v>
      </c>
      <c r="E20">
        <f>E19-D19+1500</f>
        <v>1607.5</v>
      </c>
      <c r="F20">
        <v>4</v>
      </c>
      <c r="G20">
        <v>2</v>
      </c>
      <c r="H20">
        <v>2</v>
      </c>
      <c r="I20">
        <v>1</v>
      </c>
      <c r="J20">
        <v>1</v>
      </c>
    </row>
    <row r="21" spans="1:10" x14ac:dyDescent="0.25">
      <c r="A21">
        <v>20</v>
      </c>
      <c r="B21" s="9">
        <v>45150</v>
      </c>
      <c r="C21" t="s">
        <v>52</v>
      </c>
      <c r="D21">
        <v>200</v>
      </c>
      <c r="E21">
        <f t="shared" si="0"/>
        <v>1492.5</v>
      </c>
      <c r="F21">
        <v>4</v>
      </c>
      <c r="G21">
        <v>3</v>
      </c>
      <c r="H21">
        <v>2</v>
      </c>
      <c r="I21">
        <v>0</v>
      </c>
      <c r="J21">
        <v>1</v>
      </c>
    </row>
    <row r="22" spans="1:10" x14ac:dyDescent="0.25">
      <c r="A22">
        <v>21</v>
      </c>
      <c r="B22" s="9">
        <v>45151</v>
      </c>
      <c r="C22" t="s">
        <v>42</v>
      </c>
      <c r="D22">
        <v>89</v>
      </c>
      <c r="E22">
        <f>E21-D21</f>
        <v>1292.5</v>
      </c>
      <c r="F22">
        <v>1</v>
      </c>
      <c r="G22">
        <v>2</v>
      </c>
      <c r="H22">
        <v>2</v>
      </c>
      <c r="I22">
        <v>0</v>
      </c>
      <c r="J22">
        <v>1</v>
      </c>
    </row>
    <row r="23" spans="1:10" x14ac:dyDescent="0.25">
      <c r="A23">
        <v>22</v>
      </c>
      <c r="B23" s="9">
        <v>45151</v>
      </c>
      <c r="C23" t="s">
        <v>53</v>
      </c>
      <c r="D23">
        <v>150</v>
      </c>
      <c r="E23">
        <f t="shared" ref="E23:E40" si="1">E22-D22</f>
        <v>1203.5</v>
      </c>
      <c r="F23">
        <v>1</v>
      </c>
      <c r="G23">
        <v>2</v>
      </c>
      <c r="H23">
        <v>1</v>
      </c>
      <c r="I23">
        <v>0</v>
      </c>
      <c r="J23">
        <v>1</v>
      </c>
    </row>
    <row r="24" spans="1:10" x14ac:dyDescent="0.25">
      <c r="A24">
        <v>23</v>
      </c>
      <c r="B24" s="9">
        <v>45151</v>
      </c>
      <c r="C24" t="s">
        <v>43</v>
      </c>
      <c r="D24">
        <v>5</v>
      </c>
      <c r="E24">
        <f t="shared" si="1"/>
        <v>1053.5</v>
      </c>
      <c r="F24">
        <v>1</v>
      </c>
      <c r="G24">
        <v>3</v>
      </c>
      <c r="H24">
        <v>1</v>
      </c>
      <c r="I24">
        <v>0</v>
      </c>
      <c r="J24">
        <v>1</v>
      </c>
    </row>
    <row r="25" spans="1:10" x14ac:dyDescent="0.25">
      <c r="A25">
        <v>24</v>
      </c>
      <c r="B25" s="9">
        <v>45152</v>
      </c>
      <c r="C25" t="s">
        <v>54</v>
      </c>
      <c r="D25">
        <v>70</v>
      </c>
      <c r="E25">
        <f t="shared" si="1"/>
        <v>1048.5</v>
      </c>
      <c r="F25">
        <v>1</v>
      </c>
      <c r="G25">
        <v>1</v>
      </c>
      <c r="H25">
        <v>1</v>
      </c>
      <c r="I25">
        <v>0</v>
      </c>
      <c r="J25">
        <v>1</v>
      </c>
    </row>
    <row r="26" spans="1:10" x14ac:dyDescent="0.25">
      <c r="A26">
        <v>25</v>
      </c>
      <c r="B26" s="9">
        <v>45152</v>
      </c>
      <c r="C26" t="s">
        <v>55</v>
      </c>
      <c r="D26">
        <v>70</v>
      </c>
      <c r="E26">
        <f t="shared" si="1"/>
        <v>978.5</v>
      </c>
      <c r="F26">
        <v>1</v>
      </c>
      <c r="G26">
        <v>3</v>
      </c>
      <c r="H26">
        <v>2</v>
      </c>
      <c r="I26">
        <v>0</v>
      </c>
      <c r="J26">
        <v>1</v>
      </c>
    </row>
    <row r="27" spans="1:10" x14ac:dyDescent="0.25">
      <c r="A27">
        <v>26</v>
      </c>
      <c r="B27" s="9">
        <v>45152</v>
      </c>
      <c r="C27" t="s">
        <v>44</v>
      </c>
      <c r="D27">
        <v>40</v>
      </c>
      <c r="E27">
        <f t="shared" si="1"/>
        <v>908.5</v>
      </c>
      <c r="F27">
        <v>3</v>
      </c>
      <c r="G27">
        <v>3</v>
      </c>
      <c r="H27">
        <v>10</v>
      </c>
      <c r="I27">
        <v>0</v>
      </c>
      <c r="J27">
        <v>1</v>
      </c>
    </row>
    <row r="28" spans="1:10" x14ac:dyDescent="0.25">
      <c r="A28">
        <v>27</v>
      </c>
      <c r="B28" s="9">
        <v>45153</v>
      </c>
      <c r="C28" t="s">
        <v>56</v>
      </c>
      <c r="D28">
        <v>99</v>
      </c>
      <c r="E28">
        <f t="shared" si="1"/>
        <v>868.5</v>
      </c>
      <c r="F28">
        <v>1</v>
      </c>
      <c r="G28">
        <v>1</v>
      </c>
      <c r="H28">
        <v>1</v>
      </c>
      <c r="I28">
        <v>0</v>
      </c>
      <c r="J28">
        <v>1</v>
      </c>
    </row>
    <row r="29" spans="1:10" x14ac:dyDescent="0.25">
      <c r="A29">
        <v>28</v>
      </c>
      <c r="B29" s="9">
        <v>45153</v>
      </c>
      <c r="C29" t="s">
        <v>57</v>
      </c>
      <c r="D29">
        <v>150</v>
      </c>
      <c r="E29">
        <f t="shared" si="1"/>
        <v>769.5</v>
      </c>
      <c r="F29">
        <v>4</v>
      </c>
      <c r="G29">
        <v>2</v>
      </c>
      <c r="H29">
        <v>2</v>
      </c>
      <c r="I29">
        <v>0</v>
      </c>
      <c r="J29">
        <v>1</v>
      </c>
    </row>
    <row r="30" spans="1:10" x14ac:dyDescent="0.25">
      <c r="A30">
        <v>29</v>
      </c>
      <c r="B30" s="9">
        <v>45153</v>
      </c>
      <c r="C30" t="s">
        <v>51</v>
      </c>
      <c r="D30">
        <v>71</v>
      </c>
      <c r="E30">
        <f t="shared" si="1"/>
        <v>619.5</v>
      </c>
      <c r="F30">
        <v>1</v>
      </c>
      <c r="G30">
        <v>3</v>
      </c>
      <c r="H30">
        <v>2</v>
      </c>
      <c r="I30">
        <v>0</v>
      </c>
      <c r="J30">
        <v>1</v>
      </c>
    </row>
    <row r="31" spans="1:10" x14ac:dyDescent="0.25">
      <c r="A31">
        <v>30</v>
      </c>
      <c r="B31" s="9">
        <v>45154</v>
      </c>
      <c r="C31" t="s">
        <v>58</v>
      </c>
      <c r="D31">
        <v>150</v>
      </c>
      <c r="E31">
        <f t="shared" si="1"/>
        <v>548.5</v>
      </c>
      <c r="F31">
        <v>4</v>
      </c>
      <c r="G31">
        <v>3</v>
      </c>
      <c r="H31">
        <v>2</v>
      </c>
      <c r="I31">
        <v>0</v>
      </c>
      <c r="J31">
        <v>1</v>
      </c>
    </row>
    <row r="32" spans="1:10" x14ac:dyDescent="0.25">
      <c r="A32">
        <v>31</v>
      </c>
      <c r="B32" s="9">
        <v>45154</v>
      </c>
      <c r="C32" t="s">
        <v>59</v>
      </c>
      <c r="D32">
        <v>137</v>
      </c>
      <c r="E32">
        <f t="shared" si="1"/>
        <v>398.5</v>
      </c>
      <c r="F32">
        <v>3</v>
      </c>
      <c r="G32">
        <v>1</v>
      </c>
      <c r="H32">
        <v>1</v>
      </c>
      <c r="I32">
        <v>0</v>
      </c>
      <c r="J32">
        <v>1</v>
      </c>
    </row>
    <row r="33" spans="1:10" x14ac:dyDescent="0.25">
      <c r="A33">
        <v>32</v>
      </c>
      <c r="B33" s="9">
        <v>45155</v>
      </c>
      <c r="C33" t="s">
        <v>45</v>
      </c>
      <c r="D33">
        <v>5.5</v>
      </c>
      <c r="E33">
        <f t="shared" si="1"/>
        <v>261.5</v>
      </c>
      <c r="F33">
        <v>1</v>
      </c>
      <c r="G33">
        <v>1</v>
      </c>
      <c r="H33">
        <v>1</v>
      </c>
      <c r="I33">
        <v>0</v>
      </c>
      <c r="J33">
        <v>1</v>
      </c>
    </row>
    <row r="34" spans="1:10" x14ac:dyDescent="0.25">
      <c r="A34">
        <v>33</v>
      </c>
      <c r="B34" s="9">
        <v>45155</v>
      </c>
      <c r="C34" t="s">
        <v>45</v>
      </c>
      <c r="D34">
        <v>5.5</v>
      </c>
      <c r="E34">
        <f t="shared" si="1"/>
        <v>256</v>
      </c>
      <c r="F34">
        <v>1</v>
      </c>
      <c r="G34">
        <v>2</v>
      </c>
      <c r="H34">
        <v>1</v>
      </c>
      <c r="I34">
        <v>0</v>
      </c>
      <c r="J34">
        <v>1</v>
      </c>
    </row>
    <row r="35" spans="1:10" x14ac:dyDescent="0.25">
      <c r="A35">
        <v>34</v>
      </c>
      <c r="B35" s="9">
        <v>45155</v>
      </c>
      <c r="C35" t="s">
        <v>42</v>
      </c>
      <c r="D35">
        <v>89</v>
      </c>
      <c r="E35">
        <f t="shared" si="1"/>
        <v>250.5</v>
      </c>
      <c r="F35">
        <v>1</v>
      </c>
      <c r="G35">
        <v>3</v>
      </c>
      <c r="H35">
        <v>2</v>
      </c>
      <c r="I35">
        <v>0</v>
      </c>
      <c r="J35">
        <v>1</v>
      </c>
    </row>
    <row r="36" spans="1:10" x14ac:dyDescent="0.25">
      <c r="A36">
        <v>35</v>
      </c>
      <c r="B36" s="9">
        <v>45156</v>
      </c>
      <c r="C36" t="s">
        <v>43</v>
      </c>
      <c r="D36">
        <v>5</v>
      </c>
      <c r="E36">
        <f t="shared" si="1"/>
        <v>161.5</v>
      </c>
      <c r="F36">
        <v>1</v>
      </c>
      <c r="G36">
        <v>1</v>
      </c>
      <c r="H36">
        <v>1</v>
      </c>
      <c r="I36">
        <v>0</v>
      </c>
      <c r="J36">
        <v>1</v>
      </c>
    </row>
    <row r="37" spans="1:10" x14ac:dyDescent="0.25">
      <c r="A37">
        <v>36</v>
      </c>
      <c r="B37" s="9">
        <v>45156</v>
      </c>
      <c r="C37" t="s">
        <v>66</v>
      </c>
      <c r="D37">
        <v>28</v>
      </c>
      <c r="E37">
        <f t="shared" si="1"/>
        <v>156.5</v>
      </c>
      <c r="F37">
        <v>1</v>
      </c>
      <c r="G37">
        <v>2</v>
      </c>
      <c r="H37">
        <v>1</v>
      </c>
      <c r="I37">
        <v>0</v>
      </c>
      <c r="J37">
        <v>0</v>
      </c>
    </row>
    <row r="38" spans="1:10" x14ac:dyDescent="0.25">
      <c r="A38">
        <v>37</v>
      </c>
      <c r="B38" s="9">
        <v>45156</v>
      </c>
      <c r="C38" t="s">
        <v>42</v>
      </c>
      <c r="D38">
        <v>150</v>
      </c>
      <c r="E38">
        <f t="shared" si="1"/>
        <v>128.5</v>
      </c>
      <c r="F38">
        <v>4</v>
      </c>
      <c r="G38">
        <v>3</v>
      </c>
      <c r="H38">
        <v>2</v>
      </c>
      <c r="I38">
        <v>0</v>
      </c>
      <c r="J38">
        <v>1</v>
      </c>
    </row>
    <row r="39" spans="1:10" x14ac:dyDescent="0.25">
      <c r="A39">
        <v>38</v>
      </c>
      <c r="B39" s="9">
        <v>45157</v>
      </c>
      <c r="C39" t="s">
        <v>63</v>
      </c>
      <c r="D39">
        <v>250</v>
      </c>
      <c r="E39">
        <f>E38-D38+1500</f>
        <v>1478.5</v>
      </c>
      <c r="F39">
        <v>4</v>
      </c>
      <c r="G39">
        <v>1</v>
      </c>
      <c r="H39">
        <v>2</v>
      </c>
      <c r="I39">
        <v>1</v>
      </c>
      <c r="J39">
        <v>1</v>
      </c>
    </row>
    <row r="40" spans="1:10" x14ac:dyDescent="0.25">
      <c r="A40">
        <v>39</v>
      </c>
      <c r="B40" s="9">
        <v>45157</v>
      </c>
      <c r="C40" t="s">
        <v>62</v>
      </c>
      <c r="D40">
        <v>140</v>
      </c>
      <c r="E40">
        <f t="shared" si="1"/>
        <v>1228.5</v>
      </c>
      <c r="F40">
        <v>4</v>
      </c>
      <c r="G40">
        <v>2</v>
      </c>
      <c r="H40">
        <v>2</v>
      </c>
      <c r="I40">
        <v>0</v>
      </c>
      <c r="J40">
        <v>1</v>
      </c>
    </row>
    <row r="41" spans="1:10" x14ac:dyDescent="0.25">
      <c r="A41">
        <v>40</v>
      </c>
      <c r="B41" s="9">
        <v>45158</v>
      </c>
      <c r="C41" t="s">
        <v>61</v>
      </c>
      <c r="D41">
        <v>80</v>
      </c>
      <c r="E41">
        <f>E40-D40</f>
        <v>1088.5</v>
      </c>
      <c r="F41">
        <v>1</v>
      </c>
      <c r="G41">
        <v>2</v>
      </c>
      <c r="H41">
        <v>2</v>
      </c>
      <c r="I41">
        <v>0</v>
      </c>
      <c r="J41">
        <v>1</v>
      </c>
    </row>
    <row r="42" spans="1:10" x14ac:dyDescent="0.25">
      <c r="A42">
        <v>41</v>
      </c>
      <c r="B42" s="9">
        <v>45158</v>
      </c>
      <c r="C42" t="s">
        <v>60</v>
      </c>
      <c r="D42">
        <v>100</v>
      </c>
      <c r="E42">
        <f t="shared" ref="E42:E59" si="2">E41-D41</f>
        <v>1008.5</v>
      </c>
      <c r="F42">
        <v>1</v>
      </c>
      <c r="G42">
        <v>2</v>
      </c>
      <c r="H42">
        <v>1</v>
      </c>
      <c r="I42">
        <v>0</v>
      </c>
      <c r="J42">
        <v>1</v>
      </c>
    </row>
    <row r="43" spans="1:10" x14ac:dyDescent="0.25">
      <c r="A43">
        <v>42</v>
      </c>
      <c r="B43" s="9">
        <v>45158</v>
      </c>
      <c r="C43" t="s">
        <v>45</v>
      </c>
      <c r="D43">
        <v>5.5</v>
      </c>
      <c r="E43">
        <f t="shared" si="2"/>
        <v>908.5</v>
      </c>
      <c r="F43">
        <v>1</v>
      </c>
      <c r="G43">
        <v>3</v>
      </c>
      <c r="H43">
        <v>1</v>
      </c>
      <c r="I43">
        <v>0</v>
      </c>
      <c r="J43">
        <v>1</v>
      </c>
    </row>
    <row r="44" spans="1:10" x14ac:dyDescent="0.25">
      <c r="A44">
        <v>43</v>
      </c>
      <c r="B44" s="9">
        <v>45159</v>
      </c>
      <c r="C44" t="s">
        <v>45</v>
      </c>
      <c r="D44">
        <v>5.5</v>
      </c>
      <c r="E44">
        <f t="shared" si="2"/>
        <v>903</v>
      </c>
      <c r="F44">
        <v>1</v>
      </c>
      <c r="G44">
        <v>1</v>
      </c>
      <c r="H44">
        <v>1</v>
      </c>
      <c r="I44">
        <v>0</v>
      </c>
      <c r="J44">
        <v>1</v>
      </c>
    </row>
    <row r="45" spans="1:10" x14ac:dyDescent="0.25">
      <c r="A45">
        <v>44</v>
      </c>
      <c r="B45" s="9">
        <v>45159</v>
      </c>
      <c r="C45" t="s">
        <v>67</v>
      </c>
      <c r="D45">
        <v>91</v>
      </c>
      <c r="E45">
        <f t="shared" si="2"/>
        <v>897.5</v>
      </c>
      <c r="F45">
        <v>1</v>
      </c>
      <c r="G45">
        <v>2</v>
      </c>
      <c r="H45">
        <v>2</v>
      </c>
      <c r="I45">
        <v>0</v>
      </c>
      <c r="J45">
        <v>0</v>
      </c>
    </row>
    <row r="46" spans="1:10" x14ac:dyDescent="0.25">
      <c r="A46">
        <v>45</v>
      </c>
      <c r="B46" s="9">
        <v>45159</v>
      </c>
      <c r="C46" t="s">
        <v>68</v>
      </c>
      <c r="D46">
        <v>13</v>
      </c>
      <c r="E46">
        <f t="shared" si="2"/>
        <v>806.5</v>
      </c>
      <c r="F46">
        <v>1</v>
      </c>
      <c r="G46">
        <v>2</v>
      </c>
      <c r="H46">
        <v>1</v>
      </c>
      <c r="I46">
        <v>0</v>
      </c>
      <c r="J46">
        <v>0</v>
      </c>
    </row>
    <row r="47" spans="1:10" x14ac:dyDescent="0.25">
      <c r="A47">
        <v>46</v>
      </c>
      <c r="B47" s="9">
        <v>45159</v>
      </c>
      <c r="C47" t="s">
        <v>44</v>
      </c>
      <c r="D47">
        <v>40</v>
      </c>
      <c r="E47">
        <f t="shared" si="2"/>
        <v>793.5</v>
      </c>
      <c r="F47">
        <v>3</v>
      </c>
      <c r="G47">
        <v>3</v>
      </c>
      <c r="H47">
        <v>10</v>
      </c>
      <c r="I47">
        <v>0</v>
      </c>
      <c r="J47">
        <v>1</v>
      </c>
    </row>
    <row r="48" spans="1:10" x14ac:dyDescent="0.25">
      <c r="A48">
        <v>47</v>
      </c>
      <c r="B48" s="9">
        <v>45160</v>
      </c>
      <c r="C48" t="s">
        <v>45</v>
      </c>
      <c r="D48">
        <v>5.5</v>
      </c>
      <c r="E48">
        <f t="shared" si="2"/>
        <v>753.5</v>
      </c>
      <c r="F48">
        <v>1</v>
      </c>
      <c r="G48">
        <v>1</v>
      </c>
      <c r="H48">
        <v>1</v>
      </c>
      <c r="I48">
        <v>0</v>
      </c>
      <c r="J48">
        <v>1</v>
      </c>
    </row>
    <row r="49" spans="1:10" x14ac:dyDescent="0.25">
      <c r="A49">
        <v>48</v>
      </c>
      <c r="B49" s="9">
        <v>45160</v>
      </c>
      <c r="C49" t="s">
        <v>106</v>
      </c>
      <c r="D49">
        <v>85</v>
      </c>
      <c r="E49">
        <f t="shared" si="2"/>
        <v>748</v>
      </c>
      <c r="F49">
        <v>1</v>
      </c>
      <c r="G49">
        <v>3</v>
      </c>
      <c r="H49">
        <v>2</v>
      </c>
      <c r="I49">
        <v>0</v>
      </c>
      <c r="J49">
        <v>1</v>
      </c>
    </row>
    <row r="50" spans="1:10" x14ac:dyDescent="0.25">
      <c r="A50">
        <v>49</v>
      </c>
      <c r="B50" s="9">
        <v>45160</v>
      </c>
      <c r="C50" t="s">
        <v>107</v>
      </c>
      <c r="D50">
        <v>40</v>
      </c>
      <c r="E50">
        <f t="shared" si="2"/>
        <v>663</v>
      </c>
      <c r="F50">
        <v>4</v>
      </c>
      <c r="G50">
        <v>3</v>
      </c>
      <c r="H50">
        <v>2</v>
      </c>
      <c r="I50">
        <v>0</v>
      </c>
      <c r="J50">
        <v>1</v>
      </c>
    </row>
    <row r="51" spans="1:10" x14ac:dyDescent="0.25">
      <c r="A51">
        <v>50</v>
      </c>
      <c r="B51" s="9">
        <v>45160</v>
      </c>
      <c r="C51" t="s">
        <v>44</v>
      </c>
      <c r="D51">
        <v>40</v>
      </c>
      <c r="E51">
        <f t="shared" si="2"/>
        <v>623</v>
      </c>
      <c r="F51">
        <v>3</v>
      </c>
      <c r="G51">
        <v>3</v>
      </c>
      <c r="H51">
        <v>10</v>
      </c>
      <c r="I51">
        <v>0</v>
      </c>
      <c r="J51">
        <v>1</v>
      </c>
    </row>
    <row r="52" spans="1:10" x14ac:dyDescent="0.25">
      <c r="A52">
        <v>51</v>
      </c>
      <c r="B52" s="9">
        <v>45161</v>
      </c>
      <c r="C52" t="s">
        <v>45</v>
      </c>
      <c r="D52">
        <v>5.5</v>
      </c>
      <c r="E52">
        <f t="shared" si="2"/>
        <v>583</v>
      </c>
      <c r="F52">
        <v>1</v>
      </c>
      <c r="G52">
        <v>1</v>
      </c>
      <c r="H52">
        <v>1</v>
      </c>
      <c r="I52">
        <v>0</v>
      </c>
      <c r="J52">
        <v>1</v>
      </c>
    </row>
    <row r="53" spans="1:10" x14ac:dyDescent="0.25">
      <c r="A53">
        <v>52</v>
      </c>
      <c r="B53" s="9">
        <v>45161</v>
      </c>
      <c r="C53" t="s">
        <v>109</v>
      </c>
      <c r="D53">
        <v>105</v>
      </c>
      <c r="E53">
        <f t="shared" si="2"/>
        <v>577.5</v>
      </c>
      <c r="F53">
        <v>1</v>
      </c>
      <c r="G53">
        <v>2</v>
      </c>
      <c r="H53">
        <v>2</v>
      </c>
      <c r="I53">
        <v>0</v>
      </c>
      <c r="J53">
        <v>0</v>
      </c>
    </row>
    <row r="54" spans="1:10" x14ac:dyDescent="0.25">
      <c r="A54">
        <v>53</v>
      </c>
      <c r="B54" s="9">
        <v>45161</v>
      </c>
      <c r="C54" t="s">
        <v>105</v>
      </c>
      <c r="D54">
        <v>69</v>
      </c>
      <c r="E54">
        <f t="shared" si="2"/>
        <v>472.5</v>
      </c>
      <c r="F54">
        <v>4</v>
      </c>
      <c r="G54">
        <v>2</v>
      </c>
      <c r="H54">
        <v>2</v>
      </c>
      <c r="I54">
        <v>0</v>
      </c>
      <c r="J54">
        <v>1</v>
      </c>
    </row>
    <row r="55" spans="1:10" x14ac:dyDescent="0.25">
      <c r="A55">
        <v>54</v>
      </c>
      <c r="B55" s="9">
        <v>45162</v>
      </c>
      <c r="C55" t="s">
        <v>45</v>
      </c>
      <c r="D55">
        <v>5.5</v>
      </c>
      <c r="E55">
        <f t="shared" si="2"/>
        <v>403.5</v>
      </c>
      <c r="F55">
        <v>1</v>
      </c>
      <c r="G55">
        <v>1</v>
      </c>
      <c r="H55">
        <v>1</v>
      </c>
      <c r="I55">
        <v>0</v>
      </c>
      <c r="J55">
        <v>1</v>
      </c>
    </row>
    <row r="56" spans="1:10" x14ac:dyDescent="0.25">
      <c r="A56">
        <v>55</v>
      </c>
      <c r="B56" s="9">
        <v>45162</v>
      </c>
      <c r="C56" t="s">
        <v>108</v>
      </c>
      <c r="D56">
        <v>100</v>
      </c>
      <c r="E56">
        <f t="shared" si="2"/>
        <v>398</v>
      </c>
      <c r="F56">
        <v>1</v>
      </c>
      <c r="G56">
        <v>2</v>
      </c>
      <c r="H56">
        <v>2</v>
      </c>
      <c r="I56">
        <v>0</v>
      </c>
      <c r="J56">
        <v>0</v>
      </c>
    </row>
    <row r="57" spans="1:10" x14ac:dyDescent="0.25">
      <c r="A57">
        <v>56</v>
      </c>
      <c r="B57" s="9">
        <v>45162</v>
      </c>
      <c r="C57" t="s">
        <v>44</v>
      </c>
      <c r="D57">
        <v>40</v>
      </c>
      <c r="E57">
        <f t="shared" si="2"/>
        <v>298</v>
      </c>
      <c r="F57">
        <v>3</v>
      </c>
      <c r="G57">
        <v>3</v>
      </c>
      <c r="H57">
        <v>10</v>
      </c>
      <c r="I57">
        <v>0</v>
      </c>
      <c r="J57">
        <v>1</v>
      </c>
    </row>
    <row r="58" spans="1:10" x14ac:dyDescent="0.25">
      <c r="A58">
        <v>57</v>
      </c>
      <c r="B58" s="9">
        <v>45162</v>
      </c>
      <c r="C58" t="s">
        <v>110</v>
      </c>
      <c r="D58">
        <v>75</v>
      </c>
      <c r="E58">
        <f t="shared" si="2"/>
        <v>258</v>
      </c>
      <c r="F58">
        <v>1</v>
      </c>
      <c r="G58">
        <v>3</v>
      </c>
      <c r="H58">
        <v>2</v>
      </c>
      <c r="I58">
        <v>0</v>
      </c>
      <c r="J58">
        <v>1</v>
      </c>
    </row>
    <row r="59" spans="1:10" x14ac:dyDescent="0.25">
      <c r="A59">
        <v>58</v>
      </c>
      <c r="B59" s="9">
        <v>45163</v>
      </c>
      <c r="C59" t="s">
        <v>45</v>
      </c>
      <c r="D59">
        <v>5.5</v>
      </c>
      <c r="E59">
        <f t="shared" si="2"/>
        <v>183</v>
      </c>
      <c r="F59">
        <v>1</v>
      </c>
      <c r="G59">
        <v>1</v>
      </c>
      <c r="H59">
        <v>1</v>
      </c>
      <c r="I59">
        <v>0</v>
      </c>
      <c r="J59">
        <v>1</v>
      </c>
    </row>
    <row r="60" spans="1:10" x14ac:dyDescent="0.25">
      <c r="A60">
        <v>59</v>
      </c>
      <c r="B60" s="9">
        <v>45163</v>
      </c>
      <c r="C60" t="s">
        <v>44</v>
      </c>
      <c r="D60">
        <v>40</v>
      </c>
      <c r="E60">
        <f>E59-D59</f>
        <v>177.5</v>
      </c>
      <c r="F60">
        <v>3</v>
      </c>
      <c r="G60">
        <v>3</v>
      </c>
      <c r="H60">
        <v>10</v>
      </c>
      <c r="I60">
        <v>0</v>
      </c>
      <c r="J60">
        <v>1</v>
      </c>
    </row>
    <row r="61" spans="1:10" x14ac:dyDescent="0.25">
      <c r="A61">
        <v>60</v>
      </c>
      <c r="B61" s="9">
        <v>45163</v>
      </c>
      <c r="C61" t="s">
        <v>124</v>
      </c>
      <c r="D61">
        <v>40</v>
      </c>
      <c r="E61">
        <f>E60-D60</f>
        <v>137.5</v>
      </c>
      <c r="F61">
        <v>1</v>
      </c>
      <c r="G61">
        <v>3</v>
      </c>
      <c r="H61">
        <v>2</v>
      </c>
      <c r="I61">
        <v>0</v>
      </c>
      <c r="J61">
        <v>1</v>
      </c>
    </row>
    <row r="62" spans="1:10" x14ac:dyDescent="0.25">
      <c r="A62">
        <v>61</v>
      </c>
      <c r="B62" s="9">
        <v>45164</v>
      </c>
      <c r="C62" t="s">
        <v>120</v>
      </c>
      <c r="D62">
        <v>50</v>
      </c>
      <c r="E62">
        <f>E61-D61+1500</f>
        <v>1597.5</v>
      </c>
      <c r="F62">
        <v>3</v>
      </c>
      <c r="G62">
        <v>1</v>
      </c>
      <c r="H62">
        <v>2</v>
      </c>
      <c r="I62">
        <v>1</v>
      </c>
      <c r="J62">
        <v>1</v>
      </c>
    </row>
    <row r="63" spans="1:10" x14ac:dyDescent="0.25">
      <c r="A63">
        <v>62</v>
      </c>
      <c r="B63" s="9">
        <v>45165</v>
      </c>
      <c r="C63" t="s">
        <v>68</v>
      </c>
      <c r="D63">
        <v>15</v>
      </c>
      <c r="E63">
        <f t="shared" ref="E63:E71" si="3">E62-D62</f>
        <v>1547.5</v>
      </c>
      <c r="F63">
        <v>1</v>
      </c>
      <c r="G63">
        <v>2</v>
      </c>
      <c r="H63">
        <v>1</v>
      </c>
      <c r="I63">
        <v>0</v>
      </c>
      <c r="J63">
        <v>0</v>
      </c>
    </row>
    <row r="64" spans="1:10" x14ac:dyDescent="0.25">
      <c r="A64">
        <v>63</v>
      </c>
      <c r="B64" s="9">
        <v>45165</v>
      </c>
      <c r="C64" t="s">
        <v>122</v>
      </c>
      <c r="D64">
        <v>185</v>
      </c>
      <c r="E64">
        <f t="shared" si="3"/>
        <v>1532.5</v>
      </c>
      <c r="F64">
        <v>1</v>
      </c>
      <c r="G64">
        <v>2</v>
      </c>
      <c r="H64">
        <v>2</v>
      </c>
      <c r="I64">
        <v>0</v>
      </c>
      <c r="J64">
        <v>1</v>
      </c>
    </row>
    <row r="65" spans="1:10" x14ac:dyDescent="0.25">
      <c r="A65">
        <v>64</v>
      </c>
      <c r="B65" s="9">
        <v>45165</v>
      </c>
      <c r="C65" t="s">
        <v>47</v>
      </c>
      <c r="D65">
        <v>200</v>
      </c>
      <c r="E65">
        <f t="shared" si="3"/>
        <v>1347.5</v>
      </c>
      <c r="F65">
        <v>4</v>
      </c>
      <c r="G65">
        <v>3</v>
      </c>
      <c r="H65">
        <v>2</v>
      </c>
      <c r="I65">
        <v>0</v>
      </c>
      <c r="J65">
        <v>1</v>
      </c>
    </row>
    <row r="66" spans="1:10" x14ac:dyDescent="0.25">
      <c r="A66">
        <v>65</v>
      </c>
      <c r="B66" s="9">
        <v>45166</v>
      </c>
      <c r="C66" t="s">
        <v>121</v>
      </c>
      <c r="D66">
        <v>110</v>
      </c>
      <c r="E66">
        <f t="shared" si="3"/>
        <v>1147.5</v>
      </c>
      <c r="F66">
        <v>4</v>
      </c>
      <c r="G66">
        <v>1</v>
      </c>
      <c r="H66">
        <v>2</v>
      </c>
      <c r="I66">
        <v>0</v>
      </c>
      <c r="J66">
        <v>1</v>
      </c>
    </row>
    <row r="67" spans="1:10" x14ac:dyDescent="0.25">
      <c r="A67">
        <v>66</v>
      </c>
      <c r="B67" s="9">
        <v>45166</v>
      </c>
      <c r="C67" t="s">
        <v>44</v>
      </c>
      <c r="D67">
        <v>40</v>
      </c>
      <c r="E67">
        <f t="shared" si="3"/>
        <v>1037.5</v>
      </c>
      <c r="F67">
        <v>3</v>
      </c>
      <c r="G67">
        <v>3</v>
      </c>
      <c r="H67">
        <v>10</v>
      </c>
      <c r="I67">
        <v>0</v>
      </c>
      <c r="J67">
        <v>1</v>
      </c>
    </row>
    <row r="68" spans="1:10" x14ac:dyDescent="0.25">
      <c r="A68">
        <v>67</v>
      </c>
      <c r="B68" s="9">
        <v>45166</v>
      </c>
      <c r="C68" t="s">
        <v>123</v>
      </c>
      <c r="D68">
        <v>30</v>
      </c>
      <c r="E68">
        <f t="shared" si="3"/>
        <v>997.5</v>
      </c>
      <c r="F68">
        <v>1</v>
      </c>
      <c r="G68">
        <v>3</v>
      </c>
      <c r="H68">
        <v>3</v>
      </c>
      <c r="I68">
        <v>0</v>
      </c>
      <c r="J68">
        <v>1</v>
      </c>
    </row>
    <row r="69" spans="1:10" x14ac:dyDescent="0.25">
      <c r="A69">
        <v>68</v>
      </c>
      <c r="B69" s="9">
        <v>45167</v>
      </c>
      <c r="C69" t="s">
        <v>45</v>
      </c>
      <c r="D69">
        <v>5.5</v>
      </c>
      <c r="E69">
        <f t="shared" si="3"/>
        <v>967.5</v>
      </c>
      <c r="F69">
        <v>1</v>
      </c>
      <c r="G69">
        <v>1</v>
      </c>
      <c r="H69">
        <v>1</v>
      </c>
      <c r="I69">
        <v>0</v>
      </c>
      <c r="J69">
        <v>1</v>
      </c>
    </row>
    <row r="70" spans="1:10" x14ac:dyDescent="0.25">
      <c r="A70">
        <v>69</v>
      </c>
      <c r="B70" s="9">
        <v>45167</v>
      </c>
      <c r="C70" t="s">
        <v>128</v>
      </c>
      <c r="D70">
        <v>75</v>
      </c>
      <c r="E70">
        <f t="shared" si="3"/>
        <v>962</v>
      </c>
      <c r="F70">
        <v>1</v>
      </c>
      <c r="G70">
        <v>3</v>
      </c>
      <c r="H70">
        <v>2</v>
      </c>
      <c r="I70">
        <v>0</v>
      </c>
      <c r="J70">
        <v>1</v>
      </c>
    </row>
    <row r="71" spans="1:10" x14ac:dyDescent="0.25">
      <c r="A71">
        <v>70</v>
      </c>
      <c r="B71" s="9">
        <v>45167</v>
      </c>
      <c r="C71" t="s">
        <v>44</v>
      </c>
      <c r="D71">
        <v>40</v>
      </c>
      <c r="E71">
        <f t="shared" si="3"/>
        <v>887</v>
      </c>
      <c r="F71">
        <v>3</v>
      </c>
      <c r="G71">
        <v>3</v>
      </c>
      <c r="H71">
        <v>10</v>
      </c>
      <c r="I71">
        <v>0</v>
      </c>
      <c r="J71">
        <v>1</v>
      </c>
    </row>
    <row r="72" spans="1:10" x14ac:dyDescent="0.25">
      <c r="A72">
        <v>71</v>
      </c>
      <c r="B72" s="9">
        <v>45168</v>
      </c>
      <c r="C72" t="s">
        <v>54</v>
      </c>
      <c r="D72">
        <v>70</v>
      </c>
      <c r="E72">
        <f t="shared" ref="E72:E74" si="4">E71-D71</f>
        <v>847</v>
      </c>
      <c r="F72">
        <v>1</v>
      </c>
      <c r="G72">
        <v>1</v>
      </c>
      <c r="H72">
        <v>1</v>
      </c>
      <c r="I72">
        <v>0</v>
      </c>
      <c r="J72">
        <v>1</v>
      </c>
    </row>
    <row r="73" spans="1:10" x14ac:dyDescent="0.25">
      <c r="A73">
        <v>72</v>
      </c>
      <c r="B73" s="9">
        <v>45168</v>
      </c>
      <c r="C73" t="s">
        <v>68</v>
      </c>
      <c r="D73">
        <v>13</v>
      </c>
      <c r="E73">
        <f t="shared" si="4"/>
        <v>777</v>
      </c>
      <c r="F73">
        <v>1</v>
      </c>
      <c r="G73">
        <v>2</v>
      </c>
      <c r="H73">
        <v>1</v>
      </c>
      <c r="I73">
        <v>0</v>
      </c>
      <c r="J73">
        <v>0</v>
      </c>
    </row>
    <row r="74" spans="1:10" x14ac:dyDescent="0.25">
      <c r="A74">
        <v>73</v>
      </c>
      <c r="B74" s="9">
        <v>45168</v>
      </c>
      <c r="C74" t="s">
        <v>106</v>
      </c>
      <c r="D74">
        <v>85</v>
      </c>
      <c r="E74">
        <f t="shared" si="4"/>
        <v>764</v>
      </c>
      <c r="F74">
        <v>1</v>
      </c>
      <c r="G74">
        <v>3</v>
      </c>
      <c r="H74">
        <v>2</v>
      </c>
      <c r="I74">
        <v>0</v>
      </c>
      <c r="J74">
        <v>1</v>
      </c>
    </row>
    <row r="75" spans="1:10" x14ac:dyDescent="0.25">
      <c r="A75">
        <v>74</v>
      </c>
      <c r="B75" s="9">
        <v>45169</v>
      </c>
      <c r="C75" t="s">
        <v>64</v>
      </c>
      <c r="D75">
        <v>240</v>
      </c>
      <c r="E75">
        <f>E74-D74</f>
        <v>679</v>
      </c>
      <c r="F75">
        <v>4</v>
      </c>
      <c r="G75">
        <v>1</v>
      </c>
      <c r="H75">
        <v>1</v>
      </c>
      <c r="I75">
        <v>0</v>
      </c>
      <c r="J75">
        <v>1</v>
      </c>
    </row>
    <row r="76" spans="1:10" x14ac:dyDescent="0.25">
      <c r="A76">
        <v>75</v>
      </c>
      <c r="B76" s="9">
        <v>45169</v>
      </c>
      <c r="C76" t="s">
        <v>125</v>
      </c>
      <c r="D76">
        <v>79</v>
      </c>
      <c r="E76">
        <f>E75-D75</f>
        <v>439</v>
      </c>
      <c r="F76">
        <v>1</v>
      </c>
      <c r="G76">
        <v>2</v>
      </c>
      <c r="H76">
        <v>1</v>
      </c>
      <c r="I76">
        <v>0</v>
      </c>
      <c r="J76">
        <v>0</v>
      </c>
    </row>
    <row r="77" spans="1:10" x14ac:dyDescent="0.25">
      <c r="A77">
        <v>76</v>
      </c>
      <c r="B77" s="9">
        <v>45169</v>
      </c>
      <c r="C77" t="s">
        <v>44</v>
      </c>
      <c r="D77">
        <v>40</v>
      </c>
      <c r="E77">
        <f>E76-D76</f>
        <v>360</v>
      </c>
      <c r="F77">
        <v>3</v>
      </c>
      <c r="G77">
        <v>3</v>
      </c>
      <c r="H77">
        <v>10</v>
      </c>
      <c r="I77">
        <v>0</v>
      </c>
      <c r="J77">
        <v>1</v>
      </c>
    </row>
    <row r="78" spans="1:10" x14ac:dyDescent="0.25">
      <c r="A78">
        <v>77</v>
      </c>
      <c r="B78" s="9">
        <v>45170</v>
      </c>
      <c r="C78" t="s">
        <v>45</v>
      </c>
      <c r="D78">
        <v>5.5</v>
      </c>
      <c r="E78">
        <f>E77-D77</f>
        <v>320</v>
      </c>
      <c r="F78">
        <v>1</v>
      </c>
      <c r="G78">
        <v>1</v>
      </c>
      <c r="H78">
        <v>1</v>
      </c>
      <c r="I78">
        <v>0</v>
      </c>
      <c r="J78">
        <v>1</v>
      </c>
    </row>
    <row r="79" spans="1:10" x14ac:dyDescent="0.25">
      <c r="A79">
        <v>78</v>
      </c>
      <c r="B79" s="9">
        <v>45170</v>
      </c>
      <c r="C79" t="s">
        <v>68</v>
      </c>
      <c r="D79">
        <v>13</v>
      </c>
      <c r="E79">
        <f t="shared" ref="E79" si="5">E78-D78</f>
        <v>314.5</v>
      </c>
      <c r="F79">
        <v>1</v>
      </c>
      <c r="G79">
        <v>2</v>
      </c>
      <c r="H79">
        <v>1</v>
      </c>
      <c r="I79">
        <v>0</v>
      </c>
      <c r="J79">
        <v>0</v>
      </c>
    </row>
    <row r="80" spans="1:10" x14ac:dyDescent="0.25">
      <c r="A80">
        <v>79</v>
      </c>
      <c r="B80" s="9">
        <v>45170</v>
      </c>
      <c r="C80" t="s">
        <v>44</v>
      </c>
      <c r="D80">
        <v>40</v>
      </c>
      <c r="E80">
        <f>E79-D79</f>
        <v>301.5</v>
      </c>
      <c r="F80">
        <v>3</v>
      </c>
      <c r="G80">
        <v>3</v>
      </c>
      <c r="H80">
        <v>10</v>
      </c>
      <c r="I80">
        <v>0</v>
      </c>
      <c r="J80">
        <v>1</v>
      </c>
    </row>
    <row r="81" spans="1:10" x14ac:dyDescent="0.25">
      <c r="A81">
        <v>80</v>
      </c>
      <c r="B81" s="9">
        <v>45171</v>
      </c>
      <c r="C81" t="s">
        <v>126</v>
      </c>
      <c r="D81">
        <v>176</v>
      </c>
      <c r="E81">
        <f>E80-D80+1500</f>
        <v>1761.5</v>
      </c>
      <c r="F81">
        <v>1</v>
      </c>
      <c r="G81">
        <v>2</v>
      </c>
      <c r="H81">
        <v>1</v>
      </c>
      <c r="I81">
        <v>1</v>
      </c>
      <c r="J81">
        <v>1</v>
      </c>
    </row>
    <row r="82" spans="1:10" x14ac:dyDescent="0.25">
      <c r="A82">
        <v>81</v>
      </c>
      <c r="B82" s="9">
        <v>45171</v>
      </c>
      <c r="C82" t="s">
        <v>127</v>
      </c>
      <c r="D82">
        <v>185</v>
      </c>
      <c r="E82">
        <f>E81-D81</f>
        <v>1585.5</v>
      </c>
      <c r="F82">
        <v>1</v>
      </c>
      <c r="G82">
        <v>2</v>
      </c>
      <c r="H82">
        <v>2</v>
      </c>
      <c r="I82">
        <v>0</v>
      </c>
      <c r="J82">
        <v>1</v>
      </c>
    </row>
    <row r="83" spans="1:10" x14ac:dyDescent="0.25">
      <c r="A83">
        <v>82</v>
      </c>
      <c r="B83" s="9">
        <v>45171</v>
      </c>
      <c r="C83" t="s">
        <v>129</v>
      </c>
      <c r="D83">
        <v>100</v>
      </c>
      <c r="E83">
        <f>E82-D82</f>
        <v>1400.5</v>
      </c>
      <c r="F83">
        <v>4</v>
      </c>
      <c r="G83">
        <v>3</v>
      </c>
      <c r="H83">
        <v>2</v>
      </c>
      <c r="I83">
        <v>0</v>
      </c>
      <c r="J83">
        <v>0</v>
      </c>
    </row>
    <row r="84" spans="1:10" x14ac:dyDescent="0.25">
      <c r="A84">
        <v>83</v>
      </c>
      <c r="B84" s="9"/>
    </row>
    <row r="85" spans="1:10" x14ac:dyDescent="0.25">
      <c r="A85">
        <v>84</v>
      </c>
      <c r="B85" s="9"/>
    </row>
    <row r="86" spans="1:10" x14ac:dyDescent="0.25">
      <c r="A86">
        <v>85</v>
      </c>
      <c r="B86" s="9"/>
    </row>
    <row r="87" spans="1:10" x14ac:dyDescent="0.25">
      <c r="A87">
        <v>86</v>
      </c>
    </row>
    <row r="88" spans="1:10" x14ac:dyDescent="0.25">
      <c r="A88">
        <v>87</v>
      </c>
    </row>
    <row r="89" spans="1:10" x14ac:dyDescent="0.25">
      <c r="A89">
        <v>88</v>
      </c>
    </row>
    <row r="90" spans="1:10" x14ac:dyDescent="0.25">
      <c r="A90">
        <v>89</v>
      </c>
    </row>
    <row r="91" spans="1:10" x14ac:dyDescent="0.25">
      <c r="A91">
        <v>90</v>
      </c>
    </row>
    <row r="92" spans="1:10" x14ac:dyDescent="0.25">
      <c r="A92">
        <v>91</v>
      </c>
    </row>
    <row r="93" spans="1:10" x14ac:dyDescent="0.25">
      <c r="A93">
        <v>92</v>
      </c>
    </row>
    <row r="94" spans="1:10" x14ac:dyDescent="0.25">
      <c r="A94">
        <v>93</v>
      </c>
    </row>
    <row r="95" spans="1:10" x14ac:dyDescent="0.25">
      <c r="A95">
        <v>94</v>
      </c>
    </row>
    <row r="96" spans="1:10"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05B5-3042-4552-8922-2B2D9CC2D5DA}">
  <dimension ref="A1:L38"/>
  <sheetViews>
    <sheetView workbookViewId="0">
      <selection activeCell="H11" sqref="H11"/>
    </sheetView>
  </sheetViews>
  <sheetFormatPr baseColWidth="10" defaultRowHeight="15" x14ac:dyDescent="0.25"/>
  <cols>
    <col min="1" max="1" width="26" style="31" customWidth="1"/>
    <col min="2" max="2" width="12.28515625" style="31" bestFit="1" customWidth="1"/>
    <col min="3" max="3" width="12.140625" style="31" bestFit="1" customWidth="1"/>
    <col min="4" max="4" width="15.42578125" style="31" customWidth="1"/>
    <col min="5" max="5" width="12.7109375" style="31" bestFit="1" customWidth="1"/>
    <col min="6" max="6" width="15.28515625" style="31" bestFit="1" customWidth="1"/>
    <col min="7" max="7" width="14.85546875" style="31" bestFit="1" customWidth="1"/>
    <col min="8" max="8" width="13.5703125" style="31" bestFit="1" customWidth="1"/>
    <col min="9" max="9" width="14.42578125" style="31" bestFit="1" customWidth="1"/>
    <col min="10" max="10" width="11.42578125" style="31"/>
    <col min="11" max="11" width="17.85546875" style="31" customWidth="1"/>
    <col min="12" max="12" width="16.5703125" style="31" customWidth="1"/>
    <col min="13" max="16384" width="11.42578125" style="31"/>
  </cols>
  <sheetData>
    <row r="1" spans="1:9" s="25" customFormat="1" x14ac:dyDescent="0.25">
      <c r="A1" s="25" t="s">
        <v>130</v>
      </c>
    </row>
    <row r="2" spans="1:9" s="25" customFormat="1" ht="15.75" thickBot="1" x14ac:dyDescent="0.3"/>
    <row r="3" spans="1:9" s="25" customFormat="1" x14ac:dyDescent="0.25">
      <c r="A3" s="21" t="s">
        <v>131</v>
      </c>
      <c r="B3" s="21"/>
    </row>
    <row r="4" spans="1:9" s="25" customFormat="1" ht="30" x14ac:dyDescent="0.25">
      <c r="A4" s="25" t="s">
        <v>132</v>
      </c>
      <c r="B4" s="25">
        <v>0.87879659037802149</v>
      </c>
    </row>
    <row r="5" spans="1:9" s="25" customFormat="1" ht="30" x14ac:dyDescent="0.25">
      <c r="A5" s="25" t="s">
        <v>133</v>
      </c>
      <c r="B5" s="25">
        <v>0.77228344726003617</v>
      </c>
    </row>
    <row r="6" spans="1:9" s="25" customFormat="1" x14ac:dyDescent="0.25">
      <c r="A6" s="25" t="s">
        <v>134</v>
      </c>
      <c r="B6" s="25">
        <v>0.744144200369249</v>
      </c>
    </row>
    <row r="7" spans="1:9" s="25" customFormat="1" x14ac:dyDescent="0.25">
      <c r="A7" s="25" t="s">
        <v>70</v>
      </c>
      <c r="B7" s="25">
        <v>49.488395231581421</v>
      </c>
    </row>
    <row r="8" spans="1:9" s="25" customFormat="1" ht="15.75" thickBot="1" x14ac:dyDescent="0.3">
      <c r="A8" s="26" t="s">
        <v>135</v>
      </c>
      <c r="B8" s="26">
        <v>82</v>
      </c>
    </row>
    <row r="9" spans="1:9" s="25" customFormat="1" x14ac:dyDescent="0.25"/>
    <row r="10" spans="1:9" s="25" customFormat="1" ht="15.75" thickBot="1" x14ac:dyDescent="0.3">
      <c r="A10" s="25" t="s">
        <v>136</v>
      </c>
    </row>
    <row r="11" spans="1:9" s="25" customFormat="1" ht="30" x14ac:dyDescent="0.25">
      <c r="A11" s="21"/>
      <c r="B11" s="21" t="s">
        <v>141</v>
      </c>
      <c r="C11" s="21" t="s">
        <v>142</v>
      </c>
      <c r="D11" s="21" t="s">
        <v>143</v>
      </c>
      <c r="E11" s="21" t="s">
        <v>144</v>
      </c>
      <c r="F11" s="21" t="s">
        <v>145</v>
      </c>
    </row>
    <row r="12" spans="1:9" s="25" customFormat="1" x14ac:dyDescent="0.25">
      <c r="A12" s="25" t="s">
        <v>137</v>
      </c>
      <c r="B12" s="25">
        <v>6</v>
      </c>
      <c r="C12" s="25">
        <v>631251.55404261197</v>
      </c>
      <c r="D12" s="25">
        <v>105208.59234043532</v>
      </c>
      <c r="E12" s="25">
        <v>42.958040954527227</v>
      </c>
      <c r="F12" s="25">
        <v>2.5188762346391291E-22</v>
      </c>
    </row>
    <row r="13" spans="1:9" s="25" customFormat="1" x14ac:dyDescent="0.25">
      <c r="A13" s="25" t="s">
        <v>138</v>
      </c>
      <c r="B13" s="25">
        <v>76</v>
      </c>
      <c r="C13" s="25">
        <v>186131.695957388</v>
      </c>
      <c r="D13" s="25">
        <v>2449.1012625972107</v>
      </c>
    </row>
    <row r="14" spans="1:9" s="25" customFormat="1" ht="15.75" thickBot="1" x14ac:dyDescent="0.3">
      <c r="A14" s="26" t="s">
        <v>139</v>
      </c>
      <c r="B14" s="26">
        <v>82</v>
      </c>
      <c r="C14" s="26">
        <v>817383.25</v>
      </c>
      <c r="D14" s="26"/>
      <c r="E14" s="26"/>
      <c r="F14" s="26"/>
    </row>
    <row r="15" spans="1:9" s="25" customFormat="1" ht="15.75" thickBot="1" x14ac:dyDescent="0.3"/>
    <row r="16" spans="1:9" s="25" customFormat="1" x14ac:dyDescent="0.25">
      <c r="A16" s="21"/>
      <c r="B16" s="21" t="s">
        <v>146</v>
      </c>
      <c r="C16" s="21" t="s">
        <v>70</v>
      </c>
      <c r="D16" s="21" t="s">
        <v>147</v>
      </c>
      <c r="E16" s="21" t="s">
        <v>148</v>
      </c>
      <c r="F16" s="21" t="s">
        <v>149</v>
      </c>
      <c r="G16" s="21" t="s">
        <v>150</v>
      </c>
      <c r="H16" s="21" t="s">
        <v>151</v>
      </c>
      <c r="I16" s="21" t="s">
        <v>152</v>
      </c>
    </row>
    <row r="17" spans="1:12" s="25" customFormat="1" x14ac:dyDescent="0.25">
      <c r="A17" s="25" t="s">
        <v>140</v>
      </c>
      <c r="B17" s="25">
        <v>0</v>
      </c>
      <c r="C17" s="25" t="e">
        <v>#N/A</v>
      </c>
      <c r="D17" s="25" t="e">
        <v>#N/A</v>
      </c>
      <c r="E17" s="25" t="e">
        <v>#N/A</v>
      </c>
      <c r="F17" s="25" t="e">
        <v>#N/A</v>
      </c>
      <c r="G17" s="25" t="e">
        <v>#N/A</v>
      </c>
      <c r="H17" s="25" t="e">
        <v>#N/A</v>
      </c>
      <c r="I17" s="25" t="e">
        <v>#N/A</v>
      </c>
    </row>
    <row r="18" spans="1:12" s="25" customFormat="1" x14ac:dyDescent="0.25">
      <c r="A18" s="25" t="s">
        <v>14</v>
      </c>
      <c r="B18" s="25">
        <v>4.0870729109354978E-2</v>
      </c>
      <c r="C18" s="25">
        <v>1.400678409916623E-2</v>
      </c>
      <c r="D18" s="25">
        <v>2.91792383033789</v>
      </c>
      <c r="E18" s="25">
        <v>4.6320400689777554E-3</v>
      </c>
      <c r="F18" s="25">
        <v>1.2973800869839215E-2</v>
      </c>
      <c r="G18" s="25">
        <v>6.8767657348870748E-2</v>
      </c>
      <c r="H18" s="25">
        <v>1.2973800869839215E-2</v>
      </c>
      <c r="I18" s="25">
        <v>6.8767657348870748E-2</v>
      </c>
    </row>
    <row r="19" spans="1:12" s="25" customFormat="1" x14ac:dyDescent="0.25">
      <c r="A19" s="25" t="s">
        <v>9</v>
      </c>
      <c r="B19" s="25">
        <v>23.813828824556985</v>
      </c>
      <c r="C19" s="25">
        <v>4.5618975616189053</v>
      </c>
      <c r="D19" s="25">
        <v>5.2201586078811566</v>
      </c>
      <c r="E19" s="25">
        <v>1.506904668401451E-6</v>
      </c>
      <c r="F19" s="25">
        <v>14.72802240307584</v>
      </c>
      <c r="G19" s="25">
        <v>32.89963524603813</v>
      </c>
      <c r="H19" s="25">
        <v>14.72802240307584</v>
      </c>
      <c r="I19" s="25">
        <v>32.89963524603813</v>
      </c>
    </row>
    <row r="20" spans="1:12" s="25" customFormat="1" x14ac:dyDescent="0.25">
      <c r="A20" s="25" t="s">
        <v>3</v>
      </c>
      <c r="B20" s="25">
        <v>7.0948861042250249</v>
      </c>
      <c r="C20" s="25">
        <v>6.049705105813497</v>
      </c>
      <c r="D20" s="25">
        <v>1.1727656109067457</v>
      </c>
      <c r="E20" s="25">
        <v>0.24455259588875039</v>
      </c>
      <c r="F20" s="25">
        <v>-4.9541458514511794</v>
      </c>
      <c r="G20" s="25">
        <v>19.143918059901228</v>
      </c>
      <c r="H20" s="25">
        <v>-4.9541458514511794</v>
      </c>
      <c r="I20" s="25">
        <v>19.143918059901228</v>
      </c>
    </row>
    <row r="21" spans="1:12" s="25" customFormat="1" x14ac:dyDescent="0.25">
      <c r="A21" s="25" t="s">
        <v>29</v>
      </c>
      <c r="B21" s="25">
        <v>-7.814518732588895</v>
      </c>
      <c r="C21" s="25">
        <v>2.3564984785296379</v>
      </c>
      <c r="D21" s="25">
        <v>-3.3161569183209685</v>
      </c>
      <c r="E21" s="25">
        <v>1.4013734628325661E-3</v>
      </c>
      <c r="F21" s="25">
        <v>-12.507892206945694</v>
      </c>
      <c r="G21" s="25">
        <v>-3.1211452582320955</v>
      </c>
      <c r="H21" s="25">
        <v>-12.507892206945694</v>
      </c>
      <c r="I21" s="25">
        <v>-3.1211452582320955</v>
      </c>
    </row>
    <row r="22" spans="1:12" s="25" customFormat="1" x14ac:dyDescent="0.25">
      <c r="A22" s="25" t="s">
        <v>153</v>
      </c>
      <c r="B22" s="25">
        <v>10.156779568774519</v>
      </c>
      <c r="C22" s="25">
        <v>27.872037227547828</v>
      </c>
      <c r="D22" s="25">
        <v>0.36440750584015019</v>
      </c>
      <c r="E22" s="25">
        <v>0.71656569020546002</v>
      </c>
      <c r="F22" s="25">
        <v>-45.355193552328835</v>
      </c>
      <c r="G22" s="25">
        <v>65.668752689877877</v>
      </c>
      <c r="H22" s="25">
        <v>-45.355193552328835</v>
      </c>
      <c r="I22" s="25">
        <v>65.668752689877877</v>
      </c>
    </row>
    <row r="23" spans="1:12" s="25" customFormat="1" ht="15.75" thickBot="1" x14ac:dyDescent="0.3">
      <c r="A23" s="26" t="s">
        <v>65</v>
      </c>
      <c r="B23" s="26">
        <v>3.0660450273180264</v>
      </c>
      <c r="C23" s="26">
        <v>12.499739379754121</v>
      </c>
      <c r="D23" s="26">
        <v>0.24528871636188768</v>
      </c>
      <c r="E23" s="26">
        <v>0.80689402953413647</v>
      </c>
      <c r="F23" s="26">
        <v>-21.829343523035014</v>
      </c>
      <c r="G23" s="26">
        <v>27.961433577671066</v>
      </c>
      <c r="H23" s="26">
        <v>-21.829343523035014</v>
      </c>
      <c r="I23" s="26">
        <v>27.961433577671066</v>
      </c>
    </row>
    <row r="24" spans="1:12" s="25" customFormat="1" ht="15.75" thickBot="1" x14ac:dyDescent="0.3"/>
    <row r="25" spans="1:12" s="25" customFormat="1" x14ac:dyDescent="0.25">
      <c r="A25" s="32" t="s">
        <v>14</v>
      </c>
      <c r="B25" s="27">
        <v>4.0870729109354978E-2</v>
      </c>
    </row>
    <row r="26" spans="1:12" s="25" customFormat="1" x14ac:dyDescent="0.25">
      <c r="A26" s="33" t="s">
        <v>9</v>
      </c>
      <c r="B26" s="28">
        <v>23.813828824556985</v>
      </c>
    </row>
    <row r="27" spans="1:12" s="25" customFormat="1" x14ac:dyDescent="0.25">
      <c r="A27" s="33" t="s">
        <v>3</v>
      </c>
      <c r="B27" s="28">
        <v>7.0948861042250249</v>
      </c>
    </row>
    <row r="28" spans="1:12" s="25" customFormat="1" x14ac:dyDescent="0.25">
      <c r="A28" s="33" t="s">
        <v>29</v>
      </c>
      <c r="B28" s="28">
        <v>-7.814518732588895</v>
      </c>
    </row>
    <row r="29" spans="1:12" s="25" customFormat="1" x14ac:dyDescent="0.25">
      <c r="A29" s="33" t="s">
        <v>153</v>
      </c>
      <c r="B29" s="28">
        <v>10.156779568774519</v>
      </c>
    </row>
    <row r="30" spans="1:12" s="25" customFormat="1" ht="15.75" thickBot="1" x14ac:dyDescent="0.3">
      <c r="A30" s="34" t="s">
        <v>65</v>
      </c>
      <c r="B30" s="29">
        <v>3.0660450273180264</v>
      </c>
    </row>
    <row r="31" spans="1:12" s="25" customFormat="1" x14ac:dyDescent="0.25"/>
    <row r="32" spans="1:12" s="25" customFormat="1" ht="30" x14ac:dyDescent="0.25">
      <c r="A32" s="30" t="s">
        <v>2</v>
      </c>
      <c r="B32" s="22" t="s">
        <v>12</v>
      </c>
      <c r="C32" s="23" t="s">
        <v>14</v>
      </c>
      <c r="D32" s="23" t="s">
        <v>9</v>
      </c>
      <c r="E32" s="23" t="s">
        <v>3</v>
      </c>
      <c r="F32" s="23" t="s">
        <v>29</v>
      </c>
      <c r="G32" s="23" t="s">
        <v>153</v>
      </c>
      <c r="H32" s="23" t="s">
        <v>65</v>
      </c>
      <c r="I32" s="24" t="s">
        <v>155</v>
      </c>
      <c r="K32" s="20" t="s">
        <v>156</v>
      </c>
      <c r="L32" s="20" t="s">
        <v>159</v>
      </c>
    </row>
    <row r="33" spans="1:12" s="25" customFormat="1" x14ac:dyDescent="0.25">
      <c r="A33" s="25" t="s">
        <v>42</v>
      </c>
      <c r="B33" s="25">
        <v>115</v>
      </c>
      <c r="C33" s="25">
        <v>1607.5</v>
      </c>
      <c r="D33" s="25">
        <v>4</v>
      </c>
      <c r="E33" s="25">
        <v>2</v>
      </c>
      <c r="F33" s="25">
        <v>2</v>
      </c>
      <c r="G33" s="25">
        <v>1</v>
      </c>
      <c r="H33" s="25">
        <v>1</v>
      </c>
      <c r="I33" s="25">
        <f>(B25*C33)+(B26*D33)+(B27*E33)+(B28*F33)+(G33*B29)+(B30*H33)</f>
        <v>172.73857168088088</v>
      </c>
      <c r="K33" s="25">
        <f>ABS(B33-I33)/100</f>
        <v>0.57738571680880879</v>
      </c>
      <c r="L33" s="25" t="s">
        <v>157</v>
      </c>
    </row>
    <row r="34" spans="1:12" s="25" customFormat="1" x14ac:dyDescent="0.25">
      <c r="A34" s="25" t="s">
        <v>45</v>
      </c>
      <c r="B34" s="25">
        <v>5.5</v>
      </c>
      <c r="C34" s="25">
        <v>787</v>
      </c>
      <c r="D34" s="25">
        <v>1</v>
      </c>
      <c r="E34" s="25">
        <v>1</v>
      </c>
      <c r="F34" s="25">
        <v>1</v>
      </c>
      <c r="G34" s="25">
        <v>0</v>
      </c>
      <c r="H34" s="25">
        <v>1</v>
      </c>
      <c r="I34" s="25">
        <f>(B25*C34)+(B26*D34)+(B27*E34)+(B28*F34)+(B29*G34)+(B30*H34)</f>
        <v>58.32550503257351</v>
      </c>
      <c r="K34" s="25">
        <f t="shared" ref="K34:K36" si="0">ABS(B34-I34)/100</f>
        <v>0.52825505032573505</v>
      </c>
      <c r="L34" s="25" t="s">
        <v>157</v>
      </c>
    </row>
    <row r="35" spans="1:12" s="25" customFormat="1" x14ac:dyDescent="0.25">
      <c r="A35" s="25" t="s">
        <v>44</v>
      </c>
      <c r="B35" s="25">
        <v>40</v>
      </c>
      <c r="C35" s="25">
        <v>623</v>
      </c>
      <c r="D35" s="25">
        <v>3</v>
      </c>
      <c r="E35" s="25">
        <v>3</v>
      </c>
      <c r="F35" s="25">
        <v>10</v>
      </c>
      <c r="G35" s="25">
        <v>0</v>
      </c>
      <c r="H35" s="25">
        <v>1</v>
      </c>
      <c r="I35" s="25">
        <f>(B25*C35)+(B26*D35)+(B27*E35)+(B28*F35)+(G35*B29)+(B30*H35)</f>
        <v>43.10946672290325</v>
      </c>
      <c r="K35" s="25">
        <f t="shared" si="0"/>
        <v>3.1094667229032494E-2</v>
      </c>
      <c r="L35" s="25" t="s">
        <v>158</v>
      </c>
    </row>
    <row r="36" spans="1:12" s="25" customFormat="1" x14ac:dyDescent="0.25">
      <c r="A36" s="25" t="s">
        <v>67</v>
      </c>
      <c r="B36" s="25">
        <v>91</v>
      </c>
      <c r="C36" s="25">
        <f t="shared" ref="C36" si="1">C35-B35</f>
        <v>583</v>
      </c>
      <c r="D36" s="25">
        <v>1</v>
      </c>
      <c r="E36" s="25">
        <v>2</v>
      </c>
      <c r="F36" s="25">
        <v>2</v>
      </c>
      <c r="G36" s="25">
        <v>0</v>
      </c>
      <c r="H36" s="25">
        <v>0</v>
      </c>
      <c r="I36" s="25">
        <f>(B25*C36)+(B26*D36)+(B27*E36)+(B28*F36)+(G36*B29)+(B30*H36)</f>
        <v>46.202198638583198</v>
      </c>
      <c r="K36" s="25">
        <f t="shared" si="0"/>
        <v>0.447978013614168</v>
      </c>
      <c r="L36" s="25" t="s">
        <v>157</v>
      </c>
    </row>
    <row r="37" spans="1:12" s="25" customFormat="1" x14ac:dyDescent="0.25">
      <c r="A37" s="31"/>
      <c r="B37" s="31"/>
      <c r="C37" s="31"/>
      <c r="D37" s="31"/>
      <c r="E37" s="31"/>
      <c r="F37" s="31"/>
      <c r="G37" s="31"/>
      <c r="H37" s="31"/>
      <c r="I37" s="31"/>
    </row>
    <row r="38" spans="1:12" s="25" customFormat="1" x14ac:dyDescent="0.25">
      <c r="A38" s="31"/>
      <c r="B38" s="31"/>
      <c r="C38" s="31"/>
      <c r="D38" s="31"/>
      <c r="E38" s="31"/>
      <c r="F38" s="31"/>
      <c r="G38" s="31"/>
      <c r="H38" s="31"/>
      <c r="I38"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Descripción</vt:lpstr>
      <vt:lpstr>Actividad 3</vt:lpstr>
      <vt:lpstr>Actividad 4</vt:lpstr>
      <vt:lpstr>Datos ajustados</vt:lpstr>
      <vt:lpstr>Actividad 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Germán Domínguez Solís</dc:creator>
  <cp:lastModifiedBy>Maria de los Angeles Arista Huerta</cp:lastModifiedBy>
  <dcterms:created xsi:type="dcterms:W3CDTF">2022-02-22T21:26:04Z</dcterms:created>
  <dcterms:modified xsi:type="dcterms:W3CDTF">2023-10-09T07:57:03Z</dcterms:modified>
</cp:coreProperties>
</file>