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g\Desktop\2015년 1학기\네트워크 분석 및 설계\프로젝트\"/>
    </mc:Choice>
  </mc:AlternateContent>
  <bookViews>
    <workbookView xWindow="0" yWindow="0" windowWidth="24000" windowHeight="9690"/>
  </bookViews>
  <sheets>
    <sheet name="Sheet1" sheetId="1" r:id="rId1"/>
  </sheets>
  <definedNames>
    <definedName name="_xlnm._FilterDatabase" localSheetId="0" hidden="1">Sheet1!$F$1:$F$24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F7" i="1" l="1"/>
  <c r="F4" i="1"/>
  <c r="F13" i="1"/>
  <c r="F6" i="1"/>
  <c r="F11" i="1"/>
  <c r="F5" i="1"/>
  <c r="E6" i="1"/>
  <c r="E10" i="1"/>
  <c r="E11" i="1"/>
  <c r="E9" i="1"/>
  <c r="E2" i="1"/>
  <c r="E16" i="1"/>
  <c r="E13" i="1"/>
  <c r="E4" i="1"/>
  <c r="E7" i="1"/>
  <c r="E17" i="1"/>
  <c r="E12" i="1"/>
  <c r="E8" i="1"/>
  <c r="E5" i="1"/>
  <c r="E14" i="1"/>
  <c r="E15" i="1"/>
  <c r="E3" i="1"/>
  <c r="G3" i="1"/>
  <c r="G5" i="1"/>
  <c r="G6" i="1"/>
  <c r="G10" i="1"/>
  <c r="G11" i="1"/>
  <c r="G9" i="1"/>
  <c r="G2" i="1"/>
  <c r="C35" i="1" s="1"/>
  <c r="G13" i="1"/>
  <c r="G4" i="1"/>
  <c r="G7" i="1"/>
  <c r="G17" i="1"/>
  <c r="G12" i="1"/>
  <c r="G8" i="1"/>
  <c r="G14" i="1"/>
  <c r="G15" i="1"/>
  <c r="D35" i="1" l="1"/>
  <c r="B35" i="1"/>
</calcChain>
</file>

<file path=xl/sharedStrings.xml><?xml version="1.0" encoding="utf-8"?>
<sst xmlns="http://schemas.openxmlformats.org/spreadsheetml/2006/main" count="135" uniqueCount="135">
  <si>
    <t>우정원</t>
    <phoneticPr fontId="1" type="noConversion"/>
  </si>
  <si>
    <t>공학관</t>
    <phoneticPr fontId="1" type="noConversion"/>
  </si>
  <si>
    <t>체육대학관</t>
    <phoneticPr fontId="1" type="noConversion"/>
  </si>
  <si>
    <t>외국어대</t>
    <phoneticPr fontId="1" type="noConversion"/>
  </si>
  <si>
    <t>멀티미디어교육관</t>
    <phoneticPr fontId="1" type="noConversion"/>
  </si>
  <si>
    <t>제2기숙사</t>
    <phoneticPr fontId="1" type="noConversion"/>
  </si>
  <si>
    <t>도예관</t>
    <phoneticPr fontId="1" type="noConversion"/>
  </si>
  <si>
    <t>생명과학대</t>
    <phoneticPr fontId="1" type="noConversion"/>
  </si>
  <si>
    <t>예술디자인대</t>
    <phoneticPr fontId="1" type="noConversion"/>
  </si>
  <si>
    <t>국제경영대</t>
    <phoneticPr fontId="1" type="noConversion"/>
  </si>
  <si>
    <t>학생회관</t>
    <phoneticPr fontId="1" type="noConversion"/>
  </si>
  <si>
    <t>전자정보대</t>
    <phoneticPr fontId="1" type="noConversion"/>
  </si>
  <si>
    <t>국제학관</t>
    <phoneticPr fontId="1" type="noConversion"/>
  </si>
  <si>
    <t>천문대</t>
    <phoneticPr fontId="1" type="noConversion"/>
  </si>
  <si>
    <t>교수</t>
    <phoneticPr fontId="1" type="noConversion"/>
  </si>
  <si>
    <t>학생(대학원 포함)</t>
    <phoneticPr fontId="1" type="noConversion"/>
  </si>
  <si>
    <t>교직원</t>
    <phoneticPr fontId="1" type="noConversion"/>
  </si>
  <si>
    <t>동시간 예상 최대 사용량</t>
    <phoneticPr fontId="1" type="noConversion"/>
  </si>
  <si>
    <t>총 인원</t>
    <phoneticPr fontId="1" type="noConversion"/>
  </si>
  <si>
    <t>설치 PC 수</t>
    <phoneticPr fontId="1" type="noConversion"/>
  </si>
  <si>
    <t>중앙도서관</t>
    <phoneticPr fontId="1" type="noConversion"/>
  </si>
  <si>
    <t>실험연구동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</si>
  <si>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</si>
  <si>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</si>
  <si>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</si>
  <si>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163.180.0.</t>
    <phoneticPr fontId="1" type="noConversion"/>
  </si>
  <si>
    <t>163.180.0.1/21</t>
    <phoneticPr fontId="1" type="noConversion"/>
  </si>
  <si>
    <t>x.x.00000111.x</t>
    <phoneticPr fontId="1" type="noConversion"/>
  </si>
  <si>
    <t>163.180.7.254/21</t>
    <phoneticPr fontId="1" type="noConversion"/>
  </si>
  <si>
    <t>x.x.00001111.x</t>
    <phoneticPr fontId="1" type="noConversion"/>
  </si>
  <si>
    <t>163.180.8.1/21</t>
    <phoneticPr fontId="1" type="noConversion"/>
  </si>
  <si>
    <t>x.x.00010001.x</t>
    <phoneticPr fontId="1" type="noConversion"/>
  </si>
  <si>
    <t>x.x.00010011.x</t>
    <phoneticPr fontId="1" type="noConversion"/>
  </si>
  <si>
    <t>163.180.15.254/21</t>
    <phoneticPr fontId="1" type="noConversion"/>
  </si>
  <si>
    <t>163.180.16.1/23</t>
    <phoneticPr fontId="1" type="noConversion"/>
  </si>
  <si>
    <t>163.180.17.254/23</t>
    <phoneticPr fontId="1" type="noConversion"/>
  </si>
  <si>
    <t>163.180.18.1/23</t>
    <phoneticPr fontId="1" type="noConversion"/>
  </si>
  <si>
    <t>163.180.19.254/23</t>
    <phoneticPr fontId="1" type="noConversion"/>
  </si>
  <si>
    <t>163.180.20.1/23</t>
    <phoneticPr fontId="1" type="noConversion"/>
  </si>
  <si>
    <t>x.x.00010101.x</t>
    <phoneticPr fontId="1" type="noConversion"/>
  </si>
  <si>
    <t>163.180.22.1/23</t>
    <phoneticPr fontId="1" type="noConversion"/>
  </si>
  <si>
    <t>x.x.00010111.x</t>
    <phoneticPr fontId="1" type="noConversion"/>
  </si>
  <si>
    <t>x.x.00011001.x</t>
    <phoneticPr fontId="1" type="noConversion"/>
  </si>
  <si>
    <t>163.180.24.1/23</t>
    <phoneticPr fontId="1" type="noConversion"/>
  </si>
  <si>
    <t>x.x.00011010.x</t>
    <phoneticPr fontId="1" type="noConversion"/>
  </si>
  <si>
    <t>163.180.25.254/23</t>
    <phoneticPr fontId="1" type="noConversion"/>
  </si>
  <si>
    <t>163.180.21.254/23</t>
    <phoneticPr fontId="1" type="noConversion"/>
  </si>
  <si>
    <t>163.180.23.254/23</t>
    <phoneticPr fontId="1" type="noConversion"/>
  </si>
  <si>
    <t>x.x.00011011.10000000</t>
    <phoneticPr fontId="1" type="noConversion"/>
  </si>
  <si>
    <t>x.x.00011100.00000000</t>
    <phoneticPr fontId="1" type="noConversion"/>
  </si>
  <si>
    <t>163.180.26.1/24</t>
    <phoneticPr fontId="1" type="noConversion"/>
  </si>
  <si>
    <t>163.180.26.254/24</t>
    <phoneticPr fontId="1" type="noConversion"/>
  </si>
  <si>
    <t>163.180.27.1/25</t>
    <phoneticPr fontId="1" type="noConversion"/>
  </si>
  <si>
    <t>163.180.27.129/25</t>
    <phoneticPr fontId="1" type="noConversion"/>
  </si>
  <si>
    <t>163.180.27.254/25</t>
    <phoneticPr fontId="1" type="noConversion"/>
  </si>
  <si>
    <t>163.180.28.1/25</t>
    <phoneticPr fontId="1" type="noConversion"/>
  </si>
  <si>
    <t>x.x.00011100.10000000</t>
    <phoneticPr fontId="1" type="noConversion"/>
  </si>
  <si>
    <t>163.180.28.129/25</t>
    <phoneticPr fontId="1" type="noConversion"/>
  </si>
  <si>
    <t>163.180.28.254/25</t>
    <phoneticPr fontId="1" type="noConversion"/>
  </si>
  <si>
    <t>x.x.00011101.00000000</t>
    <phoneticPr fontId="1" type="noConversion"/>
  </si>
  <si>
    <t>163.180.29.1/26</t>
    <phoneticPr fontId="1" type="noConversion"/>
  </si>
  <si>
    <t>x.x.00011101.01000000</t>
    <phoneticPr fontId="1" type="noConversion"/>
  </si>
  <si>
    <t>x.x.00011101.01100000</t>
    <phoneticPr fontId="1" type="noConversion"/>
  </si>
  <si>
    <t>163.180.29.62/26</t>
    <phoneticPr fontId="1" type="noConversion"/>
  </si>
  <si>
    <t>163.180.28.126/25</t>
    <phoneticPr fontId="1" type="noConversion"/>
  </si>
  <si>
    <t>163.180.27.126/25</t>
    <phoneticPr fontId="1" type="noConversion"/>
  </si>
  <si>
    <t>163.180.29.65/27</t>
    <phoneticPr fontId="1" type="noConversion"/>
  </si>
  <si>
    <t>163.180.29.94/27</t>
    <phoneticPr fontId="1" type="noConversion"/>
  </si>
  <si>
    <t>x.x.00011101.01110000</t>
    <phoneticPr fontId="1" type="noConversion"/>
  </si>
  <si>
    <t>163.180.29.97/28</t>
    <phoneticPr fontId="1" type="noConversion"/>
  </si>
  <si>
    <t>163.180.29.110/28</t>
    <phoneticPr fontId="1" type="noConversion"/>
  </si>
  <si>
    <t>x.x.00011101.10000000</t>
    <phoneticPr fontId="1" type="noConversion"/>
  </si>
  <si>
    <t>163.180.29.126/28</t>
    <phoneticPr fontId="1" type="noConversion"/>
  </si>
  <si>
    <t>163.180.29.113/28</t>
    <phoneticPr fontId="1" type="noConversion"/>
  </si>
  <si>
    <t>x.x.00011101.10000100</t>
    <phoneticPr fontId="1" type="noConversion"/>
  </si>
  <si>
    <t>163.180.29.129/30</t>
    <phoneticPr fontId="1" type="noConversion"/>
  </si>
  <si>
    <t>163.180.29.130/30</t>
    <phoneticPr fontId="1" type="noConversion"/>
  </si>
  <si>
    <t>x.x.00011101.10001000</t>
    <phoneticPr fontId="1" type="noConversion"/>
  </si>
  <si>
    <t>163.180.29.133/30</t>
    <phoneticPr fontId="1" type="noConversion"/>
  </si>
  <si>
    <t>163.180.29.134/30</t>
    <phoneticPr fontId="1" type="noConversion"/>
  </si>
  <si>
    <t>x.x.00011101.10001100</t>
    <phoneticPr fontId="1" type="noConversion"/>
  </si>
  <si>
    <t>163.180.29.137/30</t>
    <phoneticPr fontId="1" type="noConversion"/>
  </si>
  <si>
    <t>163.180.29.138/30</t>
    <phoneticPr fontId="1" type="noConversion"/>
  </si>
  <si>
    <t>Network Add</t>
    <phoneticPr fontId="1" type="noConversion"/>
  </si>
  <si>
    <t>Broadcast Add</t>
    <phoneticPr fontId="1" type="noConversion"/>
  </si>
  <si>
    <t>163.180.0.0</t>
    <phoneticPr fontId="1" type="noConversion"/>
  </si>
  <si>
    <t>163.180.7.255</t>
    <phoneticPr fontId="1" type="noConversion"/>
  </si>
  <si>
    <t>163.180.8.0</t>
    <phoneticPr fontId="1" type="noConversion"/>
  </si>
  <si>
    <t>163.180.15.255</t>
    <phoneticPr fontId="1" type="noConversion"/>
  </si>
  <si>
    <t>163.180.16.0</t>
    <phoneticPr fontId="1" type="noConversion"/>
  </si>
  <si>
    <t>163.180.17.255</t>
    <phoneticPr fontId="1" type="noConversion"/>
  </si>
  <si>
    <t>163.180.18.0</t>
    <phoneticPr fontId="1" type="noConversion"/>
  </si>
  <si>
    <t>163.180.19.255</t>
    <phoneticPr fontId="1" type="noConversion"/>
  </si>
  <si>
    <t>163.180.20.0</t>
    <phoneticPr fontId="1" type="noConversion"/>
  </si>
  <si>
    <t>163.180.21.255</t>
    <phoneticPr fontId="1" type="noConversion"/>
  </si>
  <si>
    <t>163.180.22.0</t>
    <phoneticPr fontId="1" type="noConversion"/>
  </si>
  <si>
    <t>163.180.23.255</t>
    <phoneticPr fontId="1" type="noConversion"/>
  </si>
  <si>
    <t>163.180.24.0</t>
    <phoneticPr fontId="1" type="noConversion"/>
  </si>
  <si>
    <t>163.180.25.255</t>
    <phoneticPr fontId="1" type="noConversion"/>
  </si>
  <si>
    <t>163.180.26.0</t>
    <phoneticPr fontId="1" type="noConversion"/>
  </si>
  <si>
    <t>163.180.26.255</t>
    <phoneticPr fontId="1" type="noConversion"/>
  </si>
  <si>
    <t>163.180.27.0</t>
    <phoneticPr fontId="1" type="noConversion"/>
  </si>
  <si>
    <t>163.180.27.127</t>
    <phoneticPr fontId="1" type="noConversion"/>
  </si>
  <si>
    <t>163.180.27.128</t>
    <phoneticPr fontId="1" type="noConversion"/>
  </si>
  <si>
    <t>163.180.27.255</t>
    <phoneticPr fontId="1" type="noConversion"/>
  </si>
  <si>
    <t>163.180.28.0</t>
    <phoneticPr fontId="1" type="noConversion"/>
  </si>
  <si>
    <t>163.180.28.127</t>
    <phoneticPr fontId="1" type="noConversion"/>
  </si>
  <si>
    <t>163.180.28.128</t>
    <phoneticPr fontId="1" type="noConversion"/>
  </si>
  <si>
    <t>163.180.28.255</t>
    <phoneticPr fontId="1" type="noConversion"/>
  </si>
  <si>
    <t>163.180.29.0</t>
    <phoneticPr fontId="1" type="noConversion"/>
  </si>
  <si>
    <t>163.180.29.63</t>
    <phoneticPr fontId="1" type="noConversion"/>
  </si>
  <si>
    <t>163.180.29.64</t>
    <phoneticPr fontId="1" type="noConversion"/>
  </si>
  <si>
    <t>163.180.29.95</t>
    <phoneticPr fontId="1" type="noConversion"/>
  </si>
  <si>
    <t>163.180.29.96</t>
    <phoneticPr fontId="1" type="noConversion"/>
  </si>
  <si>
    <t>163.180.29.111</t>
    <phoneticPr fontId="1" type="noConversion"/>
  </si>
  <si>
    <t>163.180.29.112</t>
    <phoneticPr fontId="1" type="noConversion"/>
  </si>
  <si>
    <t>163.180.29.127</t>
    <phoneticPr fontId="1" type="noConversion"/>
  </si>
  <si>
    <t>163.180.29.128</t>
    <phoneticPr fontId="1" type="noConversion"/>
  </si>
  <si>
    <t>163.180.29.131</t>
    <phoneticPr fontId="1" type="noConversion"/>
  </si>
  <si>
    <t>163.180.29.132</t>
    <phoneticPr fontId="1" type="noConversion"/>
  </si>
  <si>
    <t>163.180.29.135</t>
    <phoneticPr fontId="1" type="noConversion"/>
  </si>
  <si>
    <t>163.180.29.136</t>
    <phoneticPr fontId="1" type="noConversion"/>
  </si>
  <si>
    <t>163.180.29.139</t>
    <phoneticPr fontId="1" type="noConversion"/>
  </si>
  <si>
    <t>Serial1-sub</t>
    <phoneticPr fontId="1" type="noConversion"/>
  </si>
  <si>
    <t>Serial1-main</t>
    <phoneticPr fontId="1" type="noConversion"/>
  </si>
  <si>
    <t>Serial2-main</t>
    <phoneticPr fontId="1" type="noConversion"/>
  </si>
  <si>
    <t>Serial2-sub</t>
    <phoneticPr fontId="1" type="noConversion"/>
  </si>
  <si>
    <t>Serial3-Main</t>
    <phoneticPr fontId="1" type="noConversion"/>
  </si>
  <si>
    <t>Serial3-sub</t>
    <phoneticPr fontId="1" type="noConversion"/>
  </si>
  <si>
    <t>163.180.29.141/30</t>
    <phoneticPr fontId="1" type="noConversion"/>
  </si>
  <si>
    <t>163.180.29.145/30</t>
    <phoneticPr fontId="1" type="noConversion"/>
  </si>
  <si>
    <t>163.180.29.149/30</t>
    <phoneticPr fontId="1" type="noConversion"/>
  </si>
  <si>
    <t>163.180.29.142/30</t>
    <phoneticPr fontId="1" type="noConversion"/>
  </si>
  <si>
    <t>163.180.29.146/30</t>
    <phoneticPr fontId="1" type="noConversion"/>
  </si>
  <si>
    <t>163.180.29.150/30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</si>
</sst>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E1" workbookViewId="0">
      <selection activeCell="H10" sqref="H10"/>
    </sheetView>
  </sheetViews>
  <sheetFormatPr defaultRowHeight="16.5" x14ac:dyDescent="0.3"/>
  <cols>
    <col min="1" max="2" width="17.25" bestFit="1" customWidth="1"/>
    <col min="5" max="5" width="11.625" customWidth="1"/>
    <col min="6" max="6" width="14.125" customWidth="1"/>
    <col min="7" max="7" width="23.5" bestFit="1" customWidth="1"/>
    <col min="8" max="8" width="23" customWidth="1"/>
    <col min="9" max="9" width="18.875" customWidth="1"/>
    <col min="10" max="10" width="21.5" bestFit="1" customWidth="1"/>
    <col min="11" max="11" width="13.625" bestFit="1" customWidth="1"/>
    <col min="12" max="12" width="14.25" bestFit="1" customWidth="1"/>
  </cols>
  <sheetData>
    <row r="1" spans="1:12" x14ac:dyDescent="0.3">
      <c r="B1" s="2" t="s">
        <v>15</v>
      </c>
      <c r="C1" s="2" t="s">
        <v>14</v>
      </c>
      <c r="D1" s="2" t="s">
        <v>16</v>
      </c>
      <c r="E1" s="2" t="s">
        <v>18</v>
      </c>
      <c r="F1" s="2" t="s">
        <v>19</v>
      </c>
      <c r="G1" s="2" t="s">
        <v>17</v>
      </c>
      <c r="H1" s="2" t="s">
        <v>25</v>
      </c>
      <c r="I1" s="2"/>
      <c r="J1">
        <v>8421</v>
      </c>
      <c r="K1" s="2" t="s">
        <v>83</v>
      </c>
      <c r="L1" s="2" t="s">
        <v>84</v>
      </c>
    </row>
    <row r="2" spans="1:12" x14ac:dyDescent="0.3">
      <c r="A2" t="s">
        <v>5</v>
      </c>
      <c r="B2">
        <v>2400</v>
      </c>
      <c r="C2">
        <v>0</v>
      </c>
      <c r="D2">
        <v>4</v>
      </c>
      <c r="E2">
        <f t="shared" ref="E2:E17" si="0">SUM(B2:D2)</f>
        <v>2404</v>
      </c>
      <c r="F2">
        <v>2010</v>
      </c>
      <c r="G2">
        <f>B2*0.3 + C2*0.4 + D2</f>
        <v>724</v>
      </c>
      <c r="H2" s="2" t="s">
        <v>26</v>
      </c>
      <c r="I2" s="2" t="s">
        <v>28</v>
      </c>
      <c r="J2" t="s">
        <v>27</v>
      </c>
      <c r="K2" s="2" t="s">
        <v>85</v>
      </c>
      <c r="L2" s="2" t="s">
        <v>86</v>
      </c>
    </row>
    <row r="3" spans="1:12" x14ac:dyDescent="0.3">
      <c r="A3" t="s">
        <v>0</v>
      </c>
      <c r="B3">
        <v>2000</v>
      </c>
      <c r="C3">
        <v>0</v>
      </c>
      <c r="D3">
        <v>2</v>
      </c>
      <c r="E3">
        <f t="shared" si="0"/>
        <v>2002</v>
      </c>
      <c r="F3">
        <v>2002</v>
      </c>
      <c r="G3">
        <f>B3*0.3 + C3*0.4 + D3</f>
        <v>602</v>
      </c>
      <c r="H3" s="2" t="s">
        <v>30</v>
      </c>
      <c r="I3" s="2" t="s">
        <v>33</v>
      </c>
      <c r="J3" t="s">
        <v>29</v>
      </c>
      <c r="K3" s="2" t="s">
        <v>87</v>
      </c>
      <c r="L3" s="2" t="s">
        <v>88</v>
      </c>
    </row>
    <row r="4" spans="1:12" x14ac:dyDescent="0.3">
      <c r="A4" t="s">
        <v>21</v>
      </c>
      <c r="B4">
        <v>500</v>
      </c>
      <c r="C4">
        <v>25</v>
      </c>
      <c r="D4">
        <v>0</v>
      </c>
      <c r="E4">
        <f t="shared" si="0"/>
        <v>525</v>
      </c>
      <c r="F4">
        <f>500</f>
        <v>500</v>
      </c>
      <c r="G4">
        <f>B4*0.3 + C4*0.4 + D4</f>
        <v>160</v>
      </c>
      <c r="H4" s="2" t="s">
        <v>34</v>
      </c>
      <c r="I4" s="2" t="s">
        <v>35</v>
      </c>
      <c r="J4" t="s">
        <v>31</v>
      </c>
      <c r="K4" s="2" t="s">
        <v>89</v>
      </c>
      <c r="L4" s="2" t="s">
        <v>90</v>
      </c>
    </row>
    <row r="5" spans="1:12" x14ac:dyDescent="0.3">
      <c r="A5" t="s">
        <v>11</v>
      </c>
      <c r="B5">
        <v>1923</v>
      </c>
      <c r="C5">
        <v>137</v>
      </c>
      <c r="D5">
        <v>10</v>
      </c>
      <c r="E5">
        <f t="shared" si="0"/>
        <v>2070</v>
      </c>
      <c r="F5">
        <f>250+137+50+10+50</f>
        <v>497</v>
      </c>
      <c r="G5" s="1">
        <f>B5*0.33+C5*0.4+D142</f>
        <v>689.39</v>
      </c>
      <c r="H5" s="2" t="s">
        <v>36</v>
      </c>
      <c r="I5" s="2" t="s">
        <v>37</v>
      </c>
      <c r="J5" t="s">
        <v>32</v>
      </c>
      <c r="K5" s="2" t="s">
        <v>91</v>
      </c>
      <c r="L5" s="2" t="s">
        <v>92</v>
      </c>
    </row>
    <row r="6" spans="1:12" x14ac:dyDescent="0.3">
      <c r="A6" t="s">
        <v>1</v>
      </c>
      <c r="B6">
        <v>3111</v>
      </c>
      <c r="C6">
        <v>178</v>
      </c>
      <c r="D6">
        <v>20</v>
      </c>
      <c r="E6">
        <f t="shared" si="0"/>
        <v>3309</v>
      </c>
      <c r="F6">
        <f>178+20+200</f>
        <v>398</v>
      </c>
      <c r="G6">
        <f t="shared" ref="G6:G17" si="1">B6*0.3 + C6*0.4 + D6</f>
        <v>1024.5</v>
      </c>
      <c r="H6" s="2" t="s">
        <v>38</v>
      </c>
      <c r="I6" s="2" t="s">
        <v>46</v>
      </c>
      <c r="J6" t="s">
        <v>39</v>
      </c>
      <c r="K6" s="2" t="s">
        <v>93</v>
      </c>
      <c r="L6" s="2" t="s">
        <v>94</v>
      </c>
    </row>
    <row r="7" spans="1:12" x14ac:dyDescent="0.3">
      <c r="A7" t="s">
        <v>8</v>
      </c>
      <c r="B7">
        <v>1314</v>
      </c>
      <c r="C7">
        <v>84</v>
      </c>
      <c r="D7">
        <v>10</v>
      </c>
      <c r="E7">
        <f t="shared" si="0"/>
        <v>1408</v>
      </c>
      <c r="F7">
        <f>84+10+200</f>
        <v>294</v>
      </c>
      <c r="G7">
        <f t="shared" si="1"/>
        <v>437.8</v>
      </c>
      <c r="H7" s="2" t="s">
        <v>40</v>
      </c>
      <c r="I7" s="2" t="s">
        <v>47</v>
      </c>
      <c r="J7" t="s">
        <v>41</v>
      </c>
      <c r="K7" s="2" t="s">
        <v>95</v>
      </c>
      <c r="L7" s="2" t="s">
        <v>96</v>
      </c>
    </row>
    <row r="8" spans="1:12" x14ac:dyDescent="0.3">
      <c r="A8" t="s">
        <v>20</v>
      </c>
      <c r="B8">
        <v>250</v>
      </c>
      <c r="C8">
        <v>0</v>
      </c>
      <c r="D8">
        <v>30</v>
      </c>
      <c r="E8">
        <f t="shared" si="0"/>
        <v>280</v>
      </c>
      <c r="F8">
        <v>280</v>
      </c>
      <c r="G8">
        <f t="shared" si="1"/>
        <v>105</v>
      </c>
      <c r="H8" s="2" t="s">
        <v>43</v>
      </c>
      <c r="I8" s="2" t="s">
        <v>45</v>
      </c>
      <c r="J8" t="s">
        <v>42</v>
      </c>
      <c r="K8" s="2" t="s">
        <v>97</v>
      </c>
      <c r="L8" s="2" t="s">
        <v>98</v>
      </c>
    </row>
    <row r="9" spans="1:12" x14ac:dyDescent="0.3">
      <c r="A9" t="s">
        <v>4</v>
      </c>
      <c r="B9">
        <v>200</v>
      </c>
      <c r="C9">
        <v>20</v>
      </c>
      <c r="D9">
        <v>20</v>
      </c>
      <c r="E9">
        <f t="shared" si="0"/>
        <v>240</v>
      </c>
      <c r="F9">
        <v>240</v>
      </c>
      <c r="G9">
        <f t="shared" si="1"/>
        <v>88</v>
      </c>
      <c r="H9" s="2" t="s">
        <v>50</v>
      </c>
      <c r="I9" s="2" t="s">
        <v>51</v>
      </c>
      <c r="J9" t="s">
        <v>44</v>
      </c>
      <c r="K9" s="2" t="s">
        <v>99</v>
      </c>
      <c r="L9" s="2" t="s">
        <v>100</v>
      </c>
    </row>
    <row r="10" spans="1:12" x14ac:dyDescent="0.3">
      <c r="A10" t="s">
        <v>2</v>
      </c>
      <c r="B10">
        <v>1405</v>
      </c>
      <c r="C10">
        <v>82</v>
      </c>
      <c r="D10">
        <v>8</v>
      </c>
      <c r="E10">
        <f t="shared" si="0"/>
        <v>1495</v>
      </c>
      <c r="F10">
        <v>120</v>
      </c>
      <c r="G10">
        <f t="shared" si="1"/>
        <v>462.3</v>
      </c>
      <c r="H10" s="2" t="s">
        <v>52</v>
      </c>
      <c r="I10" s="2" t="s">
        <v>65</v>
      </c>
      <c r="J10" t="s">
        <v>48</v>
      </c>
      <c r="K10" s="2" t="s">
        <v>101</v>
      </c>
      <c r="L10" s="2" t="s">
        <v>102</v>
      </c>
    </row>
    <row r="11" spans="1:12" x14ac:dyDescent="0.3">
      <c r="A11" t="s">
        <v>3</v>
      </c>
      <c r="B11">
        <v>1435</v>
      </c>
      <c r="C11">
        <v>56</v>
      </c>
      <c r="D11">
        <v>8</v>
      </c>
      <c r="E11">
        <f t="shared" si="0"/>
        <v>1499</v>
      </c>
      <c r="F11">
        <f>56+8+30</f>
        <v>94</v>
      </c>
      <c r="G11">
        <f t="shared" si="1"/>
        <v>460.9</v>
      </c>
      <c r="H11" s="2" t="s">
        <v>53</v>
      </c>
      <c r="I11" s="2" t="s">
        <v>54</v>
      </c>
      <c r="J11" t="s">
        <v>49</v>
      </c>
      <c r="K11" s="2" t="s">
        <v>103</v>
      </c>
      <c r="L11" s="2" t="s">
        <v>104</v>
      </c>
    </row>
    <row r="12" spans="1:12" x14ac:dyDescent="0.3">
      <c r="A12" t="s">
        <v>10</v>
      </c>
      <c r="B12">
        <v>50</v>
      </c>
      <c r="C12">
        <v>0</v>
      </c>
      <c r="D12">
        <v>20</v>
      </c>
      <c r="E12">
        <f t="shared" si="0"/>
        <v>70</v>
      </c>
      <c r="F12">
        <v>70</v>
      </c>
      <c r="G12">
        <f t="shared" si="1"/>
        <v>35</v>
      </c>
      <c r="H12" s="2" t="s">
        <v>55</v>
      </c>
      <c r="I12" s="2" t="s">
        <v>64</v>
      </c>
      <c r="J12" t="s">
        <v>56</v>
      </c>
      <c r="K12" s="2" t="s">
        <v>105</v>
      </c>
      <c r="L12" s="2" t="s">
        <v>106</v>
      </c>
    </row>
    <row r="13" spans="1:12" x14ac:dyDescent="0.3">
      <c r="A13" t="s">
        <v>7</v>
      </c>
      <c r="B13">
        <v>818</v>
      </c>
      <c r="C13">
        <v>29</v>
      </c>
      <c r="D13">
        <v>8</v>
      </c>
      <c r="E13">
        <f t="shared" si="0"/>
        <v>855</v>
      </c>
      <c r="F13">
        <f>29+8+30</f>
        <v>67</v>
      </c>
      <c r="G13">
        <f t="shared" si="1"/>
        <v>265</v>
      </c>
      <c r="H13" s="2" t="s">
        <v>57</v>
      </c>
      <c r="I13" s="2" t="s">
        <v>58</v>
      </c>
      <c r="J13" t="s">
        <v>59</v>
      </c>
      <c r="K13" s="2" t="s">
        <v>107</v>
      </c>
      <c r="L13" s="2" t="s">
        <v>108</v>
      </c>
    </row>
    <row r="14" spans="1:12" x14ac:dyDescent="0.3">
      <c r="A14" t="s">
        <v>12</v>
      </c>
      <c r="B14">
        <v>588</v>
      </c>
      <c r="C14">
        <v>23</v>
      </c>
      <c r="D14">
        <v>5</v>
      </c>
      <c r="E14">
        <f t="shared" si="0"/>
        <v>616</v>
      </c>
      <c r="F14">
        <v>40</v>
      </c>
      <c r="G14">
        <f t="shared" si="1"/>
        <v>190.6</v>
      </c>
      <c r="H14" s="2" t="s">
        <v>60</v>
      </c>
      <c r="I14" s="2" t="s">
        <v>63</v>
      </c>
      <c r="J14" t="s">
        <v>61</v>
      </c>
      <c r="K14" s="2" t="s">
        <v>109</v>
      </c>
      <c r="L14" s="2" t="s">
        <v>110</v>
      </c>
    </row>
    <row r="15" spans="1:12" x14ac:dyDescent="0.3">
      <c r="A15" t="s">
        <v>13</v>
      </c>
      <c r="B15">
        <v>5</v>
      </c>
      <c r="C15">
        <v>11</v>
      </c>
      <c r="D15">
        <v>3</v>
      </c>
      <c r="E15">
        <f t="shared" si="0"/>
        <v>19</v>
      </c>
      <c r="F15">
        <v>15</v>
      </c>
      <c r="G15">
        <f t="shared" si="1"/>
        <v>8.9</v>
      </c>
      <c r="H15" s="2" t="s">
        <v>66</v>
      </c>
      <c r="I15" s="2" t="s">
        <v>67</v>
      </c>
      <c r="J15" t="s">
        <v>62</v>
      </c>
      <c r="K15" s="2" t="s">
        <v>111</v>
      </c>
      <c r="L15" s="2" t="s">
        <v>112</v>
      </c>
    </row>
    <row r="16" spans="1:12" x14ac:dyDescent="0.3">
      <c r="A16" t="s">
        <v>6</v>
      </c>
      <c r="B16">
        <v>39</v>
      </c>
      <c r="C16">
        <v>9</v>
      </c>
      <c r="D16">
        <v>0</v>
      </c>
      <c r="E16">
        <f t="shared" si="0"/>
        <v>48</v>
      </c>
      <c r="F16">
        <v>10</v>
      </c>
      <c r="G16">
        <f t="shared" si="1"/>
        <v>15.299999999999999</v>
      </c>
      <c r="H16" s="2" t="s">
        <v>69</v>
      </c>
      <c r="I16" s="2" t="s">
        <v>70</v>
      </c>
      <c r="J16" t="s">
        <v>68</v>
      </c>
      <c r="K16" s="2" t="s">
        <v>113</v>
      </c>
      <c r="L16" s="2" t="s">
        <v>114</v>
      </c>
    </row>
    <row r="17" spans="1:12" x14ac:dyDescent="0.3">
      <c r="A17" t="s">
        <v>9</v>
      </c>
      <c r="B17">
        <v>14</v>
      </c>
      <c r="C17">
        <v>0</v>
      </c>
      <c r="D17">
        <v>0</v>
      </c>
      <c r="E17">
        <f t="shared" si="0"/>
        <v>14</v>
      </c>
      <c r="F17">
        <v>10</v>
      </c>
      <c r="G17">
        <f t="shared" si="1"/>
        <v>4.2</v>
      </c>
      <c r="H17" s="2" t="s">
        <v>73</v>
      </c>
      <c r="I17" s="2" t="s">
        <v>72</v>
      </c>
      <c r="J17" t="s">
        <v>71</v>
      </c>
      <c r="K17" s="2" t="s">
        <v>115</v>
      </c>
      <c r="L17" s="2" t="s">
        <v>116</v>
      </c>
    </row>
    <row r="18" spans="1:12" x14ac:dyDescent="0.3">
      <c r="A18" t="s">
        <v>124</v>
      </c>
      <c r="H18" s="2" t="s">
        <v>75</v>
      </c>
      <c r="I18" s="2" t="s">
        <v>76</v>
      </c>
      <c r="J18" t="s">
        <v>74</v>
      </c>
      <c r="K18" s="2" t="s">
        <v>117</v>
      </c>
      <c r="L18" s="2" t="s">
        <v>118</v>
      </c>
    </row>
    <row r="19" spans="1:12" x14ac:dyDescent="0.3">
      <c r="A19" t="s">
        <v>123</v>
      </c>
      <c r="H19" s="2" t="s">
        <v>78</v>
      </c>
      <c r="I19" s="2" t="s">
        <v>79</v>
      </c>
      <c r="J19" t="s">
        <v>77</v>
      </c>
      <c r="K19" s="2" t="s">
        <v>119</v>
      </c>
      <c r="L19" s="2" t="s">
        <v>120</v>
      </c>
    </row>
    <row r="20" spans="1:12" x14ac:dyDescent="0.3">
      <c r="A20" t="s">
        <v>125</v>
      </c>
      <c r="H20" s="2" t="s">
        <v>81</v>
      </c>
      <c r="I20" s="2" t="s">
        <v>82</v>
      </c>
      <c r="J20" t="s">
        <v>80</v>
      </c>
      <c r="K20" s="2" t="s">
        <v>121</v>
      </c>
      <c r="L20" s="2" t="s">
        <v>122</v>
      </c>
    </row>
    <row r="21" spans="1:12" x14ac:dyDescent="0.3">
      <c r="A21" t="s">
        <v>126</v>
      </c>
      <c r="H21" s="2" t="s">
        <v>129</v>
      </c>
      <c r="I21" s="2" t="s">
        <v>132</v>
      </c>
    </row>
    <row r="22" spans="1:12" x14ac:dyDescent="0.3">
      <c r="A22" t="s">
        <v>127</v>
      </c>
      <c r="H22" s="2" t="s">
        <v>130</v>
      </c>
      <c r="I22" s="2" t="s">
        <v>133</v>
      </c>
    </row>
    <row r="23" spans="1:12" x14ac:dyDescent="0.3">
      <c r="A23" t="s">
        <v>128</v>
      </c>
      <c r="H23" s="2" t="s">
        <v>131</v>
      </c>
      <c r="I23" s="2" t="s">
        <v>134</v>
      </c>
    </row>
    <row r="24" spans="1:12" x14ac:dyDescent="0.3">
      <c r="H24" s="2"/>
    </row>
    <row r="31" spans="1:12" x14ac:dyDescent="0.3">
      <c r="B31">
        <v>433</v>
      </c>
      <c r="C31">
        <v>44</v>
      </c>
    </row>
    <row r="32" spans="1:12" x14ac:dyDescent="0.3">
      <c r="B32">
        <v>1490</v>
      </c>
      <c r="C32">
        <v>93</v>
      </c>
    </row>
    <row r="34" spans="2:4" x14ac:dyDescent="0.3">
      <c r="B34" t="s">
        <v>22</v>
      </c>
      <c r="C34" t="s">
        <v>23</v>
      </c>
      <c r="D34" t="s">
        <v>24</v>
      </c>
    </row>
    <row r="35" spans="2:4" x14ac:dyDescent="0.3">
      <c r="B35" s="1">
        <f>SUM(G16,G14,G17,G15,G13,G10)</f>
        <v>946.3</v>
      </c>
      <c r="C35">
        <f>SUM(G2,G5,G6,G7,)</f>
        <v>2875.69</v>
      </c>
      <c r="D35">
        <f>SUM(G4,G3,G8,G11,G12,G9)</f>
        <v>1450.9</v>
      </c>
    </row>
  </sheetData>
  <autoFilter ref="F1:F24">
    <sortState ref="A2:G24">
      <sortCondition descending="1" ref="F1:F2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SSang</dc:creator>
  <cp:lastModifiedBy>SSang</cp:lastModifiedBy>
  <dcterms:created xsi:type="dcterms:W3CDTF">2015-06-05T03:51:20Z</dcterms:created>
  <dcterms:modified xsi:type="dcterms:W3CDTF">2015-06-12T13:57:55Z</dcterms:modified>
</cp:coreProperties>
</file>