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Commodity!$B$1:$F$13</definedName>
    <definedName name="_xlnm._FilterDatabase" localSheetId="7" hidden="1">DSM!$A$1:$G$1</definedName>
    <definedName name="_xlnm._FilterDatabase" localSheetId="3">Process!$A$1:$M$8</definedName>
    <definedName name="_xlnm._FilterDatabase" localSheetId="4" hidden="1">'Process-Commodity'!$A$1:$E$4</definedName>
    <definedName name="_xlnm._FilterDatabase" localSheetId="6" hidden="1">Storage!$A$1:$T$1</definedName>
    <definedName name="_xlnm._FilterDatabase" localSheetId="5" hidden="1">Transmission!$A$1:$M$4</definedName>
  </definedNames>
  <calcPr calcId="152511"/>
</workbook>
</file>

<file path=xl/calcChain.xml><?xml version="1.0" encoding="utf-8"?>
<calcChain xmlns="http://schemas.openxmlformats.org/spreadsheetml/2006/main">
  <c r="E7" i="10" l="1"/>
  <c r="E8" i="10"/>
  <c r="E6" i="10" l="1"/>
  <c r="E5" i="10"/>
  <c r="I2" i="6" l="1"/>
  <c r="B4" i="14" l="1"/>
  <c r="F8" i="6" l="1"/>
  <c r="F5" i="6"/>
  <c r="F2" i="6"/>
  <c r="J8" i="6" l="1"/>
  <c r="I8" i="6"/>
  <c r="J5" i="6"/>
  <c r="I5" i="6"/>
  <c r="J2" i="6"/>
  <c r="H8" i="6" l="1"/>
  <c r="H5" i="6"/>
  <c r="H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10" i="5" l="1"/>
  <c r="E10" i="5"/>
  <c r="D10" i="5"/>
  <c r="F2" i="5"/>
  <c r="E2" i="5"/>
  <c r="D2" i="5"/>
  <c r="F6" i="5"/>
  <c r="E6" i="5"/>
  <c r="D6" i="5"/>
</calcChain>
</file>

<file path=xl/sharedStrings.xml><?xml version="1.0" encoding="utf-8"?>
<sst xmlns="http://schemas.openxmlformats.org/spreadsheetml/2006/main" count="202" uniqueCount="86">
  <si>
    <t>t</t>
  </si>
  <si>
    <t>Type</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</si>
  <si>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</si>
  <si>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</si>
  <si>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</si>
  <si>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</si>
  <si>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</si>
  <si>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</si>
  <si>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</si>
  <si>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</si>
  <si>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</si>
  <si>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</si>
  <si>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</si>
  <si>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</si>
  <si>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</si>
  <si>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</si>
  <si>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</si>
  <si>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</si>
  <si>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</si>
  <si>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</si>
  <si>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</si>
  <si>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</si>
  <si>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</si>
  <si>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</si>
  <si>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</si>
  <si>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</si>
  <si>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</si>
  <si>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inv-cost-c</t>
  </si>
  <si>
    <t>inv-cost-p</t>
  </si>
  <si>
    <t>fix-cost-p</t>
  </si>
  <si>
    <t>fix-cost-c</t>
  </si>
  <si>
    <t>var-cost-p</t>
  </si>
  <si>
    <t>var-cost-c</t>
  </si>
  <si>
    <t>init</t>
  </si>
  <si>
    <t>Elec</t>
  </si>
  <si>
    <t>hvac</t>
  </si>
  <si>
    <t>South</t>
  </si>
  <si>
    <t>North</t>
  </si>
  <si>
    <t>Mid</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</si>
  <si>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</si>
  <si>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</si>
  <si>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</si>
  <si>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</si>
  <si>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</si>
  <si>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</si>
  <si>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</si>
  <si>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</si>
  <si>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</si>
  <si>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</si>
  <si>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</si>
  <si>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</si>
  <si>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</si>
  <si>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</si>
  <si>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</si>
  <si>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</si>
  <si>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</si>
  <si>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</si>
  <si>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Gas plant</t>
  </si>
  <si>
    <t>Process</t>
  </si>
  <si>
    <t>Site</t>
  </si>
  <si>
    <t>Storage</t>
  </si>
  <si>
    <t>Transmission</t>
  </si>
  <si>
    <t>Site Out</t>
  </si>
  <si>
    <t>Site In</t>
  </si>
  <si>
    <t>Name</t>
  </si>
  <si>
    <t>Elec buy</t>
  </si>
  <si>
    <t>Elec 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</si>
  <si>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</si>
  <si>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</si>
  <si>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</si>
  <si>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</si>
  <si>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</si>
  <si>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</si>
  <si>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</si>
  <si>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</si>
  <si>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</si>
  <si>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</si>
  <si>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</si>
  <si>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</si>
  <si>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</si>
  <si>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</si>
  <si>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</si>
  <si>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</si>
  <si>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Slack</t>
  </si>
  <si>
    <t>Slack PP</t>
  </si>
  <si>
    <t>Shunt</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</si>
</sst>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12">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B3" sqref="B3"/>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78</v>
      </c>
      <c r="B1" s="42" t="s">
        <v>81</v>
      </c>
      <c r="C1" s="42" t="s">
        <v>82</v>
      </c>
    </row>
    <row r="2" spans="1:3">
      <c r="A2" s="44" t="s">
        <v>79</v>
      </c>
      <c r="B2" s="39" t="s">
        <v>26</v>
      </c>
      <c r="C2" s="40" t="s">
        <v>80</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3" t="s">
        <v>64</v>
      </c>
      <c r="B1" s="56" t="s">
        <v>75</v>
      </c>
    </row>
    <row r="2" spans="1:2">
      <c r="A2" s="54" t="s">
        <v>38</v>
      </c>
      <c r="B2" s="55">
        <v>280000000</v>
      </c>
    </row>
    <row r="3" spans="1:2">
      <c r="A3" s="54" t="s">
        <v>36</v>
      </c>
      <c r="B3" s="58">
        <v>5000000000</v>
      </c>
    </row>
    <row r="4" spans="1:2">
      <c r="A4" s="54" t="s">
        <v>37</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3"/>
  <sheetViews>
    <sheetView workbookViewId="0">
      <selection activeCell="D14" sqref="D14"/>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59</v>
      </c>
      <c r="B1" s="13" t="s">
        <v>53</v>
      </c>
      <c r="C1" s="13" t="s">
        <v>1</v>
      </c>
      <c r="D1" s="15" t="s">
        <v>5</v>
      </c>
      <c r="E1" s="15" t="s">
        <v>6</v>
      </c>
      <c r="F1" s="14" t="s">
        <v>51</v>
      </c>
    </row>
    <row r="2" spans="1:6">
      <c r="A2" s="4" t="s">
        <v>38</v>
      </c>
      <c r="B2" s="4" t="s">
        <v>34</v>
      </c>
      <c r="C2" s="4" t="s">
        <v>2</v>
      </c>
      <c r="D2" s="38" t="e">
        <f>NA()</f>
        <v>#N/A</v>
      </c>
      <c r="E2" s="38" t="e">
        <f>NA()</f>
        <v>#N/A</v>
      </c>
      <c r="F2" s="38" t="e">
        <f>NA()</f>
        <v>#N/A</v>
      </c>
    </row>
    <row r="3" spans="1:6">
      <c r="A3" s="4" t="s">
        <v>38</v>
      </c>
      <c r="B3" s="4" t="s">
        <v>4</v>
      </c>
      <c r="C3" s="4" t="s">
        <v>3</v>
      </c>
      <c r="D3" s="9">
        <v>27</v>
      </c>
      <c r="E3" s="9" t="s">
        <v>26</v>
      </c>
      <c r="F3" s="10" t="s">
        <v>26</v>
      </c>
    </row>
    <row r="4" spans="1:6">
      <c r="A4" s="54" t="s">
        <v>38</v>
      </c>
      <c r="B4" s="54" t="s">
        <v>83</v>
      </c>
      <c r="C4" s="54" t="s">
        <v>3</v>
      </c>
      <c r="D4" s="58">
        <v>10</v>
      </c>
      <c r="E4" s="58" t="s">
        <v>26</v>
      </c>
      <c r="F4" s="10" t="s">
        <v>26</v>
      </c>
    </row>
    <row r="5" spans="1:6">
      <c r="A5" s="4" t="s">
        <v>38</v>
      </c>
      <c r="B5" s="4" t="s">
        <v>24</v>
      </c>
      <c r="C5" s="4" t="s">
        <v>25</v>
      </c>
      <c r="D5" s="52">
        <v>1000</v>
      </c>
      <c r="E5" s="9" t="s">
        <v>26</v>
      </c>
      <c r="F5" s="9" t="s">
        <v>26</v>
      </c>
    </row>
    <row r="6" spans="1:6">
      <c r="A6" s="4" t="s">
        <v>36</v>
      </c>
      <c r="B6" s="4" t="s">
        <v>34</v>
      </c>
      <c r="C6" s="4" t="s">
        <v>2</v>
      </c>
      <c r="D6" s="38" t="e">
        <f>NA()</f>
        <v>#N/A</v>
      </c>
      <c r="E6" s="38" t="e">
        <f>NA()</f>
        <v>#N/A</v>
      </c>
      <c r="F6" s="38" t="e">
        <f>NA()</f>
        <v>#N/A</v>
      </c>
    </row>
    <row r="7" spans="1:6">
      <c r="A7" s="4" t="s">
        <v>36</v>
      </c>
      <c r="B7" s="4" t="s">
        <v>4</v>
      </c>
      <c r="C7" s="4" t="s">
        <v>3</v>
      </c>
      <c r="D7" s="9">
        <v>27</v>
      </c>
      <c r="E7" s="9" t="s">
        <v>26</v>
      </c>
      <c r="F7" s="10" t="s">
        <v>26</v>
      </c>
    </row>
    <row r="8" spans="1:6">
      <c r="A8" s="54" t="s">
        <v>36</v>
      </c>
      <c r="B8" s="54" t="s">
        <v>83</v>
      </c>
      <c r="C8" s="54" t="s">
        <v>3</v>
      </c>
      <c r="D8" s="58">
        <v>10000</v>
      </c>
      <c r="E8" s="58" t="s">
        <v>26</v>
      </c>
      <c r="F8" s="10" t="s">
        <v>26</v>
      </c>
    </row>
    <row r="9" spans="1:6">
      <c r="A9" s="4" t="s">
        <v>36</v>
      </c>
      <c r="B9" s="4" t="s">
        <v>24</v>
      </c>
      <c r="C9" s="4" t="s">
        <v>25</v>
      </c>
      <c r="D9" s="52">
        <v>1000</v>
      </c>
      <c r="E9" s="9" t="s">
        <v>26</v>
      </c>
      <c r="F9" s="9" t="s">
        <v>26</v>
      </c>
    </row>
    <row r="10" spans="1:6">
      <c r="A10" s="4" t="s">
        <v>37</v>
      </c>
      <c r="B10" s="4" t="s">
        <v>34</v>
      </c>
      <c r="C10" s="4" t="s">
        <v>2</v>
      </c>
      <c r="D10" s="38" t="e">
        <f>NA()</f>
        <v>#N/A</v>
      </c>
      <c r="E10" s="38" t="e">
        <f>NA()</f>
        <v>#N/A</v>
      </c>
      <c r="F10" s="38" t="e">
        <f>NA()</f>
        <v>#N/A</v>
      </c>
    </row>
    <row r="11" spans="1:6">
      <c r="A11" s="4" t="s">
        <v>37</v>
      </c>
      <c r="B11" s="4" t="s">
        <v>4</v>
      </c>
      <c r="C11" s="4" t="s">
        <v>3</v>
      </c>
      <c r="D11" s="9">
        <v>27</v>
      </c>
      <c r="E11" s="9" t="s">
        <v>26</v>
      </c>
      <c r="F11" s="10" t="s">
        <v>26</v>
      </c>
    </row>
    <row r="12" spans="1:6">
      <c r="A12" s="54" t="s">
        <v>37</v>
      </c>
      <c r="B12" s="54" t="s">
        <v>83</v>
      </c>
      <c r="C12" s="54" t="s">
        <v>3</v>
      </c>
      <c r="D12" s="58">
        <v>10000</v>
      </c>
      <c r="E12" s="58" t="s">
        <v>26</v>
      </c>
      <c r="F12" s="10" t="s">
        <v>26</v>
      </c>
    </row>
    <row r="13" spans="1:6">
      <c r="A13" s="4" t="s">
        <v>37</v>
      </c>
      <c r="B13" s="4" t="s">
        <v>24</v>
      </c>
      <c r="C13" s="4" t="s">
        <v>25</v>
      </c>
      <c r="D13" s="52">
        <v>1000</v>
      </c>
      <c r="E13" s="9" t="s">
        <v>26</v>
      </c>
      <c r="F13" s="9" t="s">
        <v>26</v>
      </c>
    </row>
  </sheetData>
  <autoFilter ref="B1:F3"/>
  <phoneticPr fontId="0" type="noConversion"/>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10"/>
  <sheetViews>
    <sheetView tabSelected="1" workbookViewId="0">
      <selection activeCell="K9" sqref="K9"/>
    </sheetView>
  </sheetViews>
  <sheetFormatPr baseColWidth="10" defaultColWidth="11.42578125" defaultRowHeight="15"/>
  <cols>
    <col min="1" max="1" width="10.7109375" style="3" customWidth="1"/>
    <col min="2" max="2" width="16.28515625" style="3" bestFit="1" customWidth="1"/>
    <col min="3" max="3" width="12.7109375" style="24" bestFit="1" customWidth="1"/>
    <col min="4" max="4" width="10.7109375" style="24" customWidth="1"/>
    <col min="5" max="5" width="12.7109375" style="24" bestFit="1" customWidth="1"/>
    <col min="6" max="6" width="15.140625" style="24" customWidth="1"/>
    <col min="7" max="7" width="10.7109375" style="51" customWidth="1"/>
    <col min="8" max="8" width="24" style="24" customWidth="1"/>
    <col min="9" max="9" width="10.7109375" style="24" customWidth="1"/>
    <col min="10" max="10" width="12.140625" style="26" bestFit="1" customWidth="1"/>
    <col min="11" max="11" width="16.140625" style="3" bestFit="1" customWidth="1"/>
    <col min="12" max="12" width="10.5703125" style="3" customWidth="1"/>
    <col min="13" max="13" width="14.85546875" style="27" bestFit="1" customWidth="1"/>
    <col min="14" max="14" width="14.85546875" style="3" bestFit="1" customWidth="1"/>
    <col min="15" max="16384" width="11.42578125" style="3"/>
  </cols>
  <sheetData>
    <row r="1" spans="1:14" s="13" customFormat="1">
      <c r="A1" s="13" t="s">
        <v>59</v>
      </c>
      <c r="B1" s="13" t="s">
        <v>58</v>
      </c>
      <c r="C1" s="21" t="s">
        <v>7</v>
      </c>
      <c r="D1" s="21" t="s">
        <v>8</v>
      </c>
      <c r="E1" s="21" t="s">
        <v>9</v>
      </c>
      <c r="F1" s="21" t="s">
        <v>67</v>
      </c>
      <c r="G1" s="49" t="s">
        <v>74</v>
      </c>
      <c r="H1" s="21" t="s">
        <v>11</v>
      </c>
      <c r="I1" s="21" t="s">
        <v>12</v>
      </c>
      <c r="J1" s="23" t="s">
        <v>13</v>
      </c>
      <c r="K1" s="48" t="s">
        <v>72</v>
      </c>
      <c r="L1" s="57" t="s">
        <v>14</v>
      </c>
      <c r="M1" s="20" t="s">
        <v>15</v>
      </c>
      <c r="N1" s="57" t="s">
        <v>76</v>
      </c>
    </row>
    <row r="2" spans="1:14">
      <c r="A2" s="4" t="s">
        <v>38</v>
      </c>
      <c r="B2" s="4" t="s">
        <v>57</v>
      </c>
      <c r="C2" s="28">
        <v>0</v>
      </c>
      <c r="D2" s="28">
        <v>0</v>
      </c>
      <c r="E2" s="28">
        <v>1000000</v>
      </c>
      <c r="F2" s="45">
        <f>8/100*60</f>
        <v>4.8</v>
      </c>
      <c r="G2" s="50">
        <v>0.1</v>
      </c>
      <c r="H2" s="28">
        <f>0.6*750000</f>
        <v>450000</v>
      </c>
      <c r="I2" s="28">
        <f>0.6*10000</f>
        <v>6000</v>
      </c>
      <c r="J2" s="30">
        <f>0.6*2.7</f>
        <v>1.62</v>
      </c>
      <c r="K2" s="31">
        <v>1000</v>
      </c>
      <c r="L2" s="59">
        <v>7.0000000000000007E-2</v>
      </c>
      <c r="M2" s="31">
        <v>30</v>
      </c>
      <c r="N2" s="60" t="e">
        <v>#N/A</v>
      </c>
    </row>
    <row r="3" spans="1:14">
      <c r="A3" s="54" t="s">
        <v>38</v>
      </c>
      <c r="B3" s="54" t="s">
        <v>85</v>
      </c>
      <c r="C3" s="28">
        <v>1000000</v>
      </c>
      <c r="D3" s="28">
        <v>0</v>
      </c>
      <c r="E3" s="28">
        <v>1000000</v>
      </c>
      <c r="F3" s="45">
        <v>1</v>
      </c>
      <c r="G3" s="50">
        <v>0</v>
      </c>
      <c r="H3" s="28">
        <v>0</v>
      </c>
      <c r="I3" s="28">
        <v>0</v>
      </c>
      <c r="J3" s="30">
        <v>0</v>
      </c>
      <c r="K3" s="59">
        <v>0</v>
      </c>
      <c r="L3" s="59">
        <v>7.0000000000000007E-2</v>
      </c>
      <c r="M3" s="59">
        <v>100</v>
      </c>
      <c r="N3" s="60" t="e">
        <v>#N/A</v>
      </c>
    </row>
    <row r="4" spans="1:14">
      <c r="A4" s="54" t="s">
        <v>38</v>
      </c>
      <c r="B4" s="54" t="s">
        <v>84</v>
      </c>
      <c r="C4" s="28">
        <v>0</v>
      </c>
      <c r="D4" s="28">
        <v>0</v>
      </c>
      <c r="E4" s="28">
        <v>1000000</v>
      </c>
      <c r="F4" s="45">
        <v>1</v>
      </c>
      <c r="G4" s="50">
        <v>0</v>
      </c>
      <c r="H4" s="28">
        <v>10000000</v>
      </c>
      <c r="I4" s="28">
        <v>1000</v>
      </c>
      <c r="J4" s="30">
        <v>10000</v>
      </c>
      <c r="K4" s="59">
        <v>0</v>
      </c>
      <c r="L4" s="59">
        <v>7.0000000000000007E-2</v>
      </c>
      <c r="M4" s="59">
        <v>100</v>
      </c>
      <c r="N4" s="60" t="e">
        <v>#N/A</v>
      </c>
    </row>
    <row r="5" spans="1:14">
      <c r="A5" s="4" t="s">
        <v>36</v>
      </c>
      <c r="B5" s="4" t="s">
        <v>57</v>
      </c>
      <c r="C5" s="28">
        <v>0</v>
      </c>
      <c r="D5" s="28">
        <v>0</v>
      </c>
      <c r="E5" s="28">
        <v>1000000</v>
      </c>
      <c r="F5" s="45">
        <f>8/100*60</f>
        <v>4.8</v>
      </c>
      <c r="G5" s="50">
        <v>0.1</v>
      </c>
      <c r="H5" s="28">
        <f>0.6*750000</f>
        <v>450000</v>
      </c>
      <c r="I5" s="28">
        <f>0.6*10000</f>
        <v>6000</v>
      </c>
      <c r="J5" s="30">
        <f>0.6*2.7</f>
        <v>1.62</v>
      </c>
      <c r="K5" s="31">
        <v>1000</v>
      </c>
      <c r="L5" s="59">
        <v>7.0000000000000007E-2</v>
      </c>
      <c r="M5" s="31">
        <v>30</v>
      </c>
      <c r="N5" s="60" t="e">
        <v>#N/A</v>
      </c>
    </row>
    <row r="6" spans="1:14">
      <c r="A6" s="54" t="s">
        <v>36</v>
      </c>
      <c r="B6" s="54" t="s">
        <v>85</v>
      </c>
      <c r="C6" s="28">
        <v>1000000</v>
      </c>
      <c r="D6" s="28">
        <v>0</v>
      </c>
      <c r="E6" s="28">
        <v>1000000</v>
      </c>
      <c r="F6" s="45">
        <v>1</v>
      </c>
      <c r="G6" s="50">
        <v>0</v>
      </c>
      <c r="H6" s="28">
        <v>0</v>
      </c>
      <c r="I6" s="28">
        <v>1000</v>
      </c>
      <c r="J6" s="30">
        <v>0</v>
      </c>
      <c r="K6" s="59">
        <v>0</v>
      </c>
      <c r="L6" s="59">
        <v>7.0000000000000007E-2</v>
      </c>
      <c r="M6" s="59">
        <v>100</v>
      </c>
      <c r="N6" s="60" t="e">
        <v>#N/A</v>
      </c>
    </row>
    <row r="7" spans="1:14">
      <c r="A7" s="54" t="s">
        <v>36</v>
      </c>
      <c r="B7" s="54" t="s">
        <v>84</v>
      </c>
      <c r="C7" s="28">
        <v>0</v>
      </c>
      <c r="D7" s="28">
        <v>0</v>
      </c>
      <c r="E7" s="28">
        <v>1000000</v>
      </c>
      <c r="F7" s="45">
        <v>1</v>
      </c>
      <c r="G7" s="50">
        <v>0</v>
      </c>
      <c r="H7" s="28">
        <v>10000000</v>
      </c>
      <c r="I7" s="28">
        <v>1000</v>
      </c>
      <c r="J7" s="30">
        <v>10000</v>
      </c>
      <c r="K7" s="59">
        <v>0</v>
      </c>
      <c r="L7" s="59">
        <v>7.0000000000000007E-2</v>
      </c>
      <c r="M7" s="59">
        <v>100</v>
      </c>
      <c r="N7" s="60" t="e">
        <v>#N/A</v>
      </c>
    </row>
    <row r="8" spans="1:14">
      <c r="A8" s="4" t="s">
        <v>37</v>
      </c>
      <c r="B8" s="4" t="s">
        <v>57</v>
      </c>
      <c r="C8" s="28">
        <v>0</v>
      </c>
      <c r="D8" s="28">
        <v>0</v>
      </c>
      <c r="E8" s="28">
        <v>1000000</v>
      </c>
      <c r="F8" s="45">
        <f>8/100*60</f>
        <v>4.8</v>
      </c>
      <c r="G8" s="50">
        <v>0.1</v>
      </c>
      <c r="H8" s="28">
        <f>0.6*750000</f>
        <v>450000</v>
      </c>
      <c r="I8" s="28">
        <f>0.6*10000</f>
        <v>6000</v>
      </c>
      <c r="J8" s="30">
        <f>0.6*2.7</f>
        <v>1.62</v>
      </c>
      <c r="K8" s="31">
        <v>1000</v>
      </c>
      <c r="L8" s="59">
        <v>7.0000000000000007E-2</v>
      </c>
      <c r="M8" s="31">
        <v>30</v>
      </c>
      <c r="N8" s="60" t="e">
        <v>#N/A</v>
      </c>
    </row>
    <row r="9" spans="1:14">
      <c r="A9" s="54" t="s">
        <v>37</v>
      </c>
      <c r="B9" s="54" t="s">
        <v>85</v>
      </c>
      <c r="C9" s="28">
        <v>1000000</v>
      </c>
      <c r="D9" s="28">
        <v>0</v>
      </c>
      <c r="E9" s="28">
        <v>1000000</v>
      </c>
      <c r="F9" s="45">
        <v>1</v>
      </c>
      <c r="G9" s="50">
        <v>0</v>
      </c>
      <c r="H9" s="28">
        <v>0</v>
      </c>
      <c r="I9" s="28">
        <v>1000</v>
      </c>
      <c r="J9" s="30">
        <v>0</v>
      </c>
      <c r="K9" s="59">
        <v>0</v>
      </c>
      <c r="L9" s="59">
        <v>7.0000000000000007E-2</v>
      </c>
      <c r="M9" s="59">
        <v>100</v>
      </c>
      <c r="N9" s="60" t="e">
        <v>#N/A</v>
      </c>
    </row>
    <row r="10" spans="1:14">
      <c r="A10" s="54" t="s">
        <v>37</v>
      </c>
      <c r="B10" s="54" t="s">
        <v>84</v>
      </c>
      <c r="C10" s="28">
        <v>0</v>
      </c>
      <c r="D10" s="28">
        <v>0</v>
      </c>
      <c r="E10" s="28">
        <v>1000000</v>
      </c>
      <c r="F10" s="45">
        <v>1</v>
      </c>
      <c r="G10" s="50">
        <v>0</v>
      </c>
      <c r="H10" s="28">
        <v>10000000</v>
      </c>
      <c r="I10" s="28">
        <v>1000</v>
      </c>
      <c r="J10" s="30">
        <v>10000</v>
      </c>
      <c r="K10" s="59">
        <v>0</v>
      </c>
      <c r="L10" s="59">
        <v>7.0000000000000007E-2</v>
      </c>
      <c r="M10" s="59">
        <v>100</v>
      </c>
      <c r="N10" s="60" t="e">
        <v>#N/A</v>
      </c>
    </row>
  </sheetData>
  <autoFilter ref="A1:M8"/>
  <phoneticPr fontId="0" type="noConversion"/>
  <conditionalFormatting sqref="A1:XFD1048576">
    <cfRule type="expression" dxfId="5" priority="17">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8"/>
  <sheetViews>
    <sheetView workbookViewId="0">
      <selection activeCell="D9" sqref="D9"/>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58</v>
      </c>
      <c r="B1" s="13" t="s">
        <v>53</v>
      </c>
      <c r="C1" s="13" t="s">
        <v>52</v>
      </c>
      <c r="D1" s="22" t="s">
        <v>56</v>
      </c>
      <c r="E1" s="22" t="s">
        <v>73</v>
      </c>
    </row>
    <row r="2" spans="1:5">
      <c r="A2" s="4" t="s">
        <v>57</v>
      </c>
      <c r="B2" s="4" t="s">
        <v>4</v>
      </c>
      <c r="C2" s="4" t="s">
        <v>54</v>
      </c>
      <c r="D2" s="29">
        <v>1</v>
      </c>
      <c r="E2" s="29">
        <v>1.2</v>
      </c>
    </row>
    <row r="3" spans="1:5">
      <c r="A3" s="4" t="s">
        <v>57</v>
      </c>
      <c r="B3" s="4" t="s">
        <v>34</v>
      </c>
      <c r="C3" s="4" t="s">
        <v>55</v>
      </c>
      <c r="D3" s="29">
        <v>0.6</v>
      </c>
      <c r="E3" s="29">
        <v>0.4</v>
      </c>
    </row>
    <row r="4" spans="1:5">
      <c r="A4" s="4" t="s">
        <v>57</v>
      </c>
      <c r="B4" s="4" t="s">
        <v>24</v>
      </c>
      <c r="C4" s="4" t="s">
        <v>55</v>
      </c>
      <c r="D4" s="29">
        <v>0.2</v>
      </c>
      <c r="E4" s="29">
        <v>0.24</v>
      </c>
    </row>
    <row r="5" spans="1:5">
      <c r="A5" s="54" t="s">
        <v>84</v>
      </c>
      <c r="B5" s="54" t="s">
        <v>83</v>
      </c>
      <c r="C5" s="54" t="s">
        <v>54</v>
      </c>
      <c r="D5" s="29">
        <v>1</v>
      </c>
      <c r="E5" s="60" t="e">
        <f>NA()</f>
        <v>#N/A</v>
      </c>
    </row>
    <row r="6" spans="1:5">
      <c r="A6" s="54" t="s">
        <v>84</v>
      </c>
      <c r="B6" s="54" t="s">
        <v>34</v>
      </c>
      <c r="C6" s="54" t="s">
        <v>55</v>
      </c>
      <c r="D6" s="29">
        <v>1</v>
      </c>
      <c r="E6" s="60" t="e">
        <f>NA()</f>
        <v>#N/A</v>
      </c>
    </row>
    <row r="7" spans="1:5">
      <c r="A7" s="54" t="s">
        <v>85</v>
      </c>
      <c r="B7" s="54" t="s">
        <v>34</v>
      </c>
      <c r="C7" s="54" t="s">
        <v>54</v>
      </c>
      <c r="D7" s="29">
        <v>1</v>
      </c>
      <c r="E7" s="60" t="e">
        <f>NA()</f>
        <v>#N/A</v>
      </c>
    </row>
    <row r="8" spans="1:5">
      <c r="A8" s="54" t="s">
        <v>85</v>
      </c>
      <c r="B8" s="54" t="s">
        <v>34</v>
      </c>
      <c r="C8" s="54" t="s">
        <v>55</v>
      </c>
      <c r="D8" s="29">
        <v>0</v>
      </c>
      <c r="E8" s="60" t="e">
        <f>NA()</f>
        <v>#N/A</v>
      </c>
    </row>
  </sheetData>
  <autoFilter ref="A1:E4"/>
  <conditionalFormatting sqref="F1:XFD1048576 A9:D1048576 A1:E8">
    <cfRule type="expression" dxfId="4" priority="9">
      <formula>NOT(EXACT(INDIRECT("Z"&amp;ROW()-1&amp;"S1",FALSE()), INDIRECT("Z"&amp;ROW()&amp;"S1",FALSE())))</formula>
    </cfRule>
  </conditionalFormatting>
  <conditionalFormatting sqref="D9:D1048576 D1:E8">
    <cfRule type="dataBar" priority="8">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9:E1048576">
    <cfRule type="expression" dxfId="3" priority="5">
      <formula>NOT(EXACT(INDIRECT("Z"&amp;ROW()-1&amp;"S1",FALSE()), INDIRECT("Z"&amp;ROW()&amp;"S1",FALSE())))</formula>
    </cfRule>
  </conditionalFormatting>
  <conditionalFormatting sqref="E9:E1048576">
    <cfRule type="dataBar" priority="4">
      <dataBar>
        <cfvo type="num" val="0"/>
        <cfvo type="num" val="2"/>
        <color rgb="FF638EC6"/>
      </dataBar>
      <extLst>
        <ext xmlns:x14="http://schemas.microsoft.com/office/spreadsheetml/2009/9/main" uri="{B025F937-C7B1-47D3-B67F-A62EFF666E3E}">
          <x14:id>{D48B8FA3-1448-4E50-B3C5-FE54A56FE942}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D9:D1048576 D1:E8</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E9:E1048576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63</v>
      </c>
      <c r="B1" t="s">
        <v>62</v>
      </c>
      <c r="C1" t="s">
        <v>61</v>
      </c>
      <c r="D1" t="s">
        <v>53</v>
      </c>
      <c r="E1" s="22" t="s">
        <v>10</v>
      </c>
      <c r="F1" s="21" t="s">
        <v>11</v>
      </c>
      <c r="G1" s="21" t="s">
        <v>12</v>
      </c>
      <c r="H1" s="20" t="s">
        <v>13</v>
      </c>
      <c r="I1" s="21" t="s">
        <v>7</v>
      </c>
      <c r="J1" s="21" t="s">
        <v>8</v>
      </c>
      <c r="K1" s="21" t="s">
        <v>9</v>
      </c>
      <c r="L1" s="57" t="s">
        <v>14</v>
      </c>
      <c r="M1" s="20" t="s">
        <v>15</v>
      </c>
    </row>
    <row r="2" spans="1:13">
      <c r="A2" s="8" t="s">
        <v>38</v>
      </c>
      <c r="B2" s="8" t="s">
        <v>37</v>
      </c>
      <c r="C2" s="8" t="s">
        <v>35</v>
      </c>
      <c r="D2" s="8" t="s">
        <v>34</v>
      </c>
      <c r="E2" s="29">
        <v>0.9</v>
      </c>
      <c r="F2" s="28">
        <v>1650000</v>
      </c>
      <c r="G2" s="28">
        <v>16500</v>
      </c>
      <c r="H2" s="31">
        <v>0</v>
      </c>
      <c r="I2" s="28">
        <v>0</v>
      </c>
      <c r="J2" s="28">
        <v>0</v>
      </c>
      <c r="K2" s="28" t="s">
        <v>26</v>
      </c>
      <c r="L2" s="45">
        <v>7.0000000000000007E-2</v>
      </c>
      <c r="M2" s="31">
        <v>40</v>
      </c>
    </row>
    <row r="3" spans="1:13">
      <c r="A3" s="8" t="s">
        <v>36</v>
      </c>
      <c r="B3" s="8" t="s">
        <v>38</v>
      </c>
      <c r="C3" s="8" t="s">
        <v>35</v>
      </c>
      <c r="D3" s="8" t="s">
        <v>34</v>
      </c>
      <c r="E3" s="29">
        <v>0.9</v>
      </c>
      <c r="F3" s="28">
        <v>1650000</v>
      </c>
      <c r="G3" s="28">
        <v>16500</v>
      </c>
      <c r="H3" s="31">
        <v>0</v>
      </c>
      <c r="I3" s="28">
        <v>0</v>
      </c>
      <c r="J3" s="28">
        <v>0</v>
      </c>
      <c r="K3" s="28" t="s">
        <v>26</v>
      </c>
      <c r="L3" s="45">
        <v>7.0000000000000007E-2</v>
      </c>
      <c r="M3" s="31">
        <v>40</v>
      </c>
    </row>
    <row r="4" spans="1:13">
      <c r="A4" s="8" t="s">
        <v>36</v>
      </c>
      <c r="B4" s="8" t="s">
        <v>37</v>
      </c>
      <c r="C4" s="8" t="s">
        <v>35</v>
      </c>
      <c r="D4" s="8" t="s">
        <v>34</v>
      </c>
      <c r="E4" s="29">
        <v>0.85</v>
      </c>
      <c r="F4" s="28">
        <v>3000000</v>
      </c>
      <c r="G4" s="28">
        <v>30000</v>
      </c>
      <c r="H4" s="31">
        <v>0</v>
      </c>
      <c r="I4" s="28">
        <v>0</v>
      </c>
      <c r="J4" s="28">
        <v>0</v>
      </c>
      <c r="K4" s="28" t="s">
        <v>26</v>
      </c>
      <c r="L4" s="45">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3">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3">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3">
        <v>7.0000000000000007E-2</v>
      </c>
      <c r="M7" s="37">
        <f t="shared" si="3"/>
        <v>40</v>
      </c>
    </row>
  </sheetData>
  <autoFilter ref="A1:M4"/>
  <conditionalFormatting sqref="L1">
    <cfRule type="expression" dxfId="2"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5"/>
  <sheetViews>
    <sheetView workbookViewId="0">
      <selection activeCell="C17" sqref="C17"/>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710937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59</v>
      </c>
      <c r="B1" s="3" t="s">
        <v>60</v>
      </c>
      <c r="C1" s="3" t="s">
        <v>53</v>
      </c>
      <c r="D1" s="21" t="s">
        <v>16</v>
      </c>
      <c r="E1" s="21" t="s">
        <v>18</v>
      </c>
      <c r="F1" s="21" t="s">
        <v>20</v>
      </c>
      <c r="G1" s="21" t="s">
        <v>17</v>
      </c>
      <c r="H1" s="21" t="s">
        <v>19</v>
      </c>
      <c r="I1" s="21" t="s">
        <v>21</v>
      </c>
      <c r="J1" s="20" t="s">
        <v>22</v>
      </c>
      <c r="K1" s="20" t="s">
        <v>23</v>
      </c>
      <c r="L1" s="21" t="s">
        <v>28</v>
      </c>
      <c r="M1" s="20" t="s">
        <v>27</v>
      </c>
      <c r="N1" s="21" t="s">
        <v>29</v>
      </c>
      <c r="O1" s="20" t="s">
        <v>30</v>
      </c>
      <c r="P1" s="20" t="s">
        <v>31</v>
      </c>
      <c r="Q1" s="20" t="s">
        <v>32</v>
      </c>
      <c r="R1" s="57" t="s">
        <v>14</v>
      </c>
      <c r="S1" s="20" t="s">
        <v>15</v>
      </c>
      <c r="T1" s="20" t="s">
        <v>33</v>
      </c>
      <c r="U1" s="57" t="s">
        <v>77</v>
      </c>
    </row>
    <row r="2" spans="1:21">
      <c r="G2" s="61"/>
    </row>
    <row r="5" spans="1:21">
      <c r="F5" s="62"/>
      <c r="G5" s="61"/>
    </row>
  </sheetData>
  <autoFilter ref="A1:T1"/>
  <phoneticPr fontId="0" type="noConversion"/>
  <conditionalFormatting sqref="R1">
    <cfRule type="expression" dxfId="1" priority="1">
      <formula>NOT(EXACT(INDIRECT("Z"&amp;ROW()-1&amp;"S1",FALSE()), INDIRECT("Z"&amp;ROW()&amp;"S1",FALSE())))</formula>
    </cfRule>
  </conditionalFormatting>
  <dataValidations count="19">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2: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3"/>
  <sheetViews>
    <sheetView zoomScale="107" zoomScaleNormal="107" workbookViewId="0">
      <selection activeCell="G27" sqref="G27"/>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7" bestFit="1" customWidth="1"/>
    <col min="5" max="5" width="8.42578125" bestFit="1" customWidth="1"/>
    <col min="6" max="7" width="14" bestFit="1" customWidth="1"/>
  </cols>
  <sheetData>
    <row r="1" spans="1:7">
      <c r="A1" s="3" t="s">
        <v>59</v>
      </c>
      <c r="B1" s="3" t="s">
        <v>53</v>
      </c>
      <c r="C1" s="21" t="s">
        <v>68</v>
      </c>
      <c r="D1" s="46" t="s">
        <v>10</v>
      </c>
      <c r="E1" s="21" t="s">
        <v>69</v>
      </c>
      <c r="F1" s="21" t="s">
        <v>70</v>
      </c>
      <c r="G1" s="21" t="s">
        <v>71</v>
      </c>
    </row>
    <row r="2" spans="1:7">
      <c r="D2"/>
    </row>
    <row r="3" spans="1:7">
      <c r="D3"/>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39</v>
      </c>
      <c r="C1" s="6" t="s">
        <v>40</v>
      </c>
      <c r="D1" s="6" t="s">
        <v>41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42</v>
      </c>
      <c r="C1" s="18" t="s">
        <v>43</v>
      </c>
      <c r="D1" s="18" t="s">
        <v>44</v>
      </c>
      <c r="E1" s="18" t="s">
        <v>45</v>
      </c>
      <c r="F1" s="18" t="s">
        <v>46</v>
      </c>
      <c r="G1" s="18" t="s">
        <v>47</v>
      </c>
      <c r="H1" s="18" t="s">
        <v>48</v>
      </c>
      <c r="I1" s="18" t="s">
        <v>49</v>
      </c>
      <c r="J1" s="18" t="s">
        <v>50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5"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65</v>
      </c>
      <c r="C1" s="18" t="s">
        <v>66</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2017-10-17T11:00:32Z</dcterms:modified>
</cp:coreProperties>
</file>