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552002f974970c5/Cosas sin ordenar!!/Documentos/"/>
    </mc:Choice>
  </mc:AlternateContent>
  <xr:revisionPtr revIDLastSave="369" documentId="8_{CEF253FF-6A8C-458F-9EF1-295A302E3C8A}" xr6:coauthVersionLast="47" xr6:coauthVersionMax="47" xr10:uidLastSave="{6423059B-8C9B-445B-A368-F0AA6BF2FCAC}"/>
  <bookViews>
    <workbookView xWindow="-120" yWindow="-120" windowWidth="20730" windowHeight="11040" activeTab="1" xr2:uid="{6D599713-1989-43D3-A173-9FAFCAE4DAE7}"/>
  </bookViews>
  <sheets>
    <sheet name="Hoja2" sheetId="11" r:id="rId1"/>
    <sheet name="Hoja3" sheetId="13" r:id="rId2"/>
    <sheet name="Hoja4" sheetId="14" r:id="rId3"/>
    <sheet name="Hoja6" sheetId="16" r:id="rId4"/>
    <sheet name="Hoja7" sheetId="17" r:id="rId5"/>
    <sheet name="Hoja8" sheetId="18" r:id="rId6"/>
    <sheet name="Hoja9" sheetId="19" r:id="rId7"/>
  </sheets>
  <definedNames>
    <definedName name="_xlchart.v5.0" hidden="1">Hoja8!$E$2</definedName>
    <definedName name="_xlchart.v5.1" hidden="1">Hoja8!$E$3:$E$9</definedName>
    <definedName name="_xlchart.v5.2" hidden="1">Hoja8!$F$2</definedName>
    <definedName name="_xlchart.v5.3" hidden="1">Hoja8!$F$3:$F$9</definedName>
    <definedName name="NativeTimeline_Fecha">#N/A</definedName>
    <definedName name="SegmentaciónDeDatos_Provincia">#N/A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4" l="1"/>
  <c r="C18" i="14"/>
  <c r="C22" i="14"/>
  <c r="C19" i="14"/>
  <c r="C23" i="14"/>
  <c r="C20" i="14"/>
  <c r="C24" i="14"/>
  <c r="C21" i="14"/>
  <c r="E5" i="18" l="1"/>
  <c r="E6" i="18"/>
  <c r="E7" i="18"/>
  <c r="E8" i="18"/>
  <c r="E9" i="18"/>
  <c r="E4" i="18"/>
  <c r="E3" i="18"/>
  <c r="F9" i="18"/>
  <c r="F8" i="18"/>
  <c r="F7" i="18"/>
  <c r="F6" i="18"/>
  <c r="F5" i="18"/>
  <c r="F4" i="18"/>
  <c r="F3" i="18"/>
</calcChain>
</file>

<file path=xl/sharedStrings.xml><?xml version="1.0" encoding="utf-8"?>
<sst xmlns="http://schemas.openxmlformats.org/spreadsheetml/2006/main" count="2979" uniqueCount="256">
  <si>
    <t>Vendedor</t>
  </si>
  <si>
    <t>Forma de pago</t>
  </si>
  <si>
    <t>Categoría</t>
  </si>
  <si>
    <t>Cantidad</t>
  </si>
  <si>
    <t>Tarifa de envío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</si>
  <si>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</si>
  <si>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</si>
  <si>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</si>
  <si>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</si>
  <si>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</si>
  <si>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</si>
  <si>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</si>
  <si>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Andrés González Rico</t>
  </si>
  <si>
    <t>Empresa de embarque A</t>
  </si>
  <si>
    <t>Tarjeta de crédito</t>
  </si>
  <si>
    <t>Peras secas</t>
  </si>
  <si>
    <t>Manzanas secas</t>
  </si>
  <si>
    <t>Té chai</t>
  </si>
  <si>
    <t>Café</t>
  </si>
  <si>
    <t>Nancy Gil de la Peña</t>
  </si>
  <si>
    <t>Empresa de embarque C</t>
  </si>
  <si>
    <t>Galletas de chocolate</t>
  </si>
  <si>
    <t>Productos horneados</t>
  </si>
  <si>
    <t>José de Jesús Morales</t>
  </si>
  <si>
    <t>Chocolate</t>
  </si>
  <si>
    <t>Dulces</t>
  </si>
  <si>
    <t>Efectivo</t>
  </si>
  <si>
    <t>Almejas</t>
  </si>
  <si>
    <t>Sopas</t>
  </si>
  <si>
    <t>Luis Miguel Valdés Garza</t>
  </si>
  <si>
    <t>Salsa curry</t>
  </si>
  <si>
    <t>Salsas</t>
  </si>
  <si>
    <t>Ana del Valle Hinojosa</t>
  </si>
  <si>
    <t>Laura Gutiérrez Saenz</t>
  </si>
  <si>
    <t>Té verde</t>
  </si>
  <si>
    <t>Jalea de fresa</t>
  </si>
  <si>
    <t>Mermeladas y jaleas</t>
  </si>
  <si>
    <t>Condimento cajún</t>
  </si>
  <si>
    <t>Condimentos</t>
  </si>
  <si>
    <t>Carne de cangrejo</t>
  </si>
  <si>
    <t>Carne enlatada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</si>
  <si>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</si>
  <si>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</si>
  <si>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</si>
  <si>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</si>
  <si>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</si>
  <si>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</si>
  <si>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</si>
  <si>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</si>
  <si>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</si>
  <si>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</si>
  <si>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</si>
  <si>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</si>
  <si>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</si>
  <si>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</si>
  <si>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</si>
  <si>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</si>
  <si>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Fecha</t>
  </si>
  <si>
    <t>Empresa</t>
  </si>
  <si>
    <t>Producto</t>
  </si>
  <si>
    <t>Precio</t>
  </si>
  <si>
    <t>Cliente</t>
  </si>
  <si>
    <t>Ventas</t>
  </si>
  <si>
    <t xml:space="preserve">Código Cliente </t>
  </si>
  <si>
    <t>TONGUE AND GROOVE SOCIEDAD DE RESPONSABILIDAD LIMITADA</t>
  </si>
  <si>
    <t>MAGIC COAST LIMITADA</t>
  </si>
  <si>
    <t>JACOANA SOCIEDAD DE RESPONSABILIDAD LIMITADA</t>
  </si>
  <si>
    <t>VEGETALES DEL NORTE DE SANTA CRUZ E I R L</t>
  </si>
  <si>
    <t>PROPIEDADES GABIS N.T. EMPRESA INDIVIDUAL DE RESPONSABILIDAD LIMITADA</t>
  </si>
  <si>
    <t>ORTUNO Y COMP</t>
  </si>
  <si>
    <t>ROBLES Y HERMANO</t>
  </si>
  <si>
    <t>J A ECHANDI Y HNOS</t>
  </si>
  <si>
    <t>RAMIREZ Y VEGA</t>
  </si>
  <si>
    <t>V HERRERO Y CO</t>
  </si>
  <si>
    <t>DE AMBROSYS Y VALLE</t>
  </si>
  <si>
    <t>SALOM HERMANOS</t>
  </si>
  <si>
    <t>INMOBILIARIA NAZU N G COSTARRICENSE EMPRESA INDIVIDUAL DE RESPONSABILIDAD</t>
  </si>
  <si>
    <t>COLOURFUL SILENCE SOCIEDAD ANONIMA</t>
  </si>
  <si>
    <t>JACO VISTA MOUNTAIN SOCIEDAD ANONIMA</t>
  </si>
  <si>
    <t>INVERSIONES DE DESARROLLO FALOM SOCIEDAD ANONIMA</t>
  </si>
  <si>
    <t>LA CASAVELVA DE OJOCHAL SOCIEDAD ANONIMA</t>
  </si>
  <si>
    <t>LORENA SUGAR SOCIEDAD ANONIMA</t>
  </si>
  <si>
    <t>ALCALEX DE ALAJUELA SOCIEDAD ANONIMA</t>
  </si>
  <si>
    <t>ADMINISTRADORA MIMI DE CENTROAMERICA SOCIEDAD ANONIMA</t>
  </si>
  <si>
    <t>SERVICIOS COMERCIALES EL AMANECER DE LA MONTAÑA SOCIEDAD ANONIMA</t>
  </si>
  <si>
    <t>CORPORATIVOS EL RESPLANDOR DE LA NOCHE SOCIEDAD ANONIMA</t>
  </si>
  <si>
    <t>DROPBACK LIMITADA</t>
  </si>
  <si>
    <t>ONE THOUSAND LITTLE TURTTLE EGGS SOCIEDAD ANONIMA</t>
  </si>
  <si>
    <t>LA HIERBA BUENA DEL VOLCAN IRAZU SOCIEDAD ANONIMA</t>
  </si>
  <si>
    <t>NUBLADO DIA DE OCTUBRE SOCIEDAD ANONIMA</t>
  </si>
  <si>
    <t>HOSPI-IMPORTS SOCIEDAD DE RESPONSABILIDAD LIMITADA</t>
  </si>
  <si>
    <t>COOPER &amp; CASTRO INVESTMENTS SOCIEDAD ANONIMA</t>
  </si>
  <si>
    <t>RIME WAR SOCIEDAD ANONIMA</t>
  </si>
  <si>
    <t>ANACREONTICA INVERSIONES LIMITADA</t>
  </si>
  <si>
    <t>LA PIEDRA TRADING COMPAÑY SOCIEDAD ANONIMA</t>
  </si>
  <si>
    <t>V G VIGREC SOCIEDAD ANONIMA</t>
  </si>
  <si>
    <t>DESARROLLOS QUINTA DE LEME SOCIEDAD ANONIMA</t>
  </si>
  <si>
    <t>CORPORACION ESALPI SOCIEDAD ANONIMA</t>
  </si>
  <si>
    <t>MONACO TRADE CORPORATE SOCIEDAD ANONIMA</t>
  </si>
  <si>
    <t>CORPORACION SULLYV SOCIEDAD ANONIMA</t>
  </si>
  <si>
    <t>DISTRIBUIDORA MASIS MEZA SOCIEDAD ANONIMA</t>
  </si>
  <si>
    <t>CHAWAX SOCIEDAD ANONIMA</t>
  </si>
  <si>
    <t>QUEVA DEL ALTO SOCIEDAD ANONIMA</t>
  </si>
  <si>
    <t>EL TRIANGULO JIRON SOCIEDAD ANONIMA</t>
  </si>
  <si>
    <t>WALK OF THE GAME SOCIEDAD ANONIMA</t>
  </si>
  <si>
    <t>MALLORCA BILD CR SOCIEDAD ANONIMA</t>
  </si>
  <si>
    <t>ECO HIDROPONICOS DE COSTA RICA SOIEDAD ANONIMA</t>
  </si>
  <si>
    <t>LAS VILLAS DE GENEVIEVE SOCIEDAD ANONIMA</t>
  </si>
  <si>
    <t>LA GAVIOTA DEL NORTE SOCIEDAD ANONIMA</t>
  </si>
  <si>
    <t>JM BLUE MOUNTAIN MONKEYS SOCIEDAD ANONIMA</t>
  </si>
  <si>
    <t>TIERRA DE LOS SEIS NIÑOS SALVAJES SOCIEDAD ANONIMA</t>
  </si>
  <si>
    <t>LA FINCA COLIBRI DE COSTA RICA SOCIEDAD ANONIMA</t>
  </si>
  <si>
    <t>OPTIMISTA R.A.N. SOCIEDAD ANONIMA</t>
  </si>
  <si>
    <t>U.F.R. SOCIEDAD ANONIMA</t>
  </si>
  <si>
    <t>CORPORACION GOCAL LIMITADA</t>
  </si>
  <si>
    <t>PERICOS HACIA EL NORTE, LIMITADA</t>
  </si>
  <si>
    <t>GREEN LEAF REAL ESTATE SOCIEDAD ANONIMA</t>
  </si>
  <si>
    <t>CRPROPERTY FINDERS SOCIEDAD ANONIMA</t>
  </si>
  <si>
    <t>ASSETS RECYCLERS INC SOCIEDAD DE RESPONSABILIDAD LIMITADA</t>
  </si>
  <si>
    <t>CONSORCIO COMERCIAL INTERNACIONAL SOCIEDAD ANONIMA</t>
  </si>
  <si>
    <t>AGROPECUARIA SABANILLAS MENDEZ SOCIEDAD ANONIMA</t>
  </si>
  <si>
    <t>PORT TO PORT INTERNATIONAL CORP</t>
  </si>
  <si>
    <t>INVERSIONES LOSACO SOCIEDAD ANONIMA</t>
  </si>
  <si>
    <t>EUINOX SOCIEDAD ANONIMA</t>
  </si>
  <si>
    <t>GEMYNIS Y JIMENEZ LTDA</t>
  </si>
  <si>
    <t>RESTAURANDO AL CAIDO SOCIEDAD ANONIMA</t>
  </si>
  <si>
    <t>GRUPO LAS PRINCESITAS COSTA RICA SOCIEDAD ANONIMA</t>
  </si>
  <si>
    <t>ISARIERA SOCIEDAD ANONIMA</t>
  </si>
  <si>
    <t>CONSTRU.OP SOCIEDAD ANONIMA</t>
  </si>
  <si>
    <t>AGRICOLA LAS TRES ZETAS DEL SUR SOCIEDAD ANONIMA</t>
  </si>
  <si>
    <t>INVERSIONES DE PONTE J.J.D.A.R SOCIEDAD ANONIMA</t>
  </si>
  <si>
    <t>G E M INVERSIONISTAS EXPORTANDO CORP. INC SOCIEDAD ANONIMA</t>
  </si>
  <si>
    <t>FREEDOM MARKETING SERVICES SOCIEDAD RESPONSABILIDAD LIMITADA</t>
  </si>
  <si>
    <t>POTHIER SOUTH LIMITADA</t>
  </si>
  <si>
    <t>GRUPO EXS INTERNACIONAL SOCIEDAD ANONIMA</t>
  </si>
  <si>
    <t>LOCO OCTOPUS SOCIEDAD ANONIMA</t>
  </si>
  <si>
    <t>THOMJIZ E HIJOS, SOCIEDAD ANONIMA</t>
  </si>
  <si>
    <t>3-101-650324 SOCIEDAD ANONIMA</t>
  </si>
  <si>
    <t>ARIEL HOPE OF OSA SOCIEDAD ANONIMA</t>
  </si>
  <si>
    <t>WESTERN INVESTMENT SERVICES WIS SOCIEDAD DE RESPONSABILIDAD LIMITADA</t>
  </si>
  <si>
    <t>VDR TORRE SABINA DE VIRGINIA SOCIEDAD ANONIMA</t>
  </si>
  <si>
    <t>THE GLOBAL D R GROUP SOCIEDAD ANONIMA</t>
  </si>
  <si>
    <t>UNICOMERCIAL SOCIEDAD ANONIMA</t>
  </si>
  <si>
    <t>WFZ TRADING LLC SOCIEDAD ANONIMA</t>
  </si>
  <si>
    <t>PANAMERICAN COFFEE TRADING COMPANY S.A.</t>
  </si>
  <si>
    <t>BANCO INTERNACIONAL SOCIEDAD ANONIMA</t>
  </si>
  <si>
    <t>BANK OF AMERICA NATIONAL ASSOCIATION</t>
  </si>
  <si>
    <t>SILVER LAKE INTERNATIONAL, S.A</t>
  </si>
  <si>
    <t>BONSIDE INTERNACIONAL SOCIEDAD ANONIMA</t>
  </si>
  <si>
    <t>ZETA ASSETS INVESTMENTS SOCIEDAD ANONIMA</t>
  </si>
  <si>
    <t>EXECUTIVE AVIATION OF SOUTH FLORIDA SA</t>
  </si>
  <si>
    <t>CRAMPON OVERSEAS INC.</t>
  </si>
  <si>
    <t>PREFIL INTERNATIONAL CORP</t>
  </si>
  <si>
    <t>DAYBRAKE INTERNACIONAL INC</t>
  </si>
  <si>
    <t>BLUE LAGOON GROUP SOCIEDAD ANONIMA</t>
  </si>
  <si>
    <t>VTF LATIN AMERICA SOCIEDAD ANONIMA</t>
  </si>
  <si>
    <t>BANCO PICHINCHA PANAMA SOCIEDAD ANONIMA</t>
  </si>
  <si>
    <t>INTERACTIVE VILLAS S.A.</t>
  </si>
  <si>
    <t>KEELINGS FRESH INTERNATIONAL LIMITED</t>
  </si>
  <si>
    <t>EADF TRADING S.L. SOCIEDAD DE RESPONSABILIDAD LIMITADA</t>
  </si>
  <si>
    <t>COMERCIALIZADORA DE FRUTAS DE PANAMA S.A</t>
  </si>
  <si>
    <t>PINEWOOD VALLEY CORP. SOCIEDAD ANONIMA</t>
  </si>
  <si>
    <t>SKILL OCEAN ENTREPRISES INC</t>
  </si>
  <si>
    <t>NIELSEN SUPPORT SYSTEM, INC.</t>
  </si>
  <si>
    <t>FINANCIERA DE OCCIDENTE,SOCIEDAD ANONIMA</t>
  </si>
  <si>
    <t>GRUPO ZEN INTERNACIONAL SOCIEDAD ANONIMA</t>
  </si>
  <si>
    <t>CONSTRUCCIONES RUIZ ALEMAN S.A.</t>
  </si>
  <si>
    <t>QUANTUM AEROSPACE SOCIEDAD ANONIMA</t>
  </si>
  <si>
    <t>INTER-OCEAN AVIATION FINANCE CORPORATION ('IOAFC')</t>
  </si>
  <si>
    <t>LA BODEGA LTD. SOCIEDAD ANONIMA</t>
  </si>
  <si>
    <t>RCSN ENGINEERING AND CONSTRUCTION S.A.</t>
  </si>
  <si>
    <t>INTERNATIONAL AGRICULTURAL RESEARCH INCORPORATED</t>
  </si>
  <si>
    <t>EURO ADMINISTRADORA HOTELERA SOCIEDAD ANONIMA</t>
  </si>
  <si>
    <t>DONSUCO CORPORATION SOCIEDAD ANONIMA</t>
  </si>
  <si>
    <t>SOUTHWINDS AEROSPACE SOCIEDAD ANONIMA</t>
  </si>
  <si>
    <t>CRISANTEMO CAPITAL CORPORATION SOCIEDAD ANONIMA</t>
  </si>
  <si>
    <t>INTERNATIONAL UNION BANK S.A.</t>
  </si>
  <si>
    <t>SIS SOCIEDAD INMOBILIARIA DEL SUR S.A.</t>
  </si>
  <si>
    <t>HEALTH CARE INFORMATION AND MANAGEMENT SOCIETY (HIMSS)</t>
  </si>
  <si>
    <t>NOSTRUM ENTERPRISES SOCIEDAD ANONIMA</t>
  </si>
  <si>
    <t>IMPORTADORA PANAMA SOCIEDAD ANONIMA</t>
  </si>
  <si>
    <t>MAYS ZONA LIBRE SOCIEDAD ANONIMA</t>
  </si>
  <si>
    <t>BARLOVENTO RECURSOS NATURALES SL</t>
  </si>
  <si>
    <t>ROTORES AGRICOLAS DE VENEZUELA COMPAÑIA ANONIMA</t>
  </si>
  <si>
    <t>ESSILOR INTERNATIONAL (COMPAGNIE GENERALE D'OPTIQUE) SOCIETE ANONYME</t>
  </si>
  <si>
    <t>KOYCO ENTERPRISE SOCIEDAD ANONIMA</t>
  </si>
  <si>
    <t>GRUPO LAS CUATRO MARIAS, SOCIEDAD ANONIMA</t>
  </si>
  <si>
    <t>CORPORACION TRANSPORTE PRIVADO INTERNACIONAL LOS TRES SOCIEDAD ANONIMA DE</t>
  </si>
  <si>
    <t>Cartago</t>
  </si>
  <si>
    <t>Alvarado</t>
  </si>
  <si>
    <t>El Guarco</t>
  </si>
  <si>
    <t>Jiménez</t>
  </si>
  <si>
    <t>La Unión</t>
  </si>
  <si>
    <t>Oreamuno</t>
  </si>
  <si>
    <t>Paraíso</t>
  </si>
  <si>
    <t>Turrialba</t>
  </si>
  <si>
    <t xml:space="preserve">Provincia </t>
  </si>
  <si>
    <t xml:space="preserve">Alajuela </t>
  </si>
  <si>
    <t xml:space="preserve">Cantón </t>
  </si>
  <si>
    <t>Atenas</t>
  </si>
  <si>
    <t>Naranjo</t>
  </si>
  <si>
    <t>San Carlos</t>
  </si>
  <si>
    <t xml:space="preserve">Heredia </t>
  </si>
  <si>
    <t>Barva</t>
  </si>
  <si>
    <t>Belén</t>
  </si>
  <si>
    <t>Flores</t>
  </si>
  <si>
    <t>San Isidro</t>
  </si>
  <si>
    <t>San Rafael</t>
  </si>
  <si>
    <t xml:space="preserve">Guanacaste </t>
  </si>
  <si>
    <t>Liberia</t>
  </si>
  <si>
    <t>Tilarán</t>
  </si>
  <si>
    <t>Santa Cruz</t>
  </si>
  <si>
    <t xml:space="preserve">Limón </t>
  </si>
  <si>
    <t>Guácimo</t>
  </si>
  <si>
    <t>Matina</t>
  </si>
  <si>
    <t>Pococí</t>
  </si>
  <si>
    <t xml:space="preserve">San José </t>
  </si>
  <si>
    <t>Acosta</t>
  </si>
  <si>
    <t>Aserrí</t>
  </si>
  <si>
    <t>Curridabat</t>
  </si>
  <si>
    <t>Puntarenas</t>
  </si>
  <si>
    <t>Esparza</t>
  </si>
  <si>
    <t>Quepos</t>
  </si>
  <si>
    <t>Parrita</t>
  </si>
  <si>
    <t>Cantidad de ventas por Fecha </t>
  </si>
  <si>
    <t xml:space="preserve">1. </t>
  </si>
  <si>
    <t xml:space="preserve">2. </t>
  </si>
  <si>
    <t xml:space="preserve">3. </t>
  </si>
  <si>
    <t xml:space="preserve">4. </t>
  </si>
  <si>
    <t xml:space="preserve">5. </t>
  </si>
  <si>
    <t>Ventas por Categoría </t>
  </si>
  <si>
    <t>Ventas por Vendedor </t>
  </si>
  <si>
    <t>Cantidad por Categoría y Producto </t>
  </si>
  <si>
    <t>Ventas por Provincia </t>
  </si>
  <si>
    <t>6.</t>
  </si>
  <si>
    <t>Total forma de Pago </t>
  </si>
  <si>
    <t>Ventas por fecha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</si>
  <si>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</si>
  <si>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</si>
  <si>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</si>
  <si>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</si>
  <si>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</si>
  <si>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</si>
  <si>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</si>
  <si>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</si>
  <si>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</si>
  <si>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</si>
  <si>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</si>
  <si>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</si>
  <si>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</si>
  <si>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</si>
  <si>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Ventas</t>
  </si>
  <si>
    <t>(en blanco)</t>
  </si>
  <si>
    <t>Suma de Cantidad</t>
  </si>
  <si>
    <t>Promedio de Ventas</t>
  </si>
  <si>
    <t>Cuenta de Forma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</si>
</sst>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₡&quot;* #,##0.00_-;\-&quot;₡&quot;* #,##0.00_-;_-&quot;₡&quot;* &quot;-&quot;??_-;_-@_-"/>
    <numFmt numFmtId="164" formatCode="_(&quot;$&quot;* #,##0.00_);_(&quot;$&quot;* \(#,##0.00\);_(&quot;$&quot;* &quot;-&quot;??_);_(@_)"/>
    <numFmt numFmtId="165" formatCode="dd/mm/yyyy;@"/>
    <numFmt numFmtId="166" formatCode="&quot;₡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 indent="1"/>
    </xf>
    <xf numFmtId="165" fontId="3" fillId="2" borderId="1" xfId="0" applyNumberFormat="1" applyFont="1" applyFill="1" applyBorder="1" applyAlignment="1">
      <alignment horizontal="left"/>
    </xf>
    <xf numFmtId="165" fontId="4" fillId="3" borderId="0" xfId="0" applyNumberFormat="1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Currency 2" xfId="1" xr:uid="{5EF3C318-5459-4240-BB8C-48CE0D3E99BE}"/>
    <cellStyle name="Normal" xfId="0" builtinId="0"/>
  </cellStyles>
  <dxfs count="19">
    <dxf>
      <numFmt numFmtId="166" formatCode="&quot;₡&quot;#,##0.00"/>
    </dxf>
    <dxf>
      <numFmt numFmtId="166" formatCode="&quot;₡&quot;#,##0.00"/>
    </dxf>
    <dxf>
      <numFmt numFmtId="34" formatCode="_-&quot;₡&quot;* #,##0.00_-;\-&quot;₡&quot;* #,##0.00_-;_-&quot;₡&quot;* &quot;-&quot;??_-;_-@_-"/>
    </dxf>
    <dxf>
      <numFmt numFmtId="34" formatCode="_-&quot;₡&quot;* #,##0.00_-;\-&quot;₡&quot;* #,##0.00_-;_-&quot;₡&quot;* &quot;-&quot;??_-;_-@_-"/>
    </dxf>
    <dxf>
      <numFmt numFmtId="166" formatCode="&quot;₡&quot;#,##0.00"/>
    </dxf>
    <dxf>
      <numFmt numFmtId="166" formatCode="&quot;₡&quot;#,##0.00"/>
    </dxf>
    <dxf>
      <numFmt numFmtId="166" formatCode="&quot;₡&quot;#,##0.00"/>
    </dxf>
    <dxf>
      <numFmt numFmtId="166" formatCode="&quot;₡&quot;#,##0.00"/>
    </dxf>
    <dxf>
      <numFmt numFmtId="166" formatCode="&quot;₡&quot;#,##0.00"/>
    </dxf>
    <dxf>
      <numFmt numFmtId="166" formatCode="&quot;₡&quot;#,##0.00"/>
    </dxf>
    <dxf>
      <numFmt numFmtId="34" formatCode="_-&quot;₡&quot;* #,##0.00_-;\-&quot;₡&quot;* #,##0.00_-;_-&quot;₡&quot;* &quot;-&quot;??_-;_-@_-"/>
    </dxf>
    <dxf>
      <numFmt numFmtId="165" formatCode="dd/mm/yyyy;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18"/>
      <tableStyleElement type="headerRow" dxfId="17"/>
    </tableStyle>
    <tableStyle name="Estilo de escala de tiempo 2" pivot="0" table="0" count="8" xr9:uid="{544DDC3D-0CAD-43A5-B480-25C435EBBFB1}">
      <tableStyleElement type="wholeTable" dxfId="16"/>
      <tableStyleElement type="headerRow" dxfId="15"/>
    </tableStyle>
    <tableStyle name="MiEstilo" pivot="0" table="0" count="8" xr9:uid="{E2F0BFB5-8166-4901-9388-6C1EFBAE23A6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EEAE7524-38B5-437B-9FD7-13D5589434D6}">
          <cx:dataId val="0"/>
          <cx:layoutPr>
            <cx:geography cultureLanguage="es-ES" cultureRegion="CR" attribution="Con tecnología de Bing">
              <cx:geoCache provider="{E9337A44-BEBE-4D9F-B70C-5C5E7DAFC167}">
                <cx:binary>7HrZjt04tuWvGH5uOUmRoqRCZQFFjWeIebRfhHA4LFEURWoe/qif+xPuj/VW2JEZjhw6L7qAvtW4
hu1zjkRK5J73Wvz74/y3x+rpoX03q6ru/vY4//y+6Hvzt59+6h6LJ/XQfVDisdWd/tp/eNTqJ/31
q3h8+ulL+zCJOv/JRpj+9Fg8tP3T/P4ff4en5U/6qB8feqHri+GpXS6fuqHquz+597u33j18UaIO
Rde34rHHP78P4B0PuX7/7qnuRb9cL+bp5/c/DHr/7qe3j/rNa99VsLJ++AJz/Q8eZsh2GfG//XHf
v6t0nX+/bXnkA/OIzRzmfR/w8u7TBwXz/8KCnpfz8OVL+9R1sKHnz1cTf1g9XP/n+3ePeqj7TWg5
yA8u6a5/eHcpHh/evxOdDr7dDfS2/uDyecM//Sjzf/z9zQUQwZsrr9TyVl7/p1u/0co/q4dyeKoe
3r3I5v9eLxh9cDahY8reKIR+YJgw1/U99PwH7n8zhm8KeVnLy9XfW8rva+TXmW9U8s/jf32V/InJ
vHaVH4b9p13Fd8EJPOx+94Tfagb7DnZs+7tm7BcdfHeVV2b8x2v6fd28doEf9vBv4B3J8FA/PD50
/dO/1j8oZb7LGPvmBviNmzgfiG8TRKj77f4bZfy6qBcl/XVHeT33jaskN//1XeWHJUNOSZ/apy/i
Xxy8qE1tx33xhLfKoR8QtonjM/zNlbwXJXzzlO8rern41zXzy8Qf9ghbjP791HIU6j/+V/0vdBn/
A2PYxS5FfxC/yAfkO57juN8HOC8K+KaVbwt6ufbXlfIy741Ojrt/P52cQ13y0D7VD92fieE/V4F5
Hzzq2eAK7LtayJtIRj5gnzCKmfNtAFRorxP+X1vT76eV13PfqOf83zCSXT3U7/a6+4//+S/0GovQ
D9RxEMLeG8U4DCox5lNC3pRgvyzjRVF/3VdeTX2jj1d33hQAN+2QDw/Lb2vjm4+/Xxv/WCv/0Aww
5FBE/G8pE6HfNgO+j12P4O/dwpsI8WqNrwucH3byrT/6TTvwauoPw39+f7X/fxAn/rhZ+KWZCh/6
h+i5C3vVL/z53ZdG483UP2vmvslx9+Xn957nU4TB1H7p77bH/BAKfq3gf2faE1RgP7+3PPoBO76D
XNeB3oJ6lL5/Nz19u+V8oNS3t1YPKqut53v/rtZtX/z8HuMPyPUJpGuH+NijDlhGp4ftFnSQNtS9
PvUdh9Jnb3jZ57mullzXvwjl++939aDOtaj77uf3jv/+nfk2bNuk4zB4sQ2lm8Mwdm1YH9x/fLiE
NhtG4/+BaLGqkvoyNji0GS8n3jyo6q6pkoVw+7pxg2JKvIGvdrDghJAA9eHaBuMUFuuZo8JuDHwU
TT7v7Wjo0qXjNg3HNhzaQJmgxdzy0jHjdhGyNjR1IvpoJiekOW2oDOr7sQrmPBqulBNhHcw0ZOog
K27jwPY4PVQ6tsqw/eS7CV1524RzH77S2O8IABMKXvRGBHRrNBhxQNKUbLJ+LYLMzmSLZiFi00Wu
HPmY0Vu5Sivocvt21AyFHTO3SzsFrjuctq0aQnvuPsnGC1s53QghxoAK2HLZHyYtrlXe74vWuzdt
fTnLOqHjctOh6nLInGhyxpmvBsUdUZcUF6dU7oUeB26V9mnf93U4rApFzJaxraqTcew0t2Y8pPWK
Txv1xOxGc+ayOnbtwGnlKe1qAd/bg5H1QdF2Vwin5JIsgk+zDTJDVrroO9ufK+42heayGw9Sgwpx
3kQz9bnrWy7vaV3wYmxPmdVV4TTjXUG9kZfdIqPGopyNa7TkJ607CO6I/r4ey0vkWh2vURG4lNTR
gsypMvmdZwsQS3M1DwMLescQ3nVfc1eCMYgWbCSfAuFlASPjCXVwH2aTfbtKeV2NlgABdyUXzfBl
9ubPc4luqwnfNSMKR+OEpXeCJrPzKhbnlr/r6iyym1OC59hTfrJOTdi5I4e0nqKRRFqaXSbMoRCU
b/9MOJsuUUTtndKN62xNrOUwnltnKw18+3wy9pmbz9eOmW6sRdyW9RQudhaC9ZtW3o/jcrWY/FZ5
1t4mAy9z+64crSvcTjfNstyQsOpNOrXwLJjswkO6Pi6m6VIq0DcZ9tZkXdUa3MvMw4kuT9iaX9t2
cT2s8wUJm8FPFzcP5BI6TndmzcMFqYerbcCEVWCRPN2+N1gP0fYk4mUXFC4UpXdGxmDw2kNHDUfa
nFTF6TbCGsfLcbqf4MrQTVfWulxsn6v2qpxj37pQkW3Gq2kYLrcHVUN25Q2PDpaHbbad5ZfbZ9at
UUmscFstsorLVpM1mtF6IZrxSubi0unCdXDPhSKRq2lkg9fUtki2x5kW8bmudtvLtt/b8ya/TBzl
BNvznEJejqNfXdH21C7705clbuOENwZVUSfbkrdxz+N9J7UWh79eHxnYeXn/fMUrcIS9y66cjy+r
nWD2PK9hluNoE+fLk0pB91kL9u7AxX6eLrfljUXFW7vdb3ImeXm5fepJxoSOoQ9LIrANpL0rX/hH
YZ+Zeblyh/mKYnxhb++2QTxD3ubB6/WNvp20bRe87L8QQ7HrnTnW0dhPt14pU523XpjnSzw4RgYz
Kx/dpsv5iN3r1XbuB73gYO7baDD6tqKZ4gqVd7PlXOBuStuluVs6o3iROXu85A/uJdhIzRfBfAi1
2UM9zlcz6ndNe2ub8lFUpOLSn68ttZ51ejnzu10v8qSU9MTphvNyUoTLvOwDsbpVwMQBD3nqS6sL
/FkWfJ5Hm4/mDnVCRIUmOUdZeWHKsxE1t6vrJ0MFy60b3HMhbMxJuabY6uFXq8pgZcvIdV5wWvUJ
8lzGHelaiSzRhekgLtSFujUla3g7Ljaf+uWSUeeiXGCRox83rRM7VtvyHq97Qrv95BQitCGm8zWD
lWDGyN74fuS48muWdTSAwH6knm8HaudOLaSzVT1oSyBeNy0X9WJ26wFjm8UzNhRGwgXhFo9LU7k7
k9sFx941Web1XMiiTZRl2UE7lmuAGnkilrYKsgFb8dwdkdtUF9OYoxi3Hgu7LCOHfkQ6yFTr3fVk
zKMuK0VINUnXSUXYNTrwa785SoSGC6yrkwKB1jJD76tcs91CnDUcuoHcS2tNlKrvRLWak6ke+3Pj
kDt9dKXO7iqJ8xMHMcKff2ZTBna4lrGril0xFnXQ1/1oAjUP4eLS+VT5ddA6TXaR1dmw91UvOJOW
f+GvWRcMsl4SZGgdI4aasJ1W/yL3avhPFAYAM+Ekk708MZaNibPkx9y1hxNroqdL5obeMjVX7fgk
MLqUKDd8Js3XRYiPI8kFpz5becUQL8qlCMwwfOkt51JaxZ2PaMWRn4tIuboMKHqaa5ZIz9W3TVZb
HLvc0xoH2ED+EoTe9ri563KRxw74Ri/uilXfLDNkDdOMXsK6OSVjddIScKHW7Z3Q7ptdZ5meW5WZ
eeeulJdzdUqzCvPB2k9WnwfgTV/8pds7oxAB8+ckL7w8pIrYETFzNBUorEpT8L7Jh4Ays0aen0Ge
KuuvYuBLaykoj8DaVyTtYCwEfEFJN3fc26zV4EOhnZgZmTT9YWjXxHWsqBD+jhI3dZpln5VOuH0v
Kz/19YM3z5EFmxkmFnesTSy97GfP555lcd84MQTltMLVjuRqX5UM6g4arwPlyzCHZNE77Ixx5617
VNC4npqkllZSq891ZkeFNaeK+kk21ntT+mkvndjPmsDNS26P62ExkFu9Kc5GwechTygjseN7qRFe
Wmm9a+05XRt4Nb6yfB2O2bxHxt0NVO1WNMYrFHtyqPfbfiszcIctwbbS7behY4yln+JpZzwd91Lt
CXg0dlDSaj/18ixhst5NmsZI2Ynqr/pKRXPrp5U1xlD27mRNY0/MMSnSJvOT0R1jy+7Sap8jud82
3vnT82uUQSeioJFbsXSuSOI480Ggig9QQ2qmdsJZ9lY9x/ZkJQNj6drSaBFe7Pt7BJcw/CzMcDoh
J67nercyL1WYJFMwVl6aT0u6TZTUiWe2JtsIafspccYILQEReu+0diIbwlm/8qZUu+1BYvafpXgL
3rSjNYtHWu0nGxY8VLtNbs6CkiIHD4RiTFgQbUi0mdGg1MkmUm2p3SbCZq73m0Jzde+PWbBJtgYL
GXaygHUIJzT9eLppXlE33QZ6nbvLQRibymvlxEPhcJLJoFlxzPrTysrAm1Ey51YyjW6Kx2rX0Cn2
mnpvXVuZHxekPiE9Sky+7Be5JouNk80exq7ajW6WdNMCdaIK0LruM6gDjNSH7WkzOEvtz3x7g4Zc
JTy18yYXPnGyID+Z/Wq/lCyCmNjTkGRZsu132/uE3HSzQm+d9puxb0afQ0JbHFhfZfZE0bAfz+Ya
sqgMV6H2rHJCqwdPgtEF9pLNGjbTt30fyjcnHpWfagqJrI07102NAS2D4RH4nPMpZna9F2sFdkt4
qc5Ho/bCydJSfy40DZ3JiS0YpTP3OHiET9aUdObZc7fnOh1LCwUuNk2Rr785+2ijxM+qZx+bkAxr
dE9NH2WgMPDATVXbHp/dAryQdWuy5ma/ucrmpXIFF/LtuJXRtnUENVfuftruzDU+bErdZthgIVYO
daP8ZiEthKsSJL7uNg9dcpxMhdptdt6Dm26favUhhE+xlOikNU2yua3u6r0ah1jPC3dRF9qLm3pq
jXXPN7MYfLXbzO8XMwGlibnkLsF8nKudk+n9FtI2c90WtwWXzZoxqBKYnRQ6r7g6IdbzXrd9Z2hK
0cDizUSphRPV0uO3AAUhAmSxXS+MG3XtzLfvOq8iZfbbFLPC+2BNpMKHzTy292c+TrxlPZTzyFvp
8i1mboEhE/WuJCS9mTCLS6322ICmQJH1wlKaeTeZ0oEk4jCtddwKFFq1PMiySitXxaVpuNNWkckt
bnoSqCKwaMabDHGXNQGYYNJ/htzpNhckq2Nl2mBS84VVyAhN3b1vGS7YwjvoMxZSx4MaEj028KiV
k/YTsaH9cAKrCRyyL8EvUIq8oALHQHHDTig7m/LzaUfHJF8Pyu2gLFh41qW5idcsAKu1r/LsthfR
ICPXTrIioXbUwO6cU3eOOxEsYidwlHmM1224BLkIfCfo1A67SdWFc552w00nn0T3ubZSKsPJO7Ay
yabQmE8FvavycFRH43x18gdantnosrxwScggNOW7HEWoOMGQ4oZ7pzxmOppnSE5pM0XdFBUQBWic
sbCuL6H/r/a4QHyqh8RfFPeYzdGYHeZ6PTUjS+uWpXL1D04z79xVpsRUUVmRna8vzSojuyuj0iIp
JMbYajKQ/HSOCZSAngh7u99jAX4sl48kI5B+LYjiUISzXEGAW09Rs54+gskfPVNBZ4avFtXtS1uG
hdIAMRTR6p2TZVi56YYpIFJ4fEKXjWwOLbS4gdPVcySxpQPXrk5NV7DUmhTUr+BEi0TXuDVxtZYl
7ycZVSNC3MvYg9suh8wpoKxo02EnKpTUI1Se0Jt6CiVV6abEU/tusSN3Xvd6AUuFJCjxHJlgqxLQ
OEaWXUEkt5+jE+4WsHsoFya9cwlKpmlNxMS4RiXPhJ1sNf4WxTZb30LGFnS28ZuvTPN6mIYsZRZ5
zsp1KXkeVlAM9p6XFpKlWzifrXq/JadhsZKeDsnQ8mHx07n+iJo2sLGVoAoneYYPQ40hRLnxBIJ2
Jjsh3s0819F2SRbmYKs8bpCftqW307YTrzJLkLTiJQfVeClxq/32ua14K3JEMcdbyLRXCHydHXr1
RQUWvC5O3CyQYax178CGM2goJoRjaHosDD8hg1EICW7+nCxdCI3btjexuJX+jP1y3+YsXiaIoBPm
1eyFm/ChvwL0ZNmyGwAbd3YRVbgYYqiD57AcpBcM3SiCosihlEO4A/WtfKidsC2dcxChgRIZYoWZ
vZwPjvavqCrCrAGIqGztdOi8gmsoTMYBbIORNgDNXCy2ZnxSxXzleezMnyEvnQ7NZ78og063fO0/
0m4KVtCJPbg7tY7PcUxDaretKbZBhxRKIddDSV6VkbauoUhPJAL1u4Q3TR2UIDyNLslw1nXQyoBY
t/xY5/4uxz5khmqnDU4wsZMNLVm0fRCSAR4BlVyfJaTzQeXRBFrXo59uU0Z7jLcwvGXHTaibGlrm
QixFifbdtGlo3EKMAOuL6shaVLAF07aHsKPcVKEsUauTKnLMpf3InC8T6gx3e3GyZgBYyTwQeVD0
dWxhp+NYyJDOOsRLaeJiEId8YRGmeub2Vl/2/hzMRQ3RYnZSBlbWmin1J1NyneVNYENk4IyIuxqK
Ci/XN6s/Z5zqIfQVOfHpeG85TQTuKgreOG0yWXLHvEVA6gsnio9o9O79pbrEbL7NnTYF2PVeVIDM
sHb4tFgTONd8dMvs02axgwF8rmHhDEUQgtSIocptiiLsVvlcpmGw7KKwEmoi2nrRltW3dFiMGtQK
7tlWO5+EtcPiWszpVjq5vruTUEbJ1T44hkZsmPZarulWB5YjSBsK1JI5O7vL04yJcJpuN/3a0B9s
Dv5cWhcizvxrD9wjZ0kB6W5T2VZ/bE6loebZir9NlVv2E/OavCYuvoOm31DkR22WVuTF97NUv/z8
x8nLAa3ngz6/Xt9OY/3661or+PunQ/7wQRsn8MuTYDXfOYINhf/hx29IgRc4/A3s/+1M2B/c/IET
+IHweSGVnuFyQMf/mA54fWjkV0LAgTkvXIANh4yQA8gGEPW2S15zAS6QwUABbEeNsOcCRP0rE2Bj
OJcERy8IUGKA+//CBAB94HvEA+oA+Zi51PvlLNwPKoSzcb+Dg9tANrxBwW2HOA4hwFUgOFbzBgUH
QGhA1QJEgNVp/2jJmI0KchJlR9J2IXAIS2QqbwLcxCuOggDI3LXsurC6/Dgu00k253Rnu825bVlL
SsRwtzQrCphnvFCqi9nxlrBeoBldJnSokXeWr8y6d7+8Evjv7AL49d/sA44MOQy2AVIG8aCN8HhF
aDDdVF3RABthJhQ5WS4D1OEFENYqS+fJPgd4ku5zqI6LPvNOeqNo1OC5jKauui/R6CT92PLK6Hzv
KH8PbIEd4Bn7YTczCbGn+iptqzlUGYN4IREEmc4JXeoffF/cW6XAIardaF3y8UQV67HUHVQ2zDmg
/AoL5XFfWzkvmarPxNA6AWDbgee2kpdDBZmIAcSk+0Em3ljz2h8/C9l+bZz+sSA4D5wq/0I7wD3Y
AADCBD27nqW5XIrlzKswFGm5dVY7I+GLpz9TTbt7yxtvnHufWezBWq1UYCoAus4pzwGuBKZmiprB
a44eBXSefSYS2v1CVDg8aShGsQNxeUPb8uPE5I1oyK0uJLy5RHE5AMyUM3pYMr+N1KAxLzwr8CXl
mQtNVecvkaTTBOyRm/hCJLp2JGSR9XpmNWArtS4Cbxwh16iIdRDwhxzyhN9VMmQuivJMrQD8LCIe
SyUDMhR3vbeK0Kii53hmDy0SnGhglcwsH6kFjau3G3rKZ1jOiTt5OGqm/q7oZOD5i7wkR7tXCSTz
mgvbOQyWXgPXys+In51ns5NxbJYmmP2lDfMyBwJk9SGDGgyYi2ggSftQvRfmzFmHnrvL1CdD0YZ+
Oxy7TN50rjrKNcpcezyyyUIhme7WyRpAvlpzpCjlaiFlaAbt8lEZYGZ6ICQqTwtuaFFGPm6WOCMF
5h2GLVCApKxq9IMsw1Uw9uQiW/VH2Wcrd4xXnbCSppaszws8+AGxIBt6pu8D6jchVgNUniqzwxzQ
USB0ENAdjmy4X7NAZmLflXQ9Yr/BvMVqPAMUE0BY1fC6MuK8m1XcWbKNAPDroTQgzUfWI2CXWBk6
NaB8pBhJaKs2LqSqY7quJZiyfppsdSMt3dz2X52iuKY+OSeA2S2ZDZiLystY9BqsbUE6cuvKk9wT
GXRkWNX7tWiAWUIaSrthUCjVdhUuk7+EWkNSd/rZX4O2mroIsKKvAmfFoUE4cVx89EDL4YL3i+/R
k86QDpi53N3VXeSp5iybhEyWhRz1Kj5i6p80mN2KDt9kpP/E7FNLWUE5qlDW5Jq11cnCApcsu2k8
tGshgsFhA4CV9MTYa8P72QE4bPFjd2hvs5o+GIpuOlN/AV4fikJz0ZVjKnp8b9vmvBu6m7yvEDdV
XwdVtqvqGgclApSAVPBiF6TdFtPN1EzpNKzgBv44BYPyooW5xykLx6oFG/AvoPTmrWAQuRzMqexP
pGIXs5BNAOkgcW2x6/Vy7LGVBYLqA/JVBZHKBqrPAZKEdJfdOiwBrutHN194r4OxqW9bZV1M86em
tWuuHRL7sttrF4eqzoKBAPhfERsFMyrdAGN9qYsqcVec0hy8cK4zvNOAhKNlcAJUrC7g2/c5Acct
bO8xV58KMyVtZoqgtD+KrOYoX6YI29CvOH2drr57zhSrA7vNomxoAJsDwKAp007ST+NkzlTLwqLb
cJK2TCxJANefct7Jsk9d1l3PFtB7QzDPbqIHANcZxB/OlulYD3NsIGLEujKfW1YcC7vVoDD38zRn
kkN6CiZTQ0Pj0c+onT65LoNT5+XBbSvJOw1ks2Qyj2qntQKE7BNWOOdWNpwSUZtYNy6086T72CBX
8WZQWZQXaxaVEIX0YpFDLscmbbveC6GLXqkBXq+rLy3l+dGqLSAJtswIx1jJrqKACWuPSUAYRJ/M
wDyutJ/3ldAqHC275SPr57Qgbg/DGi/IpZXH2lQHrXsg4uZpvHI1JBF36fyj9OuO53MBOTUHUH1Z
Izwqlws9uJExRgHqtyBuiar4ZE/0vrdwe6XlMHOmIZC01vpFlgtE01YWV2LOWILqyUpXl+oLW04W
101GYtbl+Y4OeK/KSl5I6E7zzsw7D1UqdmE3lTLFWb3C+YMF2q3FiDyF01U3oLJr4+FzcCZylBlA
Us5CzlVepKox+MJ4w0aXK8mteiT7vAVA3MoIuXNZfmzaVewJ6ZrE7emxyKz+oco8xLfq5Lrwazd0
BMB+Y+uLsJNmOgNkbeDS0/JT3pZVYK1qORlGQ0JBaz8YczFGeW2WM+CiCRC/eDypqrFKoTsB+mfw
3KCUfglcTyYvc5lDdDK4+NzTBngqjcZLU6F1r1DXAwjHVLhKbe1FZp8Onmova9zW4KnW9Qok1Tpl
6+2SrVWwVsg7nanlhV3emKSrzi2n7c/FRChvqcNSzMrmhClx1o86Py+FF7iZwpcuhig7T6sVZeWX
1dPoQqyNfYkoFANtGc1WkYW0Mt2ZggYtaADqiCZoR/atJy5tQJYjgsQUui1uL9yt8jJ1VkSuuqDV
Sg/1Kg3YlafP1KragEKHPba0vUUmD63F3VHT0HCmXr9rp6KF8F3CeRBX2XBk4KKaRFgAy9w2N7WZ
xE4BO8O7mkACEJ0XAYkaa+llkF1lxlcF8I07XlsTgIitOQVD9SKrUsc1gyZ61S5kxVGuQdl3Vdx7
kx2Y8dgXFoErA7ggNFP14BWhh7OrdqnTYvXTUpUtV5UF+feUNd2RARJlMZkWA4GHuSpYqFCh551g
D46YlCuUHYv+iHyAQpgX+U2BY2dYEtjTwA3xd04BvLzfAdieO+fOXO4aQNpaXwNmbcMRjWWqoJXP
3M+dPRxLs57kNv7sGagmffOlrhs49DBmVSgbvcczaXnp9HGNKqiuRrTw2q46XgDLRaeVj4UBwMBj
FS8sMXIpiyZgjVAAt0bIc8qA9fZJT6vbYRwh4pVXWNZ9AFR0mA/9FMiS5oGfAW81dG4EzFc04PZ0
IyzbZm74OKLPpiFfqWwqblw344wChASYQVOMUDp6U9jO43UvypSuQMsBrKrbouBEFIlXdkFtOZIv
VqGAFkYOR9Dz5r1/2VNxpUxpA1kGnbuxVJBPZG8X3s6itQoIQl+ysfsiiV1vOIbmtC5PFuw+GGYs
btm9CTwp8aHpPq1AOa8loPVPKhsu2sGwoHXdG0X08b/57//mv///4r+rwet2Pgb0qRjOJzfvrlC2
1tf+5dzKLwi78nSRvnXjes217eo+MdK7yxum98Cs/m/uzmNJknO50k8UtNBiM4vIECkqq0u0xCYM
jUaH1jqenp9nE7wXHCNtyB3HDEBVZ2dmqP93P378HAf/qYs/m6pJzuuaF2+pDjg/EvpWVj0Xb4/X
lswI3OrwaWvOfm6aRWTkkxp4Cc2twuiekbcRUNrjyaiO87J7X+zWms5pctR3t3U/OMf4upjeH2M9
6H5fr9+6RiVFHja9hmSgJDrUb3bpav6WFvOzDuQd9rUN3MxLQmvXKVDz5qmzEf05G82q/kAHaIxR
rQxf25XmxTrQAqA7+qUv5zkslo5iw/DOMyI2W30ammmLtMXpgk4ptNMDHWm2TiCuS/NW6gXZ2dqe
d7M67dCCcZOMbwoyCsRxSFzKyTHeQby2veaxqTkGGo1TU5vLZcw0Myya7GPRhW1d5tGU1s9ONW0v
e7KUfjW3SdDvxRo8Pto0XQPx+1Pvs5Q89taOdR6rjmJcVL25d5k305QGreXmvNAqjp1E/wPdCS2P
Di51nDO60WVzdwvV38umedl15bRo5fZK7Gxoq5ZjtFempvvOUcMwl0790cg/l+kWL01R35NGAzzW
Q3JKWnf80XeN4yvjvp0GMxtv5aL5DaunqdVXboYbKCNUhpFtZVTae3GaF72OF8U2Lsvq0shNNeN5
MNUP+D/gmQGa09ZSQe3Dh5rVd9fmqqZxZZR6PJqK7Xd515znpN0pbA0ntKuVZk+hfXVdnXc0OsLO
wqVf0We0OXc0A93wo+2tW6YgRZF6tXbc8TQu3vE8cRe3Lk+exjz94Lmu9lGra45SRLNhHtd9TunC
7S9V6r1ALi+3xEy26Oh5stMQPx79uje1v1jdHrj98KM58i6qs5LGcKnVQT5lQMlkyOMcBcxh0i2Z
J730y45r//UcDcBAvTnlrbDWLJiq+ZTrI5gHJJzOynpK3SWP0gF1mrzs2uZ4Kg/lVfM2VHoG68v1
yiXQaML4RdJtQV5ZiP32hDJqQHRZI7AsnAJSv/m502s8NYc9ntJN2fyk3p71o/Ke6qb/Y8zNNVCV
j4P10QKBn9LeoyypVDs00h7ZqyzX0XStywQ6twwzObXqdASAQzqMs7uFCEqm81rRVQUqwD31W/a+
DjmJdYeXqrPls2J0QIS++mrWOmiQZndemEnQlPl0K3ZzPhla79wXpCSZctDXNabpYh1L8uJIabDV
zR/QkTDfJQJcA+isJuMHzwYwWNAB8rwuztIW/lFRUvee8blrM+e6atV5AaSf0kRHcpC6X/dqOI+T
pX3cvXY9ac7gt6ulxEltLb42q8YzPTq2ptOWfp2piV8PhXl5hIQ604vbgNAknabq3a5/IuBwnx6b
XLOsp8Goy6cCYszCFPzSm94XNJdnQ+nm96xj/w8o907DhnphX7Plvh2bSknmZL5nTh3RQbMvitL8
+Th/K9HGVyW3wrr+2m7UPLmDSEcz53cn85SnWfZOfRDLsoaw1G6eedqSjPO0hpPSapTOyqbcuqQb
IThLzc+946OyrMp1aK2wxQJ3Lww1ypWpeNrs97QP3MUwLsPsHn42HAY0EDexVr3v1bhdyw1pj24N
3gdCeI0cbjZvrYJy0kpDuu3LtU/mcHHM8by6FdV2R0M5m29qsv+YJlN96tKQwsM9dVXpPqtmS+NZ
250TvYG3qVfz2Drsd1s16/Mmgdc9glqptMuYdH887j3r7Av9RuO1OhAr713iJ4edv+j9SvHpBW6y
u0G1bXm81Ptz6mk/Ef22kSrLwJxr46wqjcrpoSDp3frsen17r5QqVgHRr8ZxhE2jRy5Cs1DXjia2
qmN6Trbyo95qtd/m+xyMXVeEeV/H2jw2JyWd0vjQto3nrB+oacqnrJi8FwpoKpH2jLgYukHitpm1
N9fNKNesKQ22JDVPuTcPJ7VIrBNNx+RNH1W/So7kZujjFBR1cildsOi09vUfnXlxjWcjS4onT0WC
vnfFCB1DhDd6i7Z7AUnWV9/deus+tDtK9yrd0OWu+63vpgzyF0lt01owfBIlEBh238rFvFm71VzI
gN5TdfysBkN9Kq30a19N65naq7h1y0LHcW/bk9pOdBSrpTnRlGlP61QmVMvG70ZSjR9SlBbToKdP
xq6eJ/jKVz2l5lS2l0dcryYnHNTqiEkyXdC4+RLnxjqdHg/0sWMUcHWxlm/qgApqX4oqNtTik6HC
T6ZDc0vVrHnRyENBJ5vMmr2n1DORktRI1OBdzcuRbx+scmQdLPNrM5b1qS/0s+U15MHEtgItUxoo
sNKJ10SdfGNRikvdpCtkgjEEbp3NoVXZg29n+fi0zlaYTWrWQV4aVL656oa9W6TBYzfW80Iet7c9
UIrmDEe4nIyioSWg1d/dfStDrZr7MC/X7ovuXBN1H3xzGov39bthGlk4N072MTF+1ybL9bdCGy+r
bX5z1m68TiRSf8v2cwLfRWBngeebQfyanSFe0u57eSza3RV56IKhAFLyUkk80g/H8idq/193VJlX
+gLTOocPSKEU8xqnO2q7zc1cFoU1Xh8X4lZVFrM5P2j2Mn7Lpg0+1dOHkMyUBmvVatdiyCFeaBrc
egXiLTfV7L1n/bP82u66rWlzUbiTvuoM7fOkVH1UJGQKxVAuW3G4SD0q1I7VYNunYqU8TCz9p9XU
271v3PXeemsVHSh1TottzucynY0TFFlcDU75QSFWvCndcC+hGpfBWJ+GVCp8yvtTMaj6mWXE88nH
L0k5bh+9SyIxKzW1lx4RX+Ymz5lDMIGQ+ZDrjnPd0+PNKKGpBLxspv2NQn2+wfkbgdplS9iu+/BK
SLgkqT6/ZOvHtDPUz1BmNhudHWRVa+JXY7H/Ua5/HkOrB3nfqS+NjR0k9ZTPZVcc/mlP1fYt2w3Y
dwupQqV2v6VrGeTKsr3oRU/lbEMwjzW6skcS1do+LrQ8u+ffDW9uno/RBeo4SuUrZl9fGxV2xpu7
4pSYShNVUPFXzwAZ4AY8JcS637pNPSVWN8RZAv9va3sVablXBUe/Ns/1gOKj154sq/lReQ6qA6eE
QsoS159GzkXyhuF0eexkVVSh6q+GEf3OMNgnzBFtYA7Z52HQg1K5t7nWvU5K97F2CmSo5ape1L1z
/K7UOMhq1fUJWVEL1w65nLfZrcE+cp7G+cMDeO6FN95ooIAEDnCerfw2Ts1zC6ccPJZ5k6Xekyfg
UTGL4aKk8Kuu0n0u3IOmS5pMl7wszsq2938UFWnd0fUnOP7kU9vVzwS4+k1pES8bihPsRpl8hXyH
0a/0wFgG+1kZ19cGTqqG3r8dx/ZHtnrKJVc95OBa630gqoI3Uh2qttesG3l38Pujzs6jZUJguvYB
cp6c16IrIRNb+3kxvizeML0mbfkjXWnPjFoBpSAQQ/NS45PVczAE8C8PDnVSmgsS+yVW1sZDH45o
aa67wKHDfdJVYwmdpHmrvfVJsaw6quftg7bQwkj69MsjNE99B2eCNPYphfjzO2tMeZJhrzvjXdE7
Cw4Jnf+y5R/M3txetq1e415p9rAuHF83KvNOP2GBFy/UoNjxJPUdshJhdzsrNT976/ieos9KITVv
eWGhfC5Dc17T0wMqlZ4bV6aX3qfIlLVi/kbv7WkbkTlVXUeXKdtvpUcz5HC67qVeymtlG/XLWtL3
mhAON71Zxa25by9T3gG0LTovdd9bca2rOYm0i6GV7/Ux/SjtwxFNFLKG1g4dpc+fm9pYT22OdHts
blR6RlQprMtlRJxhzKW/Jre5HOrIMmH3rVU96ALuim9q3ghhmXVnd/1sq52dYQnSw3Ye22itMF2M
TotpwAoRp1a9Njw9wLtDozva3LBw1hSB7X4EelLfhjEzqArHn0Z7II4xnbfcHPpL3+R7YObWEmOz
OjXJkNxoaodrPruRBil4mozx06gg5yd80AaVvaZobRbQpUyQ29tp/MDwNPFUHATdfDzt9jRfhiJb
TpZShfaiWZ8N6uVgqyfUV9Zv1jhbn1rpTQwlvJq+OP1loRiKKy2tLi5gb3bT7eLV5Xw31d48WbIJ
xnJ5p/llXLR+fTXb/VWpvO7balHGiz9k7R39nBd5G5Lrs/NcDJ1P9fSAuNkEIbvsz0a39Cc0UGwX
eTrtWiS35sSyMex+8v/rdreu/oemvaNZGMwRBZiGrqsUEX9vdh+pZ5vl4jqhhvpm27TtZaBtYNn5
a2bvVvDAoqnhfSjxJwY16he/kYS8CIh5nKMqZZquDGm80b+CjTSutsjAp/ptpS3139eN/O9UhPzN
I/vPihBcooYpWor/Qhby+99mCP2bt/TXp/4Shhj/wvMzXdt1HNPUTJUv/MskyuwGFwepbfCcsWhq
6Bn+koao/4KCCxWY6qDZMHSTmRv/bhJFmc97UZMwt8ZDzPGX7uX/QRriOMyH+Ls2xFM5PPoUk10t
Jsm/LzNb3RbNbSsv1NUEFJ/Ea9/TBbtMohab0GSWOJrq+rqk/WV3nfdGlA6tA1hZE2JSlrJPKkOL
jqqtTuYEOCj1BB3thvMGSVmedvc6dVbfpZe6qvunbtc3xNnGtR2e3L4246qlP2HZx467Sv08Yvo4
TfSUoyxDm2sLOVPOfXsyXFpi+woff7RWS6g/gKJpT4NmR37WpdQO7tD7u5b8OUnfvF7ak6KVbbi3
XvfZzdavFFQHH57SF2PMHJ9upD8km+5rU92i25sTH38jbgFDiZWm1k6tqY0ne54/HFPS+m7zPVeS
H3tpWUFaV6/0r8/4Ka+aOcRTisrQ2Mt3syZb9LG6EihbuJHhc7cCVBV8eVSCkdkO+WnD4uTZ+4dW
V93o0CctGDSQ2qHUhPqTXVJhM2EqD53CEXHZVdVgK/ApLBFb2+/s6V0VpavipfQhnOanarffkOLC
eL0NvfJpwvNjtO6txAslr6VJxdnwi97ryn3u53dL7064i86Vvr0WS/p5yLO3vqli6rVQfp+KnApU
+eQmzc3avsuv8tLjO7bkfZ7/dqy/f3+zrO95O72X2vKa1fMKf5e+qRCl5sfRw2O2HNdVUV5HzMaI
U4IaKQhO6dhRkOLPTe5XGe34UfFK3qr8WLrQomWPrKVN/d4xSt+Yum9Yotr78TzAMtJDqY633DVe
hmn7uXt8Tn7Jyx3bABJkiyawqjhwW1uZ+/2mfc5z+lYUj9W6nh/fjamLDzkJyp0jaGue1ONo9BMx
bR3zz5yuna7q8B/WS1qP4b8faDOM+5SUYfPXOw9E7P5UaL/DLT4+Pvb9ez2a/irnpWxcyOR+TErv
6+OYj1Oa5OirqUftMd8eV2hWsljOneUWMMHt+2LTFs+5K025cgPlN33hYpTT42sf1yznac/fRlv7
RgVz6j1oCLn0x918HEcx9auJkuFxyaN8/nGT2xSuJAd5JOtx8jLUPkp3t+dlDBNLbYI+bdeYqQ3f
Z1Q5c4VFbjRBKONvTbY/6V6i+4rnobfAMzs13xvLnYNyr5pomfKnss9w6c0IWm0czamG7QEBo9g8
NqLKJBahbWa9XZVqP3sjf4WuOO/V2FrTSN/ck4qXVGfTeE1IX92fMIlpiF+NBCU0JqLKxn6KQvrx
+2vtDrE9IYX5dYhCmz41Dvp0dpaItbvViNKuulaOB+8lsun1Z1rr4YrpZwA3ZnpU4xquaEVrpe1n
KPZTBLXtCs3jdrFIjZdRi+WjCvr7BshegKndb9l43BQkGzVGGB17DaqR2MbHYGOsMtb1as2fGwPo
MxFMVYG7NAIy9L6de+ZxROZiRnOpnCEl5aWchJ1Tqet9cys3M1IUFxPFFvWjddZR5XVAVdxfcYcM
G3AA/2ahVKN25320xq+2NYXyPUbxpfHe92TyeyTBZYOOtfp1BaJW94ZfqvVm2v1NO+91w7ZChXq4
Z5DrDSl/PsDvbvUZh3ZMJaGmXpik2N50WszrqUPlZHu+vs5n1S4vg4PTq/XitvglhBeZuzhNFAcf
UT5TAPtNZkWm1t1214gSUw7hPcxA2XY6MsQSHRr8wkLco8b1jCGLRzG7KHtHfrccHDHiSEKs7sBa
GF2IakqezpBiY3L22LSQG6OF5TmnM88YMb6IlgujiFcrlOe3q9nTXi1RVui3UcNHZe5xhmvC7tRb
WRJYkR1NRlgk9nnkWMXEatHsU1JBInZ6mPQ0TlGay/Hl9moQr9kx+7BzEWryi3xVMWixnIHj/FKq
25E1Tme5p30BJu30uC+maDGyy2ostIAHl0c8/0jMEeK/Lz/Z1qKEVX9Pjj60UnenmMV60KeTgS9Q
uW2HigziblW0oU2UxW771dASdE3csYR8MiPY9pDRq81VPEtVY9FKbq54Gei4+E73u6iGKxZnjuLP
XoZ4w91FMyemaXDtcj2QXgP2LLHtiWVPBOnDVPsMuTjJ5sxgNDozKFSceACDSuFYYAU8HZw0xj82
op1loWl8EmPPkmF8Qvsssu8OXR5yzttfhsCVCCCiZ3EyiC1RTFNLApjGrIQfNzStq0u3qreCbXlP
TIotpOV0rcVX56T2Q2dNSyw0isp/2B4RTj+MlrgmBk9sg1jX5PgqYibTPot1QYTxKkzRvs2nottA
0+rVSGYYyF/nsOFv0bX1YekSH6O7MQkhQXLHZYkSe6/vSmWFSmkHEsAkkMldOGasFtystjRDq9du
q0CmoDDWsPm32yhSe3mnmNLEr1b8NjjZ+fEdfe17VhGoBxYRitKq2a8Pm2Cu3QjbkeygfNOiZjkP
zXDTVS1Um/Qs6nGxfjUJFjaixVpea3sOK1Zl07LVN7FUJqiGNChN1gbWrayorzDVewrlZuIcYato
qNnxCskjeRhPcO2JN1DsI5peXWfKv3TO/FVPsee4sbj65NvksYkaXT63a86FclQFvsji6yosrzjt
7BwAWW+RLI5Kdb4d+ggotIPV+kqVfgJpXeVcW3WPJvy2+x6NhMPU6pC5HHHRcwmoGvL+j6FuL+JM
FFehjaVmzjVgFU68ZoyxYqLUuc6jEfYEn612LzXC1Nzzzg5+JWVN4n7mlBfoES9KeblkZzd6c7GZ
jFBkCFbZGljqRuKQGCvEbqK63U3W7mieU/MIZWeJ+QZpTLtdJDqNHpMGlOYuTlZdH2Kx5op9txyO
M9LRurbDYkVDhXutrnrfTK3AW3852sRtME5zBDuIP/SIxXaL5//s/JBVD+x9rP7MwT1kVY8/Kymu
HQy8SVZg2MVWsfr1aJO33PPeL6HY5EYPWx6WvYnFLqtF3JXK0tI5BkDzmgcAkp9iED14n/g2xU/o
Fie1GSPxi+4oOStv8GUv9kYd43SXFSNehMd65B6IAaI81ofH72FWLvYoR+ZojzeCkb+Myv4/qCT/
U+PAP/sG/s//f/Wm6rrQAP95vflPo53+4UKgTv31uX9UnKZBb90ybFvXVM+g5PtHxQmhoPGX8vo/
WxGoNz2HcVXkLDwKtJT/qd5UmXVneqbFsCpk967x3yk4Ncdi1td/rDg5Y8vV+QeP1P9VcaYNTihH
iA3xZmNCQzYYM6voWnpWBFV3Vgbk7A74SsToWhZ1NH/m6rjSEyKa1lHlgdUbKP8NNKaEEj3Eu+bR
wslG99K0NT3gwafsjTwHv1Nh4EDCROP9qmiP0rjVRU57+veRnLmkRD0Lh7KBm9ZUrxI63Km+MJ8k
oiJCaoXdeIu8IYkHAwEEBJEYw7x+fi2SDYRgunGjUFAWpkmPwP6dGSqKr6dWePRm61uZ8rQ01U/V
GuPSCYt+xMlfQGxjuwjl2Mlm+OlOBDZPLlI7ObyeIhNBRp2M3cVo1Xja22uycVqIFAoNP3lKcAxs
bz/neXKWdyi1E3kHTgfzozjC5FYYDM/ZhwJbahGkCmldJQ5Uzd07tkjuNsky9KgmKgr4bPCexQbI
ZUS2ot3aYo2/yh9yjWMAb0Z6wRJbV2BYpWOraOMV7bCS4HbmFMwMkzUuNGVtr7WmYTb8c4czy5GM
6vgiJQRvphlNhnFTMUTUDMTo2vYq0dsRwIXVUNkw9ffMytBBbfXV4SwH0naxkFCm8TYTyQRYMznm
smJoy8hFppiFiVW9G9ZwmBXeysNYIbmW+PA1bH4KAVzFQr46S1Qo+m3DEFLXSTT1OLpIWuTtPDVC
nTRfDhLnyhf5GCaZ81L0tzKcyNnDsVD01XftQCFCm7/zsOE6PJSShLqCGHn3R4WmApKQqKYq2fio
jYNOGBSDQ/Qk/xT5dZ+3J/SmcYXhrwY0FZzNPGs3G5ZRwqhNPHXGW0F03YmyabczPophC0TfnChs
C9YDJaxccUOUHqpXeus0ZeyoJoYfxPKWmK4R2z3msRDpdyI+3D4mNg7E/UvICPKzIEOka+vPAvjI
HPLaLpmEjCL39CDDiFiwIePoVBfkH4U8NJOPUk4k3UjL5Cm2KFuhucqf5adLvd6epfKxyHEuuW4i
58kXyZcmZDmLnNiQGzNyZEmubMiZy8QKPHBA79eFjArRGztkWNo894mMm/JgczJw8XiYeILijOw8
mWeNXK2Rs11yd0sOn8jlIzm9I7fPrhIhmB1aFi4+QykWGLoRTaP/gOhUc0oJvOJlxqrEcGMXgfI6
UF+qqHJGsNvHI4RybeE/BX14oBATNDKCSnLne5ksgdRcYj1tWcej4cQp+ifUn6vo1V2MtBrbNwf8
DF/pogYqOCh33W9CsG2sEwecZIGXenBTAn7SwFFFHxygKlmZFSirYIXLii9AX1Qf8QYay0BlycSp
CkoDrUnJKX+PrDiWz22gOt0NNzDeAtY7wHylCErooLFi5NtakKEUq2XJtkvcWM51NtE/uxfDnqJi
89CSlpcSnKmBNw1w5wj+bJdzARqV1VKDTnNQqnybrMdehn+AYhPQLHIA/wAhj6Dc8jcmHxLbATJs
hEGQsGBlzrIEIVfBxqs2qFl2Yc/fAELO8s4cdC3fkVY2RBtRtL57YHDZpDaY3AOb62D0noECBph9
B7sb1BHAHXy/U+QpO5F+Oe/mdMLB41cFJ9G4Z3ewzg41wcpiT42KgSLUCtQMNsqanC3VMoLBpKZI
qC0OvJwutYZFzTF7bxgcIv0Yo6l47xwTb9DJsq4HtYqs+pXaJaeGkXOQvSiPbeP05XzlkWDxQ3rQ
+Ba1kENNJMeXtWsZnxwqJnmbBIOSSkoWR01lJXehpNIqqbjynpkwSmxRh5V67Uv8kNso3zyyfXXj
uad6K6jicC/Eu5PEDtVdQZVXU+01VH1u9/tBDTh2lLnMg6AytKkQFSpFyX6y+BiYdpWdZVJReu3X
xsG5KoVm5d536s6E+nOQQlSRkrRajP2k7x0TFO720imhnuefFCljq/nHKGXtJgVu0aeXvZ0Za4CZ
fasvktKwoZ/zs6SqBuJUEt1CtJdclbAFJRlM9cJ0oYxL5SFBWaQmUQuRYQrUT4zWT1cHRSMg3fLO
VCZnbSVpuLHarVGOk12+asrghFQ7kFyTD8z/6IqnsRxiUwkZjYJPjGKWjS/pVc5gkxELXVBQukvy
kkyVFW+mCQfO8R2NBcKxahbR42cPLiBP1vBI+NDRcVghc3WYbDFxlScJqJQcsQLHccB1WHAeLdtl
L3z6YZQGUDPsIFl+j3MgmVp78si6I7FqdpeznTHRgRpf2zCu+HWvsVOT8MjCzWIehNuc93WNsO4x
YOom99QxKHbMxsetPWSHLyeV6WxvfsrJV6RPlbl4QmrbG6Meu4/F9kVu7+7MoVRRUnPhjPbTzPb3
ur54LgM8AGXe6AV6X/q5ZRMl90jepzKjIfHa2z4XCGuI4XxPRgNuSx+TAVoeg7y0AJVqo7uWxBcV
5quGATPnz7rwYZIdCBwyDkZKTilWZc5HCo+mu98aWLVjez4qKiEislyBVHOP5wdkkafjgUI6m7Yw
YwDkUcwNSiIPRSOboqUiGvef8tGuVc6CIzTdfECqdafRjABz8ZZPEl0YQIUHxW/gDetXGPZHfJHs
Lb+bcIy7Xl8spBrpjrJvCuuc7J/BCY3eSVOziBE7DGjg5Nmcab2fx/xqwmfO8Jo7/KYcQgJZxpaT
iY6GEKGVUKL4A58qIUnbB10Kb5o2s58m3jOGRYSlPZ4nYVgP/c7/B4OZU/bvCQzsIFQsG7AJHKFn
G3haa5p7WJ8St7rtplHZQU9o2yqoMnZmZsHMaE1Ou5f6Rpddt+4QKRLSHke7NkkqZg19fp5xza9z
eevGgpa8RYO4bHT6LirjJLqi3+NSlJlzW3w01z71O01RwyY7NfuA1jChPbwy9oLIk6iMDygWX/Ke
0hpRB6YXurS1m1uWsT3dDCUalSpDEIRDWPclaLXvQthmgJxNv9l2BsNI5APGSW0tIwvW1bnI5Bwh
ZWQcFs2nMK+Za0nSf4zBUrm1kGUDLjh5z8rnwGSRLC+ZupWDFh9+efJTPzzYZ2GzbDaNvW1nZyCv
eBAa0J/pfNOTIXDYSEL7YIK8CE8j9I/N7KlMvy2F4Vvpn0PiXmQ+D/LheVwYjLr5y6oim6ivJgkP
Q95ZHxo4KGYzEWhwnz3mgxT67LcoGgeCDiqPpwSyU2aIWN6ODI1V45HWoQs9xnNuk5+4ui8zM7aM
4ThpVLVcDLVNCgUpdGO+b5GlF1e3VEMMphvbu8XlmjXrs6fvgC+Qc4/IdIqF1LTgWIQ33hbGFiBB
HxhchfIp8hg7qDWBQoQVOhn3TyR4abEAevCdU2egEgC+mfCwjC8YNi/2ehhG9dNgp9iAqmtjMxRq
G2Jle5MEjJkrVub6uklwgO+2Cqq7qrpaSu8f2sd2+9IPWVTguhNy2qHSKDQuH4WEpd414pRANmFs
C70huCNUrvVgq/ZX3SsarIOMP9ywUQ92XkLQldrF08eXwbX+bE0WdlYeXypr+7wzYLQ/hh+Gi0Kr
G538pDKEFAvq5xZ/b9ArE9A4OdUNUsCkZHKaTDCdxp+zxUTTScfEMjLk1GPYaZ14nw+GnzIMjVEV
XnoaV3ek2UGTTOu/In2BCdefHGyuA4NUS5momstsVdr1FyaoVkHO2NVZ5q8qmev4OyNZdUazVjKj
dTSnG2Ls1tedGRdN+2VknOua7EzTkwmvU64zraLrL9VW3VyGwKYZoyHwpT83+2kfWfjOY16s/gOd
L92paRb2vvWTGbPOXgDccVFZfUvAaNXn3BlYfqwfV7lPRv2mMqY27WTpMri23Iu3tlk/aW4Ve231
hgn/a70M142BtwuDbw0G4GY5k3AVZ/qk9niFGZG7FNkcNNn0fDA8d2KI7sH/PSIYUv1zaWBbdQ7m
65JwpjpEt+gygMbZ7EtJOhLovVH7tnNOQGI51W4XTM2TcFkyY0MINOGyBoXmKnt6OzrubHaqlvxp
29ZQ9rhEkCxH1Ds2vq2V16lo72TSk+xcBD8xozplqpxMi1oo1WSeifyLPuiCz+8qe0LaFiVjY9BV
yaYSXl9Wb7bKWQIhmLOlMhxO1rzdvh7zELU5iV6hV02aOWCW1UG9pSkQigyVp26cyJQYKwknQohF
E71MXuW8ZKzdgAVVpmPtBxQuE6vkpArSRFOl4aoEak5/gv0/pwAESmm9mn5b0xSkiWIVQCixJFec
M0NQQn2u7zqQ+eBWeDkTfMcvEqeExmz2nenLY6ieZVqezCoRxk74P2H0hLGtmoK61Qe2wHGjdm68
i22VgQxd6xAA23gJhNKnoTdsTvgYzmez37l1ygC52tiXDhP3PJaX01/tBrnPjbaGuT5HZm7cShXV
u8UELaXMP2gdO3Yd8PI6jL9t82K+YlEJvN0yr9V8LUCgJ6cYQPCAyLYJjdWiH5+X92Qvq6d0VZwo
KVCzbVfH/T4aQ7Qb03nuDSpke/rkNGOQLM5HTMB0R47fktkI1cp9Zi7fy8ZsL7fBlzLsFVMYDLTH
ygX5/c3KMQhny3tmHwjq1B+6zQCAZSiisk7eyt9lvk6TUFmB0x4j9VigKR3qEf65Hegc7s9eS7fi
2KH+26sMR0IwGhlJfXco/SZSodZkuCMuU6Le0Ko/mHyZuvcX/BGWXTVUf566YFYpEKoxFu7eYrqg
ABoBWvK7nX9JkgXHJMwWmGwcOSIlqDTLdObHGLYSNvcmbe8DpkCmiPVHZHRqQFdTMqPsEMmikjVN
u7vJNcjH5WuaMQvm9Tdl1ikWTBwtYMUhe+oGJ5hxm2NXAmXixWFxsfoFsh2N/ew0eyD8swG8kJ+e
O/jJsgQyHFJobBluk1r0HWhPCTWHJfHiNuisF2YOgMHzf2XvTNLjSLIkfZfeW342D4ve+DzDHQBB
EBv7CIKweZ7tWn2Evlj/zyNZFRHZFVW57M5akOFEwN1tUFPVJyJPBGwLLkZlUYvc4mgg8ajpyO0U
5PyJhjUHZUCo3S+0mNzFFKiTs7Ecj8Kcqpjq10WsLqu5wPTypA81dgbuQRz+ZIgKgVzjWCSr6K/V
VHTjGbOiHtVHWeVrjkJlaRdiRgnLg1Avcqn6gT0G8jUVn4+cTTUwA7s3mYpkINwtrzKgmRCOrqWb
ZkT1qn2beSmn47PiNeK3Z9xdz7ZJqCFVBtsfdnKhwpiZBys8mdRkY9LH8bYui6NMAi6Ckzj61ENj
maKGL8uU9iwBANNFpSgAgqy+fXSfM+0C1Iul3zuk2XzIZT9agQI0aLy8YSdcReAa6wC7DBmEXYlh
QL2LHSpYkzKHybX283OAJ1wNaGmb7UrOUrZkMn5kRhGOvh0XYTlhxQliVGdnIdTcdqHGKP3Bz4Qs
kusiU1pAnRtjdCo3Y6LurdTsqJiUdmzH8uJx0OD9y6MwdOLt5WGeKNsoh27wDk+/3KSzl4EhH4Jp
mIIFmPBjabdygkOANHiKH9B13h/BSge5w9XMrzhlfmZFMHpy39jcyb0rmq/QYpDMTOzM3EIq9jVS
y/fR/u3LxawwwehQZkI9iJHpBgvZdArtocT2KQQDlAshO0b5YI0m+iCelncacYDtZG3ILHNhiJre
W+YGEKE/HV2fbZP8oUBUq0Gosl3EvkWeK5uNj/hvYSB3p8/u0wkbWtnMNuidhjs8RWHpOZBhuIYA
Kgit1gIoivOWzMTiyyU7yQBHtQ6JLo2FC/n9UHr65aECbuRp+DWsYiwaZXgJqSVnISNCzXPs/P2l
3E8ZdrG7NrkLssyKu2MyUloyQuWSDRQMYuMpI8XNrIU3PctWuRixL0Aj6ilgSJoDSJkvMgtcUFOP
E2oN3Y/PISZasnSpDh9n18cYY00hqSflm+GqazlmHyn1DHjaTD3F7JMsMkIzV7r69a4XCKujSeuT
MaPYjiIs8H5bvOVyST2ApJ7yKj+M2MBEyGDk7slQkP39xMmYIJWtx85yeBa3M5mOIm6453orLUaX
DrbLP+XKRBm9k5hL2txXmRP9n5O1lbvjmQjQ/A+5HBVvRxW/F45cbuLALC0zdGDcZkNbVk52EABA
OMcApciv14KNd2O2UEuaQFTuW86UMHr7KP9IlH5rKPVSfHZlNguM8D6H2giYWuNJrn9kBdB74d0Y
01HGDd2mWxvsqKBgKgowsAb/eLAqWewjBrI8f1r6rqCkAntRixAiGD6Ui4L30V6mfnk27JLOBOpC
sT1tHaRY7gJdP17uzM/coV+6gRyBX53ZuKn7TE+YMIb2NsWUMvPzh7606YWjc4QZV+ouOQCxLs1D
zCaBHTH6lNskD5mUXrLVkDGkuTrGeeZCKEhq+GUhJRM3QcaeMJuWdbW6gdYRGFSbaTYugRf2lMkH
R/4viw4GktuI6UyW4zKdDiqwNPhmN3YYverHX1OAwAlyw+W/cl11S5rV7zRpM/3AYguPbPPSRc7q
/kQw62TafBTOvggwe2J9lDMaYoc7tKiNeWtop3A4NthkiIuexo6v0gWaYusaFAcxFJ7NaBtGR5pp
t2Jcinasx0/Lh2WXCU0u1P0qMOxkEzao+tFhdHU0B/3zott/VapUtyUr6D+mSn+fLPcHrvS3N/7i
Ss2/ObaLKZuGxtpRITj/nSu1/kYUi2vDn5qI+2z9v2Tc5v3NQUpLtosFZSqiXv2fYUvFmO2PCS6q
jQTZNQxHtfgjGvHfGZ717MILTeurTTuaz2mLtNK+5Njze/lwHS1r/7sL9Hdx8O8DY0Rv/Oevc0xk
xXydQx+A+ictcGXpoY+jRIVDNNh7kKySjB1XSJeFYdGkV1w138Swa9H46Ss7+/XcSbszRXavqLeq
9w9mUj7ln2lhotX6z9Nc/i9HZwvTDT9NMqTHrfr9xXAjG+OcogIQN5KvRtVdbLxvDWNcO8fYXTaz
ecZZbe3U4Jdq8TqYJniHs/nrS2TIJfjTHXGI2oNCt3XbgS//40F4Q+gnKsLOjUY7m07zZ9UF+2rw
H0PEy203nNsou0Y1G9fJ3qOKPIVteNTLbl3hl+6kMcYzWQp25B1K1d4btbYe11qwGNziFMf6rawp
Xpd9boBPRR/lBLvNKqNY9npirR7sB7AEfNG61V+flvbnZgPbUR3+yDBHvY7l4B9Py3JdSHkvrtho
VK+6F310fvLp2vk1C7NxaQ102RbTSxfMX/C1+evvlo/+4xXFkBB9vKGSUcT9/dOgc/uG3qyhrDaK
k5/c2t04Zf5mpIyssv9PTvMfHyeNUD7NIZTP8ACP//RVXtiWGZ0o3DzPutQqtks4rw+EYYyZeq3h
mv76zLR//D7d8phZTM0wDDyQRXv/u8e3a+bWcemc3ExKsOTKijvtOh+txfg6q/mDYSmvxXOKsVbV
9deI3ZOmNKvKRe6dEodBKeCMu78+JJ0ugn+43qR9WjzcTISeg9TjjweVD06sprUSbzzcDkRhMLON
Y44hzQlLA+QWdg35DJkv217L7le98SNEbiEiOgHiRXzQuvpHEQS7HM2nz7aHOv8gVIM40wqTUWjt
FnPYZV2VC9kuRxghhEG/oP9MK9q1kCAmpvBCCgqBIcoC2U01gOpCxMcene3OT4NCTn4s4g67/hGp
JoE0zdaFHFl5OuzPGEEJsj/jCIjc2lUhm+MmenFRPfCUUfyU7PVrMAJwOTuBHekamqig7D1YWPYh
Qr4x2vYOu20DkBOgE4EBAgQqM9EOyPEJkq975a7wxt0+zFCgsqGZuQzI8wXtj9mGV2wC5JzkcyMb
faEKBwSr4UNmDDskrduMjZ8haQpSmgGpOjWREG60rvpnYWMx2NgO7EqFy+2pJPvuwzQ82kSp2ijB
BYAV/DZVyfKyjkJnFk1HN9OHhqeQjzEBTXvXUqONV1OdZGGG1mthrwozi+hucN57pLILL+X62+N+
qoy7PbAQOEIAqfwbg6ad1lUrVOiLcAJ7n0R0s2+RiMjtFJ1elmLxjxUzzSmbma6rFPm+yNBkG2aP
zLlsy2uyPmTfKhCAww646elTe5ZPyAx7P2+E4hNOTvKbRJI3AFsLxSecnQk2IJkLbuaCCzxmWUl9
ZrG8qMf79osjLANKE0uc+KMtRlxTV2ydRlnN+TcJbGCU4P9LBQxJJGKTtC8OMkZFjyK0KexFcFOC
t4q+Tb7wEGXQ/sAGqYFLG5KWxPTuY9wzRACNpR4YujwCZXAwaJxwjqlhXuoA36yU/uJQgTItr72R
n2QyT3v3uYnrVzdyLkXQUcwGq8Bxn/OsPxs9Va2t3+icBwMo36hbT5YznPtZp/+iX9mddZHFoPVx
NSZ2q2BKpArHhCs3AwKi4vprmM8Pg51dvE6n0qoalj1UKMEYfofPWvo0leJIvw0GGjFpOJ8UB4P9
JvwIvPCDdt6zrtK4a2g4uX0pquKIpvqSzzTLFN4yau0X/GbOmRFi71o8RszvoRvNeCMAzlhDue0K
4i7MKHmPpvM81d81m3dmWH4sKj3ZNZnrQvmP59nUPzRPPdBas6vTjIbg/M02IZUmRV2mUeetEit6
txgpZu5866KfQPqf3ljofLZD+w19+V6D+3LhxIxif9lqNYFf6BGWoWFukyn4UoWKhZwYWtS04Ik7
fGvwWtkUcfKjcyhxrObr6AbewuuTR81R/EUzfngeGVHjmIpnDk7O2WtpqPA7dCWa9iXmgOxQx2lP
xTQ7QuQu1pk5gTDOvkdWYJOUQufmh+nQ2FEo0AcfQediPoCXXhLn6I+Bwny7VelDJFQmbAasLX/M
TUc9r41fXAsz/TpYmF3xZOTMDMZ8CdXww0k4hVIrXzP0NlmS4JgSwoMkb3pDj7UpeX/4cuVZ84Cd
6zmMlTVTg40NPS3kKEqSPDwkRnubzYL2JLRu/ayVCz+3gGPmFWanRPH4zbT8JIWPR7JpTj4dDiPx
KPSC2sjcBbcMkq8RZpOTuRJ6PfMop1F4jShp5VESel2c4YOXcSBxCNmQEU4biSmReuYOJVoFneRw
zdW0TPDaxx14W6noFAAu5ekXzMlq3K0A+ELk1eGHS7qgFOcGcjFP2wlhG8zLbp3TSytvlQlhBHEf
W6QEyg8p0O+wYlIgi0EmVh/veCwHIICQwE6CebN2c2jyFVL6Sl6IvPYg4Xrs1KwwEE26QExSDUvd
LJC4vLEdnlmlVjJ9CQ40YKovZatUkSOFm2A/ItWFi6qV4Lutam9hFLwn0/A5WMbOb9S916bGMsq9
q0HfNdAFTboTxoDJuIic/oCAlqAG35x3Rp4SD7eI/GRX95m6ypl9liKBy4OOeTS3f+R5csLEZWEH
QAEsAYFZ8HQ1wZd55QWxCxlXv2YWWWOxpqzabPxoMKhZO0yD7Ww8NNMwLSsb04wgG97UXttoBtoM
bTgx44+5WCL00Gitod9mPdzPI3TTqEcSV+fcnDYzllpImkQfW9uwNQ7StyFFu0zkQs3rfxfGC0aX
wY1xte6CYSFXRJmdaGA5bXEQRYPIDoSwjz0gVohO/+BXAthHxCVNR48ghTI2GZ9jug6njAanoWIN
Up9VSV8IRuA1OHbggvziejEIZtuO695SuiWpg8dRfTQlzaGSXAdTEh5U90oc1rruSKZLtXXkI4pE
55GQWBMaHt6Pr12+DFRoOH7Cnn6NshRle7dCuob9ZUdXPCpTxDy1p68ciWZKz3ljrJr2rq5cBFh8
WqEF3YwAtQi2bas8tKzialiwS4JBIyIvCHHhfXVQSkwV5tksfHZ6tLHe8S2YnbGzyRtRlYdKfSid
EfuEOTsisCHysgMS6V5bcsiisUSuBgVDoAVuzQbJhIr3FWTkWtgeqgU0nGaF0Mk6pFb1WAXTE5u7
k4dbLDo1jJVLoqTGXUUDiWvo+ym84hh9bBoiLrTAvRSj+1BRSKRoGKOsIy0EB6ZEXTRZswpjQimZ
fvHdXtHKRWZkdpzM8Qm07Jl4wYNqS5jbcM1a8zK20bZ0agWDE+MSusF2YLfTm2cFcIpexmw5qEjz
G/Xr7KenIYreGzO6KUQy9Hn53eVhIPRjRBBj2sVziImVq087xwq3aaQzHc1PWJV2k0oaC2jvmD5r
SBoGv4YA+KbatES1CU+0dfD9dtlNwcbBNCeOoZvc+Bseqxe3tdlkZZiqNDQgWEfMHz5zh3YLDm5U
PvOQad3ur+iAjx95o73kGCdgynEMDWiU3EDPqzNIx/HNeqDj7qRV+DwF8wIbqxX2GlU6rNrYZAkD
hgV/VSc6ZsYcv5PiFPl4Wnfld9W7EbKiJfVZme1L3XbrrKkX5VR8d3r33Ymnnd14+34ueTyZdnui
AlT49aFEq4Jfb3+Yi2xHZfkzsDuIE0SIRnEwkmAfs+9lmV0OebpCfvE1LJo1+sGNjiec4YXv7Ja/
jTa8Y0OsnZ6xoipDusqc/BnbjZXd7KC7rhHQ+jSpX4sOn3cLqqtjXnXIilKaaJuO5sEg0impovVs
tVjGMPRAnOvhocIIw0GSYOM53KJsgJ52ie3A1YBltf2OSmipYZaZYQiUYjiQYQU0Ju0WMmPbwoHK
16LIwZRMtdKdZn4DhywN3G+tNx0IHJXqCuvos+4rD52tw3llKyBv1Gr+/HWooHeG6tHM2qWe5KfM
LF5GUdIl2qbytRtG9Hu1yY6DRsN/crZifeMg6dHais1rubPt+IUglp3s8fSSBQDeVYSR7wnZQbK7
F1VwD2LZkC2UkDHkwUvIrl024qJQFdWqiBxldy/Kvhy6iMQiEe+1WG1GJBnJaxEiivC2YN3JoXks
AFH5ubxFUYedKJZFx2squ+xskZnkgU7qAPV3ia1Jd5EEP4GO9ixtNqi8fD9SfOw5oUFYku5CS4qE
FPS0J7NJ/k3onYcpshQdLslOJFayGelIueVXqB+astqmiXoeAfVzYNRUgw8mKUr+K/JOv/6N4S5I
lEqWIpuVDxfNcMDMb3AwDilUckZycCKNDJ03jawqH+C3QeRAgpVoVOX/ZIC/pAIe5B1yLeRcpbi6
nzfCSMQAVtmuC/V1JC1LfsMnPUtUzPKbPsRQQbqFiKVElzjAw4gkk8TVkSyu3jUWJdlcARIiuZER
1EJSvMckeA0MpQSshVyvKQY1hgWcSPIyEZxKXfdLeOqTC1aa98+VlEnRpEq1ZZIiFpEmppAqFnTT
wYF9uEvFk9VE9ljXP5iQ4jqJZFIAitpcTl1+25uHgwwPOccOSk9aPqWY7ZjAiYAk9Uxu2kwJKNWc
KIdjaJWyoRCUSo/UtIlHTbTZFWlqk6Zj8MAqygrVkrY2wDkQV7CXAlFkqDNxIsz4B1EfRwYEnkJH
0xdR4dTCKSOhA+Tayaf9GiZOe6nZMJk82z1rlwxNBQYuZO+DJ+7+Pkyhje5Dlzy5lFw5uVVB2e2L
326JZM9hsMbdr+FcRN+LSez+PvxIrJPzleEq5y470mC6f7WMZoIY9jLkBvLvRDsbkod3lTOJIHOD
DqJQS1BVTYsEC8U2guuefpNbG929b1V0Se04bdURLQSVcpAQGQP/bYK0QbWKHIPfkA9qu+YiOgyR
noXagdTkjcE/9dbayRtlnE/5eCjhpBFCL0A8FjZJgROJgTRR7GIuRl6qRCH08EYMGkZDSNIgrQoG
fm1MDOK/ZYY7D6YzJQIoROWQkVU4IYPAd5HckicRCo4kGopa3YM3EVmuDDyTUSbAQIXdmj7ArAJM
8DUy2OVRscEBsxKDT/4tl1SumwqFLo+txt5i4DENfLxdtCfRoDSQ8QIeyFW8S+spv/FfpNMrusvo
55Izhz5ySYzwMeETkb48Y3LLcyYXkSbLU1pk73JDZejfJzAkArpFAzInPnfjSoWp6eGMMpELoGST
I5XBLoPeI5tSXLNEot/aGHAxZ6Js23psmPzie8LmGuxaOnhX8uTK6whi2IXqlSmtbo8O+Zhyvh1J
WJ7kZuIuLsNooCVelWBN9R6xKWGbMb3kZG+6XohMxUNYZRno8UcFJUxPVqdOZmfBbg2tNBWXRZ6n
N2b4sSUdLUDWB1ZDAG0FyW/kO+R1fmklFLTWETolNVG1vlODuc7Wqp96BJA53Xwm3eeGDtc2sM9K
neqLbiZftfwbUHOwabTqqx06LxaubQtHwkpVGkB8wktjiTFtsasfks9U4k0TNYvWJWlYKHbCr6ga
HtN0/NASxJRWp2HmTsSDo9J2NEbRt3RsP2MmzUVl6o9stP+FfGVdsAL9TfHCVeKqOC9Y+qUmEFXL
impRldmpKrJryLadx3M/E56x0NPxrJhUtW1nsBWnP6xxGn7X685aEj7jE6EtMqpnok9uTpWdfA8V
f7b8FtoqQ9h5Lib8cFjii6FcWqO19dPoI0tAuSe0d4ap3ZLI2bhTd3ZzBSM9GO9q3+IxRaPyvsBi
y2+6ZSowjp6dPAyxNMT1tD92gGU2/ZkZHV7jqtaNrTlaF90I3pUYwKSf7EuIwm6ZWoircUqiI8e/
uEF2nQv1pbeRBBYeCIck3A1186QENlNneq2a+aXM3ZtlqXiRem2wQLm3VjxrP/sc7xSUr2GrHCr7
NPXOEcz5NvmLvkxv+QC30Fj5dbCKUwvvjW+vrhZPd89PP173Xn5qCoAMNwyOfpt9eNkhrNBGTlr4
gdfnxfBtxM8mqz7iMLU6TliutUFwzMbiGjg4c4L/BHp6UnFAJ7/F2orgk9SwXZ96D4GuwHh4tHpz
IdPGhYbHuM9HmF5hglEy7yL18w+KhsYGYSqhMlff6l/mVDlMYX6dITfuiFQAYx+EyWOhIzFwyFDA
eovGOjCa3uCru3gV1/Tec/Xa2qbbz/+OAPlEig5mckp+bRDvJIpyHWaOUabPoE5Xet6fcy04DtyS
QJynmjg7TY196cGXAfVYyfpdmOYe61bsrTKjWuV18EkG3qnsQbeyUPSbElI8ZCqtN9M+a4aUDtkM
5buooGG7Sv0W1slnNEafjhU8U6SwRBITWr3KVZoAoOjDX+f9d2YAStGO9Ns2WdcqH9oG9avdBe+e
qp+nalUVGmtV3BYkRxJiozdr1N3Xru+w7EOStSoj4+aUGNo7RCa4mOhiQ1BvPENd23q2VchwCf0b
BipvadmfQ9N/RoxXLn37VsXtOdZQuIY9F8dyurMcOQVvPxDvWVxxLkJAlg+rRFBHrYi3xvSt1+jv
psmimUmGpOqdyUlc4IpJlRvf7MK5uElwbDCSHMzpIdHk/sugnqtqIc31VpRz5aIvVmbcQh9UMnXj
T2cYX7xMu7VQTWljNovWSFce+QThPL0IQJb75SvY/rtdFE+BJ3hWwxGDDi7MnnQRXP5Hl/MwxuoJ
zcwORfNz0p4Q7x/92WU72zKTZzGRJUH+rTTHgTbwcSTha5k5q8bWz6473hzWFx8v/nyOPwM1+Qz1
zl0J75YSYpeylgHDJuZmsFu61l3txYzMYNVOVbdp4DFySKtFK/bZfYoYUUuUx0F39qQ69IAwdCd0
wbXFEvwSE/Vp9dotnUpMNyzu+qCstaI5R/nQLwfQs6jvv7TCtoTNy9B9KHOEboZ5Mc83JaB5ypbA
dLzn1gTFc1Prko/po9vj2WGr1XPXkeg9R94iL/1o2XrBznqKmlWj1e9eWL+yGpF0t8YS8RwF+TUe
8ycP3VhU5adgZnQ78btW5k8mD9oApZm7lyDyKZLCD8W6Uj89lMieUVVu/TZ+L3NjN5GPoQwWIe+4
NOHJCOuarfW+uM5K+1qSGm3Nys7z3TdHo/tGa3CM8IybaoCalA+tlQ2r2dAvWTy+NioAdtexeU9U
jCpjHUmeC/Rh7/2JoMaZ+m5IkBrl3WpovQMBjk7DDPm9K+qb7X9Ric7A7DVd61h1VCXpl36P08+8
xDVnUB6z3n42AhP40dmjBVbNeQnwm6x8O2F8Z16yGuP8dSrD9wZRSYvHQhH97H3yRuoBr8Xy0Wxf
2yl+V62cpJosX1JIPnuCSIeTdZy1GGk/RxmlyCITbxn07mM8ZjRaFNmWEEAQKAwB0+nF13tsBeP3
NGOYxwBpTon3RwKAPgbpuzW5exzeX1q2ynpsQxrwxDBYSFD5gkcmXVYGBEF6DajDu/nrbMRPuWYs
CIJ32oFOtbI7R216SqzhJWkBoFxCOnoDzAp6jtZ8NT2FzNcFti1OXj3pU3ZtTGdbDeGpHYxt72FO
qaLh5jklIAVM2bi5ZvzWVtnarcdVOtwc6O2q3NDActVRYCeNsuyG/KqW5jbsHHRyj4ivPwYt+oxg
uj32xficQwZ2Szu2biiDly1TrSxrXtlAIiggjyHznh9a9CPkV9t3njszfPcBTNQ6PclFCKz05JF0
WyGDTWFZqN8wYPGOY2jeIhhyber2s1c+YFz4aXgjkwO95At1znaVFj97pnJQA5qxxScJC/drGuVP
+ViRUlS150x3LlZkUYD60te9izHhzwYPBWF9yCqgzcC+gKheRNcw28k77mA33yoe+tE6FjV9uVGW
X1uDRTMOCOocHh0z+oF+hI6A6aWN5xc1xIZMhwoKZJpUrVtLWEgXNt/jpj8Pk3sx66OZzBuisdZ1
xcNcF1f4qKOSMCUW2TopfFqNuuiawEgGZWtjPRmR3zZYoCbRJu7iD3xhnhP6TXNOjLzvixXSloIA
+hy0ZLqYLqgfaS1LZ0pfK+LBcMNXNxn+IjZop+Y+FDVG0v6Ef1hRQFeg+sUjehmk5WttTKghe+SI
0O8m/baJfcqLqVk6fXIVDmNUWQctAtGKCBUhxrw+JB1+nMZtwkpdmbA24x6pEoLXBC5Ljk3qypi+
dU1LPpUzLmXib2ybvbgdXWJkfhGhPgzn5tU2go8yKq52Nb8oQYSTSrawx4EJO4Lz4sY3fNbgKN8J
rTo5iY0NtbWrNUw1ik1oJm/YUj4RQvNkKlRXM346y0pDjj4WTxpDSh7qpMif+mB8YQqlzzHdEV+1
xF3xGctWxKCz+Vp54bCqo/HF14hegVHLlokgUUbMAlT4UCmQF0u7RHI/1AwuJjCXZ4z5UNo7CGeL
4VoWUeQcZA5t0vxt8IMNJg0GjEchFXS9jIYcmKnrPgwqrhQnsn54c8CQG8vieW17DH9qdmi5Onxx
ul2jvqpW8dixFyXe5wFM+btVVE9JJpjbMPfLNolPlea+hKQiJ1WwYTQ1q3mwn7vCXo4NaUNuv1IV
72Pyi+sweMeJh0U5ZA3dlEa7mub+XOfxZ25qwVqp0vd5SlFu1xdGOeU7S1nqy5aNYeXY3Ki4TEIc
gHSOcjD3dmHfyLPgmtnOc2wlm66jEJPLTby5ShgN69s0Bpuuomeu/ZbwSLu5/zrXXC2D6WaaXvQK
z3kjfkvUdK06zHs1i60NI1rOLqQF6sakaJplrXrPBAse8bPc4Iuntuxn6BnxVrU17lqPzXBVPN23
RPNA03Hfb7HcYS/M0lSG1i6dLUFlLqPFnoE4p4NGmx5RF5nSNr/WndoP37Fgv1bzNDxPGTDpMFqL
z6mGmBuaMzECxE9bN5DCi506l9G3To3SJstYUcEI/RjesEwc4stKe53rzbtXWZiwxIHYGLxYpg2e
m4HNJih9QD8cBn3evEaVcig6ulpZD0vBnj8Vl/lD5uTSn+u9632bY38zYc2+COqETn/61cEnRRd5
V4X8PVX178qvf+HQ17+y+NSRcv1OQyPBsn8PjL18z37+z/9xirL//b/yP/mC/vamXxrCv4h+NdAQ
ojNyiXnFQOUuL/x3h0+PLbVIkTTxVhEdzr85fOL6aRkeqitkLLqu/1MWn5omhi9/lFh52IW6lseO
U0U+Z4hO6Xc6pFzV4TMmGi2m/45t/O/YxmGt/X8S26h5zvfZM7+GnnbV+vEz9szw4M/td1pdeuBP
5SOPIKvctH8b+ulLHydvQ0WKGnkl6viJ/3WDgoSImH5uV03EBG5aKii5kpwxX75NbWFgXBa066/+
GGY7jLhDfFqzbcDeZT3pLdMyqGtbdN/6yMt2scrcTsicF3vahqYkd625QJYNezwt8/sHgo4SkCSa
XU1TtF4NGrx4JqBTNw55Ohm4aAfG0mmSgxmE0boeOhOhVmstHtM4YxsZ07bSKna1rR0a6jSobC31
lFd2/ks6x62XSptg72CPTWPC637IC3jZXF31jR2/aSQTzWzeP9IGYZHSd81TZeDa6IeYeY+QBY9x
hXF/FeSg6EWIEywdKYoiXesxCoJgnr5aVRKyRYYK9+pNVcwVHgBEJfRNM5L/zo6gTbEw8o1p0WNa
ufQDmnI4+igbpnWuKVCLY29ss3YOF5M14/ZWF/6uzEzr7IzJwaDBCFeDgchrysA2/pnCGUNMe+6t
llAhcnTiSUgpL5y/DHP1VGupCjljVxu9dW9DCcEU1iAJozJ1D7hiRntVMwa6NFHUUJijM0IaEGSB
9bWI5p/Ml9oHjMKywAin0lL/LSqp81wtrx66OihPcWtqRCcyVBwXdW/lThRwXnwusJD/WsflIjA0
9cvszOF1jJ3X+489lTPy8T4ZZptu36Kznxu7i6ldrHmRFcRZVQMGwU0zuzfTbn9G1WgfWhO47/4X
CZtLSyFdkoLJjv3iwWvn4qFIMhLla5oMuH3BQhtcyDI1xwClrL6Mo0+CaQN2qquauRoIvnwkk7do
IrRalMNVMpmwQ6grklg5Rl7cnfPczJBj6CUfCuSgDR/J/9MZkEUdEJQUL4cxURCeWlgDUWHkMLQD
2hAHJ82uBLBNjGhZkF9Sd+rVt/2ZGnc45nZFN5+6mIm9ZTsJQRz55zAAg3GDBjmEZ7+GdP7G6k0N
dCRnWnu0A3CoZgTn10oiqGvNWhvqG5Lpeu3ZDp7TukqzEHkDcUm/ZtCszAdlmgGtC/2pocexBUHD
+6Y5qA0t8PmEeiJTJmI1mr1Bk5PaQD68J50C89G7D2E6nzrNOeOwTVNj6T9nej7iH9D+GMtk5dmo
K81sa7BbX9hZMSyKUafxSwUebwiR0uPoFjfZU0YUNwdPpcMu9ZSM4091fCosk1go21OJXbAvWo6y
Pxuvvpl+DHpJ2Ity1YzwEtW0AwWlGa6YOAd3ImMdqawOgIKx1zq5lhE9ngihvlS5Cex11ExzwIUE
1Uvmp7u2I8DKilGk5sED0lx4KFwaJdj3Ie3Ky1xSFEbuvK+S/sug/Zg9DZ5mNc7hpdUioOm+Oymm
NSyx1050UlGIVVLXg9uRMeH4OBALllpdo5bmGuSm9ozaIKvA5+r+fXLzTwWqusV2sldyj7b/PlnO
I6EIOQK1QffL1Ti5cFSBd4vUENiwecASADFv8mDZwyW3ewSytCI1CGS5mmJIShNqLsyUKdYbLn7J
qRgnBzgo5zgp18CufDXmyqa4VhsU0z6+y6l4TydibB2LKXOJO7OFS3ONW7PVfRvn7nMUg+he/qKF
Xd4/CHyRieHz/VWHBzQ5NNwy4K2OrGksoksHO+wc1+ge9+hGbKTv31PJKw+PaTB4Vi1c7uRjgVkX
NUB8YeBq3ZKqh0v1JHbV8u2Z/BCrpPVgGOf7oVR4aCtps7Zt66rhfQ10y03pPu9vj8SMOxejbOSG
lRhn37/zfsrJMCDsjk8htW2J2/b9kGYx4L6fOslCuxBvbvn8f/uiEPfuZH6caIWrtOX4kJ8tY6G3
5bf7Gd6/7f7ZXbke8AS/X+T71TTFMNzGOVynj4+eWNy1ycegH24IwscBp/Eax3E3dZ7dLzUu5JiZ
DPtY62920z9l/fBkt45CJmDwGEQVRuXimz6HL/IDf1x0RvAsLxuczzHNfjHHd9JJjvJSftQnZDjG
LW5j6VZeR/ioJ/ipj4NOz2e1bPFZ/+Pny4dJ7Tx73vH33xWoTMbZNy1MP50ZH7fGD7AzJtvMwWYZ
3Z70uUb6Ms6tg43k3A5M9h5kinDmy05M43szX7EZ0Va5jqG8i7P8gMP8kOWgVJqxIUOHbYMxn+em
fClxpZ+Hfbk1xKhen5Kn0K+wx8DDfnbjAxAIXm0xjwMU6ZS7H07+Pon5fTQ1D6XY4ddqSAOk2OmO
NBvnPZNCWcQF2VOdjp9tsXCYMwXyD65aYMygJO2rnQ3lCw7r+Toz8mUZAMaNuPRPYtefTmDPScoD
bXcE6/jRtO4jXSYztV7UU9IskiwrMBLkYnhKSBZ2FIWbxOoK2knB3Mp+Wlo2GDnMn4n85qSTLKBV
/Yij0PCl6fJbNxjwb0V+ZqVDuEguQUw+gSFBBZNEFiRkFwQBHoi9xBnkDsEGmUQcjK7zhNQajzp8
XWiXFLsGcIWdEux7hE3SKamRmGBpr/+HvTNbbiNJsugXZVvuyyt2gOACgZQovaSJkpiR+75+/RyH
Wm0q1Vi1zfs8VJGSCCIRGRnh4X793A6GXwzLT0DIKWw/YSeTzFprFL1u4F9aDeWV0qM+JrQcQhma
hZELM/AqXbDS9NtCE5xoOyhJi9PETkKTlmoUe9hwQp5FS7Ltean8tE4vZgKpMKFRQloNpXtZuhml
fbilxQS+4cjVSL+2SDRFEvuzFZhbivxw2M8wEqWpNgNeVWHejK5ThPwRGhfR50pbtahgRQPK7MAT
As1gheyXnbXO1NFph9v3QEqOEE+OSlH8TlkFihAnsfBgWJho1skuy7Z2UtPHb+3ECH6ckJ424U4L
Y+p23TGJ1QFGybHt3kwvxzDUP+LWeTTp5ShpEeA3nNXAwMGgwZEJNYVxqH2NZ2VkySfFw5XI1yFy
9k2GHtunNaLb1pSHDdMBsYy8Zib11h5yr92qJju1/FNHCiUqwADQq+JWINXqB1gDWFHEB4kerDrY
qTynZWCrVT5wNbqz/JheYOugkNHUQFeapKMeOYD2otsUfYWGWKLsH0ov3vjzyOqGEMcBGeLahwHl
h48a1+zTU4UkqEAxasaUjMj2IOpc16hzVKmTwNSgOcSnKWkx5EO5O/aIU+0jkhMS5dzr7DgULuS8
ZT8nKZ5QwII0yEr8WZnxUX41JKaVSd2QY8smiT+iRAUPGO3JSxxk8CRhr1UB7K4n7NpwFgSN17zN
S4KrB93PUwjCIDqW4JzoOET3tklCdYz7kAxqcupd4zBZPr0v6Oj4KFrHyCybpqi3UJsU2pIlqU63
Dw5Ob0QxNMwIAkPQZ2Z9KhGLuKEJCQMINH39YaRtxGUDJcamGv1VoCOug62NbJ1qoYZsdbn9PAWE
jby2m3yIJVsL1fYIxEnGFSvBczHeO0hWFBgFuQu/xkaGLsLbDidDWBojxqTMWYUWvhzedXQ+swFE
i+uXOyr/5kbe7XuKakd8jPbz8KPUqk3u2werb44sMaDqrL1YyDWsqXQfh623z42QcC65fd9CdImc
9ITtGcXwJ7wQtzLLAz1FDZVil1WfNCfeOVFy7MdlV7lXCUJ9TohT2Z7kqztqQCbIrGMJGLcJB5Z0
n1zk9yNmOfhFtTcVbCYvPuGXe/D85mRV3c7PB/gsNFVZtCAPFD+DbWrZLCX8yNQjKxvhSz40DZVc
Nl3IbHcdNASZOxWPfZMTvjLqYUCCtrszsZm63SRD31UI8JCzohTq98tgr1rE1UH2rWgwNa/bEw43
ezUZJ52mDPyk7jKdcDeJMc0EgBBqh4SLZ0p0qHtqBjeKTAB+8RoF9cow/KPMRId9dNQ7TNEsYR1s
bSaVZ11HtJVD3d9u9a85X7EeQRb72XH4/+nO+XmuSFn+Y7oT+dU/pTsPP5of3+Ovf+Y7b6/6le+0
/uUZvkMO1CCvSQ7zt55p+1+mbvNXnuWbPgvt74ZGno/TUWB7lDGNm6/Sf9KdJEIdG6oULBvaJP9v
LdOu8Te+NEw2JwjoKeVXus6ty/m3bKej5XrvzUrtnMyGClKxtzZ7ob9L40vA+S7ONiAv94Vu3bkg
qoaO4xJ2wnb4qYhfOvp6XSB2wnkRgKGgbBYNkwQAEFIqDacPJcAzgS0YANDwL9va+otwrASWI7yP
GzKC7hYHtg6L041uLM0twgcSwmLCdqWowCnzI6fUXTEJpyP8CZkR8CJ9Z4ISKbwegh7nHgh5Ea4d
an6w62YdKHWAKtQWxjbD2MOlaifYS6FV0tl9VJwTDRDZJZom0ecAl87SHs3ajcApjOaKXo0A+Jz0
aOT0azSmOlsWK7dGDFRR4aaPI27VXvrokgksLAgSn34ahnwv0sAR2N0g5DDgd7SMiFi4hTjhRj9G
KpExrAMWWiG2inA2g7UjokgfpokFXk/1d9LwqcySwhJ7cABeGki0UBTlx8n0dKzygi1NJAxBSig6
QVEcTqgTRUvZgvqzYcwYbMYdKkbh/yYgAUvQgKJelJ8R9eIEOlAUj6JqlJ7OzvQOHojB2by76Y4B
D1bG2wSGUITMFsuXSI8TMIUxWuOxq+48MJLGjKsE91GMC2wyAGZNaDaCtFUlkmHaEGdcLTFcNBCL
b62RHsO+z55TDFYRKLHVxuFSrf1SqJ4mpxGMtYMV/g13+WCdLT0aHjybdkQrPPkS+4/CaDQF1gi0
sRN6o81BdB7yRxMYeVr3jzEGUvh0XAI/jna0ytGy2RElYepIyV3nfDsj/ar0DmskuszN+r0I30IO
oivXq3taPSosEJa1MjHhLNga5ohMJ5JJmob0bSYn7CVfe2U4ivDqPFlU9LoueaCxTedoPhnfMNx7
8eXErnN0n8rmwR3mx0rO9LGc7h2O+S7H/V7O/QUJAN+GrmVKTmC4ayRDUPXOS5epcpN+6MYYqJ7j
pRsKWranP3ESKTleb5TkHKYpedDqi+11Gc7o5XcvW0g2OCQY0QpI1iJyqKP5wVWv9B+0WZ+xCeRc
KpkOtNRXi9QHbkXhpm8Q6HCy3XmSH7ElU9KRMlGqfA6yjAp4980M+gl8a/QyGWBHBtItMWkXl/RL
JnkYs3gbI3J+/SnTu2O/LDAccQRJHUVXfNufJlMrNm1QHvXOvnojkb59MZYMNllfH0pSQRGm0lMS
VeveLZttknwdbHer+jFd+/TKiJJRrfJqANfMDLM0HJ3b3UjqyZMcVCTZqAxsn0aPtS55KvoNS8lb
BSSwNMlktaS0KqKKmSBhjbk1OBKLlnbFAkEWzMSDRbJik0S4oP7WFQmz0fW3Qa2MndPP+xDP51Vl
BUeUjJxPWw9NGnSWKYHJSwk/IKddmAO69TFr1mHovbVmf06qBTmg8eZXEfnn6ntR1AqpAL0gaV2e
jAkAfwKOuaDOvQLLRH+CiRZC9d87e8RyVVVqE/ouehAtHlZpCjrbrcGtevpWx6pw7Xa4otvZx55W
44UmZyNFrNWYzSbqSRSkiR2R9Ebb27feNqLTrzeaB6Oyz01N9X4Y9Leqtt7tFB/0yvNI+cO4Skvt
GdXHe+1gMQLm4rmLE2DXFbXqaVU2irp0rPZ+0qLd4/mdNbSdKUYG6Io4NWBB09nxFdqFSWcGmVoq
+utotE6m8o9oAOjB1vXveHV8Ty2gY0uSlmSaYDEa3tfKrbSVRk5j7acYPNftl8UC+Zg8TsWPPOwv
TU9fXeN5L7lVnpuk/2gjpBp3pqrVsWkC2rHCqzU360RnuebPRhh9kK9VVHGKD7SL8mhCwvXz4vbT
tWvHa908Oo2Hnad/hfQBViK4mvawKcaUKFW7QsH6IF+HrD41Y0pjfHid+v6Daar+ano8R6N5cpbo
2dDUhyRpr0Fk0IWKs33RX3XeUP4t7QaqDB9u7y1XE7+avfv0+/VRmyErZeM69vM3mbya4+Ve+QMO
SFwSfw6X+ZJXzcOoHsbeyq7yjvLzpKzWkRnfPq9cHiC4C4Y5ED+ljz+8er2iHTGkA9beqhx4dk+u
qtikIaNRD1e2kUtagHj4dbUFhRGznre/X1+As7evkW0Nr9GkXe2m/WBUwzXbyptBDyRz8usS5es4
Fvde/Ar07jb6yrrX+ZvGrsg8NXdNs+4yFwtwhtcPKVoE1wAH7K2Mc2hFrCv5Wr6X4Qyn/pIF9aPf
kgpmKvW0EG36ebjID8inH51zYLf39qjGlfymIe9O9Hkivew/+PluUP3LVEUfo8nCv63kxW41vlRJ
/zJUwVVblk89m75Zhac6Cl+Werx2oXoNyr1rBpsCrsbCizt+SeH2z2WrM1meqBYkD+OjV92YrBTH
dmaOm5aCx09nNjZU/GcOBac64oHWhCIOVB09Cx1tGwg7+wQwdR89+EmwLQf/KPBaPabJxr/vK2dT
DTr8x7BZFYb/wzH6J0pOxrEWkOsI0TUQtCvllQJLtvki7ar/r3D4STX67yG/YXr/aCrz1BdURH8U
X9s/ov6fL/wV9ZtE/XRHudzLn6ik30lJlu66hg5cwjaxj/lL2G+ZLgJVumt9HbthkEP/Dvv9f+kY
1Ng31xkvwIH0/0RKsv831oqFmor3120ncLiG3zUOneHE5mAHKQLt5Zq49UdPVZU0aT35wbSuJrfY
D7GHGOnL7NEBnvnpxjWr1wKDBkWtYFXOziQ2hmelx+8ESQGwtvideMzA6IMIbaJLZVYHI0lQvgaE
+S0hU2HRhpiVKMetvtiPPZpQt0LK6np7I0QNr1LIwpGrfY2S69RYPMYDlNn8bOdRDe+vvaQp2GE7
Rjs7o+dC8WRSIzaCfD79doj7t8DnL2inv1NfTB+1ie8G3J+AA9dfhweJGCrIME93Sznd2bG0Cpbm
2qxoQ6cOTSGKxnXqPMi8SkrXe9+jr2mh1XIu/wsU5wbZ+Svvh5Ohjr7FhavFXPoDwuMuQBEqPUxo
3w+fTTd5n/T6tbIeKW/nG7/qTAzd3YcsyvdL0n3OSQCu8pn/qXjA/DA9a0G9a92ZyEi3MWdB+Z/P
8yoG6rcTbVYuYk+S6qYHcPufBxHdzR86Gu8mx7E46mCGZAqA7Pc55hozIsN4SXZ4LMMcZ2mPkQpG
kdgEosdLLefim8mbzIoi6u50zFMWphY35lQO3VUbaUDIkjcieK4RIFlLxwtaRnpGii5+o2BySYyI
SmZhfjGn5aevFo5YlMT/lykAROFvl4/NMKZLHnwyHkj9DxnQrBmuDh8k2WEFfWksSALZo1ZpPvK+
/HMxSOq9Mdc5yfC1MszLUKL9FWhJq4Z2Y3gLzE9qPs92acDPIOFpzf2u7dkWhnj80ObpRrk8VUsN
IrvXCUVVbzznagHQwt/UbfOa0Qq+durkIhjoSh/AWZqAO3tNilLZW6YPL1TizKPVQpzUyuJubgl6
xqklT80xIfUAcHoeThd2vHZoaKFtV2SXLiryZFFv9UTHu7Y8+jmhKC0r9MXjJgez3d70PWpN+9ag
Yrev03jB/6Ik8GsPcdjeLU3/qrf2g9N1rzmq3Sw8ahCZhlq9R6n2TALvPfY64K35YW66bwPsfR36
e4wYm6I7Byp34uzV44Kx4iFD+Uuh1jP0z70R38l53Z/oSEgRi7emfXGdhF6PtiRlTcsnaW9j+mEW
2Z1Av4eyXNGavOwysoObpDA/LWl6cMzy7Kr8GbsB0jHDWinuGX0HUI4Cr9l6W0NP35w8+laE+dc6
cy7TAqMg/YTS+FPXBM9RrmGdnG+DeQNUD6xC3ENacG3qI1SxQnV+8DdxEOLUmpE9rLunSsVvk8On
wf6pRtNZHR126jX9HckKnzjWhTz7MQfOjxDdJ8y3hxkDPD3wHmxlQCz2uDOkbdoVzvRvxhC9q7F9
7Qd/09TFPm95UoL+O2e8pzip2o3noQjW4lVp0oOND8K0ipyR7gPvcxGpmTJizfu1a1kpetTkukcb
lEsvVVTmAId8lOIDdIzqJdWbh3Ti8cnoHdCXJSV/7Dz4bo8lTTjhcxf+GCPU0ZlrXHraq9WAnD+N
3QchtblO9Tro3hdd07GOcouRfnXOrL42rSx1u60L6uvh+zLyN1PHPW6j8clyvuBncyl89W6mvUkN
K3lPC/tH3TK5Qi1+TzOOmOhI0jl8TnrmKr3kL3W9QI2x7+v2mCZhsGo5vCfI4Ve6SYeMNXy0LBpK
IcSPKPhtjQtr2RfKcll3b1GHrDYJuPV5nmJo6YUQwpP5kiQJj2fKmPuz/aMcyVoomj+XYq04r4gH
TstMqxZr62TjSSpRKncxZ9bxvIxIyn/RnoIfUriagLpEJngs/FHQJEmj50GivbF0ztKWazmvWhtu
5pztFEiX4sAE4DkYEnh2dG6TKtGmGZMvuqpoF7L0S4q3l/T0onI5VPYsVkaHUlBiGA1IKCm+rC6Z
loFztgNyPT2qD2ll7jQyZY0tLHJ/38KVMiiGg5DfSS+tdObnFHtBCK8cGmJ5kt56Kz1GkLjlN0x4
m3RQp5ZmZ8DsjugeQZpLXoSCTEEWfMlPYrVbktJz+bPejMdpxhylCPJV5dgwrujTLNyNBUdLF6BW
KWgtMzKfAlhb7F1XRZcSBC4BWhtg6e3s5pkimT/JAgZwuyA0kQb53tPWK/6ZwpwtaL4Vw5NqeI5h
fyGdOPTkCcWG1aSEKXBYga7M03gINqL0HWkiV6A9GkgbwqgV2Khgfzvai22KwTPNuFTpIqhkhwI+
mQGnTGCmQrf+idDFyILcl2X7+5J3c+kqECKslA1H2tfl9wKSPiRw0Ry2+0BAaT5NaJpT4giVHFIq
90YcfZx1B38mbhy8NxdYW1Ur0D90qCfLtCnyZs9SuHH9N3umuQL+iweGOyDkxMFdypQphDn5a0H/
C4Vbrs+iZV4+kw4PrhkvEaoNBSUuse1NgW1eOBdruwUowu0UyL4YGCsEOiZXkLhMI+aoOxrfg/mn
YYRM8QxEWVN+C3wE1D4oAYj6Diy7AhW6F46bKiDBqRiZsDhOfgfA4CelbQ7TY4bH7zpvpmQzaOTh
ZvWmBh640XG+oYygAA4kUIBTbU77FisR7LY3a3Cg6Vb0MmlklG0fFYWmqWBXMPOx3gbPgvD/WVVO
f6hRv4WRPay9KHrvRvtCB9dDQ3vSDAtJ7Y22g99VfJ0Xn5a+9lVCxDZ4npjqDXyuuerbTWaEtCKO
hDyZfYlm+iHiPn6nJPqazfbdPwc6f9MLewQKHupjaIwm+uQ/4hxNK0PiqTAGt68DtqvXdpa+LQWr
nlextte9e9eo9r9EV8bfGZQ2dQVTdy0HKq/v/hGisneMsWdhNFf0072BV98G7jjZsRIGjCgyoq+U
Qb/UpDvlDvzzJ/57ZMd7B6blGTBbKVBITeG3mkHnaknvJoRGiriYkiFdX82kdlM4f8iH9sfg7v75
/W5D+NcomEIIxppk3jg6QRb/6xtWRpt1ZaHh6MHuQxXsYbTq19sQcwAe1s5Sni2yY3pAB7S7pOcM
rFSn1STIaIPTjfghW+jPjWkj+C8X9rd7z01HlK6b4Cp9wok/wnNMxlKhLHlbt6HZoR7fDbHofUJa
9UrZ56HQnV0VojdsBtdfWVOCe6yK7qu5eS2d6g5vIiKTEjMFJmg2ELb/8+VxdJUL+MvIIfl0OFL6
BqPm2d4fkxPEigswrTO3qTl/cEKyj3przBvYE+EB+Q0Ctdg+RWxjChD2PcRP7OWMCWvMNntN9MHB
aaAhQiujk5MHJ8vxTEj5RrBpJzddY6z3TsUFkUboYq2e6utYtc6GiPouCGLMAWJjoxfedpmj4Z7Y
9pyUbUr13rnTo6shupFA+p8SNy8e475xCE507CfwvEzAPpIAJtdRdn26B1WL2nV4i9OGhGT3TVkG
4s8s+m63zit6L7o2R8TF5ZRWH2Y1P4J0unhWpD0WzkC/lw+IsSSS1fzhxXkNXM39qtF6GRs22VY6
4Vc0ZNNwYo/buvfrs2/TROa+WSmbJeUvYwP5glqvwzqy6gzM4kY3fYlr62NJHR/HaHxXe445kWvf
zWHQsAmXBEw+leDUBqIAKa4NZoiJ47im/W4fxDhiFA4l73p55qQdkScs1dofBrBrtM60nMDR0pTk
kFA/w6HdRiFRpF/O8W5AgQ1TWH2imBNvqlxB8Jncrw1QfKs0BXabfrM1GCdAzaG/T1zOvTf6xrYe
u08KBaYfzOkH62x2OeZulJlj07nrNRZvT6N/OgifwskJEWuyjE3BTAI5iTKkCMGxrIBE+BpHOBM2
66pS1aOzEMh6mATte9Vgv9KfWf1fWnreUtg3njmcqdbrG2v8RCBIgs0mXtdz2+YIaiWbqifZP+RI
lcYuJvPpl/EK5WSyDeAYQC1Wxqo1+Ah2FyEOGgJy6Ua2HjrrEi7l57SDEOFUfnbvJvZBo3dRGX2A
+UlLmaPqujWllA19Zv0xzkNzE40OHPxBz8GPpVDACpd++xiVi72cjaAWkmE+PMYzLY4OnYtFVsVP
7ZTvWo2GylhVHXVKq/4MvXAH0TrZOAUiP0sNNJADVVT4X0EKQrCRuOWP0cxfUq2sP3bvjlLPdmA9
WbAwNCrzNRX6EXVKSmhii0iDCj69rZDIrg51/Zb6PidEiKgdXgnFHSl6gHL+0edGaegCFPqABp1A
T5UvRTcADTHSUBEI9B5VAR6GOwOVAcQsCjTGyUF94KNCoBlzFWbfOrQJOhqFCq2CQrNQi3YB/a2H
4MRC0zB0AJ1owkPp0KJ4qFE+RLhEQJraVigiTJQRLQoJ13xY0Ev46CZ69BMgAQ4mLppIr84o8ve5
Bmtp2NqiukB9EfEjyH1OFqqMAHWGQqXRodZIL4YoN1BwuCg5LBQdHsoOzuHYbLcn+So1mtq9DuhA
XPQgCTmQBH1Ig04kRC+ioxsx0Y9o41OGmkShKulQl8Cw2MvvL1CdyPcTKpQWQ3Q0KSXaFB2Nio1W
pUCzUqFdWZCwoGQpiTdl4D0GV0PpIt9HBJfyQQ0KtNXwHq0apDHyjwNSmRzJjEI64yGhoXhxrERe
hLQmRmLjIrUpx3sf4Y2HAGeiRCv3uk+3PfKciuqsh1xHRr0T+Q4ynho5jwx7iLynRuajIfexkP1g
xYCSlAQNlVr5eXlthUyIln/4DMIUg+SEjCimcqsjK4qZE1RsW8RG1kLtx99zpjzFSJFmJEkD0iQY
MicgjDsLLRkt+h5U28hCUQMv1kTO5QHmqJP4pPtfA1d4mRNR51MCVFGmoqMPJweRVG5ouwXRVBp/
VEioLKRUdG8Se+ByKxIrxmJBciWT59fY/Jr0GhItQmoPwZYM3YiAa0bIZSPoihF2xQi8GoRePoKv
EeGXhQCsRAgmv1o+SoBAbKRkLePqIRyTDx4gJKvIr1T9g7yj3AWSr/uUcLAlVddQ+ZYRkFs6+0xE
ZGpR7e9FEeClB08+mx4wGOpQuFjEafdz7wNIxOMuYPrAZ9VRyBFDQQCiHJlR7Td30NuJ6OkV4J+6
gseXMAztggxfiMyOku1RvlJzXDfI8BoGTQYvBbqW0U5q6+psc5LrCc9H4mmNnscwkbPS1z5B3gbo
1wiaY6TRlcE0nxADFogCU8SBDiJBkOgKyaCJdLAQfzqkhKn+HlTxOkNhaKM0VFQwEe4S/arb950o
ElW/jlEoRm5NB3WwLzgDFD33v8J+ooZEGd0nAIHFzk4ThLTU8/GYo/lzpbvJipPx3a8jbo4hqSuu
gAv9At53OQXDTL6Z8vEknUZUFTT4I8nTCQ5RXCG55JPKeUYszWo+cVxxTvOcHVtpv5+xBpM/5MhM
usF7UChjK9HzcjCltfRUcZVWl90PEyxmWMXLEG9cl62bGopCBVnrWIu1zxOlX4jD6E9QEnAJ4llY
4p6V43HO4YsKi4n3t6NAt/ETcq6J+uxkgjWJ8TNt22EHadTmR8RNUBxaYh3vDzEfj8WGPCGOcVoc
C8t3W2nnWezKDXzLKSRqEAndr9AGtg3SFUDEPlKGqQTi0l/K1ie0ALWPEaw4C1JeIortjgWsCDrN
04hDKm/v4FKkTWjusGWS924Cfd87XzOO1jMO7KKnFWcYHWf2Cod2H6f2Br1yleFlPQrDQPguwp4m
T4BwB933VmwFCw55Fc+Tme0U3oHhMp26MF/fDnnBvEMnysICpIt5rOP9KaMdc36swWcLMGyAlOdj
xjFhyiF0KiGnjbDoRKSSoIAVitWImQdBnHD/Mo7ucXynY/ghfLFmRD/nA4sizyFOcZJB8Ikugvwu
ac9OLHYoK9qBbmIWUaOgdr4Tg+MCyxED6xGSe0fKEBvS7Q9ImNbd/G2BQIHv88Fy7hX2JTe6Hxg/
+SpcthuiDLsTzPR27DRom7c1ZiglpigJUZEcYoUL5sP9GhAhGdbRwkolw1IlQmnvYrGCiF+oYJRC
OOgz2Ah2oFGtxfWbFrMVKW96jH8S+URoI3hCEdA4cAw7DF5KdaOAiTxHtDYyUAUS5BFbGE6Ejzk2
Mb1y9yOaDTEwbrGRKdFM/8dcGDdhC/20hu2M4a96TGiE3Bfh7izodRHfiESnR0LUINERQ0kYPTj6
rSPbWpvZm+KuCK9NLkD4YrCNNxVdMxUxgsfASIKIPN1OsGY6QW+CkY4Q0XrrCiZjLcV7GVeLDIuA
1DoSa+gX8AD9NlK5Lx3SRaSadJqGQh4MeawlVcFvPZT2z2yGfO8iEx5wqxubi9hmRzDobKjsYrjc
t9mx4Y7dZALa95DZJVzGxdnP3xWtCUhCUD/T8If1kLiUC/VNfNRN1LDgjm73hJePor0en3tsjBzs
jBa5Xdx/0S2JYCkh/zUTADvskD17tWia5DaNaLxlVunwFGzskxyxUcJOSUyGG1P/JFg6MZfW1bXD
fElHW65hxlTw6NmYMy3aZ/F7TuEq6m5zZ2BCMPCwmg6WTiah6ALEt4LI2nrsuMWqGf31hE/ySIK+
whpKhFvh/BxgGCVzSEiHEwBAGX8ZjgyukyAtZe45RB2pj31jwnmBBhw8gQzsqeTab3OckRGtVwpw
Ur4KXvCnDgzt/c3u6irX7GOCNYAmVaTBRJnWYJIl+H4CzUOPjt5GBT/RulhxfpCfl48/QRrtMN2S
4RJJmNwdYTOKp+ntJoKdX1DexQ1NnAj1UklJUt2WTJc4sLXYBkpearbXCWqkMCHiJL90u68ikscq
zMQyTD6FKNZER0bciHW9ezZ6cDtC+qN308J6TDGR5f7LQyaIvllC0bcRuzIZMjGeLNnxcV/Ht/ST
PBu/lgAqTkweXlSDk8IMrYGBLWhHeWYQkihiKj865f1GAJfEwHvB8smCJqtOCdwPuKkQ+UScJ8xN
eXPhAnqYtE3Guiw/lIjq0FTtGozcFi5bnqcUjp88f4JBjCF0is98QmMBVdBtQM4qgFuITZzczxjb
uB73OAMxnTQ8ILiRgRBfcQ+zuZbNA1LHhu7Te5kpA4DwQXIJeX3Is7UsqorljGag2xppBVjasXn4
uHV6aBkdSz9NZxE61mydHjeltJK9OLDFXrQJwWgJ5r/GPi/HRs/CTi+N32/TzGMjJISVafefaQWl
NU6QJzBDhcvZ9N8zLPtkKR1rwh9SttifnFoNxDjOhHHxWZ+NjXjZ0ky1TRdQ1ENwm0XCAZVxkU8Z
pQXslFcTG8FxvK1rMiHoDTuJjYSBEDKFSinqx9xs73KPzZQuFhMPb1FlyteCjVs8pQV0KjjTxD9N
WBzKiis3Q54GxFlHhy40Wc2Qe+4Wb1dYWJHWyJucZW/aZPBVfgyZ0QP9/m2U4rwZ7VxqafJxxDmC
pDnwagUbqMdHCKFRdZR9VXLtdqrfVSAzBSMrTEoNFkeIzaMMlD1EN2Ktjw2kjh2kbDriTeFhE7mM
5xunMivAOxI+mxwA2G9J/+zkucrjL80YbdoISDUYU1kTHaad7I+y9Ms0FyUnmXgbA0sNI0sah5g/
JeaW5b2N0aWF4aX4rMvL5ddUprPzG+dgZkBGaDMDI6ppuGwQbsn3skJPQQ22io0FSFeaYLfp80Bz
zdY43tCpsghETIIem06zPjpJtJNJKB7IXp7ddwXPSUyyl4CxLKaDVDqKkvKtSfcRJyM+g2y38gjK
b5Lt2C0B4b4mwlbGTjSc6IFMq+l7hNFooYarjfEoevY7zQiwADT3WtZn63aaz9lC6yCWpQbWpTml
Fj/9ssCXX8G4eR7qZlPPzUuo6OlcrO7QzhjldG+2Np20hOQLDqmaeKWamKY2LljVUW0TT3v2E3FV
Raq9JnwNxW91xHi1inFg9bFinRpayE1xZ42y+NETv9YM41YHA9fE7Kn6jltBnlIlvW3kO3hnuKBl
Gx8LWFSJN6iycvHuhYlKM+wWC3PZZGQlhsZyL+xcD/hQisEsjKZ7BVOwT6F5JRxAYZyyPslKKERR
CcIEwWocbKxry3m+L6Hz38TA7acQ2o6O0a2sKFZPNxSTNMEIV3TJOca4FZFoKdYLff+lmUvaWYhx
eZoMDHUnbVNir5sSZ44sAoJ/XuQ4rY+HFjteWdL6pLzPwotLP1fP/uFh3uu4rHR1sM9JcombjY9H
9YBhi0FFqx3w2KVcYqHPrPWLVHoWmLQ3t1JWbgOnOFGJpyZZCE5bkAWpmWw0xS2q0ZU2JTcCfDNP
t/wnFyWbt4xzK37F8y0IdbExluvysDWOOtJZMbaBPCGif6YytM0H/OOBcc0IF296aGl1Ya/8hSSW
xbUvzgWmykIJrsRluXPA0stGRlfUQNCjK8jK410ysVoY9NggWZXFpWLrkNVMeMzyltgY7IjsRMut
BVTy6fJgK5Obh4HYbXOZxo+aixCAx5M96yhrh+xhwgGu0gXFuzxrFr+MkxYg46LHBQaocWMOhxs9
kmRTQ12MhTceyqNMhVuk0PhbpyJJRYyExF4+XbfQWYs7iMmqZPC8EYvc9y4c1yq9xV1+En7RpvOi
jTCz/fFLrOeIfb3hdUw72I76x8ooPvhB+ErS6xxR7vYdUpYd9SKnIbpc2TX6y2Y75fOripz7MUcr
6RvhirPRC7THQ5xkn0KDKn5UZtisj+Tk6mo8uMhjWiKGzqpNGghJpxjmdKCGgKDU8LZYqNw5MSoK
u69g+sOfM6ALcld3ipJvtJ7xSFq5XXzPPIAFW/2wHftbGN2HnFb7kCMzG4IENjJdIpTZ9tbeICJZ
tXsJe6qAWEO2N5dNmy3mto5yKyXEkWBS1igJb+SQQlrJy3zcgAk/6YMTe1w5Y8oRsuqp+EbU9Vi+
5CXy+N1ibvb9rm2wL3ms9A8p84Ly/TrxaCigTpzR6FhpzypLtji27R0gyBaHBdHRAw08CUe9WAb+
DiUCgnCnJRLvPndlA4gtXpveV619gHSM/94jSuXputCDhArAJMlN4bsHWFCBXR7kqJkljUncY390
cvgbThlc68kXBCsGUxMpX17mPQ0cSQYNYL+IMGJFxTfsl3htFRVUQSQkHBnKftcX20j7BK5v07A/
RSQ4xK3CGYONn5oc+Ag+cm+nOETrQ/Um0Y4Mqhx75DjmRweHfVhCJ4mwoBVP0EU0Hg+X/X/R6Djm
NkjbRU4raFBc9BZ7CUgX8lCJT9SvmOy2nzKz5asozFJtJxGFzanSWtyj7NKy9/hdcaeRvDDGfOtB
icQcWk7D8ley07FZ3okrVE/DSCo6DQoHrFR5uXKGDjME+NmcUmCNIgKdTyyLB9kD8wF1zwbTnNuu
7pHVYgwRh3M+laCPeygPuHxsicz/cywmJ1fpZIOZfTIsEvD4YwkXn6CjnckkyWkVZh2nDok4hfRc
rzNj2o7UqqvZZbnjyb29A+kE5M4yggKqtozxNlvkGCdH0ohrzDzj5DkWaxpZ+MEmmjMG52IUGvJ4
rH1XMzYmQOsvbMrmJujAAjsNd74/I6W6N8io4ezyZc4rXMEVTjjKNB4HUSrUmr+d8NYilbrpu6Il
pV6+ThliN2uNpORZs/BdMcSBxaGagyFLjjFLikFLMtfQH8gbsd4v61ZcXOolOSQi4k6ueTYthylp
ja1b9aeuREXfNONDUz2Y4gxTF2gQQSSgotWPA+Yxrd29o1l/c5PlS425TFDtHaxmRj79L5C7rOK/
7omEkRVWNT2ONTybsmnKeVhu0U/29ouLzc2ICD6kTUeefp2eXzkYyPcUj3b5Wl4oMaQcG2SZlbjF
x1KH+VthBCEBnxxncu3bzMl7ZlcTfUYMg9Fj4GBwCoDA5wzHNg16n9UlwM4Hiyl5C9mGOC9hBsLS
Lss9IZi8tF8qsiOY4Y7QYBpuN6ZBt8CJC0A9f7S5NKGxdy3NV9fbdObUJSqTwHTZSBAIkMGhMn/Q
F+QF2do2P0o8FjfoUdIWnSC5nMaDq9327G/twWm4MfpNeKkgzKU9Dd8F60HYpWcbfvJmHg2WStRj
MVrl2fiqbBMup4jI5hpBVg0Zpau5zcacHpSq4cUZCmyfnu8BIPobFiCQ0V7xwm16q0gM317qG5W5
xtQKuq1WnfVFnUO32jVBsm3Jwsxt+t6B8GMmvqZA+ryxAS1BgtIypxNUzRfXcL+6WvVCNrOFbeE/
V/6YrHv2byPzgrUbwcWxvbbcqiHgIdVu3WqAdshpGL5bcapyjv5o6zsqUPmAHmpGGbfNNcpDiwiK
uh6G8BiqFwSiLaw5i+wtZeQs5fSQzAcXoxzNg3s8lsaxH2go4Ebom/BLy9ZIZo6usDTVifBoO6F2
/lljIyfcTamhloxb5aqAdpEIE+2J6pS7d9BAjYHzrNPks81xmlxnXzxFPfkmHchpFYP4yHmoprNY
Ry9rdhwn7FfdohpkWWi8YAsKjvXNtKvykDTAI71ZB3LzP9yd2XLbyBWGXyWVeygAGmtVMlXhYlOj
fbFF+wZF2hK2xr4ST5+vSdljWRrHGd24wgtXWYLAxkEvp/v8C/qFYQl+11ACkoGVLrWiiTivm4WW
fOcr8dZQHz8iz8KSNbn4FXs5+hS5u64HUqsQu5xZnF40Va0vx6DDt4JoCNs6qRJgRwHVuAgxlvld
V9nvMX6+VsjMKRIpuxmgb8UuM2am+xmfn0Wd1evJj3FHtu3zqLFCqhsQUbBym7d1hdaypnQnOEju
QxQArIxcITfqde1GWzOvBVSs8brvqmN9kuU86b0rdCiXMJDzt2GbrQJpIR0EcmQea8XaDvnrPeiv
Dh4ESs4znfh0CVXSMiOUzO6UQ1ItnQexczlKJU3q4Jk2WnBptKY+k7tAPwW0fW9roXVcsswA0o/1
MxXhIRvujbGZD2XpLYaGfzIUOtDOmfQZVUJPMdpPKfC5CzClBZ2LkkiYNR0H7eg6CWSg37pFnb9B
IPpiDJtP+RQa554Y21Xcg5lOez++LAfE8jsBBysX6N1TNnbPvIEUbBwuJuo5i51Ed1PG47DIUS0J
2x1FUoE6ZVgkW/iXyCj4KE6NwDc7ZG+oOYUnXhg3SDgmdC0PHE/AVNqZzhIj9HMnQhd4L8BewyMZ
8JFEfS8HyMcs0ACFVC8hNsAYdkiwz2EDagh855KODKr8euTpA1xII5dpwTDElR3EIBAn+5yDrW0B
Itmub132NEUabvd4PnbAt4yKaN4b71s/1hE/tk+TOhe3lVj1yULPxHjjF8WI7XcLf0JG0Lan/D7I
ortRdMG1oC7UOJW4MAYKqFO0w5GrPhOW7I7bRGZvbE8zP3TTwukfMD2J7gOFdQ7KqwJE0wqgDA5+
nI0HTApDH20T+0pEwbHuh1s1k0BWv90/oel2CxJRAciyRdwcvO1O7wCSorM/TesK0hQSIfrSTwuA
JrmPOoB/60btWrj9KSdfLvri2rLpOvvES3bgW6neWOm5ZyBW0bnpQ923dCDrwo0ngwIsXFY3QuLY
Y/ax0Ax2gD0glNFVM6/NLqUOtNX2PGQu4pvOQ8y0SsDFrdALEoipMZ2kdfwAo8oHLgFaQh9uiqg6
lkNEiozwNr6KNH2Y0nGujcWGMst4XE35RzPsx99FfxpYenhK3Wpph1XDIWZ7zmbhoq7LEyN0LjqJ
Zq0Wo33bF1uI6xBHA0ChkRZvYQM9eJPRzWyzOokKjjgY82K8rfupWI4FOryDzO60MDrb4+SZYc9H
wzZXaV1x8MIEUsUEVkFyUq+bDXq4YX7DuysAlckqQJ2UU9K0BBiDdtODkr3V2J6nOztcFL4vqeEx
szUNYlWF+TBV9NhhZIKsXEhk1XSpZYpLkAP9VfBckXGKQMcPc96BAShk3rO1yLX63vDatZtet91Y
zqupBmCrUc6cipK9MGvQJFJQyyl31/vqk6/F9Sx09Hd1P9YHuoITds2sTG6Ut8AIidYdMnOeD+2t
WRnYVimwbjD4bxzK+TPDZm5slSAyeCKqwcisgJQExpB0bwILqKqQfNvAgeXMdIwZ8kVi1qB7XAoa
W8qANrCrHLOELRKbCouiYzxeJrn4sF9UGxhnsWvddqht+ew2DJTud2iczbM4fqAaLWdpC+KxoMyO
3ZZIojN9R8RTiBtxa03k/O0W/SiEiW2Qonk7vt9JJhJ8gNdVEDKrcezlyi2mUvpi2hnAK6iLNLqt
PGZSzl67Ra31waro2NkH7vS7k4MFhdjHqWptaPNstG80vZywmtm1YGDhdxXo8ITlopGwlPMqZkDG
WxdAwWwXB5cV+LIgtetDimIjfu3bzjnmiw2n+jY78pmZZfY8shq0zfmBgbCOtPzwTFtpI7A0D70N
AO3RG+x9MeFOJiiPHyBNsqVkGeFApFVKUI2xyLpcHEceive5MfYQMlm/oQusZNKE52Y24kDTPcBE
GN/aZBCAzezsJPU/7FOVAaC9JSt90YI6ZrRpCBRGU7PuwUT6OvwQKP5v0N9fNrypkcRlFmPLQHJM
RdXNnaVgDLg11wUl/b5w+paiP7W1+srFu3s+xv5t03l0ItBLsr4R7pUrm7XFyr+HVWsN/dnuUWJv
JGYPyaSokKam+MtsPEtQ0rFXrHc+JqHUm1cYCfH0Df1r0rcgV8XM7kwYt/0BNV8xUhTwe9KHMy0S
DO1RvjPGdGu3zPthof+up8NnQAaA1cDs2xU/9REGq1NwXjF+hCyFeF+ltMltL+uwegfZA4FtDw8L
hczWwbxLW266KF9BHt1YHgVsjQh6vXabQS2aOA1bkTkDGlfEAKOJL6GSL6QArKSmOq9IHnqOryms
v03MD3Fu3tiyXZhOuN2HY2qoSpREDJbF2EKj8A3zst8xXTNDZ0Bpp/TaGND+3zXxbdjcNUNzjBrg
77kPHTjmPBs1yaly7zjpBA+PcW0hrEs3Z2aHdDIF7sUYaHOp3pnlRWepGS7MNnxXmtHDbmBmHgo1
XCzy22IqN3ClrvMq29aNtqxNiDeO4D2rtQU7AIDC/V2aMLupWSaO83njWVedhKNrUnvwM96NK9+X
WUmJK1hKRQOIY2THbeuq7VwYIK115Ycs1kaI9fgyTzl4DoeHXamdpiG3rXP73Fd9ap+FN2Scdaze
IT2RL6I3bwMNr0UcimZuCda4b94ja76s/IAkcxTHGXkViIvrzmghOU/psslxcIvN7X42d2XyYJv1
Jyvtl2vHd4q5CwUZoZTsNGybtW7jEZB5Z4ik9zBkaI6VFjfwES4ToP2DRlqnGCwaoKMkrZF0Hu0r
zYLyLaTdsoh8SAHQ6akKaYgQD0pHdFtON5lNlq475OrUhV2jxKbTFxInV62CHN6eSEwFKBDDSRi8
21YrsTkZh7u6FqcS0itbcTpVaU9IsWOwrWgheyJDSUsE2DFdJ42MFFY4kOeAWC4y4Z1GqVxBWZt7
nnGmg2nKtVRfKGbFfm3Z5+S7ouOgBeX+HBJEBDIMU5SClZ4CYOTX54np5KfpIssLJt/0ygtoSaqg
BSpaIvduxxwY3Y7MJjNwsUmnCPUMakNhH7iYMZUXo6KyFk6H+2AtQOthqRK4sCFS3Zr7RStOBjNX
XmvtYrQGYNLsxCvO9OHGsxQ1BiV1S3s3srEykRSlkyr+D5CBYOefa4GRLkGKTV78GeE+BVF14aR2
C6OQK7tojguyuQAZAMTNh1PdTzgsGTGqrsFHXE68n0LwejIGl3mtDyTonm5etT3SoT36WW3L4j35
6zwaykvkB1jIz80q0+ZF75THbtsUp58rrQ5m8djJVT7yYq2d9dYHI9r1uFWS3iJrpqOTWua2tygc
MP6U3I3Ida8K5DwFzKYF2NUdyZPo3vTAOxdJiLKF7GB7VHr8sa+MCZcKCQGlQNjKhPbIqmEv3J6R
4fPEs6xKGeapXAYjnJC2NSiYju1F5HrbSQ4k9Y12PA3ZR7Qmlha+LLWf3ySmyLCkBZdTrVmytzBx
H/apmJzibaQ9GJN5V4YZfrYokO4Rvf8/YjyPT6KEwdnkoiV51d3Xu+v7ppPtQVMd/p367WUR5+1t
8dcu+u2fByLfyzd6VCQ/cH0/FRB2VQtCZOu+pezaQKX/8exG++b+6AZyw1N1nxEO8o/A3QOvNmCI
7j9gq2WRh4+/1jzryEDP3Ab9SK2Uj/ntu3656YdAPWvVC3H68TVPnuBHCkeWrsD2PxOH7+7yRxwM
/ch2bAeE+fMAOIZwkEx4DMDhm77pIn/WCX78cD8TpJ8OwAt8732rnneEPw2Ad+RZntJpch47AnyI
Jx1B0BGEYxlo2e0/0BeI+K8VB3MvWvXajmCZlmnD+z10eCi1T+JgHemGCR/YgdmuPrApfrk4IMf7
2gHhH3lwg02Xw8DDh/f9JA7iyIEQrcbM4wW/YBxMyK2vnxgsy/Fdx3Fe7g/2kYBFpAvkivafX3GC
RLjttXHwj5B7cA3Xgim0/3DD7/qDDkXett3HC1Bj+OXGhU5h8pX9gTjotqUL//C24YI+iwPAftcT
SjlDff6HOPzEZPo1/UDkRX7eJx7xffNSfvJnF3xZlp7//nG5Of78r7+TVzy5TqUhh6++3ydE6v+/
PVlL9ivBN7/8sjLsv+bxzx+f7/k3P/muLw/15Yer+L7e1J8iLANULvbYyoNVy80m/xteXfff5kR7
EqN6z3+05plA4tcl4kc3/28qKV8j8dduj83M02ROeb/sB+prG766/4Gi4ytb/bbb5JtPm6b9PuaH
ufa1TZ9v6nYTFl9enuqLhOWwnr323v+Wm6S7l98rXR6yxx/f/KWe+zX5ed6fvyR3L/3Z07Gqrvgk
7zf1b/8BAAD//w==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718457</xdr:colOff>
      <xdr:row>12</xdr:row>
      <xdr:rowOff>29585</xdr:rowOff>
    </xdr:from>
    <xdr:to>
      <xdr:col>19</xdr:col>
      <xdr:colOff>1581150</xdr:colOff>
      <xdr:row>25</xdr:row>
      <xdr:rowOff>77210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rovincia ">
              <a:extLst>
                <a:ext uri="{FF2B5EF4-FFF2-40B4-BE49-F238E27FC236}">
                  <a16:creationId xmlns:a16="http://schemas.microsoft.com/office/drawing/2014/main" id="{5425B374-BD94-5902-D6A5-3E41FC5DC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2880" y="2374200"/>
              <a:ext cx="1815193" cy="2587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3</xdr:row>
      <xdr:rowOff>142875</xdr:rowOff>
    </xdr:from>
    <xdr:to>
      <xdr:col>16</xdr:col>
      <xdr:colOff>352424</xdr:colOff>
      <xdr:row>12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">
              <a:extLst>
                <a:ext uri="{FF2B5EF4-FFF2-40B4-BE49-F238E27FC236}">
                  <a16:creationId xmlns:a16="http://schemas.microsoft.com/office/drawing/2014/main" id="{E6C0C2F4-B5A2-C702-3903-DBF4B167C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6674" y="714375"/>
              <a:ext cx="9324975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161925</xdr:rowOff>
    </xdr:from>
    <xdr:to>
      <xdr:col>12</xdr:col>
      <xdr:colOff>542925</xdr:colOff>
      <xdr:row>17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00573DD-BCDE-BAD1-1349-4C1584B5CE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542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D. León Quesada" refreshedDate="45068.255766203707" createdVersion="8" refreshedVersion="8" minRefreshableVersion="3" recordCount="377" xr:uid="{75E897D7-7081-487A-9D79-222212140E4D}">
  <cacheSource type="worksheet">
    <worksheetSource name="Tabla2"/>
  </cacheSource>
  <cacheFields count="15">
    <cacheField name="Fecha" numFmtId="165">
      <sharedItems containsSemiMixedTypes="0" containsNonDate="0" containsDate="1" containsString="0" minDate="2020-01-01T00:00:00" maxDate="2021-01-01T00:00:00" count="229">
        <d v="2020-01-01T00:00:00"/>
        <d v="2020-01-02T00:00:00"/>
        <d v="2020-01-07T00:00:00"/>
        <d v="2020-01-10T00:00:00"/>
        <d v="2020-01-13T00:00:00"/>
        <d v="2020-01-14T00:00:00"/>
        <d v="2020-01-15T00:00:00"/>
        <d v="2020-01-16T00:00:00"/>
        <d v="2020-01-19T00:00:00"/>
        <d v="2020-01-21T00:00:00"/>
        <d v="2020-01-23T00:00:00"/>
        <d v="2020-01-25T00:00:00"/>
        <d v="2020-01-27T00:00:00"/>
        <d v="2020-01-28T00:00:00"/>
        <d v="2020-01-29T00:00:00"/>
        <d v="2020-01-31T00:00:00"/>
        <d v="2020-02-01T00:00:00"/>
        <d v="2020-02-02T00:00:00"/>
        <d v="2020-02-03T00:00:00"/>
        <d v="2020-02-05T00:00:00"/>
        <d v="2020-02-06T00:00:00"/>
        <d v="2020-02-09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9T00:00:00"/>
        <d v="2020-03-01T00:00:00"/>
        <d v="2020-03-03T00:00:00"/>
        <d v="2020-03-05T00:00:00"/>
        <d v="2020-03-07T00:00:00"/>
        <d v="2020-03-09T00:00:00"/>
        <d v="2020-03-12T00:00:00"/>
        <d v="2020-03-15T00:00:00"/>
        <d v="2020-03-16T00:00:00"/>
        <d v="2020-03-17T00:00:00"/>
        <d v="2020-03-18T00:00:00"/>
        <d v="2020-03-25T00:00:00"/>
        <d v="2020-03-26T00:00:00"/>
        <d v="2020-03-28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8T00:00:00"/>
        <d v="2020-04-09T00:00:00"/>
        <d v="2020-04-10T00:00:00"/>
        <d v="2020-04-11T00:00:00"/>
        <d v="2020-04-12T00:00:00"/>
        <d v="2020-04-13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30T00:00:00"/>
        <d v="2020-05-01T00:00:00"/>
        <d v="2020-05-02T00:00:00"/>
        <d v="2020-05-03T00:00:00"/>
        <d v="2020-05-07T00:00:00"/>
        <d v="2020-05-08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21T00:00:00"/>
        <d v="2020-05-23T00:00:00"/>
        <d v="2020-05-24T00:00:00"/>
        <d v="2020-05-25T00:00:00"/>
        <d v="2020-05-26T00:00:00"/>
        <d v="2020-05-28T00:00:00"/>
        <d v="2020-05-31T00:00:00"/>
        <d v="2020-06-01T00:00:00"/>
        <d v="2020-06-02T00:00:00"/>
        <d v="2020-06-04T00:00:00"/>
        <d v="2020-06-05T00:00:00"/>
        <d v="2020-06-06T00:00:00"/>
        <d v="2020-06-08T00:00:00"/>
        <d v="2020-06-09T00:00:00"/>
        <d v="2020-06-10T00:00:00"/>
        <d v="2020-06-11T00:00:00"/>
        <d v="2020-06-12T00:00:00"/>
        <d v="2020-06-13T00:00:00"/>
        <d v="2020-06-15T00:00:00"/>
        <d v="2020-06-16T00:00:00"/>
        <d v="2020-06-17T00:00:00"/>
        <d v="2020-06-18T00:00:00"/>
        <d v="2020-06-19T00:00:00"/>
        <d v="2020-06-22T00:00:00"/>
        <d v="2020-06-26T00:00:00"/>
        <d v="2020-06-27T00:00:00"/>
        <d v="2020-06-28T00:00:00"/>
        <d v="2020-07-05T00:00:00"/>
        <d v="2020-07-06T00:00:00"/>
        <d v="2020-07-07T00:00:00"/>
        <d v="2020-07-11T00:00:00"/>
        <d v="2020-07-12T00:00:00"/>
        <d v="2020-07-13T00:00:00"/>
        <d v="2020-07-14T00:00:00"/>
        <d v="2020-07-16T00:00:00"/>
        <d v="2020-07-17T00:00:00"/>
        <d v="2020-07-22T00:00:00"/>
        <d v="2020-07-24T00:00:00"/>
        <d v="2020-07-25T00:00:00"/>
        <d v="2020-07-26T00:00:00"/>
        <d v="2020-07-27T00:00:00"/>
        <d v="2020-07-30T00:00:00"/>
        <d v="2020-07-31T00:00:00"/>
        <d v="2020-08-01T00:00:00"/>
        <d v="2020-08-02T00:00:00"/>
        <d v="2020-08-03T00:00:00"/>
        <d v="2020-08-04T00:00:00"/>
        <d v="2020-08-06T00:00:00"/>
        <d v="2020-08-09T00:00:00"/>
        <d v="2020-08-11T00:00:00"/>
        <d v="2020-08-12T00:00:00"/>
        <d v="2020-08-13T00:00:00"/>
        <d v="2020-08-14T00:00:00"/>
        <d v="2020-08-15T00:00:00"/>
        <d v="2020-08-16T00:00:00"/>
        <d v="2020-08-19T00:00:00"/>
        <d v="2020-08-20T00:00:00"/>
        <d v="2020-08-21T00:00:00"/>
        <d v="2020-08-22T00:00:00"/>
        <d v="2020-08-25T00:00:00"/>
        <d v="2020-08-26T00:00:00"/>
        <d v="2020-08-27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9T00:00:00"/>
        <d v="2020-09-11T00:00:00"/>
        <d v="2020-09-13T00:00:00"/>
        <d v="2020-09-14T00:00:00"/>
        <d v="2020-09-16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9T00:00:00"/>
        <d v="2020-09-30T00:00:00"/>
        <d v="2020-10-02T00:00:00"/>
        <d v="2020-10-03T00:00:00"/>
        <d v="2020-10-05T00:00:00"/>
        <d v="2020-10-09T00:00:00"/>
        <d v="2020-10-11T00:00:00"/>
        <d v="2020-10-13T00:00:00"/>
        <d v="2020-10-14T00:00:00"/>
        <d v="2020-10-15T00:00:00"/>
        <d v="2020-10-16T00:00:00"/>
        <d v="2020-10-18T00:00:00"/>
        <d v="2020-10-19T00:00:00"/>
        <d v="2020-10-20T00:00:00"/>
        <d v="2020-10-25T00:00:00"/>
        <d v="2020-10-26T00:00:00"/>
        <d v="2020-10-27T00:00:00"/>
        <d v="2020-10-28T00:00:00"/>
        <d v="2020-10-29T00:00:00"/>
        <d v="2020-11-01T00:00:00"/>
        <d v="2020-11-03T00:00:00"/>
        <d v="2020-11-04T00:00:00"/>
        <d v="2020-11-06T00:00:00"/>
        <d v="2020-11-07T00:00:00"/>
        <d v="2020-11-08T00:00:00"/>
        <d v="2020-11-09T00:00:00"/>
        <d v="2020-11-11T00:00:00"/>
        <d v="2020-11-13T00:00:00"/>
        <d v="2020-11-14T00:00:00"/>
        <d v="2020-11-17T00:00:00"/>
        <d v="2020-11-19T00:00:00"/>
        <d v="2020-11-20T00:00:00"/>
        <d v="2020-11-22T00:00:00"/>
        <d v="2020-11-23T00:00:00"/>
        <d v="2020-11-25T00:00:00"/>
        <d v="2020-11-26T00:00:00"/>
        <d v="2020-11-27T00:00:00"/>
        <d v="2020-11-30T00:00:00"/>
        <d v="2020-12-02T00:00:00"/>
        <d v="2020-12-03T00:00:00"/>
        <d v="2020-12-04T00:00:00"/>
        <d v="2020-12-06T00:00:00"/>
        <d v="2020-12-07T00:00:00"/>
        <d v="2020-12-08T00:00:00"/>
        <d v="2020-12-09T00:00:00"/>
        <d v="2020-12-12T00:00:00"/>
        <d v="2020-12-13T00:00:00"/>
        <d v="2020-12-14T00:00:00"/>
        <d v="2020-12-18T00:00:00"/>
        <d v="2020-12-19T00:00:00"/>
        <d v="2020-12-20T00:00:00"/>
        <d v="2020-12-23T00:00:00"/>
        <d v="2020-12-26T00:00:00"/>
        <d v="2020-12-27T00:00:00"/>
        <d v="2020-12-31T00:00:00"/>
      </sharedItems>
      <fieldGroup par="14"/>
    </cacheField>
    <cacheField name="Código Cliente " numFmtId="0">
      <sharedItems containsSemiMixedTypes="0" containsString="0" containsNumber="1" containsInteger="1" minValue="3012616779" maxValue="3105469237"/>
    </cacheField>
    <cacheField name="Cliente" numFmtId="0">
      <sharedItems/>
    </cacheField>
    <cacheField name="Provincia " numFmtId="0">
      <sharedItems count="7">
        <s v="Heredia "/>
        <s v="Limón "/>
        <s v="San José "/>
        <s v="Guanacaste "/>
        <s v="Cartago"/>
        <s v="Puntarenas"/>
        <s v="Alajuela "/>
      </sharedItems>
    </cacheField>
    <cacheField name="Cantón " numFmtId="0">
      <sharedItems count="28">
        <s v="Flores"/>
        <s v="Matina"/>
        <s v="Aserrí"/>
        <s v="Santa Cruz"/>
        <s v="Liberia"/>
        <s v="Acosta"/>
        <s v="Curridabat"/>
        <s v="Barva"/>
        <s v="Tilarán"/>
        <s v="La Unión"/>
        <s v="Guácimo"/>
        <s v="San Isidro"/>
        <s v="El Guarco"/>
        <s v="Quepos"/>
        <s v="San Rafael"/>
        <s v="Parrita"/>
        <s v="Esparza"/>
        <s v="Jiménez"/>
        <s v="Belén"/>
        <s v="Cartago"/>
        <s v="Turrialba"/>
        <s v="Pococí"/>
        <s v="Alvarado"/>
        <s v="San Carlos"/>
        <s v="Naranjo"/>
        <s v="Oreamuno"/>
        <s v="Atenas"/>
        <s v="Paraíso"/>
      </sharedItems>
    </cacheField>
    <cacheField name="Vendedor" numFmtId="0">
      <sharedItems count="8">
        <s v="Laura Gutiérrez Saenz"/>
        <s v="Ana del Valle Hinojosa"/>
        <s v="Nancy Gil de la Peña"/>
        <s v="Mayra Aguilar Sepúlveda"/>
        <s v="Andrés González Rico"/>
        <s v="Robert Zárate Carrillo"/>
        <s v="José de Jesús Morales"/>
        <s v="Luis Miguel Valdés Garza"/>
      </sharedItems>
    </cacheField>
    <cacheField name="Empresa" numFmtId="0">
      <sharedItems containsBlank="1"/>
    </cacheField>
    <cacheField name="Forma de pago" numFmtId="0">
      <sharedItems containsBlank="1" count="4">
        <s v="Tarjeta de crédito"/>
        <m/>
        <s v="Efectivo"/>
        <s v="Cheque"/>
      </sharedItems>
    </cacheField>
    <cacheField name="Producto" numFmtId="0">
      <sharedItems containsBlank="1" count="25">
        <s v="Té verde"/>
        <s v="Aceite de oliva"/>
        <s v="Galletas de chocolate"/>
        <s v="Café"/>
        <s v="Carne de cangrejo"/>
        <s v="Jarabe"/>
        <s v="Salsa curry"/>
        <s v="Bolillos"/>
        <s v="Ciruelas secas"/>
        <s v="Almejas"/>
        <s v="Arroz de grano largo"/>
        <s v="Condimento cajún"/>
        <s v="Mermelada de zarzamora"/>
        <s v="Cerveza"/>
        <m/>
        <s v="Chocolate"/>
        <s v="Mozzarella"/>
        <s v="Ravioli"/>
        <s v="Almendras"/>
        <s v="Té chai"/>
        <s v="Manzanas secas"/>
        <s v="Peras secas"/>
        <s v="Pasta penne"/>
        <s v="Jalea de fresa"/>
        <s v="Cóctel de frutas"/>
      </sharedItems>
    </cacheField>
    <cacheField name="Categoría" numFmtId="0">
      <sharedItems count="15">
        <s v="Bebidas"/>
        <s v="Aceite"/>
        <s v="Productos horneados"/>
        <s v="Carne enlatada"/>
        <s v="Condimentos"/>
        <s v="Salsas"/>
        <s v="Frutas secas"/>
        <s v="Sopas"/>
        <s v="Granos"/>
        <s v="Mermeladas y jaleas"/>
        <s v="Tarifa de envío"/>
        <s v="Dulces"/>
        <s v="Productos lácteos"/>
        <s v="Pasta"/>
        <s v="Frutas y vegetales"/>
      </sharedItems>
    </cacheField>
    <cacheField name="Precio" numFmtId="44">
      <sharedItems containsSemiMixedTypes="0" containsString="0" containsNumber="1" minValue="11" maxValue="1134"/>
    </cacheField>
    <cacheField name="Cantidad" numFmtId="0">
      <sharedItems containsSemiMixedTypes="0" containsString="0" containsNumber="1" containsInteger="1" minValue="1" maxValue="1000" count="98">
        <n v="88"/>
        <n v="81"/>
        <n v="49"/>
        <n v="89"/>
        <n v="93"/>
        <n v="82"/>
        <n v="100"/>
        <n v="78"/>
        <n v="96"/>
        <n v="91"/>
        <n v="71"/>
        <n v="33"/>
        <n v="48"/>
        <n v="60"/>
        <n v="39"/>
        <n v="53"/>
        <n v="19"/>
        <n v="97"/>
        <n v="77"/>
        <n v="76"/>
        <n v="73"/>
        <n v="24"/>
        <n v="23"/>
        <n v="75"/>
        <n v="51"/>
        <n v="18"/>
        <n v="79"/>
        <n v="27"/>
        <n v="67"/>
        <n v="87"/>
        <n v="47"/>
        <n v="41"/>
        <n v="62"/>
        <n v="13"/>
        <n v="99"/>
        <n v="21"/>
        <n v="20"/>
        <n v="66"/>
        <n v="86"/>
        <n v="16"/>
        <n v="43"/>
        <n v="74"/>
        <n v="42"/>
        <n v="80"/>
        <n v="95"/>
        <n v="10"/>
        <n v="63"/>
        <n v="31"/>
        <n v="59"/>
        <n v="52"/>
        <n v="84"/>
        <n v="54"/>
        <n v="29"/>
        <n v="22"/>
        <n v="57"/>
        <n v="8"/>
        <n v="64"/>
        <n v="35"/>
        <n v="44"/>
        <n v="58"/>
        <n v="55"/>
        <n v="40"/>
        <n v="12"/>
        <n v="34"/>
        <n v="68"/>
        <n v="85"/>
        <n v="94"/>
        <n v="28"/>
        <n v="72"/>
        <n v="14"/>
        <n v="46"/>
        <n v="38"/>
        <n v="17"/>
        <n v="36"/>
        <n v="69"/>
        <n v="61"/>
        <n v="200"/>
        <n v="500"/>
        <n v="1000"/>
        <n v="300"/>
        <n v="50"/>
        <n v="30"/>
        <n v="83"/>
        <n v="98"/>
        <n v="37"/>
        <n v="32"/>
        <n v="92"/>
        <n v="70"/>
        <n v="4"/>
        <n v="65"/>
        <n v="25"/>
        <n v="1"/>
        <n v="11"/>
        <n v="90"/>
        <n v="15"/>
        <n v="45"/>
        <n v="3"/>
        <n v="26"/>
      </sharedItems>
    </cacheField>
    <cacheField name="Ventas" numFmtId="0">
      <sharedItems containsSemiMixedTypes="0" containsString="0" containsNumber="1" minValue="34" maxValue="111132"/>
    </cacheField>
    <cacheField name="Días (Fecha)" numFmtId="0" databaseField="0">
      <fieldGroup base="0">
        <rangePr groupBy="days" startDate="2020-01-01T00:00:00" endDate="2021-01-01T00:00:00"/>
        <groupItems count="368">
          <s v="&lt;1/1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/2021"/>
        </groupItems>
      </fieldGroup>
    </cacheField>
    <cacheField name="Meses (Fecha)" numFmtId="0" databaseField="0">
      <fieldGroup base="0">
        <rangePr groupBy="months" startDate="2020-01-01T00:00:00" endDate="2021-01-01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 pivotCacheId="6738077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x v="0"/>
    <n v="3101519987"/>
    <s v="LA HIERBA BUENA DEL VOLCAN IRAZU SOCIEDAD ANONIMA"/>
    <x v="0"/>
    <x v="0"/>
    <x v="0"/>
    <s v="Empresa de embarque B"/>
    <x v="0"/>
    <x v="0"/>
    <x v="0"/>
    <n v="41.86"/>
    <x v="0"/>
    <n v="3683.68"/>
  </r>
  <r>
    <x v="0"/>
    <n v="3012686812"/>
    <s v="BANCO PICHINCHA PANAMA SOCIEDAD ANONIMA"/>
    <x v="1"/>
    <x v="1"/>
    <x v="1"/>
    <s v="Empresa de embarque C"/>
    <x v="0"/>
    <x v="1"/>
    <x v="1"/>
    <n v="298.90000000000003"/>
    <x v="1"/>
    <n v="24210.9"/>
  </r>
  <r>
    <x v="0"/>
    <n v="3101519987"/>
    <s v="LA HIERBA BUENA DEL VOLCAN IRAZU SOCIEDAD ANONIMA"/>
    <x v="2"/>
    <x v="2"/>
    <x v="0"/>
    <s v="Empresa de embarque A"/>
    <x v="1"/>
    <x v="2"/>
    <x v="2"/>
    <n v="128.79999999999998"/>
    <x v="2"/>
    <n v="6311.1999999999989"/>
  </r>
  <r>
    <x v="1"/>
    <n v="3101545821"/>
    <s v="CRPROPERTY FINDERS SOCIEDAD ANONIMA"/>
    <x v="3"/>
    <x v="3"/>
    <x v="2"/>
    <m/>
    <x v="1"/>
    <x v="3"/>
    <x v="0"/>
    <n v="644"/>
    <x v="3"/>
    <n v="57316"/>
  </r>
  <r>
    <x v="1"/>
    <n v="3101639309"/>
    <s v="AGRICOLA LAS TRES ZETAS DEL SUR SOCIEDAD ANONIMA"/>
    <x v="3"/>
    <x v="4"/>
    <x v="1"/>
    <s v="Empresa de embarque C"/>
    <x v="0"/>
    <x v="4"/>
    <x v="3"/>
    <n v="257.59999999999997"/>
    <x v="4"/>
    <n v="23956.799999999996"/>
  </r>
  <r>
    <x v="2"/>
    <n v="3101638544"/>
    <s v="ISARIERA SOCIEDAD ANONIMA"/>
    <x v="2"/>
    <x v="5"/>
    <x v="3"/>
    <s v="Empresa de embarque B"/>
    <x v="2"/>
    <x v="5"/>
    <x v="4"/>
    <n v="140"/>
    <x v="5"/>
    <n v="11480"/>
  </r>
  <r>
    <x v="2"/>
    <n v="3104000343"/>
    <s v="RAMIREZ Y VEGA"/>
    <x v="2"/>
    <x v="6"/>
    <x v="1"/>
    <s v="Empresa de embarque C"/>
    <x v="0"/>
    <x v="4"/>
    <x v="3"/>
    <n v="257.59999999999997"/>
    <x v="6"/>
    <n v="25759.999999999996"/>
  </r>
  <r>
    <x v="3"/>
    <n v="3101510951"/>
    <s v="COOPER &amp; CASTRO INVESTMENTS SOCIEDAD ANONIMA"/>
    <x v="0"/>
    <x v="7"/>
    <x v="1"/>
    <s v="Empresa de embarque C"/>
    <x v="1"/>
    <x v="6"/>
    <x v="5"/>
    <n v="560"/>
    <x v="7"/>
    <n v="43680"/>
  </r>
  <r>
    <x v="4"/>
    <n v="3105469237"/>
    <s v="INMOBILIARIA NAZU N G COSTARRICENSE EMPRESA INDIVIDUAL DE RESPONSABILIDAD"/>
    <x v="2"/>
    <x v="5"/>
    <x v="1"/>
    <s v="Empresa de embarque C"/>
    <x v="3"/>
    <x v="3"/>
    <x v="0"/>
    <n v="21"/>
    <x v="8"/>
    <n v="2016"/>
  </r>
  <r>
    <x v="4"/>
    <n v="3101638402"/>
    <s v="GRUPO LAS PRINCESITAS COSTA RICA SOCIEDAD ANONIMA"/>
    <x v="3"/>
    <x v="3"/>
    <x v="0"/>
    <s v="Empresa de embarque A"/>
    <x v="2"/>
    <x v="7"/>
    <x v="2"/>
    <n v="140"/>
    <x v="6"/>
    <n v="14000"/>
  </r>
  <r>
    <x v="5"/>
    <n v="3012679403"/>
    <s v="DAYBRAKE INTERNACIONAL INC"/>
    <x v="3"/>
    <x v="8"/>
    <x v="2"/>
    <s v="Empresa de embarque B"/>
    <x v="3"/>
    <x v="6"/>
    <x v="5"/>
    <n v="560"/>
    <x v="9"/>
    <n v="50960"/>
  </r>
  <r>
    <x v="5"/>
    <n v="3101511240"/>
    <s v="JACO VISTA MOUNTAIN SOCIEDAD ANONIMA"/>
    <x v="3"/>
    <x v="4"/>
    <x v="3"/>
    <s v="Empresa de embarque B"/>
    <x v="2"/>
    <x v="5"/>
    <x v="4"/>
    <n v="140"/>
    <x v="10"/>
    <n v="9940"/>
  </r>
  <r>
    <x v="6"/>
    <n v="3102518492"/>
    <s v="ANACREONTICA INVERSIONES LIMITADA"/>
    <x v="2"/>
    <x v="5"/>
    <x v="3"/>
    <s v="Empresa de embarque B"/>
    <x v="2"/>
    <x v="5"/>
    <x v="4"/>
    <n v="24"/>
    <x v="11"/>
    <n v="792"/>
  </r>
  <r>
    <x v="6"/>
    <n v="3101511240"/>
    <s v="JACO VISTA MOUNTAIN SOCIEDAD ANONIMA"/>
    <x v="4"/>
    <x v="9"/>
    <x v="4"/>
    <s v="Empresa de embarque A"/>
    <x v="0"/>
    <x v="8"/>
    <x v="6"/>
    <n v="49"/>
    <x v="12"/>
    <n v="2352"/>
  </r>
  <r>
    <x v="7"/>
    <n v="3101631202"/>
    <s v="EUINOX SOCIEDAD ANONIMA"/>
    <x v="1"/>
    <x v="10"/>
    <x v="1"/>
    <s v="Empresa de embarque C"/>
    <x v="0"/>
    <x v="9"/>
    <x v="7"/>
    <n v="135.1"/>
    <x v="13"/>
    <n v="8106"/>
  </r>
  <r>
    <x v="8"/>
    <n v="3105469237"/>
    <s v="INMOBILIARIA NAZU N G COSTARRICENSE EMPRESA INDIVIDUAL DE RESPONSABILIDAD"/>
    <x v="2"/>
    <x v="2"/>
    <x v="4"/>
    <s v="Empresa de embarque A"/>
    <x v="0"/>
    <x v="10"/>
    <x v="8"/>
    <n v="98"/>
    <x v="14"/>
    <n v="3822"/>
  </r>
  <r>
    <x v="8"/>
    <n v="3101650547"/>
    <s v="ARIEL HOPE OF OSA SOCIEDAD ANONIMA"/>
    <x v="2"/>
    <x v="6"/>
    <x v="0"/>
    <s v="Empresa de embarque A"/>
    <x v="1"/>
    <x v="8"/>
    <x v="6"/>
    <n v="49"/>
    <x v="15"/>
    <n v="2597"/>
  </r>
  <r>
    <x v="9"/>
    <n v="3101628931"/>
    <s v="RESTAURANDO AL CAIDO SOCIEDAD ANONIMA"/>
    <x v="1"/>
    <x v="1"/>
    <x v="1"/>
    <s v="Empresa de embarque C"/>
    <x v="0"/>
    <x v="9"/>
    <x v="7"/>
    <n v="135.1"/>
    <x v="16"/>
    <n v="2566.9"/>
  </r>
  <r>
    <x v="10"/>
    <n v="3012716433"/>
    <s v="HEALTH CARE INFORMATION AND MANAGEMENT SOCIETY (HIMSS)"/>
    <x v="0"/>
    <x v="11"/>
    <x v="0"/>
    <s v="Empresa de embarque A"/>
    <x v="1"/>
    <x v="11"/>
    <x v="4"/>
    <n v="308"/>
    <x v="17"/>
    <n v="29876"/>
  </r>
  <r>
    <x v="11"/>
    <n v="3105389124"/>
    <s v="PROPIEDADES GABIS N.T. EMPRESA INDIVIDUAL DE RESPONSABILIDAD LIMITADA"/>
    <x v="4"/>
    <x v="12"/>
    <x v="4"/>
    <s v="Empresa de embarque A"/>
    <x v="0"/>
    <x v="12"/>
    <x v="9"/>
    <n v="1134"/>
    <x v="18"/>
    <n v="87318"/>
  </r>
  <r>
    <x v="11"/>
    <n v="3101650324"/>
    <s v="3-101-650324 SOCIEDAD ANONIMA"/>
    <x v="5"/>
    <x v="13"/>
    <x v="5"/>
    <s v="Empresa de embarque A"/>
    <x v="3"/>
    <x v="9"/>
    <x v="7"/>
    <n v="135.1"/>
    <x v="19"/>
    <n v="10267.6"/>
  </r>
  <r>
    <x v="11"/>
    <n v="3101518444"/>
    <s v="RIME WAR SOCIEDAD ANONIMA"/>
    <x v="3"/>
    <x v="8"/>
    <x v="2"/>
    <m/>
    <x v="1"/>
    <x v="3"/>
    <x v="0"/>
    <n v="644"/>
    <x v="20"/>
    <n v="47012"/>
  </r>
  <r>
    <x v="12"/>
    <n v="3101541674"/>
    <s v="QUEVA DEL ALTO SOCIEDAD ANONIMA"/>
    <x v="3"/>
    <x v="4"/>
    <x v="2"/>
    <s v="Empresa de embarque C"/>
    <x v="0"/>
    <x v="2"/>
    <x v="2"/>
    <n v="128.79999999999998"/>
    <x v="19"/>
    <n v="9788.7999999999993"/>
  </r>
  <r>
    <x v="13"/>
    <n v="3101511523"/>
    <s v="INVERSIONES DE DESARROLLO FALOM SOCIEDAD ANONIMA"/>
    <x v="0"/>
    <x v="14"/>
    <x v="3"/>
    <s v="Empresa de embarque B"/>
    <x v="2"/>
    <x v="6"/>
    <x v="5"/>
    <n v="560"/>
    <x v="0"/>
    <n v="49280"/>
  </r>
  <r>
    <x v="13"/>
    <n v="3101525541"/>
    <s v="V G VIGREC SOCIEDAD ANONIMA"/>
    <x v="5"/>
    <x v="15"/>
    <x v="1"/>
    <s v="Empresa de embarque C"/>
    <x v="0"/>
    <x v="4"/>
    <x v="3"/>
    <n v="257.59999999999997"/>
    <x v="21"/>
    <n v="6182.4"/>
  </r>
  <r>
    <x v="14"/>
    <n v="3012674340"/>
    <s v="SILVER LAKE INTERNATIONAL, S.A"/>
    <x v="4"/>
    <x v="12"/>
    <x v="2"/>
    <m/>
    <x v="1"/>
    <x v="0"/>
    <x v="0"/>
    <n v="41.86"/>
    <x v="1"/>
    <n v="3390.66"/>
  </r>
  <r>
    <x v="14"/>
    <n v="3012692096"/>
    <s v="EADF TRADING S.L. SOCIEDAD DE RESPONSABILIDAD LIMITADA"/>
    <x v="5"/>
    <x v="13"/>
    <x v="6"/>
    <s v="Empresa de embarque B"/>
    <x v="3"/>
    <x v="13"/>
    <x v="0"/>
    <n v="196"/>
    <x v="22"/>
    <n v="4508"/>
  </r>
  <r>
    <x v="15"/>
    <n v="3101550655"/>
    <s v="OPTIMISTA R.A.N. SOCIEDAD ANONIMA"/>
    <x v="2"/>
    <x v="5"/>
    <x v="3"/>
    <m/>
    <x v="1"/>
    <x v="0"/>
    <x v="0"/>
    <n v="41.86"/>
    <x v="23"/>
    <n v="3139.5"/>
  </r>
  <r>
    <x v="16"/>
    <n v="3101525541"/>
    <s v="V G VIGREC SOCIEDAD ANONIMA"/>
    <x v="5"/>
    <x v="16"/>
    <x v="7"/>
    <s v="Empresa de embarque B"/>
    <x v="0"/>
    <x v="14"/>
    <x v="10"/>
    <n v="21"/>
    <x v="24"/>
    <n v="1071"/>
  </r>
  <r>
    <x v="17"/>
    <n v="3104000329"/>
    <s v="J A ECHANDI Y HNOS"/>
    <x v="3"/>
    <x v="4"/>
    <x v="2"/>
    <s v="Empresa de embarque C"/>
    <x v="0"/>
    <x v="2"/>
    <x v="2"/>
    <n v="11"/>
    <x v="25"/>
    <n v="198"/>
  </r>
  <r>
    <x v="17"/>
    <n v="3104000344"/>
    <s v="V HERRERO Y CO"/>
    <x v="5"/>
    <x v="16"/>
    <x v="6"/>
    <s v="Empresa de embarque B"/>
    <x v="3"/>
    <x v="15"/>
    <x v="11"/>
    <n v="12"/>
    <x v="26"/>
    <n v="948"/>
  </r>
  <r>
    <x v="18"/>
    <n v="3012698907"/>
    <s v="NIELSEN SUPPORT SYSTEM, INC."/>
    <x v="3"/>
    <x v="8"/>
    <x v="2"/>
    <s v="Empresa de embarque C"/>
    <x v="0"/>
    <x v="16"/>
    <x v="12"/>
    <n v="487.19999999999993"/>
    <x v="27"/>
    <n v="13154.399999999998"/>
  </r>
  <r>
    <x v="18"/>
    <n v="3102505090"/>
    <s v="JACOANA SOCIEDAD DE RESPONSABILIDAD LIMITADA"/>
    <x v="4"/>
    <x v="17"/>
    <x v="7"/>
    <s v="Empresa de embarque B"/>
    <x v="0"/>
    <x v="13"/>
    <x v="0"/>
    <n v="196"/>
    <x v="28"/>
    <n v="13132"/>
  </r>
  <r>
    <x v="19"/>
    <n v="3102518492"/>
    <s v="ANACREONTICA INVERSIONES LIMITADA"/>
    <x v="1"/>
    <x v="10"/>
    <x v="1"/>
    <s v="Empresa de embarque C"/>
    <x v="1"/>
    <x v="8"/>
    <x v="6"/>
    <n v="49"/>
    <x v="10"/>
    <n v="3479"/>
  </r>
  <r>
    <x v="19"/>
    <n v="3104000344"/>
    <s v="V HERRERO Y CO"/>
    <x v="0"/>
    <x v="18"/>
    <x v="5"/>
    <s v="Empresa de embarque A"/>
    <x v="3"/>
    <x v="17"/>
    <x v="13"/>
    <n v="273"/>
    <x v="29"/>
    <n v="23751"/>
  </r>
  <r>
    <x v="20"/>
    <n v="3101533912"/>
    <s v="WALK OF THE GAME SOCIEDAD ANONIMA"/>
    <x v="0"/>
    <x v="18"/>
    <x v="6"/>
    <s v="Empresa de embarque B"/>
    <x v="3"/>
    <x v="15"/>
    <x v="11"/>
    <n v="178.5"/>
    <x v="30"/>
    <n v="8389.5"/>
  </r>
  <r>
    <x v="20"/>
    <n v="3101547682"/>
    <s v="LA GAVIOTA DEL NORTE SOCIEDAD ANONIMA"/>
    <x v="4"/>
    <x v="19"/>
    <x v="2"/>
    <s v="Empresa de embarque C"/>
    <x v="3"/>
    <x v="15"/>
    <x v="11"/>
    <n v="178.5"/>
    <x v="31"/>
    <n v="7318.5"/>
  </r>
  <r>
    <x v="21"/>
    <n v="3101527717"/>
    <s v="CORPORACION ESALPI SOCIEDAD ANONIMA"/>
    <x v="3"/>
    <x v="4"/>
    <x v="2"/>
    <s v="Empresa de embarque C"/>
    <x v="3"/>
    <x v="14"/>
    <x v="10"/>
    <n v="21"/>
    <x v="24"/>
    <n v="1071"/>
  </r>
  <r>
    <x v="21"/>
    <n v="3101517836"/>
    <s v="CORPORATIVOS EL RESPLANDOR DE LA NOCHE SOCIEDAD ANONIMA"/>
    <x v="4"/>
    <x v="17"/>
    <x v="2"/>
    <m/>
    <x v="1"/>
    <x v="3"/>
    <x v="0"/>
    <n v="644"/>
    <x v="32"/>
    <n v="39928"/>
  </r>
  <r>
    <x v="21"/>
    <n v="3101550904"/>
    <s v="U.F.R. SOCIEDAD ANONIMA"/>
    <x v="5"/>
    <x v="15"/>
    <x v="0"/>
    <s v="Empresa de embarque A"/>
    <x v="1"/>
    <x v="2"/>
    <x v="2"/>
    <n v="128.79999999999998"/>
    <x v="33"/>
    <n v="1674.3999999999999"/>
  </r>
  <r>
    <x v="22"/>
    <n v="3101650324"/>
    <s v="3-101-650324 SOCIEDAD ANONIMA"/>
    <x v="4"/>
    <x v="20"/>
    <x v="0"/>
    <s v="Empresa de embarque B"/>
    <x v="0"/>
    <x v="18"/>
    <x v="6"/>
    <n v="140"/>
    <x v="17"/>
    <n v="13580"/>
  </r>
  <r>
    <x v="23"/>
    <n v="3101545216"/>
    <s v="GREEN LEAF REAL ESTATE SOCIEDAD ANONIMA"/>
    <x v="3"/>
    <x v="3"/>
    <x v="2"/>
    <m/>
    <x v="1"/>
    <x v="19"/>
    <x v="0"/>
    <n v="252"/>
    <x v="34"/>
    <n v="24948"/>
  </r>
  <r>
    <x v="24"/>
    <n v="3101515729"/>
    <s v="ALCALEX DE ALAJUELA SOCIEDAD ANONIMA"/>
    <x v="1"/>
    <x v="10"/>
    <x v="1"/>
    <s v="Empresa de embarque C"/>
    <x v="1"/>
    <x v="8"/>
    <x v="6"/>
    <n v="35"/>
    <x v="8"/>
    <n v="3360"/>
  </r>
  <r>
    <x v="25"/>
    <n v="3101022642"/>
    <s v="INVERSIONES LOSACO SOCIEDAD ANONIMA"/>
    <x v="5"/>
    <x v="16"/>
    <x v="6"/>
    <s v="Empresa de embarque B"/>
    <x v="3"/>
    <x v="13"/>
    <x v="0"/>
    <n v="196"/>
    <x v="35"/>
    <n v="4116"/>
  </r>
  <r>
    <x v="26"/>
    <n v="3101510686"/>
    <s v="NUBLADO DIA DE OCTUBRE SOCIEDAD ANONIMA"/>
    <x v="5"/>
    <x v="13"/>
    <x v="1"/>
    <s v="Empresa de embarque C"/>
    <x v="1"/>
    <x v="8"/>
    <x v="6"/>
    <n v="49"/>
    <x v="36"/>
    <n v="980"/>
  </r>
  <r>
    <x v="27"/>
    <n v="3101638402"/>
    <s v="GRUPO LAS PRINCESITAS COSTA RICA SOCIEDAD ANONIMA"/>
    <x v="1"/>
    <x v="1"/>
    <x v="1"/>
    <s v="Empresa de embarque C"/>
    <x v="0"/>
    <x v="4"/>
    <x v="3"/>
    <n v="257.59999999999997"/>
    <x v="37"/>
    <n v="17001.599999999999"/>
  </r>
  <r>
    <x v="28"/>
    <n v="3101610856"/>
    <s v="AGROPECUARIA SABANILLAS MENDEZ SOCIEDAD ANONIMA"/>
    <x v="1"/>
    <x v="21"/>
    <x v="1"/>
    <s v="Empresa de embarque C"/>
    <x v="0"/>
    <x v="4"/>
    <x v="3"/>
    <n v="257.59999999999997"/>
    <x v="38"/>
    <n v="22153.599999999999"/>
  </r>
  <r>
    <x v="29"/>
    <n v="3101551418"/>
    <s v="TIERRA DE LOS SEIS NIÑOS SALVAJES SOCIEDAD ANONIMA"/>
    <x v="5"/>
    <x v="16"/>
    <x v="7"/>
    <s v="Empresa de embarque C"/>
    <x v="3"/>
    <x v="20"/>
    <x v="6"/>
    <n v="742"/>
    <x v="39"/>
    <n v="11872"/>
  </r>
  <r>
    <x v="30"/>
    <n v="3101548342"/>
    <s v="CONSORCIO COMERCIAL INTERNACIONAL SOCIEDAD ANONIMA"/>
    <x v="1"/>
    <x v="10"/>
    <x v="1"/>
    <s v="Empresa de embarque C"/>
    <x v="0"/>
    <x v="1"/>
    <x v="1"/>
    <n v="298.90000000000003"/>
    <x v="17"/>
    <n v="28993.300000000003"/>
  </r>
  <r>
    <x v="30"/>
    <n v="3104000329"/>
    <s v="J A ECHANDI Y HNOS"/>
    <x v="3"/>
    <x v="8"/>
    <x v="1"/>
    <s v="Empresa de embarque C"/>
    <x v="0"/>
    <x v="9"/>
    <x v="7"/>
    <n v="135.1"/>
    <x v="40"/>
    <n v="5809.3"/>
  </r>
  <r>
    <x v="30"/>
    <n v="3102545003"/>
    <s v="CORPORACION GOCAL LIMITADA"/>
    <x v="5"/>
    <x v="15"/>
    <x v="1"/>
    <s v="Empresa de embarque C"/>
    <x v="1"/>
    <x v="8"/>
    <x v="6"/>
    <n v="49"/>
    <x v="41"/>
    <n v="3626"/>
  </r>
  <r>
    <x v="31"/>
    <n v="3105210534"/>
    <s v="VEGETALES DEL NORTE DE SANTA CRUZ E I R L"/>
    <x v="5"/>
    <x v="15"/>
    <x v="1"/>
    <s v="Empresa de embarque C"/>
    <x v="1"/>
    <x v="0"/>
    <x v="0"/>
    <n v="41.86"/>
    <x v="6"/>
    <n v="4186"/>
  </r>
  <r>
    <x v="32"/>
    <n v="3102652516"/>
    <s v="POTHIER SOUTH LIMITADA"/>
    <x v="1"/>
    <x v="21"/>
    <x v="4"/>
    <s v="Empresa de embarque A"/>
    <x v="0"/>
    <x v="10"/>
    <x v="8"/>
    <n v="98"/>
    <x v="42"/>
    <n v="4116"/>
  </r>
  <r>
    <x v="33"/>
    <n v="3101519616"/>
    <s v="ONE THOUSAND LITTLE TURTTLE EGGS SOCIEDAD ANONIMA"/>
    <x v="2"/>
    <x v="5"/>
    <x v="1"/>
    <s v="Empresa de embarque C"/>
    <x v="0"/>
    <x v="9"/>
    <x v="7"/>
    <n v="26"/>
    <x v="2"/>
    <n v="1274"/>
  </r>
  <r>
    <x v="34"/>
    <n v="3101638544"/>
    <s v="ISARIERA SOCIEDAD ANONIMA"/>
    <x v="5"/>
    <x v="13"/>
    <x v="6"/>
    <s v="Empresa de embarque B"/>
    <x v="3"/>
    <x v="13"/>
    <x v="0"/>
    <n v="196"/>
    <x v="42"/>
    <n v="8232"/>
  </r>
  <r>
    <x v="35"/>
    <n v="3101645519"/>
    <s v="G E M INVERSIONISTAS EXPORTANDO CORP. INC SOCIEDAD ANONIMA"/>
    <x v="0"/>
    <x v="0"/>
    <x v="0"/>
    <s v="Empresa de embarque A"/>
    <x v="1"/>
    <x v="11"/>
    <x v="4"/>
    <n v="308"/>
    <x v="43"/>
    <n v="24640"/>
  </r>
  <r>
    <x v="35"/>
    <n v="3105210534"/>
    <s v="VEGETALES DEL NORTE DE SANTA CRUZ E I R L"/>
    <x v="4"/>
    <x v="12"/>
    <x v="2"/>
    <s v="Empresa de embarque B"/>
    <x v="3"/>
    <x v="6"/>
    <x v="5"/>
    <n v="560"/>
    <x v="12"/>
    <n v="26880"/>
  </r>
  <r>
    <x v="36"/>
    <n v="3101517806"/>
    <s v="SERVICIOS COMERCIALES EL AMANECER DE LA MONTAÑA SOCIEDAD ANONIMA"/>
    <x v="2"/>
    <x v="5"/>
    <x v="3"/>
    <s v="Empresa de embarque B"/>
    <x v="2"/>
    <x v="9"/>
    <x v="7"/>
    <n v="135.1"/>
    <x v="44"/>
    <n v="12834.5"/>
  </r>
  <r>
    <x v="37"/>
    <n v="3104000343"/>
    <s v="RAMIREZ Y VEGA"/>
    <x v="2"/>
    <x v="5"/>
    <x v="3"/>
    <s v="Empresa de embarque B"/>
    <x v="2"/>
    <x v="6"/>
    <x v="5"/>
    <n v="560"/>
    <x v="10"/>
    <n v="39760"/>
  </r>
  <r>
    <x v="37"/>
    <n v="3101533912"/>
    <s v="WALK OF THE GAME SOCIEDAD ANONIMA"/>
    <x v="5"/>
    <x v="15"/>
    <x v="1"/>
    <s v="Empresa de embarque C"/>
    <x v="0"/>
    <x v="4"/>
    <x v="3"/>
    <n v="257.59999999999997"/>
    <x v="45"/>
    <n v="2575.9999999999995"/>
  </r>
  <r>
    <x v="38"/>
    <n v="3101530354"/>
    <s v="MONACO TRADE CORPORATE SOCIEDAD ANONIMA"/>
    <x v="5"/>
    <x v="16"/>
    <x v="7"/>
    <s v="Empresa de embarque B"/>
    <x v="0"/>
    <x v="6"/>
    <x v="5"/>
    <n v="560"/>
    <x v="46"/>
    <n v="35280"/>
  </r>
  <r>
    <x v="38"/>
    <n v="3012717945"/>
    <s v="IMPORTADORA PANAMA SOCIEDAD ANONIMA"/>
    <x v="1"/>
    <x v="1"/>
    <x v="1"/>
    <s v="Empresa de embarque C"/>
    <x v="1"/>
    <x v="8"/>
    <x v="6"/>
    <n v="49"/>
    <x v="47"/>
    <n v="1519"/>
  </r>
  <r>
    <x v="38"/>
    <n v="3101513185"/>
    <s v="LA CASAVELVA DE OJOCHAL SOCIEDAD ANONIMA"/>
    <x v="0"/>
    <x v="11"/>
    <x v="0"/>
    <s v="Empresa de embarque B"/>
    <x v="0"/>
    <x v="18"/>
    <x v="6"/>
    <n v="140"/>
    <x v="48"/>
    <n v="8260"/>
  </r>
  <r>
    <x v="38"/>
    <n v="3102632048"/>
    <s v="GEMYNIS Y JIMENEZ LTDA"/>
    <x v="4"/>
    <x v="19"/>
    <x v="2"/>
    <s v="Empresa de embarque B"/>
    <x v="3"/>
    <x v="6"/>
    <x v="5"/>
    <n v="560"/>
    <x v="49"/>
    <n v="29120"/>
  </r>
  <r>
    <x v="39"/>
    <n v="3012679399"/>
    <s v="PREFIL INTERNATIONAL CORP"/>
    <x v="5"/>
    <x v="13"/>
    <x v="7"/>
    <s v="Empresa de embarque B"/>
    <x v="0"/>
    <x v="13"/>
    <x v="0"/>
    <n v="196"/>
    <x v="50"/>
    <n v="16464"/>
  </r>
  <r>
    <x v="39"/>
    <n v="3101534904"/>
    <s v="DISTRIBUIDORA MASIS MEZA SOCIEDAD ANONIMA"/>
    <x v="1"/>
    <x v="1"/>
    <x v="2"/>
    <s v="Empresa de embarque B"/>
    <x v="3"/>
    <x v="2"/>
    <x v="2"/>
    <n v="128.79999999999998"/>
    <x v="6"/>
    <n v="12879.999999999998"/>
  </r>
  <r>
    <x v="40"/>
    <n v="3101640432"/>
    <s v="INVERSIONES DE PONTE J.J.D.A.R SOCIEDAD ANONIMA"/>
    <x v="4"/>
    <x v="9"/>
    <x v="4"/>
    <s v="Empresa de embarque A"/>
    <x v="0"/>
    <x v="10"/>
    <x v="8"/>
    <n v="98"/>
    <x v="19"/>
    <n v="7448"/>
  </r>
  <r>
    <x v="41"/>
    <n v="3101527717"/>
    <s v="CORPORACION ESALPI SOCIEDAD ANONIMA"/>
    <x v="2"/>
    <x v="6"/>
    <x v="4"/>
    <s v="Empresa de embarque A"/>
    <x v="0"/>
    <x v="21"/>
    <x v="6"/>
    <n v="420"/>
    <x v="6"/>
    <n v="42000"/>
  </r>
  <r>
    <x v="42"/>
    <n v="3101022642"/>
    <s v="INVERSIONES LOSACO SOCIEDAD ANONIMA"/>
    <x v="3"/>
    <x v="8"/>
    <x v="2"/>
    <s v="Empresa de embarque B"/>
    <x v="3"/>
    <x v="2"/>
    <x v="2"/>
    <n v="128.79999999999998"/>
    <x v="51"/>
    <n v="6955.1999999999989"/>
  </r>
  <r>
    <x v="43"/>
    <n v="3101547682"/>
    <s v="LA GAVIOTA DEL NORTE SOCIEDAD ANONIMA"/>
    <x v="4"/>
    <x v="12"/>
    <x v="2"/>
    <m/>
    <x v="1"/>
    <x v="19"/>
    <x v="0"/>
    <n v="252"/>
    <x v="52"/>
    <n v="7308"/>
  </r>
  <r>
    <x v="44"/>
    <n v="3012717823"/>
    <s v="NOSTRUM ENTERPRISES SOCIEDAD ANONIMA"/>
    <x v="0"/>
    <x v="11"/>
    <x v="0"/>
    <s v="Empresa de embarque A"/>
    <x v="1"/>
    <x v="2"/>
    <x v="2"/>
    <n v="128.79999999999998"/>
    <x v="8"/>
    <n v="12364.8"/>
  </r>
  <r>
    <x v="44"/>
    <n v="3012616779"/>
    <s v="PORT TO PORT INTERNATIONAL CORP"/>
    <x v="3"/>
    <x v="8"/>
    <x v="2"/>
    <s v="Empresa de embarque B"/>
    <x v="3"/>
    <x v="6"/>
    <x v="5"/>
    <n v="560"/>
    <x v="7"/>
    <n v="43680"/>
  </r>
  <r>
    <x v="45"/>
    <n v="3101510951"/>
    <s v="COOPER &amp; CASTRO INVESTMENTS SOCIEDAD ANONIMA"/>
    <x v="5"/>
    <x v="15"/>
    <x v="2"/>
    <m/>
    <x v="1"/>
    <x v="19"/>
    <x v="0"/>
    <n v="252"/>
    <x v="53"/>
    <n v="5544"/>
  </r>
  <r>
    <x v="45"/>
    <n v="3102545180"/>
    <s v="PERICOS HACIA EL NORTE, LIMITADA"/>
    <x v="5"/>
    <x v="15"/>
    <x v="2"/>
    <s v="Empresa de embarque C"/>
    <x v="1"/>
    <x v="4"/>
    <x v="3"/>
    <n v="257.59999999999997"/>
    <x v="22"/>
    <n v="5924.7999999999993"/>
  </r>
  <r>
    <x v="46"/>
    <n v="3101537749"/>
    <s v="MALLORCA BILD CR SOCIEDAD ANONIMA"/>
    <x v="3"/>
    <x v="8"/>
    <x v="6"/>
    <s v="Empresa de embarque B"/>
    <x v="3"/>
    <x v="13"/>
    <x v="0"/>
    <n v="196"/>
    <x v="7"/>
    <n v="15288"/>
  </r>
  <r>
    <x v="47"/>
    <n v="3102505090"/>
    <s v="JACOANA SOCIEDAD DE RESPONSABILIDAD LIMITADA"/>
    <x v="4"/>
    <x v="19"/>
    <x v="4"/>
    <s v="Empresa de embarque A"/>
    <x v="0"/>
    <x v="21"/>
    <x v="6"/>
    <n v="14"/>
    <x v="54"/>
    <n v="798"/>
  </r>
  <r>
    <x v="47"/>
    <n v="3101510686"/>
    <s v="NUBLADO DIA DE OCTUBRE SOCIEDAD ANONIMA"/>
    <x v="5"/>
    <x v="16"/>
    <x v="5"/>
    <s v="Empresa de embarque A"/>
    <x v="3"/>
    <x v="17"/>
    <x v="13"/>
    <n v="33"/>
    <x v="55"/>
    <n v="264"/>
  </r>
  <r>
    <x v="48"/>
    <n v="3102545003"/>
    <s v="CORPORACION GOCAL LIMITADA"/>
    <x v="5"/>
    <x v="15"/>
    <x v="1"/>
    <s v="Empresa de embarque C"/>
    <x v="1"/>
    <x v="6"/>
    <x v="5"/>
    <n v="560"/>
    <x v="13"/>
    <n v="33600"/>
  </r>
  <r>
    <x v="49"/>
    <n v="3101638402"/>
    <s v="GRUPO LAS PRINCESITAS COSTA RICA SOCIEDAD ANONIMA"/>
    <x v="3"/>
    <x v="4"/>
    <x v="2"/>
    <s v="Empresa de embarque C"/>
    <x v="0"/>
    <x v="16"/>
    <x v="12"/>
    <n v="487.19999999999993"/>
    <x v="53"/>
    <n v="10718.399999999998"/>
  </r>
  <r>
    <x v="50"/>
    <n v="3101517806"/>
    <s v="SERVICIOS COMERCIALES EL AMANECER DE LA MONTAÑA SOCIEDAD ANONIMA"/>
    <x v="4"/>
    <x v="17"/>
    <x v="2"/>
    <m/>
    <x v="1"/>
    <x v="19"/>
    <x v="0"/>
    <n v="50"/>
    <x v="23"/>
    <n v="3750"/>
  </r>
  <r>
    <x v="51"/>
    <n v="3101547865"/>
    <s v="JM BLUE MOUNTAIN MONKEYS SOCIEDAD ANONIMA"/>
    <x v="5"/>
    <x v="16"/>
    <x v="7"/>
    <s v="Empresa de embarque C"/>
    <x v="3"/>
    <x v="21"/>
    <x v="6"/>
    <n v="420"/>
    <x v="8"/>
    <n v="40320"/>
  </r>
  <r>
    <x v="52"/>
    <n v="3101551447"/>
    <s v="LA FINCA COLIBRI DE COSTA RICA SOCIEDAD ANONIMA"/>
    <x v="4"/>
    <x v="19"/>
    <x v="4"/>
    <m/>
    <x v="1"/>
    <x v="22"/>
    <x v="13"/>
    <n v="532"/>
    <x v="8"/>
    <n v="51072"/>
  </r>
  <r>
    <x v="52"/>
    <n v="3101515409"/>
    <s v="LORENA SUGAR SOCIEDAD ANONIMA"/>
    <x v="3"/>
    <x v="3"/>
    <x v="1"/>
    <s v="Empresa de embarque C"/>
    <x v="0"/>
    <x v="4"/>
    <x v="3"/>
    <n v="257.59999999999997"/>
    <x v="56"/>
    <n v="16486.399999999998"/>
  </r>
  <r>
    <x v="53"/>
    <n v="3101536386"/>
    <s v="CHAWAX SOCIEDAD ANONIMA"/>
    <x v="0"/>
    <x v="0"/>
    <x v="0"/>
    <s v="Empresa de embarque B"/>
    <x v="0"/>
    <x v="0"/>
    <x v="0"/>
    <n v="41.86"/>
    <x v="57"/>
    <n v="1465.1"/>
  </r>
  <r>
    <x v="53"/>
    <n v="3101541674"/>
    <s v="QUEVA DEL ALTO SOCIEDAD ANONIMA"/>
    <x v="3"/>
    <x v="4"/>
    <x v="2"/>
    <m/>
    <x v="1"/>
    <x v="3"/>
    <x v="0"/>
    <n v="644"/>
    <x v="47"/>
    <n v="19964"/>
  </r>
  <r>
    <x v="53"/>
    <n v="3012721899"/>
    <s v="ESSILOR INTERNATIONAL (COMPAGNIE GENERALE D'OPTIQUE) SOCIETE ANONYME"/>
    <x v="4"/>
    <x v="12"/>
    <x v="2"/>
    <m/>
    <x v="1"/>
    <x v="0"/>
    <x v="0"/>
    <n v="41.86"/>
    <x v="58"/>
    <n v="1841.84"/>
  </r>
  <r>
    <x v="53"/>
    <n v="3104000368"/>
    <s v="DE AMBROSYS Y VALLE"/>
    <x v="0"/>
    <x v="18"/>
    <x v="5"/>
    <s v="Empresa de embarque A"/>
    <x v="3"/>
    <x v="16"/>
    <x v="12"/>
    <n v="487.19999999999993"/>
    <x v="59"/>
    <n v="28257.599999999995"/>
  </r>
  <r>
    <x v="54"/>
    <n v="3101525541"/>
    <s v="V G VIGREC SOCIEDAD ANONIMA"/>
    <x v="4"/>
    <x v="22"/>
    <x v="2"/>
    <m/>
    <x v="1"/>
    <x v="19"/>
    <x v="0"/>
    <n v="252"/>
    <x v="60"/>
    <n v="13860"/>
  </r>
  <r>
    <x v="54"/>
    <n v="3101640432"/>
    <s v="INVERSIONES DE PONTE J.J.D.A.R SOCIEDAD ANONIMA"/>
    <x v="0"/>
    <x v="0"/>
    <x v="0"/>
    <s v="Empresa de embarque A"/>
    <x v="1"/>
    <x v="23"/>
    <x v="9"/>
    <n v="350"/>
    <x v="61"/>
    <n v="14000"/>
  </r>
  <r>
    <x v="55"/>
    <n v="3105389124"/>
    <s v="PROPIEDADES GABIS N.T. EMPRESA INDIVIDUAL DE RESPONSABILIDAD LIMITADA"/>
    <x v="4"/>
    <x v="12"/>
    <x v="2"/>
    <s v="Empresa de embarque B"/>
    <x v="3"/>
    <x v="2"/>
    <x v="2"/>
    <n v="128.79999999999998"/>
    <x v="18"/>
    <n v="9917.5999999999985"/>
  </r>
  <r>
    <x v="56"/>
    <n v="3104000677"/>
    <s v="SALOM HERMANOS"/>
    <x v="5"/>
    <x v="13"/>
    <x v="4"/>
    <s v="Empresa de embarque A"/>
    <x v="0"/>
    <x v="12"/>
    <x v="9"/>
    <n v="1134"/>
    <x v="51"/>
    <n v="61236"/>
  </r>
  <r>
    <x v="57"/>
    <n v="3101628931"/>
    <s v="RESTAURANDO AL CAIDO SOCIEDAD ANONIMA"/>
    <x v="5"/>
    <x v="16"/>
    <x v="6"/>
    <s v="Empresa de embarque B"/>
    <x v="3"/>
    <x v="13"/>
    <x v="0"/>
    <n v="196"/>
    <x v="26"/>
    <n v="15484"/>
  </r>
  <r>
    <x v="57"/>
    <n v="3101551418"/>
    <s v="TIERRA DE LOS SEIS NIÑOS SALVAJES SOCIEDAD ANONIMA"/>
    <x v="4"/>
    <x v="19"/>
    <x v="2"/>
    <m/>
    <x v="1"/>
    <x v="3"/>
    <x v="0"/>
    <n v="644"/>
    <x v="31"/>
    <n v="26404"/>
  </r>
  <r>
    <x v="58"/>
    <n v="3101658777"/>
    <s v="VDR TORRE SABINA DE VIRGINIA SOCIEDAD ANONIMA"/>
    <x v="5"/>
    <x v="16"/>
    <x v="5"/>
    <s v="Empresa de embarque A"/>
    <x v="3"/>
    <x v="17"/>
    <x v="13"/>
    <n v="273"/>
    <x v="27"/>
    <n v="7371"/>
  </r>
  <r>
    <x v="58"/>
    <n v="3012713690"/>
    <s v="INTERNATIONAL UNION BANK S.A."/>
    <x v="3"/>
    <x v="4"/>
    <x v="2"/>
    <m/>
    <x v="1"/>
    <x v="3"/>
    <x v="0"/>
    <n v="644"/>
    <x v="38"/>
    <n v="55384"/>
  </r>
  <r>
    <x v="59"/>
    <n v="3102500051"/>
    <s v="TONGUE AND GROOVE SOCIEDAD DE RESPONSABILIDAD LIMITADA"/>
    <x v="6"/>
    <x v="23"/>
    <x v="3"/>
    <s v="Empresa de embarque B"/>
    <x v="3"/>
    <x v="13"/>
    <x v="0"/>
    <n v="14"/>
    <x v="45"/>
    <n v="140"/>
  </r>
  <r>
    <x v="60"/>
    <n v="3101547682"/>
    <s v="LA GAVIOTA DEL NORTE SOCIEDAD ANONIMA"/>
    <x v="5"/>
    <x v="15"/>
    <x v="4"/>
    <s v="Empresa de embarque A"/>
    <x v="0"/>
    <x v="10"/>
    <x v="8"/>
    <n v="98"/>
    <x v="52"/>
    <n v="2842"/>
  </r>
  <r>
    <x v="61"/>
    <n v="3012731020"/>
    <s v="GRUPO LAS CUATRO MARIAS, SOCIEDAD ANONIMA"/>
    <x v="2"/>
    <x v="2"/>
    <x v="1"/>
    <s v="Empresa de embarque C"/>
    <x v="0"/>
    <x v="4"/>
    <x v="3"/>
    <n v="257.59999999999997"/>
    <x v="43"/>
    <n v="20607.999999999996"/>
  </r>
  <r>
    <x v="62"/>
    <n v="3012689993"/>
    <s v="KEELINGS FRESH INTERNATIONAL LIMITED"/>
    <x v="1"/>
    <x v="1"/>
    <x v="1"/>
    <s v="Empresa de embarque C"/>
    <x v="0"/>
    <x v="4"/>
    <x v="3"/>
    <n v="257.59999999999997"/>
    <x v="62"/>
    <n v="3091.2"/>
  </r>
  <r>
    <x v="63"/>
    <n v="3101537749"/>
    <s v="MALLORCA BILD CR SOCIEDAD ANONIMA"/>
    <x v="0"/>
    <x v="0"/>
    <x v="0"/>
    <s v="Empresa de embarque A"/>
    <x v="1"/>
    <x v="2"/>
    <x v="2"/>
    <n v="128.79999999999998"/>
    <x v="31"/>
    <n v="5280.7999999999993"/>
  </r>
  <r>
    <x v="64"/>
    <n v="3101513185"/>
    <s v="LA CASAVELVA DE OJOCHAL SOCIEDAD ANONIMA"/>
    <x v="0"/>
    <x v="0"/>
    <x v="0"/>
    <s v="Empresa de embarque A"/>
    <x v="1"/>
    <x v="11"/>
    <x v="4"/>
    <n v="40"/>
    <x v="0"/>
    <n v="3520"/>
  </r>
  <r>
    <x v="64"/>
    <n v="3012696936"/>
    <s v="PINEWOOD VALLEY CORP. SOCIEDAD ANONIMA"/>
    <x v="4"/>
    <x v="12"/>
    <x v="4"/>
    <s v="Empresa de embarque A"/>
    <x v="0"/>
    <x v="12"/>
    <x v="9"/>
    <n v="1134"/>
    <x v="60"/>
    <n v="62370"/>
  </r>
  <r>
    <x v="65"/>
    <n v="3101350066"/>
    <s v="UNICOMERCIAL SOCIEDAD ANONIMA"/>
    <x v="5"/>
    <x v="15"/>
    <x v="5"/>
    <s v="Empresa de embarque A"/>
    <x v="3"/>
    <x v="9"/>
    <x v="7"/>
    <n v="135.1"/>
    <x v="25"/>
    <n v="2431.7999999999997"/>
  </r>
  <r>
    <x v="66"/>
    <n v="3101515729"/>
    <s v="ALCALEX DE ALAJUELA SOCIEDAD ANONIMA"/>
    <x v="4"/>
    <x v="9"/>
    <x v="4"/>
    <s v="Empresa de embarque C"/>
    <x v="3"/>
    <x v="2"/>
    <x v="2"/>
    <n v="128.79999999999998"/>
    <x v="32"/>
    <n v="7985.5999999999985"/>
  </r>
  <r>
    <x v="66"/>
    <n v="3101495594"/>
    <s v="THE GLOBAL D R GROUP SOCIEDAD ANONIMA"/>
    <x v="5"/>
    <x v="15"/>
    <x v="7"/>
    <s v="Empresa de embarque C"/>
    <x v="3"/>
    <x v="20"/>
    <x v="6"/>
    <n v="742"/>
    <x v="63"/>
    <n v="25228"/>
  </r>
  <r>
    <x v="67"/>
    <n v="3101650324"/>
    <s v="3-101-650324 SOCIEDAD ANONIMA"/>
    <x v="2"/>
    <x v="2"/>
    <x v="1"/>
    <s v="Empresa de embarque C"/>
    <x v="0"/>
    <x v="9"/>
    <x v="7"/>
    <n v="135.1"/>
    <x v="64"/>
    <n v="9186.7999999999993"/>
  </r>
  <r>
    <x v="67"/>
    <n v="3102545180"/>
    <s v="PERICOS HACIA EL NORTE, LIMITADA"/>
    <x v="5"/>
    <x v="15"/>
    <x v="1"/>
    <s v="Empresa de embarque C"/>
    <x v="1"/>
    <x v="0"/>
    <x v="0"/>
    <n v="41.86"/>
    <x v="15"/>
    <n v="2218.58"/>
  </r>
  <r>
    <x v="68"/>
    <n v="3012670400"/>
    <s v="BANCO INTERNACIONAL SOCIEDAD ANONIMA"/>
    <x v="4"/>
    <x v="9"/>
    <x v="4"/>
    <m/>
    <x v="1"/>
    <x v="22"/>
    <x v="13"/>
    <n v="532"/>
    <x v="65"/>
    <n v="45220"/>
  </r>
  <r>
    <x v="68"/>
    <n v="3104000069"/>
    <s v="ORTUNO Y COMP"/>
    <x v="6"/>
    <x v="24"/>
    <x v="0"/>
    <s v="Empresa de embarque A"/>
    <x v="2"/>
    <x v="7"/>
    <x v="2"/>
    <n v="140"/>
    <x v="66"/>
    <n v="13160"/>
  </r>
  <r>
    <x v="69"/>
    <n v="3101650547"/>
    <s v="ARIEL HOPE OF OSA SOCIEDAD ANONIMA"/>
    <x v="2"/>
    <x v="5"/>
    <x v="1"/>
    <s v="Empresa de embarque C"/>
    <x v="0"/>
    <x v="9"/>
    <x v="7"/>
    <n v="135.1"/>
    <x v="13"/>
    <n v="8106"/>
  </r>
  <r>
    <x v="70"/>
    <n v="3105389124"/>
    <s v="PROPIEDADES GABIS N.T. EMPRESA INDIVIDUAL DE RESPONSABILIDAD LIMITADA"/>
    <x v="4"/>
    <x v="12"/>
    <x v="4"/>
    <s v="Empresa de embarque A"/>
    <x v="0"/>
    <x v="8"/>
    <x v="6"/>
    <n v="12"/>
    <x v="64"/>
    <n v="816"/>
  </r>
  <r>
    <x v="71"/>
    <n v="3104000344"/>
    <s v="V HERRERO Y CO"/>
    <x v="0"/>
    <x v="0"/>
    <x v="0"/>
    <s v="Empresa de embarque B"/>
    <x v="0"/>
    <x v="18"/>
    <x v="6"/>
    <n v="140"/>
    <x v="60"/>
    <n v="7700"/>
  </r>
  <r>
    <x v="72"/>
    <n v="3101640432"/>
    <s v="INVERSIONES DE PONTE J.J.D.A.R SOCIEDAD ANONIMA"/>
    <x v="2"/>
    <x v="2"/>
    <x v="3"/>
    <s v="Empresa de embarque B"/>
    <x v="2"/>
    <x v="5"/>
    <x v="4"/>
    <n v="140"/>
    <x v="21"/>
    <n v="3360"/>
  </r>
  <r>
    <x v="72"/>
    <n v="3101647259"/>
    <s v="THOMJIZ E HIJOS, SOCIEDAD ANONIMA"/>
    <x v="3"/>
    <x v="3"/>
    <x v="2"/>
    <s v="Empresa de embarque B"/>
    <x v="3"/>
    <x v="15"/>
    <x v="11"/>
    <n v="178.5"/>
    <x v="16"/>
    <n v="3391.5"/>
  </r>
  <r>
    <x v="73"/>
    <n v="3101550904"/>
    <s v="U.F.R. SOCIEDAD ANONIMA"/>
    <x v="5"/>
    <x v="16"/>
    <x v="5"/>
    <s v="Empresa de embarque A"/>
    <x v="3"/>
    <x v="17"/>
    <x v="13"/>
    <n v="273"/>
    <x v="5"/>
    <n v="22386"/>
  </r>
  <r>
    <x v="73"/>
    <n v="3012706372"/>
    <s v="RCSN ENGINEERING AND CONSTRUCTION S.A."/>
    <x v="2"/>
    <x v="2"/>
    <x v="1"/>
    <s v="Empresa de embarque C"/>
    <x v="0"/>
    <x v="3"/>
    <x v="0"/>
    <n v="644"/>
    <x v="21"/>
    <n v="15456"/>
  </r>
  <r>
    <x v="74"/>
    <n v="3101610856"/>
    <s v="AGROPECUARIA SABANILLAS MENDEZ SOCIEDAD ANONIMA"/>
    <x v="3"/>
    <x v="8"/>
    <x v="2"/>
    <s v="Empresa de embarque B"/>
    <x v="3"/>
    <x v="2"/>
    <x v="2"/>
    <n v="128.79999999999998"/>
    <x v="43"/>
    <n v="10303.999999999998"/>
  </r>
  <r>
    <x v="75"/>
    <n v="3101645519"/>
    <s v="G E M INVERSIONISTAS EXPORTANDO CORP. INC SOCIEDAD ANONIMA"/>
    <x v="2"/>
    <x v="2"/>
    <x v="3"/>
    <s v="Empresa de embarque B"/>
    <x v="2"/>
    <x v="6"/>
    <x v="5"/>
    <n v="560"/>
    <x v="67"/>
    <n v="15680"/>
  </r>
  <r>
    <x v="76"/>
    <n v="3101534904"/>
    <s v="DISTRIBUIDORA MASIS MEZA SOCIEDAD ANONIMA"/>
    <x v="1"/>
    <x v="10"/>
    <x v="1"/>
    <s v="Empresa de embarque C"/>
    <x v="1"/>
    <x v="6"/>
    <x v="5"/>
    <n v="560"/>
    <x v="68"/>
    <n v="40320"/>
  </r>
  <r>
    <x v="76"/>
    <n v="3101510686"/>
    <s v="NUBLADO DIA DE OCTUBRE SOCIEDAD ANONIMA"/>
    <x v="3"/>
    <x v="4"/>
    <x v="2"/>
    <m/>
    <x v="1"/>
    <x v="3"/>
    <x v="0"/>
    <n v="644"/>
    <x v="48"/>
    <n v="37996"/>
  </r>
  <r>
    <x v="77"/>
    <n v="3101525541"/>
    <s v="V G VIGREC SOCIEDAD ANONIMA"/>
    <x v="4"/>
    <x v="19"/>
    <x v="3"/>
    <s v="Empresa de embarque B"/>
    <x v="3"/>
    <x v="13"/>
    <x v="0"/>
    <n v="196"/>
    <x v="69"/>
    <n v="2744"/>
  </r>
  <r>
    <x v="78"/>
    <n v="3104000196"/>
    <s v="ROBLES Y HERMANO"/>
    <x v="3"/>
    <x v="3"/>
    <x v="2"/>
    <m/>
    <x v="1"/>
    <x v="0"/>
    <x v="0"/>
    <n v="41.86"/>
    <x v="53"/>
    <n v="920.92"/>
  </r>
  <r>
    <x v="79"/>
    <n v="3101635807"/>
    <s v="CONSTRU.OP SOCIEDAD ANONIMA"/>
    <x v="2"/>
    <x v="6"/>
    <x v="1"/>
    <s v="Empresa de embarque C"/>
    <x v="0"/>
    <x v="9"/>
    <x v="7"/>
    <n v="135.1"/>
    <x v="70"/>
    <n v="6214.5999999999995"/>
  </r>
  <r>
    <x v="79"/>
    <n v="3102652210"/>
    <s v="FREEDOM MARKETING SERVICES SOCIEDAD RESPONSABILIDAD LIMITADA"/>
    <x v="0"/>
    <x v="14"/>
    <x v="4"/>
    <s v="Empresa de embarque A"/>
    <x v="0"/>
    <x v="12"/>
    <x v="9"/>
    <n v="1134"/>
    <x v="71"/>
    <n v="43092"/>
  </r>
  <r>
    <x v="79"/>
    <n v="3101554212"/>
    <s v="GRUPO EXS INTERNACIONAL SOCIEDAD ANONIMA"/>
    <x v="1"/>
    <x v="21"/>
    <x v="2"/>
    <s v="Empresa de embarque C"/>
    <x v="0"/>
    <x v="16"/>
    <x v="12"/>
    <n v="487.19999999999993"/>
    <x v="6"/>
    <n v="48719.999999999993"/>
  </r>
  <r>
    <x v="80"/>
    <n v="3012699510"/>
    <s v="GRUPO ZEN INTERNACIONAL SOCIEDAD ANONIMA"/>
    <x v="2"/>
    <x v="2"/>
    <x v="3"/>
    <s v="Empresa de embarque B"/>
    <x v="2"/>
    <x v="6"/>
    <x v="5"/>
    <n v="560"/>
    <x v="45"/>
    <n v="5600"/>
  </r>
  <r>
    <x v="80"/>
    <n v="3105469237"/>
    <s v="INMOBILIARIA NAZU N G COSTARRICENSE EMPRESA INDIVIDUAL DE RESPONSABILIDAD"/>
    <x v="4"/>
    <x v="12"/>
    <x v="2"/>
    <s v="Empresa de embarque B"/>
    <x v="3"/>
    <x v="6"/>
    <x v="5"/>
    <n v="560"/>
    <x v="67"/>
    <n v="15680"/>
  </r>
  <r>
    <x v="80"/>
    <n v="3101640432"/>
    <s v="INVERSIONES DE PONTE J.J.D.A.R SOCIEDAD ANONIMA"/>
    <x v="0"/>
    <x v="18"/>
    <x v="6"/>
    <s v="Empresa de embarque B"/>
    <x v="3"/>
    <x v="13"/>
    <x v="0"/>
    <n v="196"/>
    <x v="8"/>
    <n v="18816"/>
  </r>
  <r>
    <x v="81"/>
    <n v="3012712193"/>
    <s v="CRISANTEMO CAPITAL CORPORATION SOCIEDAD ANONIMA"/>
    <x v="0"/>
    <x v="11"/>
    <x v="0"/>
    <s v="Empresa de embarque B"/>
    <x v="0"/>
    <x v="0"/>
    <x v="0"/>
    <n v="41.86"/>
    <x v="22"/>
    <n v="962.78"/>
  </r>
  <r>
    <x v="82"/>
    <n v="3101507744"/>
    <s v="COLOURFUL SILENCE SOCIEDAD ANONIMA"/>
    <x v="2"/>
    <x v="5"/>
    <x v="1"/>
    <s v="Empresa de embarque C"/>
    <x v="0"/>
    <x v="3"/>
    <x v="0"/>
    <n v="644"/>
    <x v="72"/>
    <n v="10948"/>
  </r>
  <r>
    <x v="83"/>
    <n v="3101647259"/>
    <s v="THOMJIZ E HIJOS, SOCIEDAD ANONIMA"/>
    <x v="2"/>
    <x v="2"/>
    <x v="1"/>
    <s v="Empresa de embarque C"/>
    <x v="0"/>
    <x v="3"/>
    <x v="0"/>
    <n v="644"/>
    <x v="41"/>
    <n v="47656"/>
  </r>
  <r>
    <x v="84"/>
    <n v="3102546693"/>
    <s v="ASSETS RECYCLERS INC SOCIEDAD DE RESPONSABILIDAD LIMITADA"/>
    <x v="0"/>
    <x v="0"/>
    <x v="0"/>
    <s v="Empresa de embarque A"/>
    <x v="2"/>
    <x v="7"/>
    <x v="2"/>
    <n v="140"/>
    <x v="70"/>
    <n v="6440"/>
  </r>
  <r>
    <x v="84"/>
    <n v="3101525728"/>
    <s v="DESARROLLOS QUINTA DE LEME SOCIEDAD ANONIMA"/>
    <x v="5"/>
    <x v="16"/>
    <x v="6"/>
    <s v="Empresa de embarque B"/>
    <x v="3"/>
    <x v="15"/>
    <x v="11"/>
    <n v="178.5"/>
    <x v="69"/>
    <n v="2499"/>
  </r>
  <r>
    <x v="85"/>
    <n v="3102510760"/>
    <s v="HOSPI-IMPORTS SOCIEDAD DE RESPONSABILIDAD LIMITADA"/>
    <x v="5"/>
    <x v="16"/>
    <x v="5"/>
    <s v="Empresa de embarque A"/>
    <x v="3"/>
    <x v="16"/>
    <x v="12"/>
    <n v="46"/>
    <x v="5"/>
    <n v="3772"/>
  </r>
  <r>
    <x v="85"/>
    <n v="3101536386"/>
    <s v="CHAWAX SOCIEDAD ANONIMA"/>
    <x v="4"/>
    <x v="19"/>
    <x v="2"/>
    <s v="Empresa de embarque C"/>
    <x v="1"/>
    <x v="4"/>
    <x v="3"/>
    <n v="257.59999999999997"/>
    <x v="33"/>
    <n v="3348.7999999999997"/>
  </r>
  <r>
    <x v="85"/>
    <n v="3102652210"/>
    <s v="FREEDOM MARKETING SERVICES SOCIEDAD RESPONSABILIDAD LIMITADA"/>
    <x v="1"/>
    <x v="1"/>
    <x v="1"/>
    <s v="Empresa de embarque C"/>
    <x v="1"/>
    <x v="8"/>
    <x v="6"/>
    <n v="49"/>
    <x v="9"/>
    <n v="4459"/>
  </r>
  <r>
    <x v="86"/>
    <n v="3105469237"/>
    <s v="INMOBILIARIA NAZU N G COSTARRICENSE EMPRESA INDIVIDUAL DE RESPONSABILIDAD"/>
    <x v="4"/>
    <x v="12"/>
    <x v="2"/>
    <s v="Empresa de embarque C"/>
    <x v="1"/>
    <x v="4"/>
    <x v="3"/>
    <n v="257.59999999999997"/>
    <x v="23"/>
    <n v="19319.999999999996"/>
  </r>
  <r>
    <x v="86"/>
    <n v="3101610856"/>
    <s v="AGROPECUARIA SABANILLAS MENDEZ SOCIEDAD ANONIMA"/>
    <x v="1"/>
    <x v="10"/>
    <x v="1"/>
    <s v="Empresa de embarque C"/>
    <x v="0"/>
    <x v="9"/>
    <x v="7"/>
    <n v="135.1"/>
    <x v="29"/>
    <n v="11753.699999999999"/>
  </r>
  <r>
    <x v="87"/>
    <n v="3101518594"/>
    <s v="LA PIEDRA TRADING COMPAÑY SOCIEDAD ANONIMA"/>
    <x v="2"/>
    <x v="5"/>
    <x v="3"/>
    <s v="Empresa de embarque B"/>
    <x v="2"/>
    <x v="6"/>
    <x v="5"/>
    <n v="21"/>
    <x v="24"/>
    <n v="1071"/>
  </r>
  <r>
    <x v="88"/>
    <n v="3101658777"/>
    <s v="VDR TORRE SABINA DE VIRGINIA SOCIEDAD ANONIMA"/>
    <x v="0"/>
    <x v="11"/>
    <x v="0"/>
    <s v="Empresa de embarque A"/>
    <x v="2"/>
    <x v="11"/>
    <x v="4"/>
    <n v="308"/>
    <x v="4"/>
    <n v="28644"/>
  </r>
  <r>
    <x v="89"/>
    <n v="3105210534"/>
    <s v="VEGETALES DEL NORTE DE SANTA CRUZ E I R L"/>
    <x v="4"/>
    <x v="22"/>
    <x v="4"/>
    <s v="Empresa de embarque A"/>
    <x v="0"/>
    <x v="20"/>
    <x v="6"/>
    <n v="16"/>
    <x v="68"/>
    <n v="1152"/>
  </r>
  <r>
    <x v="90"/>
    <n v="3101551447"/>
    <s v="LA FINCA COLIBRI DE COSTA RICA SOCIEDAD ANONIMA"/>
    <x v="2"/>
    <x v="6"/>
    <x v="0"/>
    <s v="Empresa de embarque A"/>
    <x v="1"/>
    <x v="23"/>
    <x v="9"/>
    <n v="350"/>
    <x v="66"/>
    <n v="32900"/>
  </r>
  <r>
    <x v="91"/>
    <n v="3101515409"/>
    <s v="LORENA SUGAR SOCIEDAD ANONIMA"/>
    <x v="3"/>
    <x v="4"/>
    <x v="2"/>
    <s v="Empresa de embarque C"/>
    <x v="0"/>
    <x v="2"/>
    <x v="2"/>
    <n v="128.79999999999998"/>
    <x v="62"/>
    <n v="1545.6"/>
  </r>
  <r>
    <x v="91"/>
    <n v="3101507744"/>
    <s v="COLOURFUL SILENCE SOCIEDAD ANONIMA"/>
    <x v="0"/>
    <x v="14"/>
    <x v="2"/>
    <s v="Empresa de embarque C"/>
    <x v="0"/>
    <x v="16"/>
    <x v="12"/>
    <n v="487.19999999999993"/>
    <x v="46"/>
    <n v="30693.599999999995"/>
  </r>
  <r>
    <x v="92"/>
    <n v="3101644899"/>
    <s v="LOCO OCTOPUS SOCIEDAD ANONIMA"/>
    <x v="4"/>
    <x v="22"/>
    <x v="2"/>
    <m/>
    <x v="1"/>
    <x v="3"/>
    <x v="0"/>
    <n v="644"/>
    <x v="17"/>
    <n v="62468"/>
  </r>
  <r>
    <x v="93"/>
    <n v="3101519616"/>
    <s v="ONE THOUSAND LITTLE TURTTLE EGGS SOCIEDAD ANONIMA"/>
    <x v="3"/>
    <x v="3"/>
    <x v="3"/>
    <s v="Empresa de embarque B"/>
    <x v="2"/>
    <x v="5"/>
    <x v="4"/>
    <n v="140"/>
    <x v="73"/>
    <n v="5040"/>
  </r>
  <r>
    <x v="94"/>
    <n v="3101531138"/>
    <s v="CORPORACION SULLYV SOCIEDAD ANONIMA"/>
    <x v="0"/>
    <x v="0"/>
    <x v="0"/>
    <s v="Empresa de embarque A"/>
    <x v="1"/>
    <x v="8"/>
    <x v="6"/>
    <n v="49"/>
    <x v="2"/>
    <n v="2401"/>
  </r>
  <r>
    <x v="94"/>
    <n v="3105210534"/>
    <s v="VEGETALES DEL NORTE DE SANTA CRUZ E I R L"/>
    <x v="5"/>
    <x v="16"/>
    <x v="7"/>
    <s v="Empresa de embarque C"/>
    <x v="3"/>
    <x v="15"/>
    <x v="11"/>
    <n v="178.5"/>
    <x v="39"/>
    <n v="2856"/>
  </r>
  <r>
    <x v="94"/>
    <n v="3101495594"/>
    <s v="THE GLOBAL D R GROUP SOCIEDAD ANONIMA"/>
    <x v="1"/>
    <x v="10"/>
    <x v="1"/>
    <s v="Empresa de embarque C"/>
    <x v="0"/>
    <x v="23"/>
    <x v="9"/>
    <n v="350"/>
    <x v="25"/>
    <n v="6300"/>
  </r>
  <r>
    <x v="94"/>
    <n v="3101022642"/>
    <s v="INVERSIONES LOSACO SOCIEDAD ANONIMA"/>
    <x v="5"/>
    <x v="15"/>
    <x v="5"/>
    <s v="Empresa de embarque A"/>
    <x v="3"/>
    <x v="16"/>
    <x v="12"/>
    <n v="487.19999999999993"/>
    <x v="74"/>
    <n v="33616.799999999996"/>
  </r>
  <r>
    <x v="95"/>
    <n v="3101532992"/>
    <s v="EL TRIANGULO JIRON SOCIEDAD ANONIMA"/>
    <x v="5"/>
    <x v="16"/>
    <x v="5"/>
    <s v="Empresa de embarque A"/>
    <x v="3"/>
    <x v="9"/>
    <x v="7"/>
    <n v="135.1"/>
    <x v="27"/>
    <n v="3647.7"/>
  </r>
  <r>
    <x v="96"/>
    <n v="3101515409"/>
    <s v="LORENA SUGAR SOCIEDAD ANONIMA"/>
    <x v="0"/>
    <x v="7"/>
    <x v="7"/>
    <s v="Empresa de embarque B"/>
    <x v="0"/>
    <x v="6"/>
    <x v="5"/>
    <n v="560"/>
    <x v="66"/>
    <n v="52640"/>
  </r>
  <r>
    <x v="96"/>
    <n v="3102518492"/>
    <s v="ANACREONTICA INVERSIONES LIMITADA"/>
    <x v="2"/>
    <x v="6"/>
    <x v="2"/>
    <m/>
    <x v="1"/>
    <x v="0"/>
    <x v="0"/>
    <n v="41.86"/>
    <x v="65"/>
    <n v="3558.1"/>
  </r>
  <r>
    <x v="96"/>
    <n v="3101517806"/>
    <s v="SERVICIOS COMERCIALES EL AMANECER DE LA MONTAÑA SOCIEDAD ANONIMA"/>
    <x v="2"/>
    <x v="6"/>
    <x v="4"/>
    <s v="Empresa de embarque A"/>
    <x v="0"/>
    <x v="12"/>
    <x v="9"/>
    <n v="1134"/>
    <x v="49"/>
    <n v="58968"/>
  </r>
  <r>
    <x v="97"/>
    <n v="3101495594"/>
    <s v="THE GLOBAL D R GROUP SOCIEDAD ANONIMA"/>
    <x v="5"/>
    <x v="16"/>
    <x v="5"/>
    <s v="Empresa de embarque A"/>
    <x v="3"/>
    <x v="16"/>
    <x v="12"/>
    <n v="487.19999999999993"/>
    <x v="0"/>
    <n v="42873.599999999991"/>
  </r>
  <r>
    <x v="97"/>
    <n v="3101658777"/>
    <s v="VDR TORRE SABINA DE VIRGINIA SOCIEDAD ANONIMA"/>
    <x v="5"/>
    <x v="15"/>
    <x v="7"/>
    <s v="Empresa de embarque C"/>
    <x v="3"/>
    <x v="21"/>
    <x v="6"/>
    <n v="420"/>
    <x v="11"/>
    <n v="13860"/>
  </r>
  <r>
    <x v="98"/>
    <n v="3101670741"/>
    <s v="WFZ TRADING LLC SOCIEDAD ANONIMA"/>
    <x v="2"/>
    <x v="6"/>
    <x v="3"/>
    <m/>
    <x v="1"/>
    <x v="0"/>
    <x v="0"/>
    <n v="41.86"/>
    <x v="21"/>
    <n v="1004.64"/>
  </r>
  <r>
    <x v="99"/>
    <n v="3101517490"/>
    <s v="ADMINISTRADORA MIMI DE CENTROAMERICA SOCIEDAD ANONIMA"/>
    <x v="1"/>
    <x v="1"/>
    <x v="2"/>
    <s v="Empresa de embarque C"/>
    <x v="3"/>
    <x v="15"/>
    <x v="11"/>
    <n v="178.5"/>
    <x v="75"/>
    <n v="10888.5"/>
  </r>
  <r>
    <x v="99"/>
    <n v="3102546693"/>
    <s v="ASSETS RECYCLERS INC SOCIEDAD DE RESPONSABILIDAD LIMITADA"/>
    <x v="0"/>
    <x v="7"/>
    <x v="2"/>
    <m/>
    <x v="1"/>
    <x v="0"/>
    <x v="0"/>
    <n v="41.86"/>
    <x v="56"/>
    <n v="2679.04"/>
  </r>
  <r>
    <x v="99"/>
    <n v="3101670741"/>
    <s v="WFZ TRADING LLC SOCIEDAD ANONIMA"/>
    <x v="2"/>
    <x v="6"/>
    <x v="3"/>
    <m/>
    <x v="3"/>
    <x v="0"/>
    <x v="0"/>
    <n v="41.86"/>
    <x v="13"/>
    <n v="2511.6"/>
  </r>
  <r>
    <x v="99"/>
    <n v="3101670741"/>
    <s v="WFZ TRADING LLC SOCIEDAD ANONIMA"/>
    <x v="2"/>
    <x v="6"/>
    <x v="3"/>
    <m/>
    <x v="3"/>
    <x v="0"/>
    <x v="0"/>
    <n v="41.86"/>
    <x v="6"/>
    <n v="4186"/>
  </r>
  <r>
    <x v="99"/>
    <n v="3101670741"/>
    <s v="WFZ TRADING LLC SOCIEDAD ANONIMA"/>
    <x v="2"/>
    <x v="6"/>
    <x v="3"/>
    <m/>
    <x v="3"/>
    <x v="0"/>
    <x v="0"/>
    <n v="41.86"/>
    <x v="76"/>
    <n v="8372"/>
  </r>
  <r>
    <x v="99"/>
    <n v="3101670741"/>
    <s v="WFZ TRADING LLC SOCIEDAD ANONIMA"/>
    <x v="2"/>
    <x v="6"/>
    <x v="3"/>
    <m/>
    <x v="3"/>
    <x v="0"/>
    <x v="0"/>
    <n v="41.86"/>
    <x v="77"/>
    <n v="20930"/>
  </r>
  <r>
    <x v="99"/>
    <n v="3101670741"/>
    <s v="WFZ TRADING LLC SOCIEDAD ANONIMA"/>
    <x v="2"/>
    <x v="6"/>
    <x v="3"/>
    <m/>
    <x v="3"/>
    <x v="0"/>
    <x v="0"/>
    <n v="41.86"/>
    <x v="78"/>
    <n v="41860"/>
  </r>
  <r>
    <x v="99"/>
    <n v="3101670741"/>
    <s v="WFZ TRADING LLC SOCIEDAD ANONIMA"/>
    <x v="2"/>
    <x v="6"/>
    <x v="3"/>
    <m/>
    <x v="3"/>
    <x v="0"/>
    <x v="0"/>
    <n v="41.86"/>
    <x v="76"/>
    <n v="8372"/>
  </r>
  <r>
    <x v="99"/>
    <n v="3101670741"/>
    <s v="WFZ TRADING LLC SOCIEDAD ANONIMA"/>
    <x v="2"/>
    <x v="6"/>
    <x v="3"/>
    <m/>
    <x v="3"/>
    <x v="0"/>
    <x v="0"/>
    <n v="41.86"/>
    <x v="79"/>
    <n v="12558"/>
  </r>
  <r>
    <x v="99"/>
    <n v="3101670741"/>
    <s v="WFZ TRADING LLC SOCIEDAD ANONIMA"/>
    <x v="2"/>
    <x v="6"/>
    <x v="3"/>
    <m/>
    <x v="3"/>
    <x v="0"/>
    <x v="0"/>
    <n v="41.86"/>
    <x v="79"/>
    <n v="12558"/>
  </r>
  <r>
    <x v="99"/>
    <n v="3101670741"/>
    <s v="WFZ TRADING LLC SOCIEDAD ANONIMA"/>
    <x v="2"/>
    <x v="6"/>
    <x v="3"/>
    <m/>
    <x v="3"/>
    <x v="0"/>
    <x v="0"/>
    <n v="41.86"/>
    <x v="80"/>
    <n v="2093"/>
  </r>
  <r>
    <x v="99"/>
    <n v="3101670741"/>
    <s v="WFZ TRADING LLC SOCIEDAD ANONIMA"/>
    <x v="2"/>
    <x v="6"/>
    <x v="3"/>
    <m/>
    <x v="3"/>
    <x v="0"/>
    <x v="0"/>
    <n v="41.86"/>
    <x v="81"/>
    <n v="1255.8"/>
  </r>
  <r>
    <x v="100"/>
    <n v="3101511240"/>
    <s v="JACO VISTA MOUNTAIN SOCIEDAD ANONIMA"/>
    <x v="4"/>
    <x v="20"/>
    <x v="0"/>
    <s v="Empresa de embarque A"/>
    <x v="2"/>
    <x v="7"/>
    <x v="2"/>
    <n v="140"/>
    <x v="34"/>
    <n v="13860"/>
  </r>
  <r>
    <x v="100"/>
    <n v="3101495594"/>
    <s v="THE GLOBAL D R GROUP SOCIEDAD ANONIMA"/>
    <x v="5"/>
    <x v="15"/>
    <x v="1"/>
    <s v="Empresa de embarque C"/>
    <x v="0"/>
    <x v="3"/>
    <x v="0"/>
    <n v="644"/>
    <x v="40"/>
    <n v="27692"/>
  </r>
  <r>
    <x v="101"/>
    <n v="3101517836"/>
    <s v="CORPORATIVOS EL RESPLANDOR DE LA NOCHE SOCIEDAD ANONIMA"/>
    <x v="5"/>
    <x v="16"/>
    <x v="7"/>
    <s v="Empresa de embarque B"/>
    <x v="0"/>
    <x v="6"/>
    <x v="5"/>
    <n v="560"/>
    <x v="72"/>
    <n v="9520"/>
  </r>
  <r>
    <x v="102"/>
    <n v="3101550904"/>
    <s v="U.F.R. SOCIEDAD ANONIMA"/>
    <x v="5"/>
    <x v="16"/>
    <x v="5"/>
    <s v="Empresa de embarque A"/>
    <x v="3"/>
    <x v="17"/>
    <x v="13"/>
    <n v="273"/>
    <x v="60"/>
    <n v="15015"/>
  </r>
  <r>
    <x v="102"/>
    <n v="3102505090"/>
    <s v="JACOANA SOCIEDAD DE RESPONSABILIDAD LIMITADA"/>
    <x v="5"/>
    <x v="15"/>
    <x v="1"/>
    <s v="Empresa de embarque C"/>
    <x v="1"/>
    <x v="8"/>
    <x v="6"/>
    <n v="49"/>
    <x v="42"/>
    <n v="2058"/>
  </r>
  <r>
    <x v="102"/>
    <n v="3101550655"/>
    <s v="OPTIMISTA R.A.N. SOCIEDAD ANONIMA"/>
    <x v="2"/>
    <x v="6"/>
    <x v="0"/>
    <s v="Empresa de embarque A"/>
    <x v="1"/>
    <x v="11"/>
    <x v="4"/>
    <n v="308"/>
    <x v="36"/>
    <n v="6160"/>
  </r>
  <r>
    <x v="103"/>
    <n v="3102437694"/>
    <s v="DROPBACK LIMITADA"/>
    <x v="4"/>
    <x v="25"/>
    <x v="2"/>
    <m/>
    <x v="1"/>
    <x v="0"/>
    <x v="0"/>
    <n v="43"/>
    <x v="25"/>
    <n v="774"/>
  </r>
  <r>
    <x v="104"/>
    <n v="3101527717"/>
    <s v="CORPORACION ESALPI SOCIEDAD ANONIMA"/>
    <x v="2"/>
    <x v="5"/>
    <x v="3"/>
    <s v="Empresa de embarque B"/>
    <x v="2"/>
    <x v="9"/>
    <x v="7"/>
    <n v="135.1"/>
    <x v="40"/>
    <n v="5809.3"/>
  </r>
  <r>
    <x v="104"/>
    <n v="3012719206"/>
    <s v="BARLOVENTO RECURSOS NATURALES SL"/>
    <x v="4"/>
    <x v="12"/>
    <x v="2"/>
    <m/>
    <x v="1"/>
    <x v="19"/>
    <x v="0"/>
    <n v="252"/>
    <x v="9"/>
    <n v="22932"/>
  </r>
  <r>
    <x v="105"/>
    <n v="3101517490"/>
    <s v="ADMINISTRADORA MIMI DE CENTROAMERICA SOCIEDAD ANONIMA"/>
    <x v="5"/>
    <x v="16"/>
    <x v="6"/>
    <s v="Empresa de embarque B"/>
    <x v="3"/>
    <x v="15"/>
    <x v="11"/>
    <n v="178.5"/>
    <x v="57"/>
    <n v="6247.5"/>
  </r>
  <r>
    <x v="106"/>
    <n v="3012718198"/>
    <s v="MAYS ZONA LIBRE SOCIEDAD ANONIMA"/>
    <x v="1"/>
    <x v="1"/>
    <x v="1"/>
    <s v="Empresa de embarque C"/>
    <x v="1"/>
    <x v="0"/>
    <x v="0"/>
    <n v="41.86"/>
    <x v="49"/>
    <n v="2176.7199999999998"/>
  </r>
  <r>
    <x v="106"/>
    <n v="3101536386"/>
    <s v="CHAWAX SOCIEDAD ANONIMA"/>
    <x v="0"/>
    <x v="14"/>
    <x v="3"/>
    <s v="Empresa de embarque B"/>
    <x v="0"/>
    <x v="3"/>
    <x v="0"/>
    <n v="644"/>
    <x v="82"/>
    <n v="53452"/>
  </r>
  <r>
    <x v="107"/>
    <n v="3101542573"/>
    <s v="ECO HIDROPONICOS DE COSTA RICA SOIEDAD ANONIMA"/>
    <x v="0"/>
    <x v="7"/>
    <x v="0"/>
    <s v="Empresa de embarque A"/>
    <x v="2"/>
    <x v="11"/>
    <x v="4"/>
    <n v="308"/>
    <x v="83"/>
    <n v="30184"/>
  </r>
  <r>
    <x v="107"/>
    <n v="3012679314"/>
    <s v="CRAMPON OVERSEAS INC."/>
    <x v="5"/>
    <x v="13"/>
    <x v="5"/>
    <s v="Empresa de embarque A"/>
    <x v="3"/>
    <x v="16"/>
    <x v="12"/>
    <n v="487.19999999999993"/>
    <x v="27"/>
    <n v="13154.399999999998"/>
  </r>
  <r>
    <x v="108"/>
    <n v="3104000368"/>
    <s v="DE AMBROSYS Y VALLE"/>
    <x v="2"/>
    <x v="5"/>
    <x v="3"/>
    <s v="Empresa de embarque B"/>
    <x v="2"/>
    <x v="9"/>
    <x v="7"/>
    <n v="28"/>
    <x v="84"/>
    <n v="1036"/>
  </r>
  <r>
    <x v="108"/>
    <n v="3101533912"/>
    <s v="WALK OF THE GAME SOCIEDAD ANONIMA"/>
    <x v="5"/>
    <x v="16"/>
    <x v="7"/>
    <s v="Empresa de embarque B"/>
    <x v="0"/>
    <x v="15"/>
    <x v="11"/>
    <n v="178.5"/>
    <x v="10"/>
    <n v="12673.5"/>
  </r>
  <r>
    <x v="109"/>
    <n v="3102510760"/>
    <s v="HOSPI-IMPORTS SOCIEDAD DE RESPONSABILIDAD LIMITADA"/>
    <x v="5"/>
    <x v="13"/>
    <x v="1"/>
    <s v="Empresa de embarque C"/>
    <x v="1"/>
    <x v="0"/>
    <x v="0"/>
    <n v="41.86"/>
    <x v="2"/>
    <n v="2051.14"/>
  </r>
  <r>
    <x v="110"/>
    <n v="3102632048"/>
    <s v="GEMYNIS Y JIMENEZ LTDA"/>
    <x v="1"/>
    <x v="10"/>
    <x v="1"/>
    <s v="Empresa de embarque C"/>
    <x v="0"/>
    <x v="4"/>
    <x v="3"/>
    <n v="257.59999999999997"/>
    <x v="14"/>
    <n v="10046.399999999998"/>
  </r>
  <r>
    <x v="111"/>
    <n v="3012719338"/>
    <s v="ROTORES AGRICOLAS DE VENEZUELA COMPAÑIA ANONIMA"/>
    <x v="4"/>
    <x v="12"/>
    <x v="2"/>
    <m/>
    <x v="1"/>
    <x v="3"/>
    <x v="0"/>
    <n v="644"/>
    <x v="69"/>
    <n v="9016"/>
  </r>
  <r>
    <x v="112"/>
    <n v="3012685223"/>
    <s v="BLUE LAGOON GROUP SOCIEDAD ANONIMA"/>
    <x v="3"/>
    <x v="8"/>
    <x v="2"/>
    <s v="Empresa de embarque B"/>
    <x v="3"/>
    <x v="2"/>
    <x v="2"/>
    <n v="128.79999999999998"/>
    <x v="73"/>
    <n v="4636.7999999999993"/>
  </r>
  <r>
    <x v="112"/>
    <n v="3101650547"/>
    <s v="ARIEL HOPE OF OSA SOCIEDAD ANONIMA"/>
    <x v="2"/>
    <x v="2"/>
    <x v="1"/>
    <s v="Empresa de embarque C"/>
    <x v="0"/>
    <x v="4"/>
    <x v="3"/>
    <n v="257.59999999999997"/>
    <x v="85"/>
    <n v="8243.1999999999989"/>
  </r>
  <r>
    <x v="113"/>
    <n v="3101511240"/>
    <s v="JACO VISTA MOUNTAIN SOCIEDAD ANONIMA"/>
    <x v="3"/>
    <x v="4"/>
    <x v="2"/>
    <m/>
    <x v="1"/>
    <x v="3"/>
    <x v="0"/>
    <n v="45"/>
    <x v="17"/>
    <n v="4365"/>
  </r>
  <r>
    <x v="114"/>
    <n v="3101511523"/>
    <s v="INVERSIONES DE DESARROLLO FALOM SOCIEDAD ANONIMA"/>
    <x v="6"/>
    <x v="26"/>
    <x v="3"/>
    <s v="Empresa de embarque B"/>
    <x v="0"/>
    <x v="19"/>
    <x v="0"/>
    <n v="252"/>
    <x v="41"/>
    <n v="18648"/>
  </r>
  <r>
    <x v="114"/>
    <n v="3101670741"/>
    <s v="WFZ TRADING LLC SOCIEDAD ANONIMA"/>
    <x v="3"/>
    <x v="3"/>
    <x v="7"/>
    <s v="Empresa de embarque B"/>
    <x v="0"/>
    <x v="15"/>
    <x v="11"/>
    <n v="178.5"/>
    <x v="31"/>
    <n v="7318.5"/>
  </r>
  <r>
    <x v="115"/>
    <n v="3101518594"/>
    <s v="LA PIEDRA TRADING COMPAÑY SOCIEDAD ANONIMA"/>
    <x v="1"/>
    <x v="10"/>
    <x v="1"/>
    <s v="Empresa de embarque C"/>
    <x v="1"/>
    <x v="0"/>
    <x v="0"/>
    <n v="41.86"/>
    <x v="0"/>
    <n v="3683.68"/>
  </r>
  <r>
    <x v="115"/>
    <n v="3101647259"/>
    <s v="THOMJIZ E HIJOS, SOCIEDAD ANONIMA"/>
    <x v="4"/>
    <x v="12"/>
    <x v="2"/>
    <m/>
    <x v="1"/>
    <x v="3"/>
    <x v="0"/>
    <n v="644"/>
    <x v="53"/>
    <n v="14168"/>
  </r>
  <r>
    <x v="116"/>
    <n v="3102650719"/>
    <s v="WESTERN INVESTMENT SERVICES WIS SOCIEDAD DE RESPONSABILIDAD LIMITADA"/>
    <x v="3"/>
    <x v="8"/>
    <x v="2"/>
    <s v="Empresa de embarque B"/>
    <x v="3"/>
    <x v="15"/>
    <x v="11"/>
    <n v="178.5"/>
    <x v="86"/>
    <n v="16422"/>
  </r>
  <r>
    <x v="116"/>
    <n v="3101670741"/>
    <s v="WFZ TRADING LLC SOCIEDAD ANONIMA"/>
    <x v="5"/>
    <x v="13"/>
    <x v="7"/>
    <s v="Empresa de embarque C"/>
    <x v="3"/>
    <x v="21"/>
    <x v="6"/>
    <n v="420"/>
    <x v="70"/>
    <n v="19320"/>
  </r>
  <r>
    <x v="117"/>
    <n v="3012616779"/>
    <s v="PORT TO PORT INTERNATIONAL CORP"/>
    <x v="1"/>
    <x v="10"/>
    <x v="1"/>
    <s v="Empresa de embarque C"/>
    <x v="0"/>
    <x v="4"/>
    <x v="3"/>
    <n v="257.59999999999997"/>
    <x v="56"/>
    <n v="16486.399999999998"/>
  </r>
  <r>
    <x v="117"/>
    <n v="3101554212"/>
    <s v="GRUPO EXS INTERNACIONAL SOCIEDAD ANONIMA"/>
    <x v="4"/>
    <x v="22"/>
    <x v="2"/>
    <m/>
    <x v="1"/>
    <x v="19"/>
    <x v="0"/>
    <n v="252"/>
    <x v="59"/>
    <n v="14616"/>
  </r>
  <r>
    <x v="118"/>
    <n v="3101542573"/>
    <s v="ECO HIDROPONICOS DE COSTA RICA SOIEDAD ANONIMA"/>
    <x v="0"/>
    <x v="7"/>
    <x v="7"/>
    <s v="Empresa de embarque C"/>
    <x v="3"/>
    <x v="15"/>
    <x v="11"/>
    <n v="178.5"/>
    <x v="58"/>
    <n v="7854"/>
  </r>
  <r>
    <x v="118"/>
    <n v="3101628931"/>
    <s v="RESTAURANDO AL CAIDO SOCIEDAD ANONIMA"/>
    <x v="4"/>
    <x v="19"/>
    <x v="2"/>
    <s v="Empresa de embarque B"/>
    <x v="3"/>
    <x v="2"/>
    <x v="2"/>
    <n v="128.79999999999998"/>
    <x v="61"/>
    <n v="5151.9999999999991"/>
  </r>
  <r>
    <x v="119"/>
    <n v="3101533912"/>
    <s v="WALK OF THE GAME SOCIEDAD ANONIMA"/>
    <x v="0"/>
    <x v="0"/>
    <x v="0"/>
    <s v="Empresa de embarque A"/>
    <x v="1"/>
    <x v="11"/>
    <x v="4"/>
    <n v="308"/>
    <x v="81"/>
    <n v="9240"/>
  </r>
  <r>
    <x v="119"/>
    <n v="3101545216"/>
    <s v="GREEN LEAF REAL ESTATE SOCIEDAD ANONIMA"/>
    <x v="3"/>
    <x v="4"/>
    <x v="2"/>
    <s v="Empresa de embarque B"/>
    <x v="3"/>
    <x v="6"/>
    <x v="5"/>
    <n v="560"/>
    <x v="20"/>
    <n v="40880"/>
  </r>
  <r>
    <x v="120"/>
    <n v="3101551418"/>
    <s v="TIERRA DE LOS SEIS NIÑOS SALVAJES SOCIEDAD ANONIMA"/>
    <x v="4"/>
    <x v="19"/>
    <x v="2"/>
    <m/>
    <x v="1"/>
    <x v="0"/>
    <x v="0"/>
    <n v="41.86"/>
    <x v="20"/>
    <n v="3055.7799999999997"/>
  </r>
  <r>
    <x v="121"/>
    <n v="3012679045"/>
    <s v="EXECUTIVE AVIATION OF SOUTH FLORIDA SA"/>
    <x v="5"/>
    <x v="13"/>
    <x v="5"/>
    <s v="Empresa de embarque A"/>
    <x v="3"/>
    <x v="17"/>
    <x v="13"/>
    <n v="273"/>
    <x v="75"/>
    <n v="16653"/>
  </r>
  <r>
    <x v="121"/>
    <n v="3101645519"/>
    <s v="G E M INVERSIONISTAS EXPORTANDO CORP. INC SOCIEDAD ANONIMA"/>
    <x v="0"/>
    <x v="11"/>
    <x v="0"/>
    <s v="Empresa de embarque A"/>
    <x v="1"/>
    <x v="2"/>
    <x v="2"/>
    <n v="128.79999999999998"/>
    <x v="82"/>
    <n v="10690.399999999998"/>
  </r>
  <r>
    <x v="121"/>
    <n v="3101650547"/>
    <s v="ARIEL HOPE OF OSA SOCIEDAD ANONIMA"/>
    <x v="1"/>
    <x v="21"/>
    <x v="1"/>
    <s v="Empresa de embarque C"/>
    <x v="0"/>
    <x v="23"/>
    <x v="9"/>
    <n v="350"/>
    <x v="33"/>
    <n v="4550"/>
  </r>
  <r>
    <x v="122"/>
    <n v="3101550904"/>
    <s v="U.F.R. SOCIEDAD ANONIMA"/>
    <x v="5"/>
    <x v="15"/>
    <x v="0"/>
    <s v="Empresa de embarque A"/>
    <x v="1"/>
    <x v="8"/>
    <x v="6"/>
    <n v="49"/>
    <x v="7"/>
    <n v="3822"/>
  </r>
  <r>
    <x v="123"/>
    <n v="3101519616"/>
    <s v="ONE THOUSAND LITTLE TURTTLE EGGS SOCIEDAD ANONIMA"/>
    <x v="3"/>
    <x v="4"/>
    <x v="2"/>
    <s v="Empresa de embarque C"/>
    <x v="3"/>
    <x v="15"/>
    <x v="11"/>
    <n v="178.5"/>
    <x v="82"/>
    <n v="14815.5"/>
  </r>
  <r>
    <x v="124"/>
    <n v="3104000069"/>
    <s v="ORTUNO Y COMP"/>
    <x v="4"/>
    <x v="27"/>
    <x v="4"/>
    <s v="Empresa de embarque A"/>
    <x v="0"/>
    <x v="10"/>
    <x v="8"/>
    <n v="98"/>
    <x v="84"/>
    <n v="3626"/>
  </r>
  <r>
    <x v="124"/>
    <n v="3101638544"/>
    <s v="ISARIERA SOCIEDAD ANONIMA"/>
    <x v="2"/>
    <x v="6"/>
    <x v="1"/>
    <s v="Empresa de embarque C"/>
    <x v="0"/>
    <x v="1"/>
    <x v="1"/>
    <n v="298.90000000000003"/>
    <x v="0"/>
    <n v="26303.200000000004"/>
  </r>
  <r>
    <x v="125"/>
    <n v="3101639309"/>
    <s v="AGRICOLA LAS TRES ZETAS DEL SUR SOCIEDAD ANONIMA"/>
    <x v="4"/>
    <x v="9"/>
    <x v="4"/>
    <s v="Empresa de embarque A"/>
    <x v="0"/>
    <x v="12"/>
    <x v="9"/>
    <n v="1134"/>
    <x v="85"/>
    <n v="36288"/>
  </r>
  <r>
    <x v="126"/>
    <n v="3101507744"/>
    <s v="COLOURFUL SILENCE SOCIEDAD ANONIMA"/>
    <x v="0"/>
    <x v="0"/>
    <x v="0"/>
    <s v="Empresa de embarque B"/>
    <x v="0"/>
    <x v="0"/>
    <x v="0"/>
    <n v="41"/>
    <x v="8"/>
    <n v="3936"/>
  </r>
  <r>
    <x v="126"/>
    <n v="3101635807"/>
    <s v="CONSTRU.OP SOCIEDAD ANONIMA"/>
    <x v="5"/>
    <x v="13"/>
    <x v="7"/>
    <s v="Empresa de embarque C"/>
    <x v="3"/>
    <x v="15"/>
    <x v="11"/>
    <n v="178.5"/>
    <x v="68"/>
    <n v="12852"/>
  </r>
  <r>
    <x v="126"/>
    <n v="3101519987"/>
    <s v="LA HIERBA BUENA DEL VOLCAN IRAZU SOCIEDAD ANONIMA"/>
    <x v="0"/>
    <x v="14"/>
    <x v="3"/>
    <s v="Empresa de embarque B"/>
    <x v="2"/>
    <x v="6"/>
    <x v="5"/>
    <n v="560"/>
    <x v="21"/>
    <n v="13440"/>
  </r>
  <r>
    <x v="127"/>
    <n v="3012706208"/>
    <s v="LA BODEGA LTD. SOCIEDAD ANONIMA"/>
    <x v="4"/>
    <x v="12"/>
    <x v="2"/>
    <s v="Empresa de embarque C"/>
    <x v="1"/>
    <x v="4"/>
    <x v="3"/>
    <n v="257.59999999999997"/>
    <x v="42"/>
    <n v="10819.199999999999"/>
  </r>
  <r>
    <x v="127"/>
    <n v="3101527717"/>
    <s v="CORPORACION ESALPI SOCIEDAD ANONIMA"/>
    <x v="3"/>
    <x v="8"/>
    <x v="5"/>
    <s v="Empresa de embarque A"/>
    <x v="3"/>
    <x v="16"/>
    <x v="12"/>
    <n v="487.19999999999993"/>
    <x v="87"/>
    <n v="34103.999999999993"/>
  </r>
  <r>
    <x v="128"/>
    <n v="3101517836"/>
    <s v="CORPORATIVOS EL RESPLANDOR DE LA NOCHE SOCIEDAD ANONIMA"/>
    <x v="4"/>
    <x v="9"/>
    <x v="2"/>
    <m/>
    <x v="1"/>
    <x v="3"/>
    <x v="0"/>
    <n v="21"/>
    <x v="88"/>
    <n v="84"/>
  </r>
  <r>
    <x v="128"/>
    <n v="3102652210"/>
    <s v="FREEDOM MARKETING SERVICES SOCIEDAD RESPONSABILIDAD LIMITADA"/>
    <x v="0"/>
    <x v="0"/>
    <x v="0"/>
    <s v="Empresa de embarque B"/>
    <x v="0"/>
    <x v="18"/>
    <x v="6"/>
    <n v="140"/>
    <x v="41"/>
    <n v="10360"/>
  </r>
  <r>
    <x v="129"/>
    <n v="3101635807"/>
    <s v="CONSTRU.OP SOCIEDAD ANONIMA"/>
    <x v="2"/>
    <x v="5"/>
    <x v="3"/>
    <s v="Empresa de embarque B"/>
    <x v="2"/>
    <x v="6"/>
    <x v="5"/>
    <n v="560"/>
    <x v="83"/>
    <n v="54880"/>
  </r>
  <r>
    <x v="129"/>
    <n v="3101650324"/>
    <s v="3-101-650324 SOCIEDAD ANONIMA"/>
    <x v="0"/>
    <x v="11"/>
    <x v="0"/>
    <s v="Empresa de embarque A"/>
    <x v="2"/>
    <x v="11"/>
    <x v="4"/>
    <n v="308"/>
    <x v="89"/>
    <n v="20020"/>
  </r>
  <r>
    <x v="130"/>
    <n v="3012715957"/>
    <s v="SIS SOCIEDAD INMOBILIARIA DEL SUR S.A."/>
    <x v="0"/>
    <x v="11"/>
    <x v="0"/>
    <s v="Empresa de embarque A"/>
    <x v="1"/>
    <x v="23"/>
    <x v="9"/>
    <n v="350"/>
    <x v="30"/>
    <n v="16450"/>
  </r>
  <r>
    <x v="130"/>
    <n v="3101647259"/>
    <s v="THOMJIZ E HIJOS, SOCIEDAD ANONIMA"/>
    <x v="4"/>
    <x v="22"/>
    <x v="2"/>
    <m/>
    <x v="1"/>
    <x v="0"/>
    <x v="0"/>
    <n v="41.86"/>
    <x v="69"/>
    <n v="586.04"/>
  </r>
  <r>
    <x v="130"/>
    <n v="3101518444"/>
    <s v="RIME WAR SOCIEDAD ANONIMA"/>
    <x v="0"/>
    <x v="7"/>
    <x v="2"/>
    <s v="Empresa de embarque C"/>
    <x v="1"/>
    <x v="4"/>
    <x v="3"/>
    <n v="257.59999999999997"/>
    <x v="19"/>
    <n v="19577.599999999999"/>
  </r>
  <r>
    <x v="131"/>
    <n v="3104000069"/>
    <s v="ORTUNO Y COMP"/>
    <x v="4"/>
    <x v="22"/>
    <x v="2"/>
    <m/>
    <x v="1"/>
    <x v="3"/>
    <x v="0"/>
    <n v="644"/>
    <x v="39"/>
    <n v="10304"/>
  </r>
  <r>
    <x v="132"/>
    <n v="3104000677"/>
    <s v="SALOM HERMANOS"/>
    <x v="5"/>
    <x v="16"/>
    <x v="7"/>
    <s v="Empresa de embarque B"/>
    <x v="0"/>
    <x v="6"/>
    <x v="5"/>
    <n v="33"/>
    <x v="56"/>
    <n v="2112"/>
  </r>
  <r>
    <x v="132"/>
    <n v="3012707916"/>
    <s v="DONSUCO CORPORATION SOCIEDAD ANONIMA"/>
    <x v="2"/>
    <x v="2"/>
    <x v="1"/>
    <s v="Empresa de embarque C"/>
    <x v="3"/>
    <x v="3"/>
    <x v="0"/>
    <n v="644"/>
    <x v="67"/>
    <n v="18032"/>
  </r>
  <r>
    <x v="132"/>
    <n v="3101542703"/>
    <s v="LAS VILLAS DE GENEVIEVE SOCIEDAD ANONIMA"/>
    <x v="1"/>
    <x v="21"/>
    <x v="1"/>
    <s v="Empresa de embarque C"/>
    <x v="3"/>
    <x v="3"/>
    <x v="0"/>
    <n v="644"/>
    <x v="39"/>
    <n v="10304"/>
  </r>
  <r>
    <x v="133"/>
    <n v="3101638544"/>
    <s v="ISARIERA SOCIEDAD ANONIMA"/>
    <x v="4"/>
    <x v="19"/>
    <x v="4"/>
    <s v="Empresa de embarque A"/>
    <x v="0"/>
    <x v="12"/>
    <x v="9"/>
    <n v="1134"/>
    <x v="83"/>
    <n v="111132"/>
  </r>
  <r>
    <x v="133"/>
    <n v="3102650719"/>
    <s v="WESTERN INVESTMENT SERVICES WIS SOCIEDAD DE RESPONSABILIDAD LIMITADA"/>
    <x v="5"/>
    <x v="15"/>
    <x v="6"/>
    <s v="Empresa de embarque B"/>
    <x v="3"/>
    <x v="24"/>
    <x v="14"/>
    <n v="546"/>
    <x v="51"/>
    <n v="29484"/>
  </r>
  <r>
    <x v="134"/>
    <n v="3101670741"/>
    <s v="WFZ TRADING LLC SOCIEDAD ANONIMA"/>
    <x v="3"/>
    <x v="8"/>
    <x v="2"/>
    <s v="Empresa de embarque B"/>
    <x v="3"/>
    <x v="6"/>
    <x v="5"/>
    <n v="560"/>
    <x v="71"/>
    <n v="21280"/>
  </r>
  <r>
    <x v="135"/>
    <n v="3101350066"/>
    <s v="UNICOMERCIAL SOCIEDAD ANONIMA"/>
    <x v="5"/>
    <x v="13"/>
    <x v="6"/>
    <s v="Empresa de embarque B"/>
    <x v="3"/>
    <x v="24"/>
    <x v="14"/>
    <n v="546"/>
    <x v="83"/>
    <n v="53508"/>
  </r>
  <r>
    <x v="135"/>
    <n v="3012709361"/>
    <s v="SOUTHWINDS AEROSPACE SOCIEDAD ANONIMA"/>
    <x v="3"/>
    <x v="8"/>
    <x v="2"/>
    <s v="Empresa de embarque C"/>
    <x v="3"/>
    <x v="15"/>
    <x v="11"/>
    <n v="178.5"/>
    <x v="54"/>
    <n v="10174.5"/>
  </r>
  <r>
    <x v="136"/>
    <n v="3104000368"/>
    <s v="DE AMBROSYS Y VALLE"/>
    <x v="0"/>
    <x v="0"/>
    <x v="0"/>
    <s v="Empresa de embarque A"/>
    <x v="1"/>
    <x v="8"/>
    <x v="6"/>
    <n v="49"/>
    <x v="35"/>
    <n v="1029"/>
  </r>
  <r>
    <x v="136"/>
    <n v="3012699196"/>
    <s v="FINANCIERA DE OCCIDENTE,SOCIEDAD ANONIMA"/>
    <x v="2"/>
    <x v="2"/>
    <x v="3"/>
    <s v="Empresa de embarque B"/>
    <x v="2"/>
    <x v="5"/>
    <x v="4"/>
    <n v="140"/>
    <x v="34"/>
    <n v="13860"/>
  </r>
  <r>
    <x v="137"/>
    <n v="3012616779"/>
    <s v="PORT TO PORT INTERNATIONAL CORP"/>
    <x v="0"/>
    <x v="0"/>
    <x v="0"/>
    <s v="Empresa de embarque A"/>
    <x v="2"/>
    <x v="7"/>
    <x v="2"/>
    <n v="140"/>
    <x v="2"/>
    <n v="6860"/>
  </r>
  <r>
    <x v="137"/>
    <n v="3012688977"/>
    <s v="INTERACTIVE VILLAS S.A."/>
    <x v="1"/>
    <x v="1"/>
    <x v="1"/>
    <s v="Empresa de embarque C"/>
    <x v="0"/>
    <x v="9"/>
    <x v="7"/>
    <n v="135.1"/>
    <x v="90"/>
    <n v="3377.5"/>
  </r>
  <r>
    <x v="138"/>
    <n v="3101519987"/>
    <s v="LA HIERBA BUENA DEL VOLCAN IRAZU SOCIEDAD ANONIMA"/>
    <x v="2"/>
    <x v="5"/>
    <x v="1"/>
    <s v="Empresa de embarque C"/>
    <x v="0"/>
    <x v="4"/>
    <x v="3"/>
    <n v="39"/>
    <x v="35"/>
    <n v="819"/>
  </r>
  <r>
    <x v="138"/>
    <n v="3101531138"/>
    <s v="CORPORACION SULLYV SOCIEDAD ANONIMA"/>
    <x v="2"/>
    <x v="6"/>
    <x v="4"/>
    <s v="Empresa de embarque A"/>
    <x v="0"/>
    <x v="8"/>
    <x v="6"/>
    <n v="49"/>
    <x v="87"/>
    <n v="3430"/>
  </r>
  <r>
    <x v="139"/>
    <n v="3101639309"/>
    <s v="AGRICOLA LAS TRES ZETAS DEL SUR SOCIEDAD ANONIMA"/>
    <x v="3"/>
    <x v="8"/>
    <x v="2"/>
    <s v="Empresa de embarque C"/>
    <x v="0"/>
    <x v="16"/>
    <x v="12"/>
    <n v="487.19999999999993"/>
    <x v="81"/>
    <n v="14615.999999999998"/>
  </r>
  <r>
    <x v="140"/>
    <n v="3102650719"/>
    <s v="WESTERN INVESTMENT SERVICES WIS SOCIEDAD DE RESPONSABILIDAD LIMITADA"/>
    <x v="2"/>
    <x v="2"/>
    <x v="1"/>
    <s v="Empresa de embarque C"/>
    <x v="0"/>
    <x v="4"/>
    <x v="3"/>
    <n v="257.59999999999997"/>
    <x v="83"/>
    <n v="25244.799999999996"/>
  </r>
  <r>
    <x v="141"/>
    <n v="3101350066"/>
    <s v="UNICOMERCIAL SOCIEDAD ANONIMA"/>
    <x v="5"/>
    <x v="16"/>
    <x v="7"/>
    <s v="Empresa de embarque B"/>
    <x v="0"/>
    <x v="13"/>
    <x v="0"/>
    <n v="196"/>
    <x v="89"/>
    <n v="12740"/>
  </r>
  <r>
    <x v="142"/>
    <n v="3101542573"/>
    <s v="ECO HIDROPONICOS DE COSTA RICA SOIEDAD ANONIMA"/>
    <x v="1"/>
    <x v="21"/>
    <x v="7"/>
    <s v="Empresa de embarque B"/>
    <x v="0"/>
    <x v="6"/>
    <x v="5"/>
    <n v="560"/>
    <x v="85"/>
    <n v="17920"/>
  </r>
  <r>
    <x v="143"/>
    <n v="3104000677"/>
    <s v="SALOM HERMANOS"/>
    <x v="1"/>
    <x v="1"/>
    <x v="7"/>
    <s v="Empresa de embarque B"/>
    <x v="0"/>
    <x v="13"/>
    <x v="0"/>
    <n v="196"/>
    <x v="65"/>
    <n v="16660"/>
  </r>
  <r>
    <x v="144"/>
    <n v="3102437694"/>
    <s v="DROPBACK LIMITADA"/>
    <x v="2"/>
    <x v="6"/>
    <x v="2"/>
    <s v="Empresa de embarque C"/>
    <x v="0"/>
    <x v="16"/>
    <x v="12"/>
    <n v="487.19999999999993"/>
    <x v="21"/>
    <n v="11692.8"/>
  </r>
  <r>
    <x v="145"/>
    <n v="3012668917"/>
    <s v="PANAMERICAN COFFEE TRADING COMPANY S.A."/>
    <x v="5"/>
    <x v="13"/>
    <x v="7"/>
    <s v="Empresa de embarque C"/>
    <x v="3"/>
    <x v="20"/>
    <x v="6"/>
    <n v="742"/>
    <x v="69"/>
    <n v="10388"/>
  </r>
  <r>
    <x v="146"/>
    <n v="3101511523"/>
    <s v="INVERSIONES DE DESARROLLO FALOM SOCIEDAD ANONIMA"/>
    <x v="0"/>
    <x v="0"/>
    <x v="0"/>
    <s v="Empresa de embarque A"/>
    <x v="1"/>
    <x v="23"/>
    <x v="9"/>
    <n v="26"/>
    <x v="89"/>
    <n v="1690"/>
  </r>
  <r>
    <x v="147"/>
    <n v="3102493233"/>
    <s v="MAGIC COAST LIMITADA"/>
    <x v="6"/>
    <x v="23"/>
    <x v="3"/>
    <s v="Empresa de embarque B"/>
    <x v="3"/>
    <x v="8"/>
    <x v="6"/>
    <n v="34"/>
    <x v="91"/>
    <n v="34"/>
  </r>
  <r>
    <x v="147"/>
    <n v="3102500051"/>
    <s v="TONGUE AND GROOVE SOCIEDAD DE RESPONSABILIDAD LIMITADA"/>
    <x v="1"/>
    <x v="1"/>
    <x v="0"/>
    <s v="Empresa de embarque A"/>
    <x v="1"/>
    <x v="11"/>
    <x v="4"/>
    <n v="308"/>
    <x v="8"/>
    <n v="29568"/>
  </r>
  <r>
    <x v="148"/>
    <n v="3101531138"/>
    <s v="CORPORACION SULLYV SOCIEDAD ANONIMA"/>
    <x v="2"/>
    <x v="5"/>
    <x v="1"/>
    <s v="Empresa de embarque C"/>
    <x v="3"/>
    <x v="3"/>
    <x v="0"/>
    <n v="644"/>
    <x v="73"/>
    <n v="23184"/>
  </r>
  <r>
    <x v="148"/>
    <n v="3012703244"/>
    <s v="QUANTUM AEROSPACE SOCIEDAD ANONIMA"/>
    <x v="0"/>
    <x v="11"/>
    <x v="0"/>
    <s v="Empresa de embarque A"/>
    <x v="1"/>
    <x v="8"/>
    <x v="6"/>
    <n v="49"/>
    <x v="27"/>
    <n v="1323"/>
  </r>
  <r>
    <x v="148"/>
    <n v="3101518594"/>
    <s v="LA PIEDRA TRADING COMPAÑY SOCIEDAD ANONIMA"/>
    <x v="1"/>
    <x v="21"/>
    <x v="5"/>
    <s v="Empresa de embarque A"/>
    <x v="3"/>
    <x v="9"/>
    <x v="7"/>
    <n v="135.1"/>
    <x v="69"/>
    <n v="1891.3999999999999"/>
  </r>
  <r>
    <x v="149"/>
    <n v="3101537749"/>
    <s v="MALLORCA BILD CR SOCIEDAD ANONIMA"/>
    <x v="3"/>
    <x v="4"/>
    <x v="2"/>
    <s v="Empresa de embarque B"/>
    <x v="3"/>
    <x v="15"/>
    <x v="11"/>
    <n v="178.5"/>
    <x v="33"/>
    <n v="2320.5"/>
  </r>
  <r>
    <x v="149"/>
    <n v="3101550655"/>
    <s v="OPTIMISTA R.A.N. SOCIEDAD ANONIMA"/>
    <x v="2"/>
    <x v="5"/>
    <x v="1"/>
    <s v="Empresa de embarque C"/>
    <x v="0"/>
    <x v="4"/>
    <x v="3"/>
    <n v="257.59999999999997"/>
    <x v="90"/>
    <n v="6439.9999999999991"/>
  </r>
  <r>
    <x v="150"/>
    <n v="3101510951"/>
    <s v="COOPER &amp; CASTRO INVESTMENTS SOCIEDAD ANONIMA"/>
    <x v="0"/>
    <x v="0"/>
    <x v="0"/>
    <s v="Empresa de embarque A"/>
    <x v="1"/>
    <x v="11"/>
    <x v="4"/>
    <n v="308"/>
    <x v="84"/>
    <n v="11396"/>
  </r>
  <r>
    <x v="151"/>
    <n v="3101545821"/>
    <s v="CRPROPERTY FINDERS SOCIEDAD ANONIMA"/>
    <x v="3"/>
    <x v="4"/>
    <x v="2"/>
    <s v="Empresa de embarque B"/>
    <x v="3"/>
    <x v="2"/>
    <x v="2"/>
    <n v="128.79999999999998"/>
    <x v="24"/>
    <n v="6568.7999999999993"/>
  </r>
  <r>
    <x v="151"/>
    <n v="3101532992"/>
    <s v="EL TRIANGULO JIRON SOCIEDAD ANONIMA"/>
    <x v="5"/>
    <x v="15"/>
    <x v="1"/>
    <s v="Empresa de embarque C"/>
    <x v="0"/>
    <x v="9"/>
    <x v="7"/>
    <n v="135.1"/>
    <x v="10"/>
    <n v="9592.1"/>
  </r>
  <r>
    <x v="151"/>
    <n v="3101545821"/>
    <s v="CRPROPERTY FINDERS SOCIEDAD ANONIMA"/>
    <x v="3"/>
    <x v="8"/>
    <x v="5"/>
    <s v="Empresa de embarque A"/>
    <x v="3"/>
    <x v="9"/>
    <x v="7"/>
    <n v="135.1"/>
    <x v="3"/>
    <n v="12023.9"/>
  </r>
  <r>
    <x v="151"/>
    <n v="3102493233"/>
    <s v="MAGIC COAST LIMITADA"/>
    <x v="1"/>
    <x v="1"/>
    <x v="0"/>
    <s v="Empresa de embarque A"/>
    <x v="1"/>
    <x v="2"/>
    <x v="2"/>
    <n v="128.79999999999998"/>
    <x v="63"/>
    <n v="4379.2"/>
  </r>
  <r>
    <x v="152"/>
    <n v="3101547865"/>
    <s v="JM BLUE MOUNTAIN MONKEYS SOCIEDAD ANONIMA"/>
    <x v="4"/>
    <x v="12"/>
    <x v="2"/>
    <m/>
    <x v="1"/>
    <x v="3"/>
    <x v="0"/>
    <n v="644"/>
    <x v="18"/>
    <n v="49588"/>
  </r>
  <r>
    <x v="153"/>
    <n v="3102493233"/>
    <s v="MAGIC COAST LIMITADA"/>
    <x v="1"/>
    <x v="10"/>
    <x v="1"/>
    <s v="Empresa de embarque C"/>
    <x v="0"/>
    <x v="4"/>
    <x v="3"/>
    <n v="257.59999999999997"/>
    <x v="89"/>
    <n v="16743.999999999996"/>
  </r>
  <r>
    <x v="153"/>
    <n v="3101530354"/>
    <s v="MONACO TRADE CORPORATE SOCIEDAD ANONIMA"/>
    <x v="5"/>
    <x v="15"/>
    <x v="4"/>
    <s v="Empresa de embarque A"/>
    <x v="0"/>
    <x v="20"/>
    <x v="6"/>
    <n v="742"/>
    <x v="27"/>
    <n v="20034"/>
  </r>
  <r>
    <x v="154"/>
    <n v="3102632048"/>
    <s v="GEMYNIS Y JIMENEZ LTDA"/>
    <x v="1"/>
    <x v="1"/>
    <x v="1"/>
    <s v="Empresa de embarque C"/>
    <x v="0"/>
    <x v="1"/>
    <x v="1"/>
    <n v="298.90000000000003"/>
    <x v="13"/>
    <n v="17934.000000000004"/>
  </r>
  <r>
    <x v="155"/>
    <n v="3101541674"/>
    <s v="QUEVA DEL ALTO SOCIEDAD ANONIMA"/>
    <x v="2"/>
    <x v="6"/>
    <x v="1"/>
    <s v="Empresa de embarque C"/>
    <x v="0"/>
    <x v="1"/>
    <x v="1"/>
    <n v="298.90000000000003"/>
    <x v="2"/>
    <n v="14646.100000000002"/>
  </r>
  <r>
    <x v="156"/>
    <n v="3101517836"/>
    <s v="CORPORATIVOS EL RESPLANDOR DE LA NOCHE SOCIEDAD ANONIMA"/>
    <x v="5"/>
    <x v="15"/>
    <x v="4"/>
    <s v="Empresa de embarque A"/>
    <x v="0"/>
    <x v="10"/>
    <x v="8"/>
    <n v="98"/>
    <x v="84"/>
    <n v="3626"/>
  </r>
  <r>
    <x v="157"/>
    <n v="3104000196"/>
    <s v="ROBLES Y HERMANO"/>
    <x v="6"/>
    <x v="24"/>
    <x v="1"/>
    <s v="Empresa de embarque C"/>
    <x v="0"/>
    <x v="1"/>
    <x v="1"/>
    <n v="298.90000000000003"/>
    <x v="51"/>
    <n v="16140.600000000002"/>
  </r>
  <r>
    <x v="158"/>
    <n v="3102652210"/>
    <s v="FREEDOM MARKETING SERVICES SOCIEDAD RESPONSABILIDAD LIMITADA"/>
    <x v="0"/>
    <x v="0"/>
    <x v="0"/>
    <s v="Empresa de embarque A"/>
    <x v="1"/>
    <x v="2"/>
    <x v="2"/>
    <n v="128.79999999999998"/>
    <x v="71"/>
    <n v="4894.3999999999996"/>
  </r>
  <r>
    <x v="159"/>
    <n v="3101644899"/>
    <s v="LOCO OCTOPUS SOCIEDAD ANONIMA"/>
    <x v="4"/>
    <x v="12"/>
    <x v="2"/>
    <s v="Empresa de embarque C"/>
    <x v="1"/>
    <x v="4"/>
    <x v="3"/>
    <n v="257.59999999999997"/>
    <x v="10"/>
    <n v="18289.599999999999"/>
  </r>
  <r>
    <x v="159"/>
    <n v="3012697292"/>
    <s v="SKILL OCEAN ENTREPRISES INC"/>
    <x v="4"/>
    <x v="12"/>
    <x v="4"/>
    <s v="Empresa de embarque A"/>
    <x v="0"/>
    <x v="10"/>
    <x v="8"/>
    <n v="98"/>
    <x v="16"/>
    <n v="1862"/>
  </r>
  <r>
    <x v="160"/>
    <n v="3101650324"/>
    <s v="3-101-650324 SOCIEDAD ANONIMA"/>
    <x v="4"/>
    <x v="12"/>
    <x v="2"/>
    <m/>
    <x v="1"/>
    <x v="0"/>
    <x v="0"/>
    <n v="41.86"/>
    <x v="24"/>
    <n v="2134.86"/>
  </r>
  <r>
    <x v="160"/>
    <n v="3101510686"/>
    <s v="NUBLADO DIA DE OCTUBRE SOCIEDAD ANONIMA"/>
    <x v="3"/>
    <x v="4"/>
    <x v="0"/>
    <s v="Empresa de embarque B"/>
    <x v="0"/>
    <x v="18"/>
    <x v="6"/>
    <n v="140"/>
    <x v="36"/>
    <n v="2800"/>
  </r>
  <r>
    <x v="161"/>
    <n v="3101511523"/>
    <s v="INVERSIONES DE DESARROLLO FALOM SOCIEDAD ANONIMA"/>
    <x v="6"/>
    <x v="24"/>
    <x v="1"/>
    <s v="Empresa de embarque C"/>
    <x v="0"/>
    <x v="1"/>
    <x v="1"/>
    <n v="298.90000000000003"/>
    <x v="74"/>
    <n v="20624.100000000002"/>
  </r>
  <r>
    <x v="161"/>
    <n v="3101547865"/>
    <s v="JM BLUE MOUNTAIN MONKEYS SOCIEDAD ANONIMA"/>
    <x v="4"/>
    <x v="19"/>
    <x v="0"/>
    <s v="Empresa de embarque B"/>
    <x v="0"/>
    <x v="0"/>
    <x v="0"/>
    <n v="41.86"/>
    <x v="31"/>
    <n v="1716.26"/>
  </r>
  <r>
    <x v="162"/>
    <n v="3101545216"/>
    <s v="GREEN LEAF REAL ESTATE SOCIEDAD ANONIMA"/>
    <x v="3"/>
    <x v="4"/>
    <x v="2"/>
    <s v="Empresa de embarque B"/>
    <x v="3"/>
    <x v="6"/>
    <x v="5"/>
    <n v="560"/>
    <x v="65"/>
    <n v="47600"/>
  </r>
  <r>
    <x v="163"/>
    <n v="3101541674"/>
    <s v="QUEVA DEL ALTO SOCIEDAD ANONIMA"/>
    <x v="2"/>
    <x v="5"/>
    <x v="1"/>
    <s v="Empresa de embarque C"/>
    <x v="0"/>
    <x v="3"/>
    <x v="0"/>
    <n v="644"/>
    <x v="85"/>
    <n v="20608"/>
  </r>
  <r>
    <x v="164"/>
    <n v="3101639309"/>
    <s v="AGRICOLA LAS TRES ZETAS DEL SUR SOCIEDAD ANONIMA"/>
    <x v="3"/>
    <x v="4"/>
    <x v="2"/>
    <m/>
    <x v="1"/>
    <x v="3"/>
    <x v="0"/>
    <n v="644"/>
    <x v="10"/>
    <n v="45724"/>
  </r>
  <r>
    <x v="164"/>
    <n v="3101545216"/>
    <s v="GREEN LEAF REAL ESTATE SOCIEDAD ANONIMA"/>
    <x v="3"/>
    <x v="8"/>
    <x v="1"/>
    <s v="Empresa de embarque C"/>
    <x v="0"/>
    <x v="3"/>
    <x v="0"/>
    <n v="644"/>
    <x v="63"/>
    <n v="21896"/>
  </r>
  <r>
    <x v="165"/>
    <n v="3102652516"/>
    <s v="POTHIER SOUTH LIMITADA"/>
    <x v="1"/>
    <x v="10"/>
    <x v="1"/>
    <s v="Empresa de embarque C"/>
    <x v="1"/>
    <x v="8"/>
    <x v="6"/>
    <n v="49"/>
    <x v="67"/>
    <n v="1372"/>
  </r>
  <r>
    <x v="166"/>
    <n v="3102632048"/>
    <s v="GEMYNIS Y JIMENEZ LTDA"/>
    <x v="4"/>
    <x v="19"/>
    <x v="4"/>
    <s v="Empresa de embarque A"/>
    <x v="0"/>
    <x v="12"/>
    <x v="9"/>
    <n v="1134"/>
    <x v="22"/>
    <n v="26082"/>
  </r>
  <r>
    <x v="167"/>
    <n v="3101517806"/>
    <s v="SERVICIOS COMERCIALES EL AMANECER DE LA MONTAÑA SOCIEDAD ANONIMA"/>
    <x v="4"/>
    <x v="20"/>
    <x v="0"/>
    <s v="Empresa de embarque B"/>
    <x v="0"/>
    <x v="0"/>
    <x v="0"/>
    <n v="41.86"/>
    <x v="85"/>
    <n v="1339.52"/>
  </r>
  <r>
    <x v="168"/>
    <n v="3101542573"/>
    <s v="ECO HIDROPONICOS DE COSTA RICA SOIEDAD ANONIMA"/>
    <x v="1"/>
    <x v="10"/>
    <x v="1"/>
    <s v="Empresa de embarque C"/>
    <x v="1"/>
    <x v="8"/>
    <x v="6"/>
    <n v="49"/>
    <x v="58"/>
    <n v="2156"/>
  </r>
  <r>
    <x v="169"/>
    <n v="3101547865"/>
    <s v="JM BLUE MOUNTAIN MONKEYS SOCIEDAD ANONIMA"/>
    <x v="5"/>
    <x v="15"/>
    <x v="2"/>
    <s v="Empresa de embarque C"/>
    <x v="0"/>
    <x v="16"/>
    <x v="12"/>
    <n v="487.19999999999993"/>
    <x v="4"/>
    <n v="45309.599999999991"/>
  </r>
  <r>
    <x v="170"/>
    <n v="3012673035"/>
    <s v="BANK OF AMERICA NATIONAL ASSOCIATION"/>
    <x v="2"/>
    <x v="2"/>
    <x v="3"/>
    <m/>
    <x v="1"/>
    <x v="0"/>
    <x v="0"/>
    <n v="41.86"/>
    <x v="0"/>
    <n v="3683.68"/>
  </r>
  <r>
    <x v="170"/>
    <n v="3101515729"/>
    <s v="ALCALEX DE ALAJUELA SOCIEDAD ANONIMA"/>
    <x v="1"/>
    <x v="1"/>
    <x v="1"/>
    <s v="Empresa de embarque C"/>
    <x v="3"/>
    <x v="3"/>
    <x v="0"/>
    <n v="644"/>
    <x v="38"/>
    <n v="55384"/>
  </r>
  <r>
    <x v="171"/>
    <n v="3102510760"/>
    <s v="HOSPI-IMPORTS SOCIEDAD DE RESPONSABILIDAD LIMITADA"/>
    <x v="0"/>
    <x v="0"/>
    <x v="0"/>
    <s v="Empresa de embarque A"/>
    <x v="1"/>
    <x v="23"/>
    <x v="9"/>
    <n v="350"/>
    <x v="27"/>
    <n v="9450"/>
  </r>
  <r>
    <x v="172"/>
    <n v="3101532992"/>
    <s v="EL TRIANGULO JIRON SOCIEDAD ANONIMA"/>
    <x v="0"/>
    <x v="0"/>
    <x v="0"/>
    <s v="Empresa de embarque A"/>
    <x v="1"/>
    <x v="23"/>
    <x v="9"/>
    <n v="350"/>
    <x v="49"/>
    <n v="18200"/>
  </r>
  <r>
    <x v="172"/>
    <n v="3101638402"/>
    <s v="GRUPO LAS PRINCESITAS COSTA RICA SOCIEDAD ANONIMA"/>
    <x v="5"/>
    <x v="13"/>
    <x v="7"/>
    <s v="Empresa de embarque C"/>
    <x v="3"/>
    <x v="15"/>
    <x v="11"/>
    <n v="178.5"/>
    <x v="58"/>
    <n v="7854"/>
  </r>
  <r>
    <x v="173"/>
    <n v="3101631202"/>
    <s v="EUINOX SOCIEDAD ANONIMA"/>
    <x v="5"/>
    <x v="16"/>
    <x v="7"/>
    <s v="Empresa de embarque C"/>
    <x v="3"/>
    <x v="15"/>
    <x v="11"/>
    <n v="178.5"/>
    <x v="16"/>
    <n v="3391.5"/>
  </r>
  <r>
    <x v="173"/>
    <n v="3012702106"/>
    <s v="CONSTRUCCIONES RUIZ ALEMAN S.A."/>
    <x v="0"/>
    <x v="11"/>
    <x v="0"/>
    <s v="Empresa de embarque B"/>
    <x v="0"/>
    <x v="18"/>
    <x v="6"/>
    <n v="140"/>
    <x v="43"/>
    <n v="11200"/>
  </r>
  <r>
    <x v="173"/>
    <n v="3101548342"/>
    <s v="CONSORCIO COMERCIAL INTERNACIONAL SOCIEDAD ANONIMA"/>
    <x v="1"/>
    <x v="21"/>
    <x v="1"/>
    <s v="Empresa de embarque C"/>
    <x v="0"/>
    <x v="9"/>
    <x v="7"/>
    <n v="135.1"/>
    <x v="83"/>
    <n v="13239.8"/>
  </r>
  <r>
    <x v="173"/>
    <n v="3101645519"/>
    <s v="G E M INVERSIONISTAS EXPORTANDO CORP. INC SOCIEDAD ANONIMA"/>
    <x v="0"/>
    <x v="7"/>
    <x v="7"/>
    <s v="Empresa de embarque C"/>
    <x v="3"/>
    <x v="15"/>
    <x v="11"/>
    <n v="178.5"/>
    <x v="62"/>
    <n v="2142"/>
  </r>
  <r>
    <x v="174"/>
    <n v="3102545180"/>
    <s v="PERICOS HACIA EL NORTE, LIMITADA"/>
    <x v="5"/>
    <x v="16"/>
    <x v="7"/>
    <s v="Empresa de embarque B"/>
    <x v="0"/>
    <x v="13"/>
    <x v="0"/>
    <n v="196"/>
    <x v="50"/>
    <n v="16464"/>
  </r>
  <r>
    <x v="175"/>
    <n v="3101518444"/>
    <s v="RIME WAR SOCIEDAD ANONIMA"/>
    <x v="0"/>
    <x v="0"/>
    <x v="0"/>
    <s v="Empresa de embarque A"/>
    <x v="1"/>
    <x v="2"/>
    <x v="2"/>
    <n v="128.79999999999998"/>
    <x v="23"/>
    <n v="9659.9999999999982"/>
  </r>
  <r>
    <x v="176"/>
    <n v="3101542703"/>
    <s v="LAS VILLAS DE GENEVIEVE SOCIEDAD ANONIMA"/>
    <x v="1"/>
    <x v="10"/>
    <x v="1"/>
    <s v="Empresa de embarque C"/>
    <x v="1"/>
    <x v="0"/>
    <x v="0"/>
    <n v="41.86"/>
    <x v="18"/>
    <n v="3223.22"/>
  </r>
  <r>
    <x v="176"/>
    <n v="3102546693"/>
    <s v="ASSETS RECYCLERS INC SOCIEDAD DE RESPONSABILIDAD LIMITADA"/>
    <x v="0"/>
    <x v="7"/>
    <x v="7"/>
    <s v="Empresa de embarque B"/>
    <x v="0"/>
    <x v="15"/>
    <x v="11"/>
    <n v="178.5"/>
    <x v="5"/>
    <n v="14637"/>
  </r>
  <r>
    <x v="176"/>
    <n v="3104000329"/>
    <s v="J A ECHANDI Y HNOS"/>
    <x v="2"/>
    <x v="6"/>
    <x v="1"/>
    <s v="Empresa de embarque C"/>
    <x v="0"/>
    <x v="9"/>
    <x v="7"/>
    <n v="135.1"/>
    <x v="70"/>
    <n v="6214.5999999999995"/>
  </r>
  <r>
    <x v="177"/>
    <n v="3102545003"/>
    <s v="CORPORACION GOCAL LIMITADA"/>
    <x v="5"/>
    <x v="16"/>
    <x v="5"/>
    <s v="Empresa de embarque A"/>
    <x v="3"/>
    <x v="16"/>
    <x v="12"/>
    <n v="487.19999999999993"/>
    <x v="92"/>
    <n v="5359.1999999999989"/>
  </r>
  <r>
    <x v="178"/>
    <n v="3012725728"/>
    <s v="KOYCO ENTERPRISE SOCIEDAD ANONIMA"/>
    <x v="2"/>
    <x v="2"/>
    <x v="1"/>
    <s v="Empresa de embarque C"/>
    <x v="0"/>
    <x v="9"/>
    <x v="7"/>
    <n v="135.1"/>
    <x v="17"/>
    <n v="13104.699999999999"/>
  </r>
  <r>
    <x v="178"/>
    <n v="3101542703"/>
    <s v="LAS VILLAS DE GENEVIEVE SOCIEDAD ANONIMA"/>
    <x v="1"/>
    <x v="1"/>
    <x v="4"/>
    <s v="Empresa de embarque A"/>
    <x v="0"/>
    <x v="12"/>
    <x v="9"/>
    <n v="1134"/>
    <x v="5"/>
    <n v="92988"/>
  </r>
  <r>
    <x v="179"/>
    <n v="3102437694"/>
    <s v="DROPBACK LIMITADA"/>
    <x v="4"/>
    <x v="20"/>
    <x v="0"/>
    <s v="Empresa de embarque A"/>
    <x v="1"/>
    <x v="23"/>
    <x v="9"/>
    <n v="350"/>
    <x v="13"/>
    <n v="21000"/>
  </r>
  <r>
    <x v="180"/>
    <n v="3104000677"/>
    <s v="SALOM HERMANOS"/>
    <x v="1"/>
    <x v="10"/>
    <x v="1"/>
    <s v="Empresa de embarque C"/>
    <x v="1"/>
    <x v="6"/>
    <x v="5"/>
    <n v="560"/>
    <x v="28"/>
    <n v="37520"/>
  </r>
  <r>
    <x v="181"/>
    <n v="3104000196"/>
    <s v="ROBLES Y HERMANO"/>
    <x v="3"/>
    <x v="4"/>
    <x v="2"/>
    <s v="Empresa de embarque C"/>
    <x v="0"/>
    <x v="16"/>
    <x v="12"/>
    <n v="487.19999999999993"/>
    <x v="46"/>
    <n v="30693.599999999995"/>
  </r>
  <r>
    <x v="181"/>
    <n v="3102652516"/>
    <s v="POTHIER SOUTH LIMITADA"/>
    <x v="1"/>
    <x v="1"/>
    <x v="1"/>
    <s v="Empresa de embarque C"/>
    <x v="1"/>
    <x v="0"/>
    <x v="0"/>
    <n v="41.86"/>
    <x v="56"/>
    <n v="2679.04"/>
  </r>
  <r>
    <x v="182"/>
    <n v="3012703546"/>
    <s v="INTER-OCEAN AVIATION FINANCE CORPORATION ('IOAFC')"/>
    <x v="1"/>
    <x v="1"/>
    <x v="1"/>
    <s v="Empresa de embarque C"/>
    <x v="1"/>
    <x v="6"/>
    <x v="5"/>
    <n v="560"/>
    <x v="17"/>
    <n v="54320"/>
  </r>
  <r>
    <x v="182"/>
    <n v="3102518492"/>
    <s v="ANACREONTICA INVERSIONES LIMITADA"/>
    <x v="1"/>
    <x v="21"/>
    <x v="1"/>
    <s v="Empresa de embarque C"/>
    <x v="0"/>
    <x v="3"/>
    <x v="0"/>
    <n v="644"/>
    <x v="54"/>
    <n v="36708"/>
  </r>
  <r>
    <x v="183"/>
    <n v="3101554212"/>
    <s v="GRUPO EXS INTERNACIONAL SOCIEDAD ANONIMA"/>
    <x v="1"/>
    <x v="10"/>
    <x v="1"/>
    <s v="Empresa de embarque C"/>
    <x v="1"/>
    <x v="0"/>
    <x v="0"/>
    <n v="41.86"/>
    <x v="13"/>
    <n v="2511.6"/>
  </r>
  <r>
    <x v="183"/>
    <n v="3012686009"/>
    <s v="VTF LATIN AMERICA SOCIEDAD ANONIMA"/>
    <x v="0"/>
    <x v="11"/>
    <x v="0"/>
    <s v="Empresa de embarque A"/>
    <x v="2"/>
    <x v="7"/>
    <x v="2"/>
    <n v="140"/>
    <x v="63"/>
    <n v="4760"/>
  </r>
  <r>
    <x v="184"/>
    <n v="3101022642"/>
    <s v="INVERSIONES LOSACO SOCIEDAD ANONIMA"/>
    <x v="1"/>
    <x v="10"/>
    <x v="1"/>
    <s v="Empresa de embarque C"/>
    <x v="0"/>
    <x v="1"/>
    <x v="1"/>
    <n v="298.90000000000003"/>
    <x v="93"/>
    <n v="26901.000000000004"/>
  </r>
  <r>
    <x v="184"/>
    <n v="3101537749"/>
    <s v="MALLORCA BILD CR SOCIEDAD ANONIMA"/>
    <x v="0"/>
    <x v="14"/>
    <x v="3"/>
    <s v="Empresa de embarque B"/>
    <x v="2"/>
    <x v="9"/>
    <x v="7"/>
    <n v="135.1"/>
    <x v="8"/>
    <n v="12969.599999999999"/>
  </r>
  <r>
    <x v="185"/>
    <n v="3102545003"/>
    <s v="CORPORACION GOCAL LIMITADA"/>
    <x v="5"/>
    <x v="16"/>
    <x v="5"/>
    <s v="Empresa de embarque A"/>
    <x v="3"/>
    <x v="16"/>
    <x v="12"/>
    <n v="487.19999999999993"/>
    <x v="84"/>
    <n v="18026.399999999998"/>
  </r>
  <r>
    <x v="186"/>
    <n v="3102545180"/>
    <s v="PERICOS HACIA EL NORTE, LIMITADA"/>
    <x v="5"/>
    <x v="16"/>
    <x v="7"/>
    <s v="Empresa de embarque B"/>
    <x v="0"/>
    <x v="13"/>
    <x v="0"/>
    <n v="196"/>
    <x v="15"/>
    <n v="10388"/>
  </r>
  <r>
    <x v="186"/>
    <n v="3101513185"/>
    <s v="LA CASAVELVA DE OJOCHAL SOCIEDAD ANONIMA"/>
    <x v="6"/>
    <x v="26"/>
    <x v="3"/>
    <s v="Empresa de embarque B"/>
    <x v="0"/>
    <x v="3"/>
    <x v="0"/>
    <n v="644"/>
    <x v="8"/>
    <n v="61824"/>
  </r>
  <r>
    <x v="186"/>
    <n v="3101550655"/>
    <s v="OPTIMISTA R.A.N. SOCIEDAD ANONIMA"/>
    <x v="2"/>
    <x v="6"/>
    <x v="0"/>
    <s v="Empresa de embarque B"/>
    <x v="0"/>
    <x v="18"/>
    <x v="6"/>
    <n v="140"/>
    <x v="62"/>
    <n v="1680"/>
  </r>
  <r>
    <x v="187"/>
    <n v="3101517490"/>
    <s v="ADMINISTRADORA MIMI DE CENTROAMERICA SOCIEDAD ANONIMA"/>
    <x v="5"/>
    <x v="15"/>
    <x v="7"/>
    <s v="Empresa de embarque C"/>
    <x v="3"/>
    <x v="15"/>
    <x v="11"/>
    <n v="178.5"/>
    <x v="94"/>
    <n v="2677.5"/>
  </r>
  <r>
    <x v="188"/>
    <n v="3101542703"/>
    <s v="LAS VILLAS DE GENEVIEVE SOCIEDAD ANONIMA"/>
    <x v="1"/>
    <x v="10"/>
    <x v="1"/>
    <s v="Empresa de embarque C"/>
    <x v="0"/>
    <x v="23"/>
    <x v="9"/>
    <n v="350"/>
    <x v="35"/>
    <n v="7350"/>
  </r>
  <r>
    <x v="189"/>
    <n v="3101536386"/>
    <s v="CHAWAX SOCIEDAD ANONIMA"/>
    <x v="4"/>
    <x v="20"/>
    <x v="0"/>
    <s v="Empresa de embarque A"/>
    <x v="2"/>
    <x v="7"/>
    <x v="2"/>
    <n v="140"/>
    <x v="93"/>
    <n v="12600"/>
  </r>
  <r>
    <x v="189"/>
    <n v="3101515729"/>
    <s v="ALCALEX DE ALAJUELA SOCIEDAD ANONIMA"/>
    <x v="4"/>
    <x v="19"/>
    <x v="6"/>
    <s v="Empresa de embarque B"/>
    <x v="3"/>
    <x v="13"/>
    <x v="0"/>
    <n v="196"/>
    <x v="71"/>
    <n v="7448"/>
  </r>
  <r>
    <x v="190"/>
    <n v="3012733014"/>
    <s v="CORPORACION TRANSPORTE PRIVADO INTERNACIONAL LOS TRES SOCIEDAD ANONIMA DE"/>
    <x v="5"/>
    <x v="13"/>
    <x v="5"/>
    <s v="Empresa de embarque A"/>
    <x v="3"/>
    <x v="17"/>
    <x v="13"/>
    <n v="273"/>
    <x v="37"/>
    <n v="18018"/>
  </r>
  <r>
    <x v="190"/>
    <n v="3101551418"/>
    <s v="TIERRA DE LOS SEIS NIÑOS SALVAJES SOCIEDAD ANONIMA"/>
    <x v="5"/>
    <x v="15"/>
    <x v="3"/>
    <s v="Empresa de embarque B"/>
    <x v="2"/>
    <x v="5"/>
    <x v="4"/>
    <n v="140"/>
    <x v="92"/>
    <n v="1540"/>
  </r>
  <r>
    <x v="191"/>
    <n v="3101650547"/>
    <s v="ARIEL HOPE OF OSA SOCIEDAD ANONIMA"/>
    <x v="5"/>
    <x v="13"/>
    <x v="7"/>
    <s v="Empresa de embarque B"/>
    <x v="0"/>
    <x v="15"/>
    <x v="11"/>
    <n v="178.5"/>
    <x v="8"/>
    <n v="17136"/>
  </r>
  <r>
    <x v="192"/>
    <n v="3104000196"/>
    <s v="ROBLES Y HERMANO"/>
    <x v="6"/>
    <x v="26"/>
    <x v="3"/>
    <s v="Empresa de embarque B"/>
    <x v="0"/>
    <x v="3"/>
    <x v="0"/>
    <n v="42"/>
    <x v="31"/>
    <n v="1722"/>
  </r>
  <r>
    <x v="193"/>
    <n v="3101658777"/>
    <s v="VDR TORRE SABINA DE VIRGINIA SOCIEDAD ANONIMA"/>
    <x v="5"/>
    <x v="15"/>
    <x v="2"/>
    <s v="Empresa de embarque C"/>
    <x v="1"/>
    <x v="4"/>
    <x v="3"/>
    <n v="257.59999999999997"/>
    <x v="95"/>
    <n v="11591.999999999998"/>
  </r>
  <r>
    <x v="194"/>
    <n v="3101517490"/>
    <s v="ADMINISTRADORA MIMI DE CENTROAMERICA SOCIEDAD ANONIMA"/>
    <x v="1"/>
    <x v="10"/>
    <x v="1"/>
    <s v="Empresa de embarque C"/>
    <x v="1"/>
    <x v="0"/>
    <x v="0"/>
    <n v="20"/>
    <x v="80"/>
    <n v="1000"/>
  </r>
  <r>
    <x v="195"/>
    <n v="3101610856"/>
    <s v="AGROPECUARIA SABANILLAS MENDEZ SOCIEDAD ANONIMA"/>
    <x v="5"/>
    <x v="13"/>
    <x v="7"/>
    <s v="Empresa de embarque B"/>
    <x v="0"/>
    <x v="13"/>
    <x v="0"/>
    <n v="196"/>
    <x v="49"/>
    <n v="10192"/>
  </r>
  <r>
    <x v="196"/>
    <n v="3102652516"/>
    <s v="POTHIER SOUTH LIMITADA"/>
    <x v="0"/>
    <x v="0"/>
    <x v="0"/>
    <s v="Empresa de embarque A"/>
    <x v="1"/>
    <x v="8"/>
    <x v="6"/>
    <n v="49"/>
    <x v="93"/>
    <n v="4410"/>
  </r>
  <r>
    <x v="197"/>
    <n v="3104000344"/>
    <s v="V HERRERO Y CO"/>
    <x v="5"/>
    <x v="13"/>
    <x v="6"/>
    <s v="Empresa de embarque B"/>
    <x v="3"/>
    <x v="13"/>
    <x v="0"/>
    <n v="196"/>
    <x v="80"/>
    <n v="9800"/>
  </r>
  <r>
    <x v="197"/>
    <n v="3101530354"/>
    <s v="MONACO TRADE CORPORATE SOCIEDAD ANONIMA"/>
    <x v="0"/>
    <x v="7"/>
    <x v="7"/>
    <s v="Empresa de embarque B"/>
    <x v="0"/>
    <x v="13"/>
    <x v="0"/>
    <n v="196"/>
    <x v="83"/>
    <n v="19208"/>
  </r>
  <r>
    <x v="198"/>
    <n v="3101518594"/>
    <s v="LA PIEDRA TRADING COMPAÑY SOCIEDAD ANONIMA"/>
    <x v="2"/>
    <x v="6"/>
    <x v="1"/>
    <s v="Empresa de embarque C"/>
    <x v="0"/>
    <x v="9"/>
    <x v="7"/>
    <n v="135.1"/>
    <x v="58"/>
    <n v="5944.4"/>
  </r>
  <r>
    <x v="199"/>
    <n v="3101518444"/>
    <s v="RIME WAR SOCIEDAD ANONIMA"/>
    <x v="3"/>
    <x v="4"/>
    <x v="2"/>
    <s v="Empresa de embarque B"/>
    <x v="3"/>
    <x v="6"/>
    <x v="5"/>
    <n v="34"/>
    <x v="96"/>
    <n v="102"/>
  </r>
  <r>
    <x v="200"/>
    <n v="3101510951"/>
    <s v="COOPER &amp; CASTRO INVESTMENTS SOCIEDAD ANONIMA"/>
    <x v="5"/>
    <x v="16"/>
    <x v="7"/>
    <s v="Empresa de embarque B"/>
    <x v="0"/>
    <x v="13"/>
    <x v="0"/>
    <n v="32"/>
    <x v="23"/>
    <n v="2400"/>
  </r>
  <r>
    <x v="200"/>
    <n v="3101644899"/>
    <s v="LOCO OCTOPUS SOCIEDAD ANONIMA"/>
    <x v="4"/>
    <x v="12"/>
    <x v="2"/>
    <m/>
    <x v="1"/>
    <x v="19"/>
    <x v="0"/>
    <n v="252"/>
    <x v="11"/>
    <n v="8316"/>
  </r>
  <r>
    <x v="200"/>
    <n v="3101531138"/>
    <s v="CORPORACION SULLYV SOCIEDAD ANONIMA"/>
    <x v="0"/>
    <x v="14"/>
    <x v="2"/>
    <s v="Empresa de embarque B"/>
    <x v="3"/>
    <x v="6"/>
    <x v="5"/>
    <n v="560"/>
    <x v="12"/>
    <n v="26880"/>
  </r>
  <r>
    <x v="200"/>
    <n v="3101534904"/>
    <s v="DISTRIBUIDORA MASIS MEZA SOCIEDAD ANONIMA"/>
    <x v="3"/>
    <x v="3"/>
    <x v="3"/>
    <s v="Empresa de embarque B"/>
    <x v="0"/>
    <x v="19"/>
    <x v="0"/>
    <n v="252"/>
    <x v="54"/>
    <n v="14364"/>
  </r>
  <r>
    <x v="201"/>
    <n v="3102650719"/>
    <s v="WESTERN INVESTMENT SERVICES WIS SOCIEDAD DE RESPONSABILIDAD LIMITADA"/>
    <x v="2"/>
    <x v="6"/>
    <x v="1"/>
    <s v="Empresa de embarque C"/>
    <x v="1"/>
    <x v="6"/>
    <x v="5"/>
    <n v="560"/>
    <x v="75"/>
    <n v="34160"/>
  </r>
  <r>
    <x v="202"/>
    <n v="3102437694"/>
    <s v="DROPBACK LIMITADA"/>
    <x v="2"/>
    <x v="5"/>
    <x v="1"/>
    <s v="Empresa de embarque C"/>
    <x v="3"/>
    <x v="3"/>
    <x v="0"/>
    <n v="644"/>
    <x v="8"/>
    <n v="61824"/>
  </r>
  <r>
    <x v="203"/>
    <n v="3104000368"/>
    <s v="DE AMBROSYS Y VALLE"/>
    <x v="2"/>
    <x v="2"/>
    <x v="7"/>
    <s v="Empresa de embarque C"/>
    <x v="3"/>
    <x v="15"/>
    <x v="11"/>
    <n v="178.5"/>
    <x v="8"/>
    <n v="17136"/>
  </r>
  <r>
    <x v="204"/>
    <n v="3102500051"/>
    <s v="TONGUE AND GROOVE SOCIEDAD DE RESPONSABILIDAD LIMITADA"/>
    <x v="1"/>
    <x v="10"/>
    <x v="1"/>
    <s v="Empresa de embarque C"/>
    <x v="0"/>
    <x v="9"/>
    <x v="7"/>
    <n v="135.1"/>
    <x v="17"/>
    <n v="13104.699999999999"/>
  </r>
  <r>
    <x v="204"/>
    <n v="3101631202"/>
    <s v="EUINOX SOCIEDAD ANONIMA"/>
    <x v="0"/>
    <x v="11"/>
    <x v="0"/>
    <s v="Empresa de embarque A"/>
    <x v="2"/>
    <x v="7"/>
    <x v="2"/>
    <n v="140"/>
    <x v="60"/>
    <n v="7700"/>
  </r>
  <r>
    <x v="205"/>
    <n v="3101532992"/>
    <s v="EL TRIANGULO JIRON SOCIEDAD ANONIMA"/>
    <x v="0"/>
    <x v="14"/>
    <x v="4"/>
    <s v="Empresa de embarque C"/>
    <x v="3"/>
    <x v="2"/>
    <x v="2"/>
    <n v="128.79999999999998"/>
    <x v="43"/>
    <n v="10303.999999999998"/>
  </r>
  <r>
    <x v="206"/>
    <n v="3101628931"/>
    <s v="RESTAURANDO AL CAIDO SOCIEDAD ANONIMA"/>
    <x v="4"/>
    <x v="9"/>
    <x v="4"/>
    <s v="Empresa de embarque A"/>
    <x v="0"/>
    <x v="10"/>
    <x v="8"/>
    <n v="98"/>
    <x v="68"/>
    <n v="7056"/>
  </r>
  <r>
    <x v="207"/>
    <n v="3104000343"/>
    <s v="RAMIREZ Y VEGA"/>
    <x v="4"/>
    <x v="27"/>
    <x v="4"/>
    <s v="Empresa de embarque C"/>
    <x v="3"/>
    <x v="2"/>
    <x v="2"/>
    <n v="29"/>
    <x v="20"/>
    <n v="2117"/>
  </r>
  <r>
    <x v="207"/>
    <n v="3101647259"/>
    <s v="THOMJIZ E HIJOS, SOCIEDAD ANONIMA"/>
    <x v="4"/>
    <x v="20"/>
    <x v="3"/>
    <s v="Empresa de embarque B"/>
    <x v="2"/>
    <x v="6"/>
    <x v="5"/>
    <n v="560"/>
    <x v="62"/>
    <n v="6720"/>
  </r>
  <r>
    <x v="208"/>
    <n v="3101551447"/>
    <s v="LA FINCA COLIBRI DE COSTA RICA SOCIEDAD ANONIMA"/>
    <x v="2"/>
    <x v="5"/>
    <x v="1"/>
    <s v="Empresa de embarque C"/>
    <x v="0"/>
    <x v="9"/>
    <x v="7"/>
    <n v="135.1"/>
    <x v="41"/>
    <n v="9997.4"/>
  </r>
  <r>
    <x v="208"/>
    <n v="3012675511"/>
    <s v="BONSIDE INTERNACIONAL SOCIEDAD ANONIMA"/>
    <x v="2"/>
    <x v="2"/>
    <x v="1"/>
    <s v="Empresa de embarque C"/>
    <x v="0"/>
    <x v="9"/>
    <x v="7"/>
    <n v="135.1"/>
    <x v="11"/>
    <n v="4458.3"/>
  </r>
  <r>
    <x v="208"/>
    <n v="3012707484"/>
    <s v="EURO ADMINISTRADORA HOTELERA SOCIEDAD ANONIMA"/>
    <x v="5"/>
    <x v="13"/>
    <x v="7"/>
    <s v="Empresa de embarque B"/>
    <x v="0"/>
    <x v="15"/>
    <x v="11"/>
    <n v="178.5"/>
    <x v="67"/>
    <n v="4998"/>
  </r>
  <r>
    <x v="208"/>
    <n v="3101548342"/>
    <s v="CONSORCIO COMERCIAL INTERNACIONAL SOCIEDAD ANONIMA"/>
    <x v="1"/>
    <x v="1"/>
    <x v="2"/>
    <s v="Empresa de embarque B"/>
    <x v="3"/>
    <x v="15"/>
    <x v="11"/>
    <n v="178.5"/>
    <x v="40"/>
    <n v="7675.5"/>
  </r>
  <r>
    <x v="209"/>
    <n v="3101525728"/>
    <s v="DESARROLLOS QUINTA DE LEME SOCIEDAD ANONIMA"/>
    <x v="5"/>
    <x v="15"/>
    <x v="3"/>
    <s v="Empresa de embarque B"/>
    <x v="3"/>
    <x v="8"/>
    <x v="6"/>
    <n v="49"/>
    <x v="87"/>
    <n v="3430"/>
  </r>
  <r>
    <x v="210"/>
    <n v="3012706383"/>
    <s v="INTERNATIONAL AGRICULTURAL RESEARCH INCORPORATED"/>
    <x v="5"/>
    <x v="13"/>
    <x v="5"/>
    <s v="Empresa de embarque A"/>
    <x v="3"/>
    <x v="9"/>
    <x v="7"/>
    <n v="135.1"/>
    <x v="93"/>
    <n v="12159"/>
  </r>
  <r>
    <x v="210"/>
    <n v="3102510760"/>
    <s v="HOSPI-IMPORTS SOCIEDAD DE RESPONSABILIDAD LIMITADA"/>
    <x v="0"/>
    <x v="11"/>
    <x v="0"/>
    <s v="Empresa de embarque A"/>
    <x v="1"/>
    <x v="8"/>
    <x v="6"/>
    <n v="49"/>
    <x v="92"/>
    <n v="539"/>
  </r>
  <r>
    <x v="211"/>
    <n v="3101547682"/>
    <s v="LA GAVIOTA DEL NORTE SOCIEDAD ANONIMA"/>
    <x v="5"/>
    <x v="16"/>
    <x v="6"/>
    <s v="Empresa de embarque B"/>
    <x v="3"/>
    <x v="24"/>
    <x v="14"/>
    <n v="546"/>
    <x v="97"/>
    <n v="14196"/>
  </r>
  <r>
    <x v="212"/>
    <n v="3101525728"/>
    <s v="DESARROLLOS QUINTA DE LEME SOCIEDAD ANONIMA"/>
    <x v="2"/>
    <x v="5"/>
    <x v="1"/>
    <s v="Empresa de embarque C"/>
    <x v="3"/>
    <x v="14"/>
    <x v="10"/>
    <n v="21"/>
    <x v="24"/>
    <n v="1071"/>
  </r>
  <r>
    <x v="212"/>
    <n v="3012675513"/>
    <s v="ZETA ASSETS INVESTMENTS SOCIEDAD ANONIMA"/>
    <x v="2"/>
    <x v="2"/>
    <x v="1"/>
    <s v="Empresa de embarque C"/>
    <x v="0"/>
    <x v="4"/>
    <x v="3"/>
    <n v="257.59999999999997"/>
    <x v="30"/>
    <n v="12107.199999999999"/>
  </r>
  <r>
    <x v="212"/>
    <n v="3012616779"/>
    <s v="PORT TO PORT INTERNATIONAL CORP"/>
    <x v="1"/>
    <x v="21"/>
    <x v="5"/>
    <s v="Empresa de embarque A"/>
    <x v="3"/>
    <x v="17"/>
    <x v="13"/>
    <n v="273"/>
    <x v="36"/>
    <n v="5460"/>
  </r>
  <r>
    <x v="213"/>
    <n v="3102500051"/>
    <s v="TONGUE AND GROOVE SOCIEDAD DE RESPONSABILIDAD LIMITADA"/>
    <x v="6"/>
    <x v="23"/>
    <x v="5"/>
    <s v="Empresa de embarque A"/>
    <x v="3"/>
    <x v="17"/>
    <x v="13"/>
    <n v="273"/>
    <x v="12"/>
    <n v="13104"/>
  </r>
  <r>
    <x v="213"/>
    <n v="3101525728"/>
    <s v="DESARROLLOS QUINTA DE LEME SOCIEDAD ANONIMA"/>
    <x v="2"/>
    <x v="6"/>
    <x v="5"/>
    <s v="Empresa de embarque A"/>
    <x v="3"/>
    <x v="17"/>
    <x v="13"/>
    <n v="273"/>
    <x v="56"/>
    <n v="17472"/>
  </r>
  <r>
    <x v="213"/>
    <n v="3105389124"/>
    <s v="PROPIEDADES GABIS N.T. EMPRESA INDIVIDUAL DE RESPONSABILIDAD LIMITADA"/>
    <x v="4"/>
    <x v="22"/>
    <x v="2"/>
    <m/>
    <x v="1"/>
    <x v="19"/>
    <x v="0"/>
    <n v="252"/>
    <x v="42"/>
    <n v="10584"/>
  </r>
  <r>
    <x v="213"/>
    <n v="3101513185"/>
    <s v="LA CASAVELVA DE OJOCHAL SOCIEDAD ANONIMA"/>
    <x v="6"/>
    <x v="24"/>
    <x v="1"/>
    <s v="Empresa de embarque C"/>
    <x v="0"/>
    <x v="9"/>
    <x v="7"/>
    <n v="135.1"/>
    <x v="84"/>
    <n v="4998.7"/>
  </r>
  <r>
    <x v="214"/>
    <n v="3101635807"/>
    <s v="CONSTRU.OP SOCIEDAD ANONIMA"/>
    <x v="4"/>
    <x v="12"/>
    <x v="4"/>
    <s v="Empresa de embarque A"/>
    <x v="0"/>
    <x v="10"/>
    <x v="8"/>
    <n v="98"/>
    <x v="75"/>
    <n v="5978"/>
  </r>
  <r>
    <x v="214"/>
    <n v="3101554212"/>
    <s v="GRUPO EXS INTERNACIONAL SOCIEDAD ANONIMA"/>
    <x v="1"/>
    <x v="10"/>
    <x v="1"/>
    <s v="Empresa de embarque C"/>
    <x v="1"/>
    <x v="6"/>
    <x v="5"/>
    <n v="560"/>
    <x v="27"/>
    <n v="15120"/>
  </r>
  <r>
    <x v="215"/>
    <n v="3102505090"/>
    <s v="JACOANA SOCIEDAD DE RESPONSABILIDAD LIMITADA"/>
    <x v="5"/>
    <x v="16"/>
    <x v="6"/>
    <s v="Empresa de embarque B"/>
    <x v="3"/>
    <x v="13"/>
    <x v="0"/>
    <n v="196"/>
    <x v="68"/>
    <n v="14112"/>
  </r>
  <r>
    <x v="215"/>
    <n v="3101534904"/>
    <s v="DISTRIBUIDORA MASIS MEZA SOCIEDAD ANONIMA"/>
    <x v="3"/>
    <x v="4"/>
    <x v="2"/>
    <s v="Empresa de embarque C"/>
    <x v="3"/>
    <x v="15"/>
    <x v="11"/>
    <n v="178.5"/>
    <x v="31"/>
    <n v="7318.5"/>
  </r>
  <r>
    <x v="216"/>
    <n v="3101515409"/>
    <s v="LORENA SUGAR SOCIEDAD ANONIMA"/>
    <x v="0"/>
    <x v="0"/>
    <x v="0"/>
    <s v="Empresa de embarque A"/>
    <x v="1"/>
    <x v="2"/>
    <x v="2"/>
    <n v="12"/>
    <x v="13"/>
    <n v="720"/>
  </r>
  <r>
    <x v="217"/>
    <n v="3101551447"/>
    <s v="LA FINCA COLIBRI DE COSTA RICA SOCIEDAD ANONIMA"/>
    <x v="4"/>
    <x v="20"/>
    <x v="3"/>
    <s v="Empresa de embarque B"/>
    <x v="2"/>
    <x v="6"/>
    <x v="5"/>
    <n v="560"/>
    <x v="9"/>
    <n v="50960"/>
  </r>
  <r>
    <x v="218"/>
    <n v="3104000329"/>
    <s v="J A ECHANDI Y HNOS"/>
    <x v="2"/>
    <x v="5"/>
    <x v="3"/>
    <s v="Empresa de embarque B"/>
    <x v="2"/>
    <x v="5"/>
    <x v="4"/>
    <n v="140"/>
    <x v="12"/>
    <n v="6720"/>
  </r>
  <r>
    <x v="218"/>
    <n v="3104000343"/>
    <s v="RAMIREZ Y VEGA"/>
    <x v="4"/>
    <x v="17"/>
    <x v="1"/>
    <s v="Empresa de embarque C"/>
    <x v="0"/>
    <x v="4"/>
    <x v="3"/>
    <n v="257.59999999999997"/>
    <x v="10"/>
    <n v="18289.599999999999"/>
  </r>
  <r>
    <x v="219"/>
    <n v="3102493233"/>
    <s v="MAGIC COAST LIMITADA"/>
    <x v="6"/>
    <x v="23"/>
    <x v="5"/>
    <s v="Empresa de embarque A"/>
    <x v="3"/>
    <x v="16"/>
    <x v="12"/>
    <n v="487.19999999999993"/>
    <x v="54"/>
    <n v="27770.399999999998"/>
  </r>
  <r>
    <x v="220"/>
    <n v="3101545821"/>
    <s v="CRPROPERTY FINDERS SOCIEDAD ANONIMA"/>
    <x v="3"/>
    <x v="4"/>
    <x v="2"/>
    <s v="Empresa de embarque B"/>
    <x v="3"/>
    <x v="2"/>
    <x v="2"/>
    <n v="128.79999999999998"/>
    <x v="17"/>
    <n v="12493.599999999999"/>
  </r>
  <r>
    <x v="220"/>
    <n v="3101507744"/>
    <s v="COLOURFUL SILENCE SOCIEDAD ANONIMA"/>
    <x v="2"/>
    <x v="6"/>
    <x v="2"/>
    <s v="Empresa de embarque B"/>
    <x v="3"/>
    <x v="2"/>
    <x v="2"/>
    <n v="128.79999999999998"/>
    <x v="16"/>
    <n v="2447.1999999999998"/>
  </r>
  <r>
    <x v="221"/>
    <n v="3101350066"/>
    <s v="UNICOMERCIAL SOCIEDAD ANONIMA"/>
    <x v="4"/>
    <x v="19"/>
    <x v="4"/>
    <m/>
    <x v="1"/>
    <x v="22"/>
    <x v="13"/>
    <n v="532"/>
    <x v="48"/>
    <n v="31388"/>
  </r>
  <r>
    <x v="222"/>
    <n v="3101548342"/>
    <s v="CONSORCIO COMERCIAL INTERNACIONAL SOCIEDAD ANONIMA"/>
    <x v="1"/>
    <x v="10"/>
    <x v="1"/>
    <s v="Empresa de embarque C"/>
    <x v="0"/>
    <x v="1"/>
    <x v="1"/>
    <n v="298.90000000000003"/>
    <x v="73"/>
    <n v="10760.400000000001"/>
  </r>
  <r>
    <x v="223"/>
    <n v="3104000069"/>
    <s v="ORTUNO Y COMP"/>
    <x v="6"/>
    <x v="26"/>
    <x v="3"/>
    <s v="Empresa de embarque B"/>
    <x v="0"/>
    <x v="19"/>
    <x v="0"/>
    <n v="22"/>
    <x v="52"/>
    <n v="638"/>
  </r>
  <r>
    <x v="224"/>
    <n v="3101644899"/>
    <s v="LOCO OCTOPUS SOCIEDAD ANONIMA"/>
    <x v="4"/>
    <x v="20"/>
    <x v="3"/>
    <s v="Empresa de embarque B"/>
    <x v="2"/>
    <x v="5"/>
    <x v="4"/>
    <n v="140"/>
    <x v="3"/>
    <n v="12460"/>
  </r>
  <r>
    <x v="225"/>
    <n v="3012692715"/>
    <s v="COMERCIALIZADORA DE FRUTAS DE PANAMA S.A"/>
    <x v="5"/>
    <x v="13"/>
    <x v="7"/>
    <s v="Empresa de embarque C"/>
    <x v="3"/>
    <x v="15"/>
    <x v="11"/>
    <n v="178.5"/>
    <x v="19"/>
    <n v="13566"/>
  </r>
  <r>
    <x v="226"/>
    <n v="3102546693"/>
    <s v="ASSETS RECYCLERS INC SOCIEDAD DE RESPONSABILIDAD LIMITADA"/>
    <x v="0"/>
    <x v="0"/>
    <x v="0"/>
    <s v="Empresa de embarque A"/>
    <x v="2"/>
    <x v="7"/>
    <x v="2"/>
    <n v="140"/>
    <x v="37"/>
    <n v="9240"/>
  </r>
  <r>
    <x v="226"/>
    <n v="3101519616"/>
    <s v="ONE THOUSAND LITTLE TURTTLE EGGS SOCIEDAD ANONIMA"/>
    <x v="2"/>
    <x v="2"/>
    <x v="0"/>
    <s v="Empresa de embarque A"/>
    <x v="1"/>
    <x v="11"/>
    <x v="4"/>
    <n v="308"/>
    <x v="24"/>
    <n v="15708"/>
  </r>
  <r>
    <x v="227"/>
    <n v="3101530354"/>
    <s v="MONACO TRADE CORPORATE SOCIEDAD ANONIMA"/>
    <x v="0"/>
    <x v="0"/>
    <x v="0"/>
    <s v="Empresa de embarque B"/>
    <x v="0"/>
    <x v="18"/>
    <x v="6"/>
    <n v="140"/>
    <x v="30"/>
    <n v="6580"/>
  </r>
  <r>
    <x v="228"/>
    <n v="3101631202"/>
    <s v="EUINOX SOCIEDAD ANONIMA"/>
    <x v="5"/>
    <x v="15"/>
    <x v="7"/>
    <s v="Empresa de embarque B"/>
    <x v="0"/>
    <x v="13"/>
    <x v="0"/>
    <n v="196"/>
    <x v="64"/>
    <n v="13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C2532-7C87-45DA-BC20-7A7481785B62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3:B16" firstHeaderRow="1" firstDataRow="1" firstDataCol="1"/>
  <pivotFields count="15">
    <pivotField axis="axisRow"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Ventas" fld="12" baseField="0" baseItem="0" numFmtId="166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1C6E0-74B8-4774-A86A-01572494EB3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axis="axisRow" showAll="0">
      <items count="9">
        <item x="1"/>
        <item x="4"/>
        <item x="6"/>
        <item x="0"/>
        <item x="7"/>
        <item x="3"/>
        <item x="2"/>
        <item x="5"/>
        <item t="default"/>
      </items>
    </pivotField>
    <pivotField showAll="0"/>
    <pivotField showAll="0"/>
    <pivotField showAll="0"/>
    <pivotField showAll="0"/>
    <pivotField numFmtId="44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Ventas" fld="12" baseField="0" baseItem="0" numFmtId="166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F5D35-686D-435A-A76D-49A6F6A04C4D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B25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axis="axisRow" showAll="0">
      <items count="9">
        <item x="1"/>
        <item x="4"/>
        <item x="6"/>
        <item x="0"/>
        <item x="7"/>
        <item x="3"/>
        <item x="2"/>
        <item x="5"/>
        <item t="default"/>
      </items>
    </pivotField>
    <pivotField showAll="0"/>
    <pivotField showAll="0"/>
    <pivotField showAll="0"/>
    <pivotField showAll="0"/>
    <pivotField numFmtId="44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medio de Ventas" fld="12" subtotal="average" baseField="5" baseItem="0" numFmtId="166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A6629-73B9-42F7-AFFF-2EB33BBFDAB8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9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1"/>
        <item x="0"/>
        <item x="3"/>
        <item x="4"/>
        <item x="11"/>
        <item x="6"/>
        <item x="14"/>
        <item x="8"/>
        <item x="9"/>
        <item x="13"/>
        <item x="2"/>
        <item x="12"/>
        <item x="5"/>
        <item x="7"/>
        <item x="10"/>
        <item t="default"/>
      </items>
    </pivotField>
    <pivotField numFmtId="44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Ventas" fld="12" baseField="0" baseItem="0" numFmtId="4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E8EED-4BD0-486D-99F5-0B8F215174C0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9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sd="0" x="1"/>
        <item x="9"/>
        <item x="18"/>
        <item x="10"/>
        <item x="7"/>
        <item x="3"/>
        <item x="4"/>
        <item x="13"/>
        <item x="15"/>
        <item x="8"/>
        <item x="24"/>
        <item x="11"/>
        <item x="2"/>
        <item x="23"/>
        <item x="5"/>
        <item x="20"/>
        <item x="12"/>
        <item x="16"/>
        <item x="22"/>
        <item x="21"/>
        <item x="17"/>
        <item x="6"/>
        <item x="19"/>
        <item x="0"/>
        <item x="14"/>
        <item t="default"/>
      </items>
    </pivotField>
    <pivotField axis="axisRow" showAll="0">
      <items count="16">
        <item sd="0" x="1"/>
        <item sd="0" x="0"/>
        <item sd="0" x="3"/>
        <item sd="0" x="4"/>
        <item sd="0" x="11"/>
        <item sd="0" x="6"/>
        <item sd="0" x="14"/>
        <item sd="0" x="8"/>
        <item sd="0" x="9"/>
        <item sd="0" x="13"/>
        <item sd="0" x="2"/>
        <item sd="0" x="12"/>
        <item sd="0" x="5"/>
        <item sd="0" x="7"/>
        <item sd="0" x="10"/>
        <item t="default"/>
      </items>
    </pivotField>
    <pivotField numFmtId="44" showAll="0"/>
    <pivotField dataField="1" showAll="0">
      <items count="99">
        <item x="91"/>
        <item x="96"/>
        <item x="88"/>
        <item x="55"/>
        <item x="45"/>
        <item x="92"/>
        <item x="62"/>
        <item x="33"/>
        <item x="69"/>
        <item x="94"/>
        <item x="39"/>
        <item x="72"/>
        <item x="25"/>
        <item x="16"/>
        <item x="36"/>
        <item x="35"/>
        <item x="53"/>
        <item x="22"/>
        <item x="21"/>
        <item x="90"/>
        <item x="97"/>
        <item x="27"/>
        <item x="67"/>
        <item x="52"/>
        <item x="81"/>
        <item x="47"/>
        <item x="85"/>
        <item x="11"/>
        <item x="63"/>
        <item x="57"/>
        <item x="73"/>
        <item x="84"/>
        <item x="71"/>
        <item x="14"/>
        <item x="61"/>
        <item x="31"/>
        <item x="42"/>
        <item x="40"/>
        <item x="58"/>
        <item x="95"/>
        <item x="70"/>
        <item x="30"/>
        <item x="12"/>
        <item x="2"/>
        <item x="80"/>
        <item x="24"/>
        <item x="49"/>
        <item x="15"/>
        <item x="51"/>
        <item x="60"/>
        <item x="54"/>
        <item x="59"/>
        <item x="48"/>
        <item x="13"/>
        <item x="75"/>
        <item x="32"/>
        <item x="46"/>
        <item x="56"/>
        <item x="89"/>
        <item x="37"/>
        <item x="28"/>
        <item x="64"/>
        <item x="74"/>
        <item x="87"/>
        <item x="10"/>
        <item x="68"/>
        <item x="20"/>
        <item x="41"/>
        <item x="23"/>
        <item x="19"/>
        <item x="18"/>
        <item x="7"/>
        <item x="26"/>
        <item x="43"/>
        <item x="1"/>
        <item x="5"/>
        <item x="82"/>
        <item x="50"/>
        <item x="65"/>
        <item x="38"/>
        <item x="29"/>
        <item x="0"/>
        <item x="3"/>
        <item x="93"/>
        <item x="9"/>
        <item x="86"/>
        <item x="4"/>
        <item x="66"/>
        <item x="44"/>
        <item x="8"/>
        <item x="17"/>
        <item x="83"/>
        <item x="34"/>
        <item x="6"/>
        <item x="76"/>
        <item x="79"/>
        <item x="77"/>
        <item x="78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9"/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Cantida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81F48-21A0-4646-B28E-0B6975361C9F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axis="axisRow" showAll="0">
      <items count="8">
        <item sd="0" x="6"/>
        <item sd="0" x="4"/>
        <item sd="0" x="3"/>
        <item sd="0" x="0"/>
        <item sd="0" x="1"/>
        <item sd="0" x="5"/>
        <item sd="0" x="2"/>
        <item t="default"/>
      </items>
    </pivotField>
    <pivotField axis="axisRow" showAll="0">
      <items count="29">
        <item x="5"/>
        <item x="22"/>
        <item x="2"/>
        <item x="26"/>
        <item x="7"/>
        <item x="18"/>
        <item x="19"/>
        <item x="6"/>
        <item x="12"/>
        <item x="16"/>
        <item x="0"/>
        <item x="10"/>
        <item x="17"/>
        <item x="9"/>
        <item x="4"/>
        <item x="1"/>
        <item x="24"/>
        <item x="25"/>
        <item x="27"/>
        <item x="15"/>
        <item x="21"/>
        <item x="13"/>
        <item x="23"/>
        <item x="11"/>
        <item x="14"/>
        <item x="3"/>
        <item x="8"/>
        <item x="20"/>
        <item t="default"/>
      </items>
    </pivotField>
    <pivotField showAll="0"/>
    <pivotField showAll="0"/>
    <pivotField showAll="0"/>
    <pivotField showAll="0"/>
    <pivotField showAll="0"/>
    <pivotField numFmtId="44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" fld="12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28AC9-3856-4993-9170-E033A98FF4C4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numFmtId="44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Forma de pag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55E59C8-E2C2-49AF-9A32-D284614CDCD7}" sourceName="Provincia 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 " xr10:uid="{2AE2A6F6-8D7C-4435-8633-E44AA33B40F9}" cache="SegmentaciónDeDatos_Provincia" caption="Provincia 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D4B401-0251-458F-B49F-B9E7D53DB82A}" name="Tabla2" displayName="Tabla2" ref="A1:M378" totalsRowShown="0" headerRowDxfId="12">
  <autoFilter ref="A1:M378" xr:uid="{67D4B401-0251-458F-B49F-B9E7D53DB82A}"/>
  <sortState xmlns:xlrd2="http://schemas.microsoft.com/office/spreadsheetml/2017/richdata2" ref="A2:M378">
    <sortCondition ref="A1:A378"/>
  </sortState>
  <tableColumns count="13">
    <tableColumn id="1" xr3:uid="{199222AB-4266-42F1-9B0C-3F71E9946344}" name="Fecha" dataDxfId="11"/>
    <tableColumn id="2" xr3:uid="{05012A80-9642-413C-9B2D-B89FBE8E3613}" name="Código Cliente "/>
    <tableColumn id="3" xr3:uid="{CC51F0CD-F213-4CC8-A410-DCABE423CB86}" name="Cliente"/>
    <tableColumn id="4" xr3:uid="{C211B0DC-6DAD-4AC0-BAEA-3B0E5EE93AE9}" name="Provincia "/>
    <tableColumn id="5" xr3:uid="{ADBB89DE-50FC-4BE4-953D-1E156411534A}" name="Cantón "/>
    <tableColumn id="6" xr3:uid="{2858E239-B054-4BDE-AECF-091B0AEA35FB}" name="Vendedor"/>
    <tableColumn id="7" xr3:uid="{E2B962C1-E391-4079-AE26-E4F2A72151FD}" name="Empresa"/>
    <tableColumn id="8" xr3:uid="{B319D159-CF52-4457-91B3-2EF04B29FE03}" name="Forma de pago"/>
    <tableColumn id="9" xr3:uid="{D3B65826-6DD4-4355-8361-883F6E4880FF}" name="Producto"/>
    <tableColumn id="10" xr3:uid="{E087B97C-1DFE-431E-8653-BE620C36E35F}" name="Categoría"/>
    <tableColumn id="11" xr3:uid="{60BA8CBE-954C-44E6-B81F-B5B8DAAFC15D}" name="Precio" dataDxfId="10"/>
    <tableColumn id="12" xr3:uid="{BC04325E-B8D4-420A-9B0A-6C9C57DE7AD3}" name="Cantidad"/>
    <tableColumn id="13" xr3:uid="{429A360B-75EE-41D4-B549-DB7D62F778AB}" name="Ventas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BB4981EC-5953-4298-8A69-C8C11EEB1E0E}" sourceName="Fecha">
  <pivotTables>
    <pivotTable tabId="13" name="TablaDinámica1"/>
  </pivotTables>
  <state minimalRefreshVersion="6" lastRefreshVersion="6" pivotCacheId="673807726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6E48DEC3-88B2-44AC-BAE4-A2912FBFC1A9}" cache="NativeTimeline_Fecha" caption="Fecha" level="2" selectionLevel="2" scrollPosition="2021-05-29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8B56-A4DC-4EF5-8A9B-9EC6716B536F}">
  <dimension ref="A1:Y378"/>
  <sheetViews>
    <sheetView topLeftCell="A2" zoomScale="78" zoomScaleNormal="70" workbookViewId="0">
      <selection sqref="A1:M378"/>
    </sheetView>
  </sheetViews>
  <sheetFormatPr baseColWidth="10" defaultRowHeight="15" x14ac:dyDescent="0.25"/>
  <cols>
    <col min="1" max="1" width="12.42578125" style="4" bestFit="1" customWidth="1"/>
    <col min="2" max="2" width="16.5703125" customWidth="1"/>
    <col min="4" max="4" width="11.7109375" customWidth="1"/>
    <col min="6" max="7" width="21.5703125" bestFit="1" customWidth="1"/>
    <col min="8" max="8" width="16.140625" customWidth="1"/>
    <col min="9" max="9" width="11.140625" customWidth="1"/>
    <col min="10" max="10" width="11.5703125" customWidth="1"/>
    <col min="11" max="11" width="11.42578125" style="3"/>
    <col min="16" max="18" width="0" hidden="1" customWidth="1"/>
    <col min="19" max="19" width="3" bestFit="1" customWidth="1"/>
    <col min="20" max="20" width="36.42578125" bestFit="1" customWidth="1"/>
    <col min="24" max="24" width="15.28515625" bestFit="1" customWidth="1"/>
    <col min="25" max="25" width="15.5703125" bestFit="1" customWidth="1"/>
  </cols>
  <sheetData>
    <row r="1" spans="1:25" s="1" customFormat="1" ht="15.75" thickBot="1" x14ac:dyDescent="0.3">
      <c r="A1" s="4" t="s">
        <v>57</v>
      </c>
      <c r="B1" s="1" t="s">
        <v>63</v>
      </c>
      <c r="C1" s="1" t="s">
        <v>61</v>
      </c>
      <c r="D1" s="1" t="s">
        <v>196</v>
      </c>
      <c r="E1" s="1" t="s">
        <v>198</v>
      </c>
      <c r="F1" s="1" t="s">
        <v>0</v>
      </c>
      <c r="G1" s="1" t="s">
        <v>58</v>
      </c>
      <c r="H1" s="1" t="s">
        <v>1</v>
      </c>
      <c r="I1" s="1" t="s">
        <v>59</v>
      </c>
      <c r="J1" s="1" t="s">
        <v>2</v>
      </c>
      <c r="K1" s="2" t="s">
        <v>60</v>
      </c>
      <c r="L1" s="1" t="s">
        <v>3</v>
      </c>
      <c r="M1" s="1" t="s">
        <v>62</v>
      </c>
      <c r="X1" s="6" t="s">
        <v>57</v>
      </c>
      <c r="Y1" s="1" t="s">
        <v>236</v>
      </c>
    </row>
    <row r="2" spans="1:25" x14ac:dyDescent="0.25">
      <c r="A2" s="4">
        <v>43831</v>
      </c>
      <c r="B2">
        <v>3101519987</v>
      </c>
      <c r="C2" t="s">
        <v>88</v>
      </c>
      <c r="D2" t="s">
        <v>202</v>
      </c>
      <c r="E2" t="s">
        <v>205</v>
      </c>
      <c r="F2" t="s">
        <v>33</v>
      </c>
      <c r="G2" t="s">
        <v>6</v>
      </c>
      <c r="H2" t="s">
        <v>14</v>
      </c>
      <c r="I2" t="s">
        <v>34</v>
      </c>
      <c r="J2" t="s">
        <v>9</v>
      </c>
      <c r="K2" s="3">
        <v>41.86</v>
      </c>
      <c r="L2">
        <v>88</v>
      </c>
      <c r="M2">
        <v>3683.68</v>
      </c>
      <c r="X2" s="7">
        <v>43831</v>
      </c>
    </row>
    <row r="3" spans="1:25" x14ac:dyDescent="0.25">
      <c r="A3" s="4">
        <v>43831</v>
      </c>
      <c r="B3">
        <v>3012686812</v>
      </c>
      <c r="C3" t="s">
        <v>156</v>
      </c>
      <c r="D3" t="s">
        <v>212</v>
      </c>
      <c r="E3" t="s">
        <v>214</v>
      </c>
      <c r="F3" t="s">
        <v>32</v>
      </c>
      <c r="G3" t="s">
        <v>20</v>
      </c>
      <c r="H3" t="s">
        <v>14</v>
      </c>
      <c r="I3" t="s">
        <v>52</v>
      </c>
      <c r="J3" t="s">
        <v>53</v>
      </c>
      <c r="K3" s="3">
        <v>298.90000000000003</v>
      </c>
      <c r="L3">
        <v>81</v>
      </c>
      <c r="M3">
        <v>24210.9</v>
      </c>
      <c r="X3" s="8">
        <v>43832</v>
      </c>
    </row>
    <row r="4" spans="1:25" x14ac:dyDescent="0.25">
      <c r="A4" s="4">
        <v>43831</v>
      </c>
      <c r="B4">
        <v>3101519987</v>
      </c>
      <c r="C4" t="s">
        <v>88</v>
      </c>
      <c r="D4" t="s">
        <v>216</v>
      </c>
      <c r="E4" t="s">
        <v>218</v>
      </c>
      <c r="F4" t="s">
        <v>33</v>
      </c>
      <c r="G4" t="s">
        <v>13</v>
      </c>
      <c r="I4" t="s">
        <v>21</v>
      </c>
      <c r="J4" t="s">
        <v>22</v>
      </c>
      <c r="K4" s="3">
        <v>128.79999999999998</v>
      </c>
      <c r="L4">
        <v>49</v>
      </c>
      <c r="M4">
        <v>6311.1999999999989</v>
      </c>
      <c r="X4" s="8">
        <v>43837</v>
      </c>
    </row>
    <row r="5" spans="1:25" ht="15.75" x14ac:dyDescent="0.25">
      <c r="A5" s="4">
        <v>43832</v>
      </c>
      <c r="B5">
        <v>3101545821</v>
      </c>
      <c r="C5" t="s">
        <v>117</v>
      </c>
      <c r="D5" t="s">
        <v>208</v>
      </c>
      <c r="E5" t="s">
        <v>211</v>
      </c>
      <c r="F5" t="s">
        <v>19</v>
      </c>
      <c r="I5" t="s">
        <v>18</v>
      </c>
      <c r="J5" t="s">
        <v>9</v>
      </c>
      <c r="K5" s="3">
        <v>644</v>
      </c>
      <c r="L5">
        <v>89</v>
      </c>
      <c r="M5">
        <v>57316</v>
      </c>
      <c r="S5" t="s">
        <v>225</v>
      </c>
      <c r="T5" s="5" t="s">
        <v>224</v>
      </c>
      <c r="X5" s="8">
        <v>43840</v>
      </c>
    </row>
    <row r="6" spans="1:25" ht="15.75" x14ac:dyDescent="0.25">
      <c r="A6" s="4">
        <v>43832</v>
      </c>
      <c r="B6">
        <v>3101639309</v>
      </c>
      <c r="C6" t="s">
        <v>129</v>
      </c>
      <c r="D6" t="s">
        <v>208</v>
      </c>
      <c r="E6" t="s">
        <v>209</v>
      </c>
      <c r="F6" t="s">
        <v>32</v>
      </c>
      <c r="G6" t="s">
        <v>20</v>
      </c>
      <c r="H6" t="s">
        <v>14</v>
      </c>
      <c r="I6" t="s">
        <v>39</v>
      </c>
      <c r="J6" t="s">
        <v>40</v>
      </c>
      <c r="K6" s="3">
        <v>257.59999999999997</v>
      </c>
      <c r="L6">
        <v>93</v>
      </c>
      <c r="M6">
        <v>23956.799999999996</v>
      </c>
      <c r="S6" t="s">
        <v>226</v>
      </c>
      <c r="T6" s="5" t="s">
        <v>231</v>
      </c>
      <c r="X6" s="7">
        <v>43843</v>
      </c>
    </row>
    <row r="7" spans="1:25" ht="15.75" x14ac:dyDescent="0.25">
      <c r="A7" s="4">
        <v>43837</v>
      </c>
      <c r="B7">
        <v>3101638544</v>
      </c>
      <c r="C7" t="s">
        <v>127</v>
      </c>
      <c r="D7" t="s">
        <v>216</v>
      </c>
      <c r="E7" t="s">
        <v>217</v>
      </c>
      <c r="F7" t="s">
        <v>5</v>
      </c>
      <c r="G7" t="s">
        <v>6</v>
      </c>
      <c r="H7" t="s">
        <v>26</v>
      </c>
      <c r="I7" t="s">
        <v>46</v>
      </c>
      <c r="J7" t="s">
        <v>38</v>
      </c>
      <c r="K7" s="3">
        <v>140</v>
      </c>
      <c r="L7">
        <v>82</v>
      </c>
      <c r="M7">
        <v>11480</v>
      </c>
      <c r="S7" t="s">
        <v>227</v>
      </c>
      <c r="T7" s="5" t="s">
        <v>230</v>
      </c>
      <c r="X7" s="7">
        <v>43844</v>
      </c>
    </row>
    <row r="8" spans="1:25" ht="15.75" x14ac:dyDescent="0.25">
      <c r="A8" s="4">
        <v>43837</v>
      </c>
      <c r="B8">
        <v>3104000343</v>
      </c>
      <c r="C8" t="s">
        <v>72</v>
      </c>
      <c r="D8" t="s">
        <v>216</v>
      </c>
      <c r="E8" t="s">
        <v>219</v>
      </c>
      <c r="F8" t="s">
        <v>32</v>
      </c>
      <c r="G8" t="s">
        <v>20</v>
      </c>
      <c r="H8" t="s">
        <v>14</v>
      </c>
      <c r="I8" t="s">
        <v>39</v>
      </c>
      <c r="J8" t="s">
        <v>40</v>
      </c>
      <c r="K8" s="3">
        <v>257.59999999999997</v>
      </c>
      <c r="L8">
        <v>100</v>
      </c>
      <c r="M8">
        <v>25759.999999999996</v>
      </c>
      <c r="S8" t="s">
        <v>228</v>
      </c>
      <c r="T8" s="5" t="s">
        <v>232</v>
      </c>
      <c r="X8" s="7">
        <v>43845</v>
      </c>
    </row>
    <row r="9" spans="1:25" ht="15.75" x14ac:dyDescent="0.25">
      <c r="A9" s="4">
        <v>43840</v>
      </c>
      <c r="B9">
        <v>3101510951</v>
      </c>
      <c r="C9" t="s">
        <v>91</v>
      </c>
      <c r="D9" t="s">
        <v>202</v>
      </c>
      <c r="E9" t="s">
        <v>203</v>
      </c>
      <c r="F9" t="s">
        <v>32</v>
      </c>
      <c r="G9" t="s">
        <v>20</v>
      </c>
      <c r="I9" t="s">
        <v>30</v>
      </c>
      <c r="J9" t="s">
        <v>31</v>
      </c>
      <c r="K9" s="3">
        <v>560</v>
      </c>
      <c r="L9">
        <v>78</v>
      </c>
      <c r="M9">
        <v>43680</v>
      </c>
      <c r="S9" t="s">
        <v>229</v>
      </c>
      <c r="T9" s="5" t="s">
        <v>233</v>
      </c>
      <c r="X9" s="7">
        <v>43846</v>
      </c>
    </row>
    <row r="10" spans="1:25" ht="15.75" x14ac:dyDescent="0.25">
      <c r="A10" s="4">
        <v>43843</v>
      </c>
      <c r="B10">
        <v>3105469237</v>
      </c>
      <c r="C10" t="s">
        <v>76</v>
      </c>
      <c r="D10" t="s">
        <v>216</v>
      </c>
      <c r="E10" t="s">
        <v>217</v>
      </c>
      <c r="F10" t="s">
        <v>32</v>
      </c>
      <c r="G10" t="s">
        <v>20</v>
      </c>
      <c r="H10" t="s">
        <v>7</v>
      </c>
      <c r="I10" t="s">
        <v>18</v>
      </c>
      <c r="J10" t="s">
        <v>9</v>
      </c>
      <c r="K10" s="3">
        <v>21</v>
      </c>
      <c r="L10">
        <v>96</v>
      </c>
      <c r="M10">
        <v>2016</v>
      </c>
      <c r="S10" t="s">
        <v>234</v>
      </c>
      <c r="T10" s="5" t="s">
        <v>235</v>
      </c>
      <c r="X10" s="8">
        <v>43849</v>
      </c>
    </row>
    <row r="11" spans="1:25" x14ac:dyDescent="0.25">
      <c r="A11" s="4">
        <v>43843</v>
      </c>
      <c r="B11">
        <v>3101638402</v>
      </c>
      <c r="C11" t="s">
        <v>126</v>
      </c>
      <c r="D11" t="s">
        <v>208</v>
      </c>
      <c r="E11" t="s">
        <v>211</v>
      </c>
      <c r="F11" t="s">
        <v>33</v>
      </c>
      <c r="G11" t="s">
        <v>13</v>
      </c>
      <c r="H11" t="s">
        <v>26</v>
      </c>
      <c r="I11" t="s">
        <v>51</v>
      </c>
      <c r="J11" t="s">
        <v>22</v>
      </c>
      <c r="K11" s="3">
        <v>140</v>
      </c>
      <c r="L11">
        <v>100</v>
      </c>
      <c r="M11">
        <v>14000</v>
      </c>
      <c r="X11" s="8">
        <v>43851</v>
      </c>
    </row>
    <row r="12" spans="1:25" x14ac:dyDescent="0.25">
      <c r="A12" s="4">
        <v>43844</v>
      </c>
      <c r="B12">
        <v>3012679403</v>
      </c>
      <c r="C12" t="s">
        <v>153</v>
      </c>
      <c r="D12" t="s">
        <v>208</v>
      </c>
      <c r="E12" t="s">
        <v>210</v>
      </c>
      <c r="F12" t="s">
        <v>19</v>
      </c>
      <c r="G12" t="s">
        <v>6</v>
      </c>
      <c r="H12" t="s">
        <v>7</v>
      </c>
      <c r="I12" t="s">
        <v>30</v>
      </c>
      <c r="J12" t="s">
        <v>31</v>
      </c>
      <c r="K12" s="3">
        <v>560</v>
      </c>
      <c r="L12">
        <v>91</v>
      </c>
      <c r="M12">
        <v>50960</v>
      </c>
      <c r="X12" s="7">
        <v>43853</v>
      </c>
    </row>
    <row r="13" spans="1:25" x14ac:dyDescent="0.25">
      <c r="A13" s="4">
        <v>43844</v>
      </c>
      <c r="B13">
        <v>3101511240</v>
      </c>
      <c r="C13" t="s">
        <v>78</v>
      </c>
      <c r="D13" t="s">
        <v>208</v>
      </c>
      <c r="E13" t="s">
        <v>209</v>
      </c>
      <c r="F13" t="s">
        <v>5</v>
      </c>
      <c r="G13" t="s">
        <v>6</v>
      </c>
      <c r="H13" t="s">
        <v>26</v>
      </c>
      <c r="I13" t="s">
        <v>46</v>
      </c>
      <c r="J13" t="s">
        <v>38</v>
      </c>
      <c r="K13" s="3">
        <v>140</v>
      </c>
      <c r="L13">
        <v>71</v>
      </c>
      <c r="M13">
        <v>9940</v>
      </c>
      <c r="X13" s="8">
        <v>43855</v>
      </c>
    </row>
    <row r="14" spans="1:25" x14ac:dyDescent="0.25">
      <c r="A14" s="4">
        <v>43845</v>
      </c>
      <c r="B14">
        <v>3102518492</v>
      </c>
      <c r="C14" t="s">
        <v>93</v>
      </c>
      <c r="D14" t="s">
        <v>216</v>
      </c>
      <c r="E14" t="s">
        <v>217</v>
      </c>
      <c r="F14" t="s">
        <v>5</v>
      </c>
      <c r="G14" t="s">
        <v>6</v>
      </c>
      <c r="H14" t="s">
        <v>26</v>
      </c>
      <c r="I14" t="s">
        <v>46</v>
      </c>
      <c r="J14" t="s">
        <v>38</v>
      </c>
      <c r="K14" s="3">
        <v>24</v>
      </c>
      <c r="L14">
        <v>33</v>
      </c>
      <c r="M14">
        <v>792</v>
      </c>
      <c r="X14" s="7">
        <v>43857</v>
      </c>
    </row>
    <row r="15" spans="1:25" x14ac:dyDescent="0.25">
      <c r="A15" s="4">
        <v>43845</v>
      </c>
      <c r="B15">
        <v>3101511240</v>
      </c>
      <c r="C15" t="s">
        <v>78</v>
      </c>
      <c r="D15" t="s">
        <v>188</v>
      </c>
      <c r="E15" t="s">
        <v>192</v>
      </c>
      <c r="F15" t="s">
        <v>12</v>
      </c>
      <c r="G15" t="s">
        <v>13</v>
      </c>
      <c r="H15" t="s">
        <v>14</v>
      </c>
      <c r="I15" t="s">
        <v>10</v>
      </c>
      <c r="J15" t="s">
        <v>11</v>
      </c>
      <c r="K15" s="3">
        <v>49</v>
      </c>
      <c r="L15">
        <v>48</v>
      </c>
      <c r="M15">
        <v>2352</v>
      </c>
      <c r="X15" s="8">
        <v>43858</v>
      </c>
    </row>
    <row r="16" spans="1:25" x14ac:dyDescent="0.25">
      <c r="A16" s="4">
        <v>43846</v>
      </c>
      <c r="B16">
        <v>3101631202</v>
      </c>
      <c r="C16" t="s">
        <v>123</v>
      </c>
      <c r="D16" t="s">
        <v>212</v>
      </c>
      <c r="E16" t="s">
        <v>213</v>
      </c>
      <c r="F16" t="s">
        <v>32</v>
      </c>
      <c r="G16" t="s">
        <v>20</v>
      </c>
      <c r="H16" t="s">
        <v>14</v>
      </c>
      <c r="I16" t="s">
        <v>27</v>
      </c>
      <c r="J16" t="s">
        <v>28</v>
      </c>
      <c r="K16" s="3">
        <v>135.1</v>
      </c>
      <c r="L16">
        <v>60</v>
      </c>
      <c r="M16">
        <v>8106</v>
      </c>
      <c r="X16" s="8">
        <v>43859</v>
      </c>
    </row>
    <row r="17" spans="1:24" x14ac:dyDescent="0.25">
      <c r="A17" s="4">
        <v>43849</v>
      </c>
      <c r="B17">
        <v>3105469237</v>
      </c>
      <c r="C17" t="s">
        <v>76</v>
      </c>
      <c r="D17" t="s">
        <v>216</v>
      </c>
      <c r="E17" t="s">
        <v>218</v>
      </c>
      <c r="F17" t="s">
        <v>12</v>
      </c>
      <c r="G17" t="s">
        <v>13</v>
      </c>
      <c r="H17" t="s">
        <v>14</v>
      </c>
      <c r="I17" t="s">
        <v>55</v>
      </c>
      <c r="J17" t="s">
        <v>56</v>
      </c>
      <c r="K17" s="3">
        <v>98</v>
      </c>
      <c r="L17">
        <v>39</v>
      </c>
      <c r="M17">
        <v>3822</v>
      </c>
      <c r="X17" s="8">
        <v>43861</v>
      </c>
    </row>
    <row r="18" spans="1:24" x14ac:dyDescent="0.25">
      <c r="A18" s="4">
        <v>43849</v>
      </c>
      <c r="B18">
        <v>3101650547</v>
      </c>
      <c r="C18" t="s">
        <v>138</v>
      </c>
      <c r="D18" t="s">
        <v>216</v>
      </c>
      <c r="E18" t="s">
        <v>219</v>
      </c>
      <c r="F18" t="s">
        <v>33</v>
      </c>
      <c r="G18" t="s">
        <v>13</v>
      </c>
      <c r="I18" t="s">
        <v>10</v>
      </c>
      <c r="J18" t="s">
        <v>11</v>
      </c>
      <c r="K18" s="3">
        <v>49</v>
      </c>
      <c r="L18">
        <v>53</v>
      </c>
      <c r="M18">
        <v>2597</v>
      </c>
      <c r="X18" s="7">
        <v>43862</v>
      </c>
    </row>
    <row r="19" spans="1:24" x14ac:dyDescent="0.25">
      <c r="A19" s="4">
        <v>43851</v>
      </c>
      <c r="B19">
        <v>3101628931</v>
      </c>
      <c r="C19" t="s">
        <v>125</v>
      </c>
      <c r="D19" t="s">
        <v>212</v>
      </c>
      <c r="E19" t="s">
        <v>214</v>
      </c>
      <c r="F19" t="s">
        <v>32</v>
      </c>
      <c r="G19" t="s">
        <v>20</v>
      </c>
      <c r="H19" t="s">
        <v>14</v>
      </c>
      <c r="I19" t="s">
        <v>27</v>
      </c>
      <c r="J19" t="s">
        <v>28</v>
      </c>
      <c r="K19" s="3">
        <v>135.1</v>
      </c>
      <c r="L19">
        <v>19</v>
      </c>
      <c r="M19">
        <v>2566.9</v>
      </c>
      <c r="X19" s="8">
        <v>43863</v>
      </c>
    </row>
    <row r="20" spans="1:24" x14ac:dyDescent="0.25">
      <c r="A20" s="4">
        <v>43853</v>
      </c>
      <c r="B20">
        <v>3012716433</v>
      </c>
      <c r="C20" t="s">
        <v>178</v>
      </c>
      <c r="D20" t="s">
        <v>202</v>
      </c>
      <c r="E20" t="s">
        <v>206</v>
      </c>
      <c r="F20" t="s">
        <v>33</v>
      </c>
      <c r="G20" t="s">
        <v>13</v>
      </c>
      <c r="I20" t="s">
        <v>37</v>
      </c>
      <c r="J20" t="s">
        <v>38</v>
      </c>
      <c r="K20" s="3">
        <v>308</v>
      </c>
      <c r="L20">
        <v>97</v>
      </c>
      <c r="M20">
        <v>29876</v>
      </c>
      <c r="X20" s="8">
        <v>43864</v>
      </c>
    </row>
    <row r="21" spans="1:24" x14ac:dyDescent="0.25">
      <c r="A21" s="4">
        <v>43855</v>
      </c>
      <c r="B21">
        <v>3105389124</v>
      </c>
      <c r="C21" t="s">
        <v>68</v>
      </c>
      <c r="D21" t="s">
        <v>188</v>
      </c>
      <c r="E21" t="s">
        <v>190</v>
      </c>
      <c r="F21" t="s">
        <v>12</v>
      </c>
      <c r="G21" t="s">
        <v>13</v>
      </c>
      <c r="H21" t="s">
        <v>14</v>
      </c>
      <c r="I21" t="s">
        <v>54</v>
      </c>
      <c r="J21" t="s">
        <v>36</v>
      </c>
      <c r="K21" s="3">
        <v>1134</v>
      </c>
      <c r="L21">
        <v>77</v>
      </c>
      <c r="M21">
        <v>87318</v>
      </c>
      <c r="X21" s="8">
        <v>43866</v>
      </c>
    </row>
    <row r="22" spans="1:24" x14ac:dyDescent="0.25">
      <c r="A22" s="4">
        <v>43855</v>
      </c>
      <c r="B22">
        <v>3101650324</v>
      </c>
      <c r="C22" t="s">
        <v>137</v>
      </c>
      <c r="D22" t="s">
        <v>220</v>
      </c>
      <c r="E22" t="s">
        <v>222</v>
      </c>
      <c r="F22" t="s">
        <v>41</v>
      </c>
      <c r="G22" t="s">
        <v>13</v>
      </c>
      <c r="H22" t="s">
        <v>7</v>
      </c>
      <c r="I22" t="s">
        <v>27</v>
      </c>
      <c r="J22" t="s">
        <v>28</v>
      </c>
      <c r="K22" s="3">
        <v>135.1</v>
      </c>
      <c r="L22">
        <v>76</v>
      </c>
      <c r="M22">
        <v>10267.6</v>
      </c>
      <c r="X22" s="8">
        <v>43867</v>
      </c>
    </row>
    <row r="23" spans="1:24" x14ac:dyDescent="0.25">
      <c r="A23" s="4">
        <v>43855</v>
      </c>
      <c r="B23">
        <v>3101518444</v>
      </c>
      <c r="C23" t="s">
        <v>92</v>
      </c>
      <c r="D23" t="s">
        <v>208</v>
      </c>
      <c r="E23" t="s">
        <v>210</v>
      </c>
      <c r="F23" t="s">
        <v>19</v>
      </c>
      <c r="I23" t="s">
        <v>18</v>
      </c>
      <c r="J23" t="s">
        <v>9</v>
      </c>
      <c r="K23" s="3">
        <v>644</v>
      </c>
      <c r="L23">
        <v>73</v>
      </c>
      <c r="M23">
        <v>47012</v>
      </c>
      <c r="X23" s="8">
        <v>43870</v>
      </c>
    </row>
    <row r="24" spans="1:24" x14ac:dyDescent="0.25">
      <c r="A24" s="4">
        <v>43857</v>
      </c>
      <c r="B24">
        <v>3101541674</v>
      </c>
      <c r="C24" t="s">
        <v>102</v>
      </c>
      <c r="D24" t="s">
        <v>208</v>
      </c>
      <c r="E24" t="s">
        <v>209</v>
      </c>
      <c r="F24" t="s">
        <v>19</v>
      </c>
      <c r="G24" t="s">
        <v>20</v>
      </c>
      <c r="H24" t="s">
        <v>14</v>
      </c>
      <c r="I24" t="s">
        <v>21</v>
      </c>
      <c r="J24" t="s">
        <v>22</v>
      </c>
      <c r="K24" s="3">
        <v>128.79999999999998</v>
      </c>
      <c r="L24">
        <v>76</v>
      </c>
      <c r="M24">
        <v>9788.7999999999993</v>
      </c>
      <c r="X24" s="7">
        <v>43872</v>
      </c>
    </row>
    <row r="25" spans="1:24" x14ac:dyDescent="0.25">
      <c r="A25" s="4">
        <v>43858</v>
      </c>
      <c r="B25">
        <v>3101511523</v>
      </c>
      <c r="C25" t="s">
        <v>79</v>
      </c>
      <c r="D25" t="s">
        <v>202</v>
      </c>
      <c r="E25" t="s">
        <v>207</v>
      </c>
      <c r="F25" t="s">
        <v>5</v>
      </c>
      <c r="G25" t="s">
        <v>6</v>
      </c>
      <c r="H25" t="s">
        <v>26</v>
      </c>
      <c r="I25" t="s">
        <v>30</v>
      </c>
      <c r="J25" t="s">
        <v>31</v>
      </c>
      <c r="K25" s="3">
        <v>560</v>
      </c>
      <c r="L25">
        <v>88</v>
      </c>
      <c r="M25">
        <v>49280</v>
      </c>
      <c r="X25" s="8">
        <v>43874</v>
      </c>
    </row>
    <row r="26" spans="1:24" x14ac:dyDescent="0.25">
      <c r="A26" s="4">
        <v>43858</v>
      </c>
      <c r="B26">
        <v>3101525541</v>
      </c>
      <c r="C26" t="s">
        <v>95</v>
      </c>
      <c r="D26" t="s">
        <v>220</v>
      </c>
      <c r="E26" t="s">
        <v>223</v>
      </c>
      <c r="F26" t="s">
        <v>32</v>
      </c>
      <c r="G26" t="s">
        <v>20</v>
      </c>
      <c r="H26" t="s">
        <v>14</v>
      </c>
      <c r="I26" t="s">
        <v>39</v>
      </c>
      <c r="J26" t="s">
        <v>40</v>
      </c>
      <c r="K26" s="3">
        <v>257.59999999999997</v>
      </c>
      <c r="L26">
        <v>24</v>
      </c>
      <c r="M26">
        <v>6182.4</v>
      </c>
      <c r="X26" s="7">
        <v>43875</v>
      </c>
    </row>
    <row r="27" spans="1:24" x14ac:dyDescent="0.25">
      <c r="A27" s="4">
        <v>43859</v>
      </c>
      <c r="B27">
        <v>3012674340</v>
      </c>
      <c r="C27" t="s">
        <v>147</v>
      </c>
      <c r="D27" t="s">
        <v>188</v>
      </c>
      <c r="E27" t="s">
        <v>190</v>
      </c>
      <c r="F27" t="s">
        <v>19</v>
      </c>
      <c r="I27" t="s">
        <v>34</v>
      </c>
      <c r="J27" t="s">
        <v>9</v>
      </c>
      <c r="K27" s="3">
        <v>41.86</v>
      </c>
      <c r="L27">
        <v>81</v>
      </c>
      <c r="M27">
        <v>3390.66</v>
      </c>
      <c r="X27" s="8">
        <v>43876</v>
      </c>
    </row>
    <row r="28" spans="1:24" x14ac:dyDescent="0.25">
      <c r="A28" s="4">
        <v>43859</v>
      </c>
      <c r="B28">
        <v>3012692096</v>
      </c>
      <c r="C28" t="s">
        <v>159</v>
      </c>
      <c r="D28" t="s">
        <v>220</v>
      </c>
      <c r="E28" t="s">
        <v>222</v>
      </c>
      <c r="F28" t="s">
        <v>23</v>
      </c>
      <c r="G28" t="s">
        <v>6</v>
      </c>
      <c r="H28" t="s">
        <v>7</v>
      </c>
      <c r="I28" t="s">
        <v>8</v>
      </c>
      <c r="J28" t="s">
        <v>9</v>
      </c>
      <c r="K28" s="3">
        <v>196</v>
      </c>
      <c r="L28">
        <v>23</v>
      </c>
      <c r="M28">
        <v>4508</v>
      </c>
      <c r="X28" s="7">
        <v>43877</v>
      </c>
    </row>
    <row r="29" spans="1:24" x14ac:dyDescent="0.25">
      <c r="A29" s="4">
        <v>43861</v>
      </c>
      <c r="B29">
        <v>3101550655</v>
      </c>
      <c r="C29" t="s">
        <v>112</v>
      </c>
      <c r="D29" t="s">
        <v>216</v>
      </c>
      <c r="E29" t="s">
        <v>217</v>
      </c>
      <c r="F29" t="s">
        <v>5</v>
      </c>
      <c r="I29" t="s">
        <v>34</v>
      </c>
      <c r="J29" t="s">
        <v>9</v>
      </c>
      <c r="K29" s="3">
        <v>41.86</v>
      </c>
      <c r="L29">
        <v>75</v>
      </c>
      <c r="M29">
        <v>3139.5</v>
      </c>
      <c r="X29" s="8">
        <v>43878</v>
      </c>
    </row>
    <row r="30" spans="1:24" x14ac:dyDescent="0.25">
      <c r="A30" s="4">
        <v>43862</v>
      </c>
      <c r="B30">
        <v>3101525541</v>
      </c>
      <c r="C30" t="s">
        <v>95</v>
      </c>
      <c r="D30" t="s">
        <v>220</v>
      </c>
      <c r="E30" t="s">
        <v>221</v>
      </c>
      <c r="F30" t="s">
        <v>29</v>
      </c>
      <c r="G30" t="s">
        <v>6</v>
      </c>
      <c r="H30" t="s">
        <v>14</v>
      </c>
      <c r="J30" t="s">
        <v>4</v>
      </c>
      <c r="K30" s="3">
        <v>21</v>
      </c>
      <c r="L30">
        <v>51</v>
      </c>
      <c r="M30">
        <v>1071</v>
      </c>
      <c r="X30" s="7">
        <v>43879</v>
      </c>
    </row>
    <row r="31" spans="1:24" x14ac:dyDescent="0.25">
      <c r="A31" s="4">
        <v>43863</v>
      </c>
      <c r="B31">
        <v>3104000329</v>
      </c>
      <c r="C31" t="s">
        <v>71</v>
      </c>
      <c r="D31" t="s">
        <v>208</v>
      </c>
      <c r="E31" t="s">
        <v>209</v>
      </c>
      <c r="F31" t="s">
        <v>19</v>
      </c>
      <c r="G31" t="s">
        <v>20</v>
      </c>
      <c r="H31" t="s">
        <v>14</v>
      </c>
      <c r="I31" t="s">
        <v>21</v>
      </c>
      <c r="J31" t="s">
        <v>22</v>
      </c>
      <c r="K31" s="3">
        <v>11</v>
      </c>
      <c r="L31">
        <v>18</v>
      </c>
      <c r="M31">
        <v>198</v>
      </c>
      <c r="X31" s="8">
        <v>43880</v>
      </c>
    </row>
    <row r="32" spans="1:24" x14ac:dyDescent="0.25">
      <c r="A32" s="4">
        <v>43863</v>
      </c>
      <c r="B32">
        <v>3104000344</v>
      </c>
      <c r="C32" t="s">
        <v>73</v>
      </c>
      <c r="D32" t="s">
        <v>220</v>
      </c>
      <c r="E32" t="s">
        <v>221</v>
      </c>
      <c r="F32" t="s">
        <v>23</v>
      </c>
      <c r="G32" t="s">
        <v>6</v>
      </c>
      <c r="H32" t="s">
        <v>7</v>
      </c>
      <c r="I32" t="s">
        <v>24</v>
      </c>
      <c r="J32" t="s">
        <v>25</v>
      </c>
      <c r="K32" s="3">
        <v>12</v>
      </c>
      <c r="L32">
        <v>79</v>
      </c>
      <c r="M32">
        <v>948</v>
      </c>
      <c r="X32" s="7">
        <v>43882</v>
      </c>
    </row>
    <row r="33" spans="1:24" x14ac:dyDescent="0.25">
      <c r="A33" s="4">
        <v>43864</v>
      </c>
      <c r="B33">
        <v>3012698907</v>
      </c>
      <c r="C33" t="s">
        <v>163</v>
      </c>
      <c r="D33" t="s">
        <v>208</v>
      </c>
      <c r="E33" t="s">
        <v>210</v>
      </c>
      <c r="F33" t="s">
        <v>19</v>
      </c>
      <c r="G33" t="s">
        <v>20</v>
      </c>
      <c r="H33" t="s">
        <v>14</v>
      </c>
      <c r="I33" t="s">
        <v>44</v>
      </c>
      <c r="J33" t="s">
        <v>45</v>
      </c>
      <c r="K33" s="3">
        <v>487.19999999999993</v>
      </c>
      <c r="L33">
        <v>27</v>
      </c>
      <c r="M33">
        <v>13154.399999999998</v>
      </c>
      <c r="X33" s="8">
        <v>43883</v>
      </c>
    </row>
    <row r="34" spans="1:24" x14ac:dyDescent="0.25">
      <c r="A34" s="4">
        <v>43864</v>
      </c>
      <c r="B34">
        <v>3102505090</v>
      </c>
      <c r="C34" t="s">
        <v>66</v>
      </c>
      <c r="D34" t="s">
        <v>188</v>
      </c>
      <c r="E34" t="s">
        <v>191</v>
      </c>
      <c r="F34" t="s">
        <v>29</v>
      </c>
      <c r="G34" t="s">
        <v>6</v>
      </c>
      <c r="H34" t="s">
        <v>14</v>
      </c>
      <c r="I34" t="s">
        <v>8</v>
      </c>
      <c r="J34" t="s">
        <v>9</v>
      </c>
      <c r="K34" s="3">
        <v>196</v>
      </c>
      <c r="L34">
        <v>67</v>
      </c>
      <c r="M34">
        <v>13132</v>
      </c>
      <c r="X34" s="7">
        <v>43884</v>
      </c>
    </row>
    <row r="35" spans="1:24" x14ac:dyDescent="0.25">
      <c r="A35" s="4">
        <v>43866</v>
      </c>
      <c r="B35">
        <v>3102518492</v>
      </c>
      <c r="C35" t="s">
        <v>93</v>
      </c>
      <c r="D35" t="s">
        <v>212</v>
      </c>
      <c r="E35" t="s">
        <v>213</v>
      </c>
      <c r="F35" t="s">
        <v>32</v>
      </c>
      <c r="G35" t="s">
        <v>20</v>
      </c>
      <c r="I35" t="s">
        <v>10</v>
      </c>
      <c r="J35" t="s">
        <v>11</v>
      </c>
      <c r="K35" s="3">
        <v>49</v>
      </c>
      <c r="L35">
        <v>71</v>
      </c>
      <c r="M35">
        <v>3479</v>
      </c>
      <c r="X35" s="8">
        <v>43885</v>
      </c>
    </row>
    <row r="36" spans="1:24" x14ac:dyDescent="0.25">
      <c r="A36" s="4">
        <v>43866</v>
      </c>
      <c r="B36">
        <v>3104000344</v>
      </c>
      <c r="C36" t="s">
        <v>73</v>
      </c>
      <c r="D36" t="s">
        <v>202</v>
      </c>
      <c r="E36" t="s">
        <v>204</v>
      </c>
      <c r="F36" t="s">
        <v>41</v>
      </c>
      <c r="G36" t="s">
        <v>13</v>
      </c>
      <c r="H36" t="s">
        <v>7</v>
      </c>
      <c r="I36" t="s">
        <v>42</v>
      </c>
      <c r="J36" t="s">
        <v>43</v>
      </c>
      <c r="K36" s="3">
        <v>273</v>
      </c>
      <c r="L36">
        <v>87</v>
      </c>
      <c r="M36">
        <v>23751</v>
      </c>
      <c r="X36" s="7">
        <v>43886</v>
      </c>
    </row>
    <row r="37" spans="1:24" x14ac:dyDescent="0.25">
      <c r="A37" s="4">
        <v>43867</v>
      </c>
      <c r="B37">
        <v>3101533912</v>
      </c>
      <c r="C37" t="s">
        <v>104</v>
      </c>
      <c r="D37" t="s">
        <v>202</v>
      </c>
      <c r="E37" t="s">
        <v>204</v>
      </c>
      <c r="F37" t="s">
        <v>23</v>
      </c>
      <c r="G37" t="s">
        <v>6</v>
      </c>
      <c r="H37" t="s">
        <v>7</v>
      </c>
      <c r="I37" t="s">
        <v>24</v>
      </c>
      <c r="J37" t="s">
        <v>25</v>
      </c>
      <c r="K37" s="3">
        <v>178.5</v>
      </c>
      <c r="L37">
        <v>47</v>
      </c>
      <c r="M37">
        <v>8389.5</v>
      </c>
      <c r="X37" s="8">
        <v>43887</v>
      </c>
    </row>
    <row r="38" spans="1:24" x14ac:dyDescent="0.25">
      <c r="A38" s="4">
        <v>43867</v>
      </c>
      <c r="B38">
        <v>3101547682</v>
      </c>
      <c r="C38" t="s">
        <v>108</v>
      </c>
      <c r="D38" t="s">
        <v>188</v>
      </c>
      <c r="E38" t="s">
        <v>188</v>
      </c>
      <c r="F38" t="s">
        <v>19</v>
      </c>
      <c r="G38" t="s">
        <v>20</v>
      </c>
      <c r="H38" t="s">
        <v>7</v>
      </c>
      <c r="I38" t="s">
        <v>24</v>
      </c>
      <c r="J38" t="s">
        <v>25</v>
      </c>
      <c r="K38" s="3">
        <v>178.5</v>
      </c>
      <c r="L38">
        <v>41</v>
      </c>
      <c r="M38">
        <v>7318.5</v>
      </c>
      <c r="X38" s="8">
        <v>43888</v>
      </c>
    </row>
    <row r="39" spans="1:24" x14ac:dyDescent="0.25">
      <c r="A39" s="4">
        <v>43870</v>
      </c>
      <c r="B39">
        <v>3101527717</v>
      </c>
      <c r="C39" t="s">
        <v>97</v>
      </c>
      <c r="D39" t="s">
        <v>208</v>
      </c>
      <c r="E39" t="s">
        <v>209</v>
      </c>
      <c r="F39" t="s">
        <v>19</v>
      </c>
      <c r="G39" t="s">
        <v>20</v>
      </c>
      <c r="H39" t="s">
        <v>7</v>
      </c>
      <c r="J39" t="s">
        <v>4</v>
      </c>
      <c r="K39" s="3">
        <v>21</v>
      </c>
      <c r="L39">
        <v>51</v>
      </c>
      <c r="M39">
        <v>1071</v>
      </c>
      <c r="X39" s="7">
        <v>43890</v>
      </c>
    </row>
    <row r="40" spans="1:24" x14ac:dyDescent="0.25">
      <c r="A40" s="4">
        <v>43870</v>
      </c>
      <c r="B40">
        <v>3101517836</v>
      </c>
      <c r="C40" t="s">
        <v>85</v>
      </c>
      <c r="D40" t="s">
        <v>188</v>
      </c>
      <c r="E40" t="s">
        <v>191</v>
      </c>
      <c r="F40" t="s">
        <v>19</v>
      </c>
      <c r="I40" t="s">
        <v>18</v>
      </c>
      <c r="J40" t="s">
        <v>9</v>
      </c>
      <c r="K40" s="3">
        <v>644</v>
      </c>
      <c r="L40">
        <v>62</v>
      </c>
      <c r="M40">
        <v>39928</v>
      </c>
      <c r="X40" s="7">
        <v>43891</v>
      </c>
    </row>
    <row r="41" spans="1:24" x14ac:dyDescent="0.25">
      <c r="A41" s="4">
        <v>43870</v>
      </c>
      <c r="B41">
        <v>3101550904</v>
      </c>
      <c r="C41" t="s">
        <v>113</v>
      </c>
      <c r="D41" t="s">
        <v>220</v>
      </c>
      <c r="E41" t="s">
        <v>223</v>
      </c>
      <c r="F41" t="s">
        <v>33</v>
      </c>
      <c r="G41" t="s">
        <v>13</v>
      </c>
      <c r="I41" t="s">
        <v>21</v>
      </c>
      <c r="J41" t="s">
        <v>22</v>
      </c>
      <c r="K41" s="3">
        <v>128.79999999999998</v>
      </c>
      <c r="L41">
        <v>13</v>
      </c>
      <c r="M41">
        <v>1674.3999999999999</v>
      </c>
      <c r="X41" s="7">
        <v>43893</v>
      </c>
    </row>
    <row r="42" spans="1:24" x14ac:dyDescent="0.25">
      <c r="A42" s="4">
        <v>43872</v>
      </c>
      <c r="B42">
        <v>3101650324</v>
      </c>
      <c r="C42" t="s">
        <v>137</v>
      </c>
      <c r="D42" t="s">
        <v>188</v>
      </c>
      <c r="E42" t="s">
        <v>195</v>
      </c>
      <c r="F42" t="s">
        <v>33</v>
      </c>
      <c r="G42" t="s">
        <v>6</v>
      </c>
      <c r="H42" t="s">
        <v>14</v>
      </c>
      <c r="I42" t="s">
        <v>47</v>
      </c>
      <c r="J42" t="s">
        <v>11</v>
      </c>
      <c r="K42" s="3">
        <v>140</v>
      </c>
      <c r="L42">
        <v>97</v>
      </c>
      <c r="M42">
        <v>13580</v>
      </c>
      <c r="X42" s="7">
        <v>43895</v>
      </c>
    </row>
    <row r="43" spans="1:24" x14ac:dyDescent="0.25">
      <c r="A43" s="4">
        <v>43874</v>
      </c>
      <c r="B43">
        <v>3101545216</v>
      </c>
      <c r="C43" t="s">
        <v>116</v>
      </c>
      <c r="D43" t="s">
        <v>208</v>
      </c>
      <c r="E43" t="s">
        <v>211</v>
      </c>
      <c r="F43" t="s">
        <v>19</v>
      </c>
      <c r="I43" t="s">
        <v>17</v>
      </c>
      <c r="J43" t="s">
        <v>9</v>
      </c>
      <c r="K43" s="3">
        <v>252</v>
      </c>
      <c r="L43">
        <v>99</v>
      </c>
      <c r="M43">
        <v>24948</v>
      </c>
      <c r="X43" s="8">
        <v>43897</v>
      </c>
    </row>
    <row r="44" spans="1:24" x14ac:dyDescent="0.25">
      <c r="A44" s="4">
        <v>43875</v>
      </c>
      <c r="B44">
        <v>3101515729</v>
      </c>
      <c r="C44" t="s">
        <v>82</v>
      </c>
      <c r="D44" t="s">
        <v>212</v>
      </c>
      <c r="E44" t="s">
        <v>213</v>
      </c>
      <c r="F44" t="s">
        <v>32</v>
      </c>
      <c r="G44" t="s">
        <v>20</v>
      </c>
      <c r="I44" t="s">
        <v>10</v>
      </c>
      <c r="J44" t="s">
        <v>11</v>
      </c>
      <c r="K44" s="3">
        <v>35</v>
      </c>
      <c r="L44">
        <v>96</v>
      </c>
      <c r="M44">
        <v>3360</v>
      </c>
      <c r="X44" s="7">
        <v>43899</v>
      </c>
    </row>
    <row r="45" spans="1:24" x14ac:dyDescent="0.25">
      <c r="A45" s="4">
        <v>43876</v>
      </c>
      <c r="B45">
        <v>3101022642</v>
      </c>
      <c r="C45" t="s">
        <v>122</v>
      </c>
      <c r="D45" t="s">
        <v>220</v>
      </c>
      <c r="E45" t="s">
        <v>221</v>
      </c>
      <c r="F45" t="s">
        <v>23</v>
      </c>
      <c r="G45" t="s">
        <v>6</v>
      </c>
      <c r="H45" t="s">
        <v>7</v>
      </c>
      <c r="I45" t="s">
        <v>8</v>
      </c>
      <c r="J45" t="s">
        <v>9</v>
      </c>
      <c r="K45" s="3">
        <v>196</v>
      </c>
      <c r="L45">
        <v>21</v>
      </c>
      <c r="M45">
        <v>4116</v>
      </c>
      <c r="X45" s="8">
        <v>43902</v>
      </c>
    </row>
    <row r="46" spans="1:24" x14ac:dyDescent="0.25">
      <c r="A46" s="4">
        <v>43877</v>
      </c>
      <c r="B46">
        <v>3101510686</v>
      </c>
      <c r="C46" t="s">
        <v>89</v>
      </c>
      <c r="D46" t="s">
        <v>220</v>
      </c>
      <c r="E46" t="s">
        <v>222</v>
      </c>
      <c r="F46" t="s">
        <v>32</v>
      </c>
      <c r="G46" t="s">
        <v>20</v>
      </c>
      <c r="I46" t="s">
        <v>10</v>
      </c>
      <c r="J46" t="s">
        <v>11</v>
      </c>
      <c r="K46" s="3">
        <v>49</v>
      </c>
      <c r="L46">
        <v>20</v>
      </c>
      <c r="M46">
        <v>980</v>
      </c>
      <c r="X46" s="7">
        <v>43905</v>
      </c>
    </row>
    <row r="47" spans="1:24" x14ac:dyDescent="0.25">
      <c r="A47" s="4">
        <v>43878</v>
      </c>
      <c r="B47">
        <v>3101638402</v>
      </c>
      <c r="C47" t="s">
        <v>126</v>
      </c>
      <c r="D47" t="s">
        <v>212</v>
      </c>
      <c r="E47" t="s">
        <v>214</v>
      </c>
      <c r="F47" t="s">
        <v>32</v>
      </c>
      <c r="G47" t="s">
        <v>20</v>
      </c>
      <c r="H47" t="s">
        <v>14</v>
      </c>
      <c r="I47" t="s">
        <v>39</v>
      </c>
      <c r="J47" t="s">
        <v>40</v>
      </c>
      <c r="K47" s="3">
        <v>257.59999999999997</v>
      </c>
      <c r="L47">
        <v>66</v>
      </c>
      <c r="M47">
        <v>17001.599999999999</v>
      </c>
      <c r="X47" s="7">
        <v>43906</v>
      </c>
    </row>
    <row r="48" spans="1:24" x14ac:dyDescent="0.25">
      <c r="A48" s="4">
        <v>43879</v>
      </c>
      <c r="B48">
        <v>3101610856</v>
      </c>
      <c r="C48" t="s">
        <v>120</v>
      </c>
      <c r="D48" t="s">
        <v>212</v>
      </c>
      <c r="E48" t="s">
        <v>215</v>
      </c>
      <c r="F48" t="s">
        <v>32</v>
      </c>
      <c r="G48" t="s">
        <v>20</v>
      </c>
      <c r="H48" t="s">
        <v>14</v>
      </c>
      <c r="I48" t="s">
        <v>39</v>
      </c>
      <c r="J48" t="s">
        <v>40</v>
      </c>
      <c r="K48" s="3">
        <v>257.59999999999997</v>
      </c>
      <c r="L48">
        <v>86</v>
      </c>
      <c r="M48">
        <v>22153.599999999999</v>
      </c>
      <c r="X48" s="7">
        <v>43907</v>
      </c>
    </row>
    <row r="49" spans="1:24" x14ac:dyDescent="0.25">
      <c r="A49" s="4">
        <v>43880</v>
      </c>
      <c r="B49">
        <v>3101551418</v>
      </c>
      <c r="C49" t="s">
        <v>110</v>
      </c>
      <c r="D49" t="s">
        <v>220</v>
      </c>
      <c r="E49" t="s">
        <v>221</v>
      </c>
      <c r="F49" t="s">
        <v>29</v>
      </c>
      <c r="G49" t="s">
        <v>20</v>
      </c>
      <c r="H49" t="s">
        <v>7</v>
      </c>
      <c r="I49" t="s">
        <v>16</v>
      </c>
      <c r="J49" t="s">
        <v>11</v>
      </c>
      <c r="K49" s="3">
        <v>742</v>
      </c>
      <c r="L49">
        <v>16</v>
      </c>
      <c r="M49">
        <v>11872</v>
      </c>
      <c r="X49" s="8">
        <v>43908</v>
      </c>
    </row>
    <row r="50" spans="1:24" x14ac:dyDescent="0.25">
      <c r="A50" s="4">
        <v>43882</v>
      </c>
      <c r="B50">
        <v>3101548342</v>
      </c>
      <c r="C50" t="s">
        <v>119</v>
      </c>
      <c r="D50" t="s">
        <v>212</v>
      </c>
      <c r="E50" t="s">
        <v>213</v>
      </c>
      <c r="F50" t="s">
        <v>32</v>
      </c>
      <c r="G50" t="s">
        <v>20</v>
      </c>
      <c r="H50" t="s">
        <v>14</v>
      </c>
      <c r="I50" t="s">
        <v>52</v>
      </c>
      <c r="J50" t="s">
        <v>53</v>
      </c>
      <c r="K50" s="3">
        <v>298.90000000000003</v>
      </c>
      <c r="L50">
        <v>97</v>
      </c>
      <c r="M50">
        <v>28993.300000000003</v>
      </c>
      <c r="X50" s="8">
        <v>43915</v>
      </c>
    </row>
    <row r="51" spans="1:24" x14ac:dyDescent="0.25">
      <c r="A51" s="4">
        <v>43882</v>
      </c>
      <c r="B51">
        <v>3104000329</v>
      </c>
      <c r="C51" t="s">
        <v>71</v>
      </c>
      <c r="D51" t="s">
        <v>208</v>
      </c>
      <c r="E51" t="s">
        <v>210</v>
      </c>
      <c r="F51" t="s">
        <v>32</v>
      </c>
      <c r="G51" t="s">
        <v>20</v>
      </c>
      <c r="H51" t="s">
        <v>14</v>
      </c>
      <c r="I51" t="s">
        <v>27</v>
      </c>
      <c r="J51" t="s">
        <v>28</v>
      </c>
      <c r="K51" s="3">
        <v>135.1</v>
      </c>
      <c r="L51">
        <v>43</v>
      </c>
      <c r="M51">
        <v>5809.3</v>
      </c>
      <c r="X51" s="7">
        <v>43916</v>
      </c>
    </row>
    <row r="52" spans="1:24" x14ac:dyDescent="0.25">
      <c r="A52" s="4">
        <v>43882</v>
      </c>
      <c r="B52">
        <v>3102545003</v>
      </c>
      <c r="C52" t="s">
        <v>114</v>
      </c>
      <c r="D52" t="s">
        <v>220</v>
      </c>
      <c r="E52" t="s">
        <v>223</v>
      </c>
      <c r="F52" t="s">
        <v>32</v>
      </c>
      <c r="G52" t="s">
        <v>20</v>
      </c>
      <c r="I52" t="s">
        <v>10</v>
      </c>
      <c r="J52" t="s">
        <v>11</v>
      </c>
      <c r="K52" s="3">
        <v>49</v>
      </c>
      <c r="L52">
        <v>74</v>
      </c>
      <c r="M52">
        <v>3626</v>
      </c>
      <c r="X52" s="8">
        <v>43918</v>
      </c>
    </row>
    <row r="53" spans="1:24" x14ac:dyDescent="0.25">
      <c r="A53" s="4">
        <v>43883</v>
      </c>
      <c r="B53">
        <v>3105210534</v>
      </c>
      <c r="C53" t="s">
        <v>67</v>
      </c>
      <c r="D53" t="s">
        <v>220</v>
      </c>
      <c r="E53" t="s">
        <v>223</v>
      </c>
      <c r="F53" t="s">
        <v>32</v>
      </c>
      <c r="G53" t="s">
        <v>20</v>
      </c>
      <c r="I53" t="s">
        <v>34</v>
      </c>
      <c r="J53" t="s">
        <v>9</v>
      </c>
      <c r="K53" s="3">
        <v>41.86</v>
      </c>
      <c r="L53">
        <v>100</v>
      </c>
      <c r="M53">
        <v>4186</v>
      </c>
      <c r="X53" s="7">
        <v>43920</v>
      </c>
    </row>
    <row r="54" spans="1:24" x14ac:dyDescent="0.25">
      <c r="A54" s="4">
        <v>43884</v>
      </c>
      <c r="B54">
        <v>3102652516</v>
      </c>
      <c r="C54" t="s">
        <v>133</v>
      </c>
      <c r="D54" t="s">
        <v>212</v>
      </c>
      <c r="E54" t="s">
        <v>215</v>
      </c>
      <c r="F54" t="s">
        <v>12</v>
      </c>
      <c r="G54" t="s">
        <v>13</v>
      </c>
      <c r="H54" t="s">
        <v>14</v>
      </c>
      <c r="I54" t="s">
        <v>55</v>
      </c>
      <c r="J54" t="s">
        <v>56</v>
      </c>
      <c r="K54" s="3">
        <v>98</v>
      </c>
      <c r="L54">
        <v>42</v>
      </c>
      <c r="M54">
        <v>4116</v>
      </c>
      <c r="X54" s="8">
        <v>43922</v>
      </c>
    </row>
    <row r="55" spans="1:24" x14ac:dyDescent="0.25">
      <c r="A55" s="4">
        <v>43885</v>
      </c>
      <c r="B55">
        <v>3101519616</v>
      </c>
      <c r="C55" t="s">
        <v>87</v>
      </c>
      <c r="D55" t="s">
        <v>216</v>
      </c>
      <c r="E55" t="s">
        <v>217</v>
      </c>
      <c r="F55" t="s">
        <v>32</v>
      </c>
      <c r="G55" t="s">
        <v>20</v>
      </c>
      <c r="H55" t="s">
        <v>14</v>
      </c>
      <c r="I55" t="s">
        <v>27</v>
      </c>
      <c r="J55" t="s">
        <v>28</v>
      </c>
      <c r="K55" s="3">
        <v>26</v>
      </c>
      <c r="L55">
        <v>49</v>
      </c>
      <c r="M55">
        <v>1274</v>
      </c>
      <c r="X55" s="8">
        <v>43923</v>
      </c>
    </row>
    <row r="56" spans="1:24" x14ac:dyDescent="0.25">
      <c r="A56" s="4">
        <v>43886</v>
      </c>
      <c r="B56">
        <v>3101638544</v>
      </c>
      <c r="C56" t="s">
        <v>127</v>
      </c>
      <c r="D56" t="s">
        <v>220</v>
      </c>
      <c r="E56" t="s">
        <v>222</v>
      </c>
      <c r="F56" t="s">
        <v>23</v>
      </c>
      <c r="G56" t="s">
        <v>6</v>
      </c>
      <c r="H56" t="s">
        <v>7</v>
      </c>
      <c r="I56" t="s">
        <v>8</v>
      </c>
      <c r="J56" t="s">
        <v>9</v>
      </c>
      <c r="K56" s="3">
        <v>196</v>
      </c>
      <c r="L56">
        <v>42</v>
      </c>
      <c r="M56">
        <v>8232</v>
      </c>
      <c r="X56" s="8">
        <v>43924</v>
      </c>
    </row>
    <row r="57" spans="1:24" x14ac:dyDescent="0.25">
      <c r="A57" s="4">
        <v>43887</v>
      </c>
      <c r="B57">
        <v>3101645519</v>
      </c>
      <c r="C57" t="s">
        <v>131</v>
      </c>
      <c r="D57" t="s">
        <v>202</v>
      </c>
      <c r="E57" t="s">
        <v>205</v>
      </c>
      <c r="F57" t="s">
        <v>33</v>
      </c>
      <c r="G57" t="s">
        <v>13</v>
      </c>
      <c r="I57" t="s">
        <v>37</v>
      </c>
      <c r="J57" t="s">
        <v>38</v>
      </c>
      <c r="K57" s="3">
        <v>308</v>
      </c>
      <c r="L57">
        <v>80</v>
      </c>
      <c r="M57">
        <v>24640</v>
      </c>
      <c r="X57" s="8">
        <v>43925</v>
      </c>
    </row>
    <row r="58" spans="1:24" x14ac:dyDescent="0.25">
      <c r="A58" s="4">
        <v>43887</v>
      </c>
      <c r="B58">
        <v>3105210534</v>
      </c>
      <c r="C58" t="s">
        <v>67</v>
      </c>
      <c r="D58" t="s">
        <v>188</v>
      </c>
      <c r="E58" t="s">
        <v>190</v>
      </c>
      <c r="F58" t="s">
        <v>19</v>
      </c>
      <c r="G58" t="s">
        <v>6</v>
      </c>
      <c r="H58" t="s">
        <v>7</v>
      </c>
      <c r="I58" t="s">
        <v>30</v>
      </c>
      <c r="J58" t="s">
        <v>31</v>
      </c>
      <c r="K58" s="3">
        <v>560</v>
      </c>
      <c r="L58">
        <v>48</v>
      </c>
      <c r="M58">
        <v>26880</v>
      </c>
      <c r="X58" s="7">
        <v>43926</v>
      </c>
    </row>
    <row r="59" spans="1:24" x14ac:dyDescent="0.25">
      <c r="A59" s="4">
        <v>43888</v>
      </c>
      <c r="B59">
        <v>3101517806</v>
      </c>
      <c r="C59" t="s">
        <v>84</v>
      </c>
      <c r="D59" t="s">
        <v>216</v>
      </c>
      <c r="E59" t="s">
        <v>217</v>
      </c>
      <c r="F59" t="s">
        <v>5</v>
      </c>
      <c r="G59" t="s">
        <v>6</v>
      </c>
      <c r="H59" t="s">
        <v>26</v>
      </c>
      <c r="I59" t="s">
        <v>27</v>
      </c>
      <c r="J59" t="s">
        <v>28</v>
      </c>
      <c r="K59" s="3">
        <v>135.1</v>
      </c>
      <c r="L59">
        <v>95</v>
      </c>
      <c r="M59">
        <v>12834.5</v>
      </c>
      <c r="X59" s="8">
        <v>43927</v>
      </c>
    </row>
    <row r="60" spans="1:24" x14ac:dyDescent="0.25">
      <c r="A60" s="4">
        <v>43890</v>
      </c>
      <c r="B60">
        <v>3104000343</v>
      </c>
      <c r="C60" t="s">
        <v>72</v>
      </c>
      <c r="D60" t="s">
        <v>216</v>
      </c>
      <c r="E60" t="s">
        <v>217</v>
      </c>
      <c r="F60" t="s">
        <v>5</v>
      </c>
      <c r="G60" t="s">
        <v>6</v>
      </c>
      <c r="H60" t="s">
        <v>26</v>
      </c>
      <c r="I60" t="s">
        <v>30</v>
      </c>
      <c r="J60" t="s">
        <v>31</v>
      </c>
      <c r="K60" s="3">
        <v>560</v>
      </c>
      <c r="L60">
        <v>71</v>
      </c>
      <c r="M60">
        <v>39760</v>
      </c>
      <c r="X60" s="8">
        <v>43929</v>
      </c>
    </row>
    <row r="61" spans="1:24" x14ac:dyDescent="0.25">
      <c r="A61" s="4">
        <v>43890</v>
      </c>
      <c r="B61">
        <v>3101533912</v>
      </c>
      <c r="C61" t="s">
        <v>104</v>
      </c>
      <c r="D61" t="s">
        <v>220</v>
      </c>
      <c r="E61" t="s">
        <v>223</v>
      </c>
      <c r="F61" t="s">
        <v>32</v>
      </c>
      <c r="G61" t="s">
        <v>20</v>
      </c>
      <c r="H61" t="s">
        <v>14</v>
      </c>
      <c r="I61" t="s">
        <v>39</v>
      </c>
      <c r="J61" t="s">
        <v>40</v>
      </c>
      <c r="K61" s="3">
        <v>257.59999999999997</v>
      </c>
      <c r="L61">
        <v>10</v>
      </c>
      <c r="M61">
        <v>2575.9999999999995</v>
      </c>
      <c r="X61" s="8">
        <v>43930</v>
      </c>
    </row>
    <row r="62" spans="1:24" x14ac:dyDescent="0.25">
      <c r="A62" s="4">
        <v>43891</v>
      </c>
      <c r="B62">
        <v>3101530354</v>
      </c>
      <c r="C62" t="s">
        <v>98</v>
      </c>
      <c r="D62" t="s">
        <v>220</v>
      </c>
      <c r="E62" t="s">
        <v>221</v>
      </c>
      <c r="F62" t="s">
        <v>29</v>
      </c>
      <c r="G62" t="s">
        <v>6</v>
      </c>
      <c r="H62" t="s">
        <v>14</v>
      </c>
      <c r="I62" t="s">
        <v>30</v>
      </c>
      <c r="J62" t="s">
        <v>31</v>
      </c>
      <c r="K62" s="3">
        <v>560</v>
      </c>
      <c r="L62">
        <v>63</v>
      </c>
      <c r="M62">
        <v>35280</v>
      </c>
      <c r="X62" s="7">
        <v>43931</v>
      </c>
    </row>
    <row r="63" spans="1:24" x14ac:dyDescent="0.25">
      <c r="A63" s="4">
        <v>43891</v>
      </c>
      <c r="B63">
        <v>3012717945</v>
      </c>
      <c r="C63" t="s">
        <v>180</v>
      </c>
      <c r="D63" t="s">
        <v>212</v>
      </c>
      <c r="E63" t="s">
        <v>214</v>
      </c>
      <c r="F63" t="s">
        <v>32</v>
      </c>
      <c r="G63" t="s">
        <v>20</v>
      </c>
      <c r="I63" t="s">
        <v>10</v>
      </c>
      <c r="J63" t="s">
        <v>11</v>
      </c>
      <c r="K63" s="3">
        <v>49</v>
      </c>
      <c r="L63">
        <v>31</v>
      </c>
      <c r="M63">
        <v>1519</v>
      </c>
      <c r="X63" s="8">
        <v>43932</v>
      </c>
    </row>
    <row r="64" spans="1:24" x14ac:dyDescent="0.25">
      <c r="A64" s="4">
        <v>43891</v>
      </c>
      <c r="B64">
        <v>3101513185</v>
      </c>
      <c r="C64" t="s">
        <v>80</v>
      </c>
      <c r="D64" t="s">
        <v>202</v>
      </c>
      <c r="E64" t="s">
        <v>206</v>
      </c>
      <c r="F64" t="s">
        <v>33</v>
      </c>
      <c r="G64" t="s">
        <v>6</v>
      </c>
      <c r="H64" t="s">
        <v>14</v>
      </c>
      <c r="I64" t="s">
        <v>47</v>
      </c>
      <c r="J64" t="s">
        <v>11</v>
      </c>
      <c r="K64" s="3">
        <v>140</v>
      </c>
      <c r="L64">
        <v>59</v>
      </c>
      <c r="M64">
        <v>8260</v>
      </c>
      <c r="X64" s="7">
        <v>43933</v>
      </c>
    </row>
    <row r="65" spans="1:24" x14ac:dyDescent="0.25">
      <c r="A65" s="4">
        <v>43891</v>
      </c>
      <c r="B65">
        <v>3102632048</v>
      </c>
      <c r="C65" t="s">
        <v>124</v>
      </c>
      <c r="D65" t="s">
        <v>188</v>
      </c>
      <c r="E65" t="s">
        <v>188</v>
      </c>
      <c r="F65" t="s">
        <v>19</v>
      </c>
      <c r="G65" t="s">
        <v>6</v>
      </c>
      <c r="H65" t="s">
        <v>7</v>
      </c>
      <c r="I65" t="s">
        <v>30</v>
      </c>
      <c r="J65" t="s">
        <v>31</v>
      </c>
      <c r="K65" s="3">
        <v>560</v>
      </c>
      <c r="L65">
        <v>52</v>
      </c>
      <c r="M65">
        <v>29120</v>
      </c>
      <c r="X65" s="8">
        <v>43934</v>
      </c>
    </row>
    <row r="66" spans="1:24" x14ac:dyDescent="0.25">
      <c r="A66" s="4">
        <v>43893</v>
      </c>
      <c r="B66">
        <v>3012679399</v>
      </c>
      <c r="C66" t="s">
        <v>152</v>
      </c>
      <c r="D66" t="s">
        <v>220</v>
      </c>
      <c r="E66" t="s">
        <v>222</v>
      </c>
      <c r="F66" t="s">
        <v>29</v>
      </c>
      <c r="G66" t="s">
        <v>6</v>
      </c>
      <c r="H66" t="s">
        <v>14</v>
      </c>
      <c r="I66" t="s">
        <v>8</v>
      </c>
      <c r="J66" t="s">
        <v>9</v>
      </c>
      <c r="K66" s="3">
        <v>196</v>
      </c>
      <c r="L66">
        <v>84</v>
      </c>
      <c r="M66">
        <v>16464</v>
      </c>
      <c r="X66" s="7">
        <v>43937</v>
      </c>
    </row>
    <row r="67" spans="1:24" x14ac:dyDescent="0.25">
      <c r="A67" s="4">
        <v>43893</v>
      </c>
      <c r="B67">
        <v>3101534904</v>
      </c>
      <c r="C67" t="s">
        <v>100</v>
      </c>
      <c r="D67" t="s">
        <v>212</v>
      </c>
      <c r="E67" t="s">
        <v>214</v>
      </c>
      <c r="F67" t="s">
        <v>19</v>
      </c>
      <c r="G67" t="s">
        <v>6</v>
      </c>
      <c r="H67" t="s">
        <v>7</v>
      </c>
      <c r="I67" t="s">
        <v>21</v>
      </c>
      <c r="J67" t="s">
        <v>22</v>
      </c>
      <c r="K67" s="3">
        <v>128.79999999999998</v>
      </c>
      <c r="L67">
        <v>100</v>
      </c>
      <c r="M67">
        <v>12879.999999999998</v>
      </c>
      <c r="X67" s="7">
        <v>43938</v>
      </c>
    </row>
    <row r="68" spans="1:24" x14ac:dyDescent="0.25">
      <c r="A68" s="4">
        <v>43895</v>
      </c>
      <c r="B68">
        <v>3101640432</v>
      </c>
      <c r="C68" t="s">
        <v>130</v>
      </c>
      <c r="D68" t="s">
        <v>188</v>
      </c>
      <c r="E68" t="s">
        <v>192</v>
      </c>
      <c r="F68" t="s">
        <v>12</v>
      </c>
      <c r="G68" t="s">
        <v>13</v>
      </c>
      <c r="H68" t="s">
        <v>14</v>
      </c>
      <c r="I68" t="s">
        <v>55</v>
      </c>
      <c r="J68" t="s">
        <v>56</v>
      </c>
      <c r="K68" s="3">
        <v>98</v>
      </c>
      <c r="L68">
        <v>76</v>
      </c>
      <c r="M68">
        <v>7448</v>
      </c>
      <c r="X68" s="8">
        <v>43939</v>
      </c>
    </row>
    <row r="69" spans="1:24" x14ac:dyDescent="0.25">
      <c r="A69" s="4">
        <v>43897</v>
      </c>
      <c r="B69">
        <v>3101527717</v>
      </c>
      <c r="C69" t="s">
        <v>97</v>
      </c>
      <c r="D69" t="s">
        <v>216</v>
      </c>
      <c r="E69" t="s">
        <v>219</v>
      </c>
      <c r="F69" t="s">
        <v>12</v>
      </c>
      <c r="G69" t="s">
        <v>13</v>
      </c>
      <c r="H69" t="s">
        <v>14</v>
      </c>
      <c r="I69" t="s">
        <v>15</v>
      </c>
      <c r="J69" t="s">
        <v>11</v>
      </c>
      <c r="K69" s="3">
        <v>420</v>
      </c>
      <c r="L69">
        <v>100</v>
      </c>
      <c r="M69">
        <v>42000</v>
      </c>
      <c r="X69" s="8">
        <v>43940</v>
      </c>
    </row>
    <row r="70" spans="1:24" x14ac:dyDescent="0.25">
      <c r="A70" s="4">
        <v>43899</v>
      </c>
      <c r="B70">
        <v>3101022642</v>
      </c>
      <c r="C70" t="s">
        <v>122</v>
      </c>
      <c r="D70" t="s">
        <v>208</v>
      </c>
      <c r="E70" t="s">
        <v>210</v>
      </c>
      <c r="F70" t="s">
        <v>19</v>
      </c>
      <c r="G70" t="s">
        <v>6</v>
      </c>
      <c r="H70" t="s">
        <v>7</v>
      </c>
      <c r="I70" t="s">
        <v>21</v>
      </c>
      <c r="J70" t="s">
        <v>22</v>
      </c>
      <c r="K70" s="3">
        <v>128.79999999999998</v>
      </c>
      <c r="L70">
        <v>54</v>
      </c>
      <c r="M70">
        <v>6955.1999999999989</v>
      </c>
      <c r="X70" s="8">
        <v>43942</v>
      </c>
    </row>
    <row r="71" spans="1:24" x14ac:dyDescent="0.25">
      <c r="A71" s="4">
        <v>43902</v>
      </c>
      <c r="B71">
        <v>3101547682</v>
      </c>
      <c r="C71" t="s">
        <v>108</v>
      </c>
      <c r="D71" t="s">
        <v>188</v>
      </c>
      <c r="E71" t="s">
        <v>190</v>
      </c>
      <c r="F71" t="s">
        <v>19</v>
      </c>
      <c r="I71" t="s">
        <v>17</v>
      </c>
      <c r="J71" t="s">
        <v>9</v>
      </c>
      <c r="K71" s="3">
        <v>252</v>
      </c>
      <c r="L71">
        <v>29</v>
      </c>
      <c r="M71">
        <v>7308</v>
      </c>
      <c r="X71" s="8">
        <v>43943</v>
      </c>
    </row>
    <row r="72" spans="1:24" x14ac:dyDescent="0.25">
      <c r="A72" s="4">
        <v>43905</v>
      </c>
      <c r="B72">
        <v>3012717823</v>
      </c>
      <c r="C72" t="s">
        <v>179</v>
      </c>
      <c r="D72" t="s">
        <v>202</v>
      </c>
      <c r="E72" t="s">
        <v>206</v>
      </c>
      <c r="F72" t="s">
        <v>33</v>
      </c>
      <c r="G72" t="s">
        <v>13</v>
      </c>
      <c r="I72" t="s">
        <v>21</v>
      </c>
      <c r="J72" t="s">
        <v>22</v>
      </c>
      <c r="K72" s="3">
        <v>128.79999999999998</v>
      </c>
      <c r="L72">
        <v>96</v>
      </c>
      <c r="M72">
        <v>12364.8</v>
      </c>
      <c r="X72" s="7">
        <v>43944</v>
      </c>
    </row>
    <row r="73" spans="1:24" x14ac:dyDescent="0.25">
      <c r="A73" s="4">
        <v>43905</v>
      </c>
      <c r="B73">
        <v>3012616779</v>
      </c>
      <c r="C73" t="s">
        <v>121</v>
      </c>
      <c r="D73" t="s">
        <v>208</v>
      </c>
      <c r="E73" t="s">
        <v>210</v>
      </c>
      <c r="F73" t="s">
        <v>19</v>
      </c>
      <c r="G73" t="s">
        <v>6</v>
      </c>
      <c r="H73" t="s">
        <v>7</v>
      </c>
      <c r="I73" t="s">
        <v>30</v>
      </c>
      <c r="J73" t="s">
        <v>31</v>
      </c>
      <c r="K73" s="3">
        <v>560</v>
      </c>
      <c r="L73">
        <v>78</v>
      </c>
      <c r="M73">
        <v>43680</v>
      </c>
      <c r="X73" s="8">
        <v>43945</v>
      </c>
    </row>
    <row r="74" spans="1:24" x14ac:dyDescent="0.25">
      <c r="A74" s="4">
        <v>43906</v>
      </c>
      <c r="B74">
        <v>3101510951</v>
      </c>
      <c r="C74" t="s">
        <v>91</v>
      </c>
      <c r="D74" t="s">
        <v>220</v>
      </c>
      <c r="E74" t="s">
        <v>223</v>
      </c>
      <c r="F74" t="s">
        <v>19</v>
      </c>
      <c r="I74" t="s">
        <v>17</v>
      </c>
      <c r="J74" t="s">
        <v>9</v>
      </c>
      <c r="K74" s="3">
        <v>252</v>
      </c>
      <c r="L74">
        <v>22</v>
      </c>
      <c r="M74">
        <v>5544</v>
      </c>
      <c r="X74" s="7">
        <v>43946</v>
      </c>
    </row>
    <row r="75" spans="1:24" x14ac:dyDescent="0.25">
      <c r="A75" s="4">
        <v>43906</v>
      </c>
      <c r="B75">
        <v>3102545180</v>
      </c>
      <c r="C75" t="s">
        <v>115</v>
      </c>
      <c r="D75" t="s">
        <v>220</v>
      </c>
      <c r="E75" t="s">
        <v>223</v>
      </c>
      <c r="F75" t="s">
        <v>19</v>
      </c>
      <c r="G75" t="s">
        <v>20</v>
      </c>
      <c r="I75" t="s">
        <v>39</v>
      </c>
      <c r="J75" t="s">
        <v>40</v>
      </c>
      <c r="K75" s="3">
        <v>257.59999999999997</v>
      </c>
      <c r="L75">
        <v>23</v>
      </c>
      <c r="M75">
        <v>5924.7999999999993</v>
      </c>
      <c r="X75" s="7">
        <v>43947</v>
      </c>
    </row>
    <row r="76" spans="1:24" x14ac:dyDescent="0.25">
      <c r="A76" s="4">
        <v>43907</v>
      </c>
      <c r="B76">
        <v>3101537749</v>
      </c>
      <c r="C76" t="s">
        <v>105</v>
      </c>
      <c r="D76" t="s">
        <v>208</v>
      </c>
      <c r="E76" t="s">
        <v>210</v>
      </c>
      <c r="F76" t="s">
        <v>23</v>
      </c>
      <c r="G76" t="s">
        <v>6</v>
      </c>
      <c r="H76" t="s">
        <v>7</v>
      </c>
      <c r="I76" t="s">
        <v>8</v>
      </c>
      <c r="J76" t="s">
        <v>9</v>
      </c>
      <c r="K76" s="3">
        <v>196</v>
      </c>
      <c r="L76">
        <v>78</v>
      </c>
      <c r="M76">
        <v>15288</v>
      </c>
      <c r="X76" s="7">
        <v>43948</v>
      </c>
    </row>
    <row r="77" spans="1:24" x14ac:dyDescent="0.25">
      <c r="A77" s="4">
        <v>43908</v>
      </c>
      <c r="B77">
        <v>3102505090</v>
      </c>
      <c r="C77" t="s">
        <v>66</v>
      </c>
      <c r="D77" t="s">
        <v>188</v>
      </c>
      <c r="E77" t="s">
        <v>188</v>
      </c>
      <c r="F77" t="s">
        <v>12</v>
      </c>
      <c r="G77" t="s">
        <v>13</v>
      </c>
      <c r="H77" t="s">
        <v>14</v>
      </c>
      <c r="I77" t="s">
        <v>15</v>
      </c>
      <c r="J77" t="s">
        <v>11</v>
      </c>
      <c r="K77" s="3">
        <v>14</v>
      </c>
      <c r="L77">
        <v>57</v>
      </c>
      <c r="M77">
        <v>798</v>
      </c>
      <c r="X77" s="8">
        <v>43951</v>
      </c>
    </row>
    <row r="78" spans="1:24" x14ac:dyDescent="0.25">
      <c r="A78" s="4">
        <v>43908</v>
      </c>
      <c r="B78">
        <v>3101510686</v>
      </c>
      <c r="C78" t="s">
        <v>89</v>
      </c>
      <c r="D78" t="s">
        <v>220</v>
      </c>
      <c r="E78" t="s">
        <v>221</v>
      </c>
      <c r="F78" t="s">
        <v>41</v>
      </c>
      <c r="G78" t="s">
        <v>13</v>
      </c>
      <c r="H78" t="s">
        <v>7</v>
      </c>
      <c r="I78" t="s">
        <v>42</v>
      </c>
      <c r="J78" t="s">
        <v>43</v>
      </c>
      <c r="K78" s="3">
        <v>33</v>
      </c>
      <c r="L78">
        <v>8</v>
      </c>
      <c r="M78">
        <v>264</v>
      </c>
      <c r="X78" s="7">
        <v>43952</v>
      </c>
    </row>
    <row r="79" spans="1:24" x14ac:dyDescent="0.25">
      <c r="A79" s="4">
        <v>43915</v>
      </c>
      <c r="B79">
        <v>3102545003</v>
      </c>
      <c r="C79" t="s">
        <v>114</v>
      </c>
      <c r="D79" t="s">
        <v>220</v>
      </c>
      <c r="E79" t="s">
        <v>223</v>
      </c>
      <c r="F79" t="s">
        <v>32</v>
      </c>
      <c r="G79" t="s">
        <v>20</v>
      </c>
      <c r="I79" t="s">
        <v>30</v>
      </c>
      <c r="J79" t="s">
        <v>31</v>
      </c>
      <c r="K79" s="3">
        <v>560</v>
      </c>
      <c r="L79">
        <v>60</v>
      </c>
      <c r="M79">
        <v>33600</v>
      </c>
      <c r="X79" s="7">
        <v>43953</v>
      </c>
    </row>
    <row r="80" spans="1:24" x14ac:dyDescent="0.25">
      <c r="A80" s="4">
        <v>43916</v>
      </c>
      <c r="B80">
        <v>3101638402</v>
      </c>
      <c r="C80" t="s">
        <v>126</v>
      </c>
      <c r="D80" t="s">
        <v>208</v>
      </c>
      <c r="E80" t="s">
        <v>209</v>
      </c>
      <c r="F80" t="s">
        <v>19</v>
      </c>
      <c r="G80" t="s">
        <v>20</v>
      </c>
      <c r="H80" t="s">
        <v>14</v>
      </c>
      <c r="I80" t="s">
        <v>44</v>
      </c>
      <c r="J80" t="s">
        <v>45</v>
      </c>
      <c r="K80" s="3">
        <v>487.19999999999993</v>
      </c>
      <c r="L80">
        <v>22</v>
      </c>
      <c r="M80">
        <v>10718.399999999998</v>
      </c>
      <c r="X80" s="8">
        <v>43954</v>
      </c>
    </row>
    <row r="81" spans="1:24" x14ac:dyDescent="0.25">
      <c r="A81" s="4">
        <v>43918</v>
      </c>
      <c r="B81">
        <v>3101517806</v>
      </c>
      <c r="C81" t="s">
        <v>84</v>
      </c>
      <c r="D81" t="s">
        <v>188</v>
      </c>
      <c r="E81" t="s">
        <v>191</v>
      </c>
      <c r="F81" t="s">
        <v>19</v>
      </c>
      <c r="I81" t="s">
        <v>17</v>
      </c>
      <c r="J81" t="s">
        <v>9</v>
      </c>
      <c r="K81" s="3">
        <v>50</v>
      </c>
      <c r="L81">
        <v>75</v>
      </c>
      <c r="M81">
        <v>3750</v>
      </c>
      <c r="X81" s="7">
        <v>43958</v>
      </c>
    </row>
    <row r="82" spans="1:24" x14ac:dyDescent="0.25">
      <c r="A82" s="4">
        <v>43920</v>
      </c>
      <c r="B82">
        <v>3101547865</v>
      </c>
      <c r="C82" t="s">
        <v>109</v>
      </c>
      <c r="D82" t="s">
        <v>220</v>
      </c>
      <c r="E82" t="s">
        <v>221</v>
      </c>
      <c r="F82" t="s">
        <v>29</v>
      </c>
      <c r="G82" t="s">
        <v>20</v>
      </c>
      <c r="H82" t="s">
        <v>7</v>
      </c>
      <c r="I82" t="s">
        <v>15</v>
      </c>
      <c r="J82" t="s">
        <v>11</v>
      </c>
      <c r="K82" s="3">
        <v>420</v>
      </c>
      <c r="L82">
        <v>96</v>
      </c>
      <c r="M82">
        <v>40320</v>
      </c>
      <c r="X82" s="8">
        <v>43959</v>
      </c>
    </row>
    <row r="83" spans="1:24" x14ac:dyDescent="0.25">
      <c r="A83" s="4">
        <v>43922</v>
      </c>
      <c r="B83">
        <v>3101551447</v>
      </c>
      <c r="C83" t="s">
        <v>111</v>
      </c>
      <c r="D83" t="s">
        <v>188</v>
      </c>
      <c r="E83" t="s">
        <v>188</v>
      </c>
      <c r="F83" t="s">
        <v>12</v>
      </c>
      <c r="I83" t="s">
        <v>50</v>
      </c>
      <c r="J83" t="s">
        <v>43</v>
      </c>
      <c r="K83" s="3">
        <v>532</v>
      </c>
      <c r="L83">
        <v>96</v>
      </c>
      <c r="M83">
        <v>51072</v>
      </c>
      <c r="X83" s="7">
        <v>43961</v>
      </c>
    </row>
    <row r="84" spans="1:24" x14ac:dyDescent="0.25">
      <c r="A84" s="4">
        <v>43922</v>
      </c>
      <c r="B84">
        <v>3101515409</v>
      </c>
      <c r="C84" t="s">
        <v>81</v>
      </c>
      <c r="D84" t="s">
        <v>208</v>
      </c>
      <c r="E84" t="s">
        <v>211</v>
      </c>
      <c r="F84" t="s">
        <v>32</v>
      </c>
      <c r="G84" t="s">
        <v>20</v>
      </c>
      <c r="H84" t="s">
        <v>14</v>
      </c>
      <c r="I84" t="s">
        <v>39</v>
      </c>
      <c r="J84" t="s">
        <v>40</v>
      </c>
      <c r="K84" s="3">
        <v>257.59999999999997</v>
      </c>
      <c r="L84">
        <v>64</v>
      </c>
      <c r="M84">
        <v>16486.399999999998</v>
      </c>
      <c r="X84" s="8">
        <v>43962</v>
      </c>
    </row>
    <row r="85" spans="1:24" x14ac:dyDescent="0.25">
      <c r="A85" s="4">
        <v>43923</v>
      </c>
      <c r="B85">
        <v>3101536386</v>
      </c>
      <c r="C85" t="s">
        <v>101</v>
      </c>
      <c r="D85" t="s">
        <v>202</v>
      </c>
      <c r="E85" t="s">
        <v>205</v>
      </c>
      <c r="F85" t="s">
        <v>33</v>
      </c>
      <c r="G85" t="s">
        <v>6</v>
      </c>
      <c r="H85" t="s">
        <v>14</v>
      </c>
      <c r="I85" t="s">
        <v>34</v>
      </c>
      <c r="J85" t="s">
        <v>9</v>
      </c>
      <c r="K85" s="3">
        <v>41.86</v>
      </c>
      <c r="L85">
        <v>35</v>
      </c>
      <c r="M85">
        <v>1465.1</v>
      </c>
      <c r="X85" s="7">
        <v>43963</v>
      </c>
    </row>
    <row r="86" spans="1:24" x14ac:dyDescent="0.25">
      <c r="A86" s="4">
        <v>43923</v>
      </c>
      <c r="B86">
        <v>3101541674</v>
      </c>
      <c r="C86" t="s">
        <v>102</v>
      </c>
      <c r="D86" t="s">
        <v>208</v>
      </c>
      <c r="E86" t="s">
        <v>209</v>
      </c>
      <c r="F86" t="s">
        <v>19</v>
      </c>
      <c r="I86" t="s">
        <v>18</v>
      </c>
      <c r="J86" t="s">
        <v>9</v>
      </c>
      <c r="K86" s="3">
        <v>644</v>
      </c>
      <c r="L86">
        <v>31</v>
      </c>
      <c r="M86">
        <v>19964</v>
      </c>
      <c r="X86" s="8">
        <v>43964</v>
      </c>
    </row>
    <row r="87" spans="1:24" x14ac:dyDescent="0.25">
      <c r="A87" s="4">
        <v>43923</v>
      </c>
      <c r="B87">
        <v>3012721899</v>
      </c>
      <c r="C87" t="s">
        <v>184</v>
      </c>
      <c r="D87" t="s">
        <v>188</v>
      </c>
      <c r="E87" t="s">
        <v>190</v>
      </c>
      <c r="F87" t="s">
        <v>19</v>
      </c>
      <c r="I87" t="s">
        <v>34</v>
      </c>
      <c r="J87" t="s">
        <v>9</v>
      </c>
      <c r="K87" s="3">
        <v>41.86</v>
      </c>
      <c r="L87">
        <v>44</v>
      </c>
      <c r="M87">
        <v>1841.84</v>
      </c>
      <c r="X87" s="8">
        <v>43965</v>
      </c>
    </row>
    <row r="88" spans="1:24" x14ac:dyDescent="0.25">
      <c r="A88" s="4">
        <v>43923</v>
      </c>
      <c r="B88">
        <v>3104000368</v>
      </c>
      <c r="C88" t="s">
        <v>74</v>
      </c>
      <c r="D88" t="s">
        <v>202</v>
      </c>
      <c r="E88" t="s">
        <v>204</v>
      </c>
      <c r="F88" t="s">
        <v>41</v>
      </c>
      <c r="G88" t="s">
        <v>13</v>
      </c>
      <c r="H88" t="s">
        <v>7</v>
      </c>
      <c r="I88" t="s">
        <v>44</v>
      </c>
      <c r="J88" t="s">
        <v>45</v>
      </c>
      <c r="K88" s="3">
        <v>487.19999999999993</v>
      </c>
      <c r="L88">
        <v>58</v>
      </c>
      <c r="M88">
        <v>28257.599999999995</v>
      </c>
      <c r="X88" s="7">
        <v>43966</v>
      </c>
    </row>
    <row r="89" spans="1:24" x14ac:dyDescent="0.25">
      <c r="A89" s="4">
        <v>43924</v>
      </c>
      <c r="B89">
        <v>3101525541</v>
      </c>
      <c r="C89" t="s">
        <v>95</v>
      </c>
      <c r="D89" t="s">
        <v>188</v>
      </c>
      <c r="E89" t="s">
        <v>189</v>
      </c>
      <c r="F89" t="s">
        <v>19</v>
      </c>
      <c r="I89" t="s">
        <v>17</v>
      </c>
      <c r="J89" t="s">
        <v>9</v>
      </c>
      <c r="K89" s="3">
        <v>252</v>
      </c>
      <c r="L89">
        <v>55</v>
      </c>
      <c r="M89">
        <v>13860</v>
      </c>
      <c r="X89" s="7">
        <v>43967</v>
      </c>
    </row>
    <row r="90" spans="1:24" x14ac:dyDescent="0.25">
      <c r="A90" s="4">
        <v>43924</v>
      </c>
      <c r="B90">
        <v>3101640432</v>
      </c>
      <c r="C90" t="s">
        <v>130</v>
      </c>
      <c r="D90" t="s">
        <v>202</v>
      </c>
      <c r="E90" t="s">
        <v>205</v>
      </c>
      <c r="F90" t="s">
        <v>33</v>
      </c>
      <c r="G90" t="s">
        <v>13</v>
      </c>
      <c r="I90" t="s">
        <v>35</v>
      </c>
      <c r="J90" t="s">
        <v>36</v>
      </c>
      <c r="K90" s="3">
        <v>350</v>
      </c>
      <c r="L90">
        <v>40</v>
      </c>
      <c r="M90">
        <v>14000</v>
      </c>
      <c r="X90" s="8">
        <v>43972</v>
      </c>
    </row>
    <row r="91" spans="1:24" x14ac:dyDescent="0.25">
      <c r="A91" s="4">
        <v>43925</v>
      </c>
      <c r="B91">
        <v>3105389124</v>
      </c>
      <c r="C91" t="s">
        <v>68</v>
      </c>
      <c r="D91" t="s">
        <v>188</v>
      </c>
      <c r="E91" t="s">
        <v>190</v>
      </c>
      <c r="F91" t="s">
        <v>19</v>
      </c>
      <c r="G91" t="s">
        <v>6</v>
      </c>
      <c r="H91" t="s">
        <v>7</v>
      </c>
      <c r="I91" t="s">
        <v>21</v>
      </c>
      <c r="J91" t="s">
        <v>22</v>
      </c>
      <c r="K91" s="3">
        <v>128.79999999999998</v>
      </c>
      <c r="L91">
        <v>77</v>
      </c>
      <c r="M91">
        <v>9917.5999999999985</v>
      </c>
      <c r="X91" s="7">
        <v>43974</v>
      </c>
    </row>
    <row r="92" spans="1:24" x14ac:dyDescent="0.25">
      <c r="A92" s="4">
        <v>43926</v>
      </c>
      <c r="B92">
        <v>3104000677</v>
      </c>
      <c r="C92" t="s">
        <v>75</v>
      </c>
      <c r="D92" t="s">
        <v>220</v>
      </c>
      <c r="E92" t="s">
        <v>222</v>
      </c>
      <c r="F92" t="s">
        <v>12</v>
      </c>
      <c r="G92" t="s">
        <v>13</v>
      </c>
      <c r="H92" t="s">
        <v>14</v>
      </c>
      <c r="I92" t="s">
        <v>54</v>
      </c>
      <c r="J92" t="s">
        <v>36</v>
      </c>
      <c r="K92" s="3">
        <v>1134</v>
      </c>
      <c r="L92">
        <v>54</v>
      </c>
      <c r="M92">
        <v>61236</v>
      </c>
      <c r="X92" s="8">
        <v>43975</v>
      </c>
    </row>
    <row r="93" spans="1:24" x14ac:dyDescent="0.25">
      <c r="A93" s="4">
        <v>43927</v>
      </c>
      <c r="B93">
        <v>3101628931</v>
      </c>
      <c r="C93" t="s">
        <v>125</v>
      </c>
      <c r="D93" t="s">
        <v>220</v>
      </c>
      <c r="E93" t="s">
        <v>221</v>
      </c>
      <c r="F93" t="s">
        <v>23</v>
      </c>
      <c r="G93" t="s">
        <v>6</v>
      </c>
      <c r="H93" t="s">
        <v>7</v>
      </c>
      <c r="I93" t="s">
        <v>8</v>
      </c>
      <c r="J93" t="s">
        <v>9</v>
      </c>
      <c r="K93" s="3">
        <v>196</v>
      </c>
      <c r="L93">
        <v>79</v>
      </c>
      <c r="M93">
        <v>15484</v>
      </c>
      <c r="X93" s="7">
        <v>43976</v>
      </c>
    </row>
    <row r="94" spans="1:24" x14ac:dyDescent="0.25">
      <c r="A94" s="4">
        <v>43927</v>
      </c>
      <c r="B94">
        <v>3101551418</v>
      </c>
      <c r="C94" t="s">
        <v>110</v>
      </c>
      <c r="D94" t="s">
        <v>188</v>
      </c>
      <c r="E94" t="s">
        <v>188</v>
      </c>
      <c r="F94" t="s">
        <v>19</v>
      </c>
      <c r="I94" t="s">
        <v>18</v>
      </c>
      <c r="J94" t="s">
        <v>9</v>
      </c>
      <c r="K94" s="3">
        <v>644</v>
      </c>
      <c r="L94">
        <v>41</v>
      </c>
      <c r="M94">
        <v>26404</v>
      </c>
      <c r="X94" s="7">
        <v>43977</v>
      </c>
    </row>
    <row r="95" spans="1:24" x14ac:dyDescent="0.25">
      <c r="A95" s="4">
        <v>43929</v>
      </c>
      <c r="B95">
        <v>3101658777</v>
      </c>
      <c r="C95" t="s">
        <v>140</v>
      </c>
      <c r="D95" t="s">
        <v>220</v>
      </c>
      <c r="E95" t="s">
        <v>221</v>
      </c>
      <c r="F95" t="s">
        <v>41</v>
      </c>
      <c r="G95" t="s">
        <v>13</v>
      </c>
      <c r="H95" t="s">
        <v>7</v>
      </c>
      <c r="I95" t="s">
        <v>42</v>
      </c>
      <c r="J95" t="s">
        <v>43</v>
      </c>
      <c r="K95" s="3">
        <v>273</v>
      </c>
      <c r="L95">
        <v>27</v>
      </c>
      <c r="M95">
        <v>7371</v>
      </c>
      <c r="X95" s="8">
        <v>43979</v>
      </c>
    </row>
    <row r="96" spans="1:24" x14ac:dyDescent="0.25">
      <c r="A96" s="4">
        <v>43929</v>
      </c>
      <c r="B96">
        <v>3012713690</v>
      </c>
      <c r="C96" t="s">
        <v>176</v>
      </c>
      <c r="D96" t="s">
        <v>208</v>
      </c>
      <c r="E96" t="s">
        <v>209</v>
      </c>
      <c r="F96" t="s">
        <v>19</v>
      </c>
      <c r="I96" t="s">
        <v>18</v>
      </c>
      <c r="J96" t="s">
        <v>9</v>
      </c>
      <c r="K96" s="3">
        <v>644</v>
      </c>
      <c r="L96">
        <v>86</v>
      </c>
      <c r="M96">
        <v>55384</v>
      </c>
      <c r="X96" s="7">
        <v>43982</v>
      </c>
    </row>
    <row r="97" spans="1:24" x14ac:dyDescent="0.25">
      <c r="A97" s="4">
        <v>43930</v>
      </c>
      <c r="B97">
        <v>3102500051</v>
      </c>
      <c r="C97" t="s">
        <v>64</v>
      </c>
      <c r="D97" t="s">
        <v>197</v>
      </c>
      <c r="E97" t="s">
        <v>201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s="3">
        <v>14</v>
      </c>
      <c r="L97">
        <v>10</v>
      </c>
      <c r="M97">
        <v>140</v>
      </c>
      <c r="X97" s="7">
        <v>43983</v>
      </c>
    </row>
    <row r="98" spans="1:24" x14ac:dyDescent="0.25">
      <c r="A98" s="4">
        <v>43931</v>
      </c>
      <c r="B98">
        <v>3101547682</v>
      </c>
      <c r="C98" t="s">
        <v>108</v>
      </c>
      <c r="D98" t="s">
        <v>220</v>
      </c>
      <c r="E98" t="s">
        <v>223</v>
      </c>
      <c r="F98" t="s">
        <v>12</v>
      </c>
      <c r="G98" t="s">
        <v>13</v>
      </c>
      <c r="H98" t="s">
        <v>14</v>
      </c>
      <c r="I98" t="s">
        <v>55</v>
      </c>
      <c r="J98" t="s">
        <v>56</v>
      </c>
      <c r="K98" s="3">
        <v>98</v>
      </c>
      <c r="L98">
        <v>29</v>
      </c>
      <c r="M98">
        <v>2842</v>
      </c>
      <c r="X98" s="8">
        <v>43984</v>
      </c>
    </row>
    <row r="99" spans="1:24" x14ac:dyDescent="0.25">
      <c r="A99" s="4">
        <v>43932</v>
      </c>
      <c r="B99">
        <v>3012731020</v>
      </c>
      <c r="C99" t="s">
        <v>186</v>
      </c>
      <c r="D99" t="s">
        <v>216</v>
      </c>
      <c r="E99" t="s">
        <v>218</v>
      </c>
      <c r="F99" t="s">
        <v>32</v>
      </c>
      <c r="G99" t="s">
        <v>20</v>
      </c>
      <c r="H99" t="s">
        <v>14</v>
      </c>
      <c r="I99" t="s">
        <v>39</v>
      </c>
      <c r="J99" t="s">
        <v>40</v>
      </c>
      <c r="K99" s="3">
        <v>257.59999999999997</v>
      </c>
      <c r="L99">
        <v>80</v>
      </c>
      <c r="M99">
        <v>20607.999999999996</v>
      </c>
      <c r="X99" s="7">
        <v>43986</v>
      </c>
    </row>
    <row r="100" spans="1:24" x14ac:dyDescent="0.25">
      <c r="A100" s="4">
        <v>43933</v>
      </c>
      <c r="B100">
        <v>3012689993</v>
      </c>
      <c r="C100" t="s">
        <v>158</v>
      </c>
      <c r="D100" t="s">
        <v>212</v>
      </c>
      <c r="E100" t="s">
        <v>214</v>
      </c>
      <c r="F100" t="s">
        <v>32</v>
      </c>
      <c r="G100" t="s">
        <v>20</v>
      </c>
      <c r="H100" t="s">
        <v>14</v>
      </c>
      <c r="I100" t="s">
        <v>39</v>
      </c>
      <c r="J100" t="s">
        <v>40</v>
      </c>
      <c r="K100" s="3">
        <v>257.59999999999997</v>
      </c>
      <c r="L100">
        <v>12</v>
      </c>
      <c r="M100">
        <v>3091.2</v>
      </c>
      <c r="X100" s="7">
        <v>43987</v>
      </c>
    </row>
    <row r="101" spans="1:24" x14ac:dyDescent="0.25">
      <c r="A101" s="4">
        <v>43934</v>
      </c>
      <c r="B101">
        <v>3101537749</v>
      </c>
      <c r="C101" t="s">
        <v>105</v>
      </c>
      <c r="D101" t="s">
        <v>202</v>
      </c>
      <c r="E101" t="s">
        <v>205</v>
      </c>
      <c r="F101" t="s">
        <v>33</v>
      </c>
      <c r="G101" t="s">
        <v>13</v>
      </c>
      <c r="I101" t="s">
        <v>21</v>
      </c>
      <c r="J101" t="s">
        <v>22</v>
      </c>
      <c r="K101" s="3">
        <v>128.79999999999998</v>
      </c>
      <c r="L101">
        <v>41</v>
      </c>
      <c r="M101">
        <v>5280.7999999999993</v>
      </c>
      <c r="X101" s="8">
        <v>43988</v>
      </c>
    </row>
    <row r="102" spans="1:24" x14ac:dyDescent="0.25">
      <c r="A102" s="4">
        <v>43937</v>
      </c>
      <c r="B102">
        <v>3101513185</v>
      </c>
      <c r="C102" t="s">
        <v>80</v>
      </c>
      <c r="D102" t="s">
        <v>202</v>
      </c>
      <c r="E102" t="s">
        <v>205</v>
      </c>
      <c r="F102" t="s">
        <v>33</v>
      </c>
      <c r="G102" t="s">
        <v>13</v>
      </c>
      <c r="I102" t="s">
        <v>37</v>
      </c>
      <c r="J102" t="s">
        <v>38</v>
      </c>
      <c r="K102" s="3">
        <v>40</v>
      </c>
      <c r="L102">
        <v>88</v>
      </c>
      <c r="M102">
        <v>3520</v>
      </c>
      <c r="X102" s="8">
        <v>43990</v>
      </c>
    </row>
    <row r="103" spans="1:24" x14ac:dyDescent="0.25">
      <c r="A103" s="4">
        <v>43937</v>
      </c>
      <c r="B103">
        <v>3012696936</v>
      </c>
      <c r="C103" t="s">
        <v>161</v>
      </c>
      <c r="D103" t="s">
        <v>188</v>
      </c>
      <c r="E103" t="s">
        <v>190</v>
      </c>
      <c r="F103" t="s">
        <v>12</v>
      </c>
      <c r="G103" t="s">
        <v>13</v>
      </c>
      <c r="H103" t="s">
        <v>14</v>
      </c>
      <c r="I103" t="s">
        <v>54</v>
      </c>
      <c r="J103" t="s">
        <v>36</v>
      </c>
      <c r="K103" s="3">
        <v>1134</v>
      </c>
      <c r="L103">
        <v>55</v>
      </c>
      <c r="M103">
        <v>62370</v>
      </c>
      <c r="X103" s="8">
        <v>43991</v>
      </c>
    </row>
    <row r="104" spans="1:24" x14ac:dyDescent="0.25">
      <c r="A104" s="4">
        <v>43938</v>
      </c>
      <c r="B104">
        <v>3101350066</v>
      </c>
      <c r="C104" t="s">
        <v>142</v>
      </c>
      <c r="D104" t="s">
        <v>220</v>
      </c>
      <c r="E104" t="s">
        <v>223</v>
      </c>
      <c r="F104" t="s">
        <v>41</v>
      </c>
      <c r="G104" t="s">
        <v>13</v>
      </c>
      <c r="H104" t="s">
        <v>7</v>
      </c>
      <c r="I104" t="s">
        <v>27</v>
      </c>
      <c r="J104" t="s">
        <v>28</v>
      </c>
      <c r="K104" s="3">
        <v>135.1</v>
      </c>
      <c r="L104">
        <v>18</v>
      </c>
      <c r="M104">
        <v>2431.7999999999997</v>
      </c>
      <c r="X104" s="7">
        <v>43992</v>
      </c>
    </row>
    <row r="105" spans="1:24" x14ac:dyDescent="0.25">
      <c r="A105" s="4">
        <v>43939</v>
      </c>
      <c r="B105">
        <v>3101515729</v>
      </c>
      <c r="C105" t="s">
        <v>82</v>
      </c>
      <c r="D105" t="s">
        <v>188</v>
      </c>
      <c r="E105" t="s">
        <v>192</v>
      </c>
      <c r="F105" t="s">
        <v>12</v>
      </c>
      <c r="G105" t="s">
        <v>20</v>
      </c>
      <c r="H105" t="s">
        <v>7</v>
      </c>
      <c r="I105" t="s">
        <v>21</v>
      </c>
      <c r="J105" t="s">
        <v>22</v>
      </c>
      <c r="K105" s="3">
        <v>128.79999999999998</v>
      </c>
      <c r="L105">
        <v>62</v>
      </c>
      <c r="M105">
        <v>7985.5999999999985</v>
      </c>
      <c r="X105" s="8">
        <v>43993</v>
      </c>
    </row>
    <row r="106" spans="1:24" x14ac:dyDescent="0.25">
      <c r="A106" s="4">
        <v>43939</v>
      </c>
      <c r="B106">
        <v>3101495594</v>
      </c>
      <c r="C106" t="s">
        <v>141</v>
      </c>
      <c r="D106" t="s">
        <v>220</v>
      </c>
      <c r="E106" t="s">
        <v>223</v>
      </c>
      <c r="F106" t="s">
        <v>29</v>
      </c>
      <c r="G106" t="s">
        <v>20</v>
      </c>
      <c r="H106" t="s">
        <v>7</v>
      </c>
      <c r="I106" t="s">
        <v>16</v>
      </c>
      <c r="J106" t="s">
        <v>11</v>
      </c>
      <c r="K106" s="3">
        <v>742</v>
      </c>
      <c r="L106">
        <v>34</v>
      </c>
      <c r="M106">
        <v>25228</v>
      </c>
      <c r="X106" s="7">
        <v>43994</v>
      </c>
    </row>
    <row r="107" spans="1:24" x14ac:dyDescent="0.25">
      <c r="A107" s="4">
        <v>43940</v>
      </c>
      <c r="B107">
        <v>3101650324</v>
      </c>
      <c r="C107" t="s">
        <v>137</v>
      </c>
      <c r="D107" t="s">
        <v>216</v>
      </c>
      <c r="E107" t="s">
        <v>218</v>
      </c>
      <c r="F107" t="s">
        <v>32</v>
      </c>
      <c r="G107" t="s">
        <v>20</v>
      </c>
      <c r="H107" t="s">
        <v>14</v>
      </c>
      <c r="I107" t="s">
        <v>27</v>
      </c>
      <c r="J107" t="s">
        <v>28</v>
      </c>
      <c r="K107" s="3">
        <v>135.1</v>
      </c>
      <c r="L107">
        <v>68</v>
      </c>
      <c r="M107">
        <v>9186.7999999999993</v>
      </c>
      <c r="X107" s="7">
        <v>43995</v>
      </c>
    </row>
    <row r="108" spans="1:24" x14ac:dyDescent="0.25">
      <c r="A108" s="4">
        <v>43940</v>
      </c>
      <c r="B108">
        <v>3102545180</v>
      </c>
      <c r="C108" t="s">
        <v>115</v>
      </c>
      <c r="D108" t="s">
        <v>220</v>
      </c>
      <c r="E108" t="s">
        <v>223</v>
      </c>
      <c r="F108" t="s">
        <v>32</v>
      </c>
      <c r="G108" t="s">
        <v>20</v>
      </c>
      <c r="I108" t="s">
        <v>34</v>
      </c>
      <c r="J108" t="s">
        <v>9</v>
      </c>
      <c r="K108" s="3">
        <v>41.86</v>
      </c>
      <c r="L108">
        <v>53</v>
      </c>
      <c r="M108">
        <v>2218.58</v>
      </c>
      <c r="X108" s="8">
        <v>43997</v>
      </c>
    </row>
    <row r="109" spans="1:24" x14ac:dyDescent="0.25">
      <c r="A109" s="4">
        <v>43942</v>
      </c>
      <c r="B109">
        <v>3012670400</v>
      </c>
      <c r="C109" t="s">
        <v>145</v>
      </c>
      <c r="D109" t="s">
        <v>188</v>
      </c>
      <c r="E109" t="s">
        <v>192</v>
      </c>
      <c r="F109" t="s">
        <v>12</v>
      </c>
      <c r="I109" t="s">
        <v>50</v>
      </c>
      <c r="J109" t="s">
        <v>43</v>
      </c>
      <c r="K109" s="3">
        <v>532</v>
      </c>
      <c r="L109">
        <v>85</v>
      </c>
      <c r="M109">
        <v>45220</v>
      </c>
      <c r="X109" s="8">
        <v>43998</v>
      </c>
    </row>
    <row r="110" spans="1:24" x14ac:dyDescent="0.25">
      <c r="A110" s="4">
        <v>43942</v>
      </c>
      <c r="B110">
        <v>3104000069</v>
      </c>
      <c r="C110" t="s">
        <v>69</v>
      </c>
      <c r="D110" t="s">
        <v>197</v>
      </c>
      <c r="E110" t="s">
        <v>200</v>
      </c>
      <c r="F110" t="s">
        <v>33</v>
      </c>
      <c r="G110" t="s">
        <v>13</v>
      </c>
      <c r="H110" t="s">
        <v>26</v>
      </c>
      <c r="I110" t="s">
        <v>51</v>
      </c>
      <c r="J110" t="s">
        <v>22</v>
      </c>
      <c r="K110" s="3">
        <v>140</v>
      </c>
      <c r="L110">
        <v>94</v>
      </c>
      <c r="M110">
        <v>13160</v>
      </c>
      <c r="X110" s="8">
        <v>43999</v>
      </c>
    </row>
    <row r="111" spans="1:24" x14ac:dyDescent="0.25">
      <c r="A111" s="4">
        <v>43943</v>
      </c>
      <c r="B111">
        <v>3101650547</v>
      </c>
      <c r="C111" t="s">
        <v>138</v>
      </c>
      <c r="D111" t="s">
        <v>216</v>
      </c>
      <c r="E111" t="s">
        <v>217</v>
      </c>
      <c r="F111" t="s">
        <v>32</v>
      </c>
      <c r="G111" t="s">
        <v>20</v>
      </c>
      <c r="H111" t="s">
        <v>14</v>
      </c>
      <c r="I111" t="s">
        <v>27</v>
      </c>
      <c r="J111" t="s">
        <v>28</v>
      </c>
      <c r="K111" s="3">
        <v>135.1</v>
      </c>
      <c r="L111">
        <v>60</v>
      </c>
      <c r="M111">
        <v>8106</v>
      </c>
      <c r="X111" s="8">
        <v>44000</v>
      </c>
    </row>
    <row r="112" spans="1:24" x14ac:dyDescent="0.25">
      <c r="A112" s="4">
        <v>43944</v>
      </c>
      <c r="B112">
        <v>3105389124</v>
      </c>
      <c r="C112" t="s">
        <v>68</v>
      </c>
      <c r="D112" t="s">
        <v>188</v>
      </c>
      <c r="E112" t="s">
        <v>190</v>
      </c>
      <c r="F112" t="s">
        <v>12</v>
      </c>
      <c r="G112" t="s">
        <v>13</v>
      </c>
      <c r="H112" t="s">
        <v>14</v>
      </c>
      <c r="I112" t="s">
        <v>10</v>
      </c>
      <c r="J112" t="s">
        <v>11</v>
      </c>
      <c r="K112" s="3">
        <v>12</v>
      </c>
      <c r="L112">
        <v>68</v>
      </c>
      <c r="M112">
        <v>816</v>
      </c>
      <c r="X112" s="7">
        <v>44001</v>
      </c>
    </row>
    <row r="113" spans="1:24" x14ac:dyDescent="0.25">
      <c r="A113" s="4">
        <v>43945</v>
      </c>
      <c r="B113">
        <v>3104000344</v>
      </c>
      <c r="C113" t="s">
        <v>73</v>
      </c>
      <c r="D113" t="s">
        <v>202</v>
      </c>
      <c r="E113" t="s">
        <v>205</v>
      </c>
      <c r="F113" t="s">
        <v>33</v>
      </c>
      <c r="G113" t="s">
        <v>6</v>
      </c>
      <c r="H113" t="s">
        <v>14</v>
      </c>
      <c r="I113" t="s">
        <v>47</v>
      </c>
      <c r="J113" t="s">
        <v>11</v>
      </c>
      <c r="K113" s="3">
        <v>140</v>
      </c>
      <c r="L113">
        <v>55</v>
      </c>
      <c r="M113">
        <v>7700</v>
      </c>
      <c r="X113" s="8">
        <v>44004</v>
      </c>
    </row>
    <row r="114" spans="1:24" x14ac:dyDescent="0.25">
      <c r="A114" s="4">
        <v>43946</v>
      </c>
      <c r="B114">
        <v>3101640432</v>
      </c>
      <c r="C114" t="s">
        <v>130</v>
      </c>
      <c r="D114" t="s">
        <v>216</v>
      </c>
      <c r="E114" t="s">
        <v>218</v>
      </c>
      <c r="F114" t="s">
        <v>5</v>
      </c>
      <c r="G114" t="s">
        <v>6</v>
      </c>
      <c r="H114" t="s">
        <v>26</v>
      </c>
      <c r="I114" t="s">
        <v>46</v>
      </c>
      <c r="J114" t="s">
        <v>38</v>
      </c>
      <c r="K114" s="3">
        <v>140</v>
      </c>
      <c r="L114">
        <v>24</v>
      </c>
      <c r="M114">
        <v>3360</v>
      </c>
      <c r="X114" s="7">
        <v>44008</v>
      </c>
    </row>
    <row r="115" spans="1:24" x14ac:dyDescent="0.25">
      <c r="A115" s="4">
        <v>43946</v>
      </c>
      <c r="B115">
        <v>3101647259</v>
      </c>
      <c r="C115" t="s">
        <v>136</v>
      </c>
      <c r="D115" t="s">
        <v>208</v>
      </c>
      <c r="E115" t="s">
        <v>211</v>
      </c>
      <c r="F115" t="s">
        <v>19</v>
      </c>
      <c r="G115" t="s">
        <v>6</v>
      </c>
      <c r="H115" t="s">
        <v>7</v>
      </c>
      <c r="I115" t="s">
        <v>24</v>
      </c>
      <c r="J115" t="s">
        <v>25</v>
      </c>
      <c r="K115" s="3">
        <v>178.5</v>
      </c>
      <c r="L115">
        <v>19</v>
      </c>
      <c r="M115">
        <v>3391.5</v>
      </c>
      <c r="X115" s="7">
        <v>44009</v>
      </c>
    </row>
    <row r="116" spans="1:24" x14ac:dyDescent="0.25">
      <c r="A116" s="4">
        <v>43947</v>
      </c>
      <c r="B116">
        <v>3101550904</v>
      </c>
      <c r="C116" t="s">
        <v>113</v>
      </c>
      <c r="D116" t="s">
        <v>220</v>
      </c>
      <c r="E116" t="s">
        <v>221</v>
      </c>
      <c r="F116" t="s">
        <v>41</v>
      </c>
      <c r="G116" t="s">
        <v>13</v>
      </c>
      <c r="H116" t="s">
        <v>7</v>
      </c>
      <c r="I116" t="s">
        <v>42</v>
      </c>
      <c r="J116" t="s">
        <v>43</v>
      </c>
      <c r="K116" s="3">
        <v>273</v>
      </c>
      <c r="L116">
        <v>82</v>
      </c>
      <c r="M116">
        <v>22386</v>
      </c>
      <c r="X116" s="8">
        <v>44010</v>
      </c>
    </row>
    <row r="117" spans="1:24" x14ac:dyDescent="0.25">
      <c r="A117" s="4">
        <v>43947</v>
      </c>
      <c r="B117">
        <v>3012706372</v>
      </c>
      <c r="C117" t="s">
        <v>170</v>
      </c>
      <c r="D117" t="s">
        <v>216</v>
      </c>
      <c r="E117" t="s">
        <v>218</v>
      </c>
      <c r="F117" t="s">
        <v>32</v>
      </c>
      <c r="G117" t="s">
        <v>20</v>
      </c>
      <c r="H117" t="s">
        <v>14</v>
      </c>
      <c r="I117" t="s">
        <v>18</v>
      </c>
      <c r="J117" t="s">
        <v>9</v>
      </c>
      <c r="K117" s="3">
        <v>644</v>
      </c>
      <c r="L117">
        <v>24</v>
      </c>
      <c r="M117">
        <v>15456</v>
      </c>
      <c r="X117" s="8">
        <v>44017</v>
      </c>
    </row>
    <row r="118" spans="1:24" x14ac:dyDescent="0.25">
      <c r="A118" s="4">
        <v>43948</v>
      </c>
      <c r="B118">
        <v>3101610856</v>
      </c>
      <c r="C118" t="s">
        <v>120</v>
      </c>
      <c r="D118" t="s">
        <v>208</v>
      </c>
      <c r="E118" t="s">
        <v>210</v>
      </c>
      <c r="F118" t="s">
        <v>19</v>
      </c>
      <c r="G118" t="s">
        <v>6</v>
      </c>
      <c r="H118" t="s">
        <v>7</v>
      </c>
      <c r="I118" t="s">
        <v>21</v>
      </c>
      <c r="J118" t="s">
        <v>22</v>
      </c>
      <c r="K118" s="3">
        <v>128.79999999999998</v>
      </c>
      <c r="L118">
        <v>80</v>
      </c>
      <c r="M118">
        <v>10303.999999999998</v>
      </c>
      <c r="X118" s="8">
        <v>44018</v>
      </c>
    </row>
    <row r="119" spans="1:24" x14ac:dyDescent="0.25">
      <c r="A119" s="4">
        <v>43951</v>
      </c>
      <c r="B119">
        <v>3101645519</v>
      </c>
      <c r="C119" t="s">
        <v>131</v>
      </c>
      <c r="D119" t="s">
        <v>216</v>
      </c>
      <c r="E119" t="s">
        <v>218</v>
      </c>
      <c r="F119" t="s">
        <v>5</v>
      </c>
      <c r="G119" t="s">
        <v>6</v>
      </c>
      <c r="H119" t="s">
        <v>26</v>
      </c>
      <c r="I119" t="s">
        <v>30</v>
      </c>
      <c r="J119" t="s">
        <v>31</v>
      </c>
      <c r="K119" s="3">
        <v>560</v>
      </c>
      <c r="L119">
        <v>28</v>
      </c>
      <c r="M119">
        <v>15680</v>
      </c>
      <c r="X119" s="8">
        <v>44019</v>
      </c>
    </row>
    <row r="120" spans="1:24" x14ac:dyDescent="0.25">
      <c r="A120" s="4">
        <v>43952</v>
      </c>
      <c r="B120">
        <v>3101534904</v>
      </c>
      <c r="C120" t="s">
        <v>100</v>
      </c>
      <c r="D120" t="s">
        <v>212</v>
      </c>
      <c r="E120" t="s">
        <v>213</v>
      </c>
      <c r="F120" t="s">
        <v>32</v>
      </c>
      <c r="G120" t="s">
        <v>20</v>
      </c>
      <c r="I120" t="s">
        <v>30</v>
      </c>
      <c r="J120" t="s">
        <v>31</v>
      </c>
      <c r="K120" s="3">
        <v>560</v>
      </c>
      <c r="L120">
        <v>72</v>
      </c>
      <c r="M120">
        <v>40320</v>
      </c>
      <c r="X120" s="8">
        <v>44023</v>
      </c>
    </row>
    <row r="121" spans="1:24" x14ac:dyDescent="0.25">
      <c r="A121" s="4">
        <v>43952</v>
      </c>
      <c r="B121">
        <v>3101510686</v>
      </c>
      <c r="C121" t="s">
        <v>89</v>
      </c>
      <c r="D121" t="s">
        <v>208</v>
      </c>
      <c r="E121" t="s">
        <v>209</v>
      </c>
      <c r="F121" t="s">
        <v>19</v>
      </c>
      <c r="I121" t="s">
        <v>18</v>
      </c>
      <c r="J121" t="s">
        <v>9</v>
      </c>
      <c r="K121" s="3">
        <v>644</v>
      </c>
      <c r="L121">
        <v>59</v>
      </c>
      <c r="M121">
        <v>37996</v>
      </c>
      <c r="X121" s="8">
        <v>44024</v>
      </c>
    </row>
    <row r="122" spans="1:24" x14ac:dyDescent="0.25">
      <c r="A122" s="4">
        <v>43953</v>
      </c>
      <c r="B122">
        <v>3101525541</v>
      </c>
      <c r="C122" t="s">
        <v>95</v>
      </c>
      <c r="D122" t="s">
        <v>188</v>
      </c>
      <c r="E122" t="s">
        <v>188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s="3">
        <v>196</v>
      </c>
      <c r="L122">
        <v>14</v>
      </c>
      <c r="M122">
        <v>2744</v>
      </c>
      <c r="X122" s="8">
        <v>44025</v>
      </c>
    </row>
    <row r="123" spans="1:24" x14ac:dyDescent="0.25">
      <c r="A123" s="4">
        <v>43954</v>
      </c>
      <c r="B123">
        <v>3104000196</v>
      </c>
      <c r="C123" t="s">
        <v>70</v>
      </c>
      <c r="D123" t="s">
        <v>208</v>
      </c>
      <c r="E123" t="s">
        <v>211</v>
      </c>
      <c r="F123" t="s">
        <v>19</v>
      </c>
      <c r="I123" t="s">
        <v>34</v>
      </c>
      <c r="J123" t="s">
        <v>9</v>
      </c>
      <c r="K123" s="3">
        <v>41.86</v>
      </c>
      <c r="L123">
        <v>22</v>
      </c>
      <c r="M123">
        <v>920.92</v>
      </c>
      <c r="X123" s="7">
        <v>44026</v>
      </c>
    </row>
    <row r="124" spans="1:24" x14ac:dyDescent="0.25">
      <c r="A124" s="4">
        <v>43958</v>
      </c>
      <c r="B124">
        <v>3101635807</v>
      </c>
      <c r="C124" t="s">
        <v>128</v>
      </c>
      <c r="D124" t="s">
        <v>216</v>
      </c>
      <c r="E124" t="s">
        <v>219</v>
      </c>
      <c r="F124" t="s">
        <v>32</v>
      </c>
      <c r="G124" t="s">
        <v>20</v>
      </c>
      <c r="H124" t="s">
        <v>14</v>
      </c>
      <c r="I124" t="s">
        <v>27</v>
      </c>
      <c r="J124" t="s">
        <v>28</v>
      </c>
      <c r="K124" s="3">
        <v>135.1</v>
      </c>
      <c r="L124">
        <v>46</v>
      </c>
      <c r="M124">
        <v>6214.5999999999995</v>
      </c>
      <c r="X124" s="8">
        <v>44028</v>
      </c>
    </row>
    <row r="125" spans="1:24" x14ac:dyDescent="0.25">
      <c r="A125" s="4">
        <v>43958</v>
      </c>
      <c r="B125">
        <v>3102652210</v>
      </c>
      <c r="C125" t="s">
        <v>132</v>
      </c>
      <c r="D125" t="s">
        <v>202</v>
      </c>
      <c r="E125" t="s">
        <v>207</v>
      </c>
      <c r="F125" t="s">
        <v>12</v>
      </c>
      <c r="G125" t="s">
        <v>13</v>
      </c>
      <c r="H125" t="s">
        <v>14</v>
      </c>
      <c r="I125" t="s">
        <v>54</v>
      </c>
      <c r="J125" t="s">
        <v>36</v>
      </c>
      <c r="K125" s="3">
        <v>1134</v>
      </c>
      <c r="L125">
        <v>38</v>
      </c>
      <c r="M125">
        <v>43092</v>
      </c>
      <c r="X125" s="7">
        <v>44029</v>
      </c>
    </row>
    <row r="126" spans="1:24" x14ac:dyDescent="0.25">
      <c r="A126" s="4">
        <v>43958</v>
      </c>
      <c r="B126">
        <v>3101554212</v>
      </c>
      <c r="C126" t="s">
        <v>134</v>
      </c>
      <c r="D126" t="s">
        <v>212</v>
      </c>
      <c r="E126" t="s">
        <v>215</v>
      </c>
      <c r="F126" t="s">
        <v>19</v>
      </c>
      <c r="G126" t="s">
        <v>20</v>
      </c>
      <c r="H126" t="s">
        <v>14</v>
      </c>
      <c r="I126" t="s">
        <v>44</v>
      </c>
      <c r="J126" t="s">
        <v>45</v>
      </c>
      <c r="K126" s="3">
        <v>487.19999999999993</v>
      </c>
      <c r="L126">
        <v>100</v>
      </c>
      <c r="M126">
        <v>48719.999999999993</v>
      </c>
      <c r="X126" s="8">
        <v>44034</v>
      </c>
    </row>
    <row r="127" spans="1:24" x14ac:dyDescent="0.25">
      <c r="A127" s="4">
        <v>43959</v>
      </c>
      <c r="B127">
        <v>3012699510</v>
      </c>
      <c r="C127" t="s">
        <v>165</v>
      </c>
      <c r="D127" t="s">
        <v>216</v>
      </c>
      <c r="E127" t="s">
        <v>218</v>
      </c>
      <c r="F127" t="s">
        <v>5</v>
      </c>
      <c r="G127" t="s">
        <v>6</v>
      </c>
      <c r="H127" t="s">
        <v>26</v>
      </c>
      <c r="I127" t="s">
        <v>30</v>
      </c>
      <c r="J127" t="s">
        <v>31</v>
      </c>
      <c r="K127" s="3">
        <v>560</v>
      </c>
      <c r="L127">
        <v>10</v>
      </c>
      <c r="M127">
        <v>5600</v>
      </c>
      <c r="X127" s="8">
        <v>44036</v>
      </c>
    </row>
    <row r="128" spans="1:24" x14ac:dyDescent="0.25">
      <c r="A128" s="4">
        <v>43959</v>
      </c>
      <c r="B128">
        <v>3105469237</v>
      </c>
      <c r="C128" t="s">
        <v>76</v>
      </c>
      <c r="D128" t="s">
        <v>188</v>
      </c>
      <c r="E128" t="s">
        <v>190</v>
      </c>
      <c r="F128" t="s">
        <v>19</v>
      </c>
      <c r="G128" t="s">
        <v>6</v>
      </c>
      <c r="H128" t="s">
        <v>7</v>
      </c>
      <c r="I128" t="s">
        <v>30</v>
      </c>
      <c r="J128" t="s">
        <v>31</v>
      </c>
      <c r="K128" s="3">
        <v>560</v>
      </c>
      <c r="L128">
        <v>28</v>
      </c>
      <c r="M128">
        <v>15680</v>
      </c>
      <c r="X128" s="7">
        <v>44037</v>
      </c>
    </row>
    <row r="129" spans="1:24" x14ac:dyDescent="0.25">
      <c r="A129" s="4">
        <v>43959</v>
      </c>
      <c r="B129">
        <v>3101640432</v>
      </c>
      <c r="C129" t="s">
        <v>130</v>
      </c>
      <c r="D129" t="s">
        <v>202</v>
      </c>
      <c r="E129" t="s">
        <v>204</v>
      </c>
      <c r="F129" t="s">
        <v>23</v>
      </c>
      <c r="G129" t="s">
        <v>6</v>
      </c>
      <c r="H129" t="s">
        <v>7</v>
      </c>
      <c r="I129" t="s">
        <v>8</v>
      </c>
      <c r="J129" t="s">
        <v>9</v>
      </c>
      <c r="K129" s="3">
        <v>196</v>
      </c>
      <c r="L129">
        <v>96</v>
      </c>
      <c r="M129">
        <v>18816</v>
      </c>
      <c r="X129" s="8">
        <v>44038</v>
      </c>
    </row>
    <row r="130" spans="1:24" x14ac:dyDescent="0.25">
      <c r="A130" s="4">
        <v>43961</v>
      </c>
      <c r="B130">
        <v>3012712193</v>
      </c>
      <c r="C130" t="s">
        <v>175</v>
      </c>
      <c r="D130" t="s">
        <v>202</v>
      </c>
      <c r="E130" t="s">
        <v>206</v>
      </c>
      <c r="F130" t="s">
        <v>33</v>
      </c>
      <c r="G130" t="s">
        <v>6</v>
      </c>
      <c r="H130" t="s">
        <v>14</v>
      </c>
      <c r="I130" t="s">
        <v>34</v>
      </c>
      <c r="J130" t="s">
        <v>9</v>
      </c>
      <c r="K130" s="3">
        <v>41.86</v>
      </c>
      <c r="L130">
        <v>23</v>
      </c>
      <c r="M130">
        <v>962.78</v>
      </c>
      <c r="X130" s="8">
        <v>44039</v>
      </c>
    </row>
    <row r="131" spans="1:24" x14ac:dyDescent="0.25">
      <c r="A131" s="4">
        <v>43962</v>
      </c>
      <c r="B131">
        <v>3101507744</v>
      </c>
      <c r="C131" t="s">
        <v>77</v>
      </c>
      <c r="D131" t="s">
        <v>216</v>
      </c>
      <c r="E131" t="s">
        <v>217</v>
      </c>
      <c r="F131" t="s">
        <v>32</v>
      </c>
      <c r="G131" t="s">
        <v>20</v>
      </c>
      <c r="H131" t="s">
        <v>14</v>
      </c>
      <c r="I131" t="s">
        <v>18</v>
      </c>
      <c r="J131" t="s">
        <v>9</v>
      </c>
      <c r="K131" s="3">
        <v>644</v>
      </c>
      <c r="L131">
        <v>17</v>
      </c>
      <c r="M131">
        <v>10948</v>
      </c>
      <c r="X131" s="8">
        <v>44042</v>
      </c>
    </row>
    <row r="132" spans="1:24" x14ac:dyDescent="0.25">
      <c r="A132" s="4">
        <v>43963</v>
      </c>
      <c r="B132">
        <v>3101647259</v>
      </c>
      <c r="C132" t="s">
        <v>136</v>
      </c>
      <c r="D132" t="s">
        <v>216</v>
      </c>
      <c r="E132" t="s">
        <v>218</v>
      </c>
      <c r="F132" t="s">
        <v>32</v>
      </c>
      <c r="G132" t="s">
        <v>20</v>
      </c>
      <c r="H132" t="s">
        <v>14</v>
      </c>
      <c r="I132" t="s">
        <v>18</v>
      </c>
      <c r="J132" t="s">
        <v>9</v>
      </c>
      <c r="K132" s="3">
        <v>644</v>
      </c>
      <c r="L132">
        <v>74</v>
      </c>
      <c r="M132">
        <v>47656</v>
      </c>
      <c r="X132" s="8">
        <v>44043</v>
      </c>
    </row>
    <row r="133" spans="1:24" x14ac:dyDescent="0.25">
      <c r="A133" s="4">
        <v>43964</v>
      </c>
      <c r="B133">
        <v>3102546693</v>
      </c>
      <c r="C133" t="s">
        <v>118</v>
      </c>
      <c r="D133" t="s">
        <v>202</v>
      </c>
      <c r="E133" t="s">
        <v>205</v>
      </c>
      <c r="F133" t="s">
        <v>33</v>
      </c>
      <c r="G133" t="s">
        <v>13</v>
      </c>
      <c r="H133" t="s">
        <v>26</v>
      </c>
      <c r="I133" t="s">
        <v>51</v>
      </c>
      <c r="J133" t="s">
        <v>22</v>
      </c>
      <c r="K133" s="3">
        <v>140</v>
      </c>
      <c r="L133">
        <v>46</v>
      </c>
      <c r="M133">
        <v>6440</v>
      </c>
      <c r="X133" s="7">
        <v>44044</v>
      </c>
    </row>
    <row r="134" spans="1:24" x14ac:dyDescent="0.25">
      <c r="A134" s="4">
        <v>43964</v>
      </c>
      <c r="B134">
        <v>3101525728</v>
      </c>
      <c r="C134" t="s">
        <v>96</v>
      </c>
      <c r="D134" t="s">
        <v>220</v>
      </c>
      <c r="E134" t="s">
        <v>221</v>
      </c>
      <c r="F134" t="s">
        <v>23</v>
      </c>
      <c r="G134" t="s">
        <v>6</v>
      </c>
      <c r="H134" t="s">
        <v>7</v>
      </c>
      <c r="I134" t="s">
        <v>24</v>
      </c>
      <c r="J134" t="s">
        <v>25</v>
      </c>
      <c r="K134" s="3">
        <v>178.5</v>
      </c>
      <c r="L134">
        <v>14</v>
      </c>
      <c r="M134">
        <v>2499</v>
      </c>
      <c r="X134" s="8">
        <v>44045</v>
      </c>
    </row>
    <row r="135" spans="1:24" x14ac:dyDescent="0.25">
      <c r="A135" s="4">
        <v>43965</v>
      </c>
      <c r="B135">
        <v>3102510760</v>
      </c>
      <c r="C135" t="s">
        <v>90</v>
      </c>
      <c r="D135" t="s">
        <v>220</v>
      </c>
      <c r="E135" t="s">
        <v>221</v>
      </c>
      <c r="F135" t="s">
        <v>41</v>
      </c>
      <c r="G135" t="s">
        <v>13</v>
      </c>
      <c r="H135" t="s">
        <v>7</v>
      </c>
      <c r="I135" t="s">
        <v>44</v>
      </c>
      <c r="J135" t="s">
        <v>45</v>
      </c>
      <c r="K135" s="3">
        <v>46</v>
      </c>
      <c r="L135">
        <v>82</v>
      </c>
      <c r="M135">
        <v>3772</v>
      </c>
      <c r="X135" s="7">
        <v>44046</v>
      </c>
    </row>
    <row r="136" spans="1:24" x14ac:dyDescent="0.25">
      <c r="A136" s="4">
        <v>43965</v>
      </c>
      <c r="B136">
        <v>3101536386</v>
      </c>
      <c r="C136" t="s">
        <v>101</v>
      </c>
      <c r="D136" t="s">
        <v>188</v>
      </c>
      <c r="E136" t="s">
        <v>188</v>
      </c>
      <c r="F136" t="s">
        <v>19</v>
      </c>
      <c r="G136" t="s">
        <v>20</v>
      </c>
      <c r="I136" t="s">
        <v>39</v>
      </c>
      <c r="J136" t="s">
        <v>40</v>
      </c>
      <c r="K136" s="3">
        <v>257.59999999999997</v>
      </c>
      <c r="L136">
        <v>13</v>
      </c>
      <c r="M136">
        <v>3348.7999999999997</v>
      </c>
      <c r="X136" s="7">
        <v>44047</v>
      </c>
    </row>
    <row r="137" spans="1:24" x14ac:dyDescent="0.25">
      <c r="A137" s="4">
        <v>43965</v>
      </c>
      <c r="B137">
        <v>3102652210</v>
      </c>
      <c r="C137" t="s">
        <v>132</v>
      </c>
      <c r="D137" t="s">
        <v>212</v>
      </c>
      <c r="E137" t="s">
        <v>214</v>
      </c>
      <c r="F137" t="s">
        <v>32</v>
      </c>
      <c r="G137" t="s">
        <v>20</v>
      </c>
      <c r="I137" t="s">
        <v>10</v>
      </c>
      <c r="J137" t="s">
        <v>11</v>
      </c>
      <c r="K137" s="3">
        <v>49</v>
      </c>
      <c r="L137">
        <v>91</v>
      </c>
      <c r="M137">
        <v>4459</v>
      </c>
      <c r="X137" s="8">
        <v>44049</v>
      </c>
    </row>
    <row r="138" spans="1:24" x14ac:dyDescent="0.25">
      <c r="A138" s="4">
        <v>43966</v>
      </c>
      <c r="B138">
        <v>3105469237</v>
      </c>
      <c r="C138" t="s">
        <v>76</v>
      </c>
      <c r="D138" t="s">
        <v>188</v>
      </c>
      <c r="E138" t="s">
        <v>190</v>
      </c>
      <c r="F138" t="s">
        <v>19</v>
      </c>
      <c r="G138" t="s">
        <v>20</v>
      </c>
      <c r="I138" t="s">
        <v>39</v>
      </c>
      <c r="J138" t="s">
        <v>40</v>
      </c>
      <c r="K138" s="3">
        <v>257.59999999999997</v>
      </c>
      <c r="L138">
        <v>75</v>
      </c>
      <c r="M138">
        <v>19319.999999999996</v>
      </c>
      <c r="X138" s="8">
        <v>44052</v>
      </c>
    </row>
    <row r="139" spans="1:24" x14ac:dyDescent="0.25">
      <c r="A139" s="4">
        <v>43966</v>
      </c>
      <c r="B139">
        <v>3101610856</v>
      </c>
      <c r="C139" t="s">
        <v>120</v>
      </c>
      <c r="D139" t="s">
        <v>212</v>
      </c>
      <c r="E139" t="s">
        <v>213</v>
      </c>
      <c r="F139" t="s">
        <v>32</v>
      </c>
      <c r="G139" t="s">
        <v>20</v>
      </c>
      <c r="H139" t="s">
        <v>14</v>
      </c>
      <c r="I139" t="s">
        <v>27</v>
      </c>
      <c r="J139" t="s">
        <v>28</v>
      </c>
      <c r="K139" s="3">
        <v>135.1</v>
      </c>
      <c r="L139">
        <v>87</v>
      </c>
      <c r="M139">
        <v>11753.699999999999</v>
      </c>
      <c r="X139" s="8">
        <v>44054</v>
      </c>
    </row>
    <row r="140" spans="1:24" x14ac:dyDescent="0.25">
      <c r="A140" s="4">
        <v>43967</v>
      </c>
      <c r="B140">
        <v>3101518594</v>
      </c>
      <c r="C140" t="s">
        <v>94</v>
      </c>
      <c r="D140" t="s">
        <v>216</v>
      </c>
      <c r="E140" t="s">
        <v>217</v>
      </c>
      <c r="F140" t="s">
        <v>5</v>
      </c>
      <c r="G140" t="s">
        <v>6</v>
      </c>
      <c r="H140" t="s">
        <v>26</v>
      </c>
      <c r="I140" t="s">
        <v>30</v>
      </c>
      <c r="J140" t="s">
        <v>31</v>
      </c>
      <c r="K140" s="3">
        <v>21</v>
      </c>
      <c r="L140">
        <v>51</v>
      </c>
      <c r="M140">
        <v>1071</v>
      </c>
      <c r="X140" s="8">
        <v>44055</v>
      </c>
    </row>
    <row r="141" spans="1:24" x14ac:dyDescent="0.25">
      <c r="A141" s="4">
        <v>43972</v>
      </c>
      <c r="B141">
        <v>3101658777</v>
      </c>
      <c r="C141" t="s">
        <v>140</v>
      </c>
      <c r="D141" t="s">
        <v>202</v>
      </c>
      <c r="E141" t="s">
        <v>206</v>
      </c>
      <c r="F141" t="s">
        <v>33</v>
      </c>
      <c r="G141" t="s">
        <v>13</v>
      </c>
      <c r="H141" t="s">
        <v>26</v>
      </c>
      <c r="I141" t="s">
        <v>37</v>
      </c>
      <c r="J141" t="s">
        <v>38</v>
      </c>
      <c r="K141" s="3">
        <v>308</v>
      </c>
      <c r="L141">
        <v>93</v>
      </c>
      <c r="M141">
        <v>28644</v>
      </c>
      <c r="X141" s="8">
        <v>44056</v>
      </c>
    </row>
    <row r="142" spans="1:24" x14ac:dyDescent="0.25">
      <c r="A142" s="4">
        <v>43974</v>
      </c>
      <c r="B142">
        <v>3105210534</v>
      </c>
      <c r="C142" t="s">
        <v>67</v>
      </c>
      <c r="D142" t="s">
        <v>188</v>
      </c>
      <c r="E142" t="s">
        <v>189</v>
      </c>
      <c r="F142" t="s">
        <v>12</v>
      </c>
      <c r="G142" t="s">
        <v>13</v>
      </c>
      <c r="H142" t="s">
        <v>14</v>
      </c>
      <c r="I142" t="s">
        <v>16</v>
      </c>
      <c r="J142" t="s">
        <v>11</v>
      </c>
      <c r="K142" s="3">
        <v>16</v>
      </c>
      <c r="L142">
        <v>72</v>
      </c>
      <c r="M142">
        <v>1152</v>
      </c>
      <c r="X142" s="7">
        <v>44057</v>
      </c>
    </row>
    <row r="143" spans="1:24" x14ac:dyDescent="0.25">
      <c r="A143" s="4">
        <v>43975</v>
      </c>
      <c r="B143">
        <v>3101551447</v>
      </c>
      <c r="C143" t="s">
        <v>111</v>
      </c>
      <c r="D143" t="s">
        <v>216</v>
      </c>
      <c r="E143" t="s">
        <v>219</v>
      </c>
      <c r="F143" t="s">
        <v>33</v>
      </c>
      <c r="G143" t="s">
        <v>13</v>
      </c>
      <c r="I143" t="s">
        <v>35</v>
      </c>
      <c r="J143" t="s">
        <v>36</v>
      </c>
      <c r="K143" s="3">
        <v>350</v>
      </c>
      <c r="L143">
        <v>94</v>
      </c>
      <c r="M143">
        <v>32900</v>
      </c>
      <c r="X143" s="8">
        <v>44058</v>
      </c>
    </row>
    <row r="144" spans="1:24" x14ac:dyDescent="0.25">
      <c r="A144" s="4">
        <v>43976</v>
      </c>
      <c r="B144">
        <v>3101515409</v>
      </c>
      <c r="C144" t="s">
        <v>81</v>
      </c>
      <c r="D144" t="s">
        <v>208</v>
      </c>
      <c r="E144" t="s">
        <v>209</v>
      </c>
      <c r="F144" t="s">
        <v>19</v>
      </c>
      <c r="G144" t="s">
        <v>20</v>
      </c>
      <c r="H144" t="s">
        <v>14</v>
      </c>
      <c r="I144" t="s">
        <v>21</v>
      </c>
      <c r="J144" t="s">
        <v>22</v>
      </c>
      <c r="K144" s="3">
        <v>128.79999999999998</v>
      </c>
      <c r="L144">
        <v>12</v>
      </c>
      <c r="M144">
        <v>1545.6</v>
      </c>
      <c r="X144" s="7">
        <v>44059</v>
      </c>
    </row>
    <row r="145" spans="1:24" x14ac:dyDescent="0.25">
      <c r="A145" s="4">
        <v>43976</v>
      </c>
      <c r="B145">
        <v>3101507744</v>
      </c>
      <c r="C145" t="s">
        <v>77</v>
      </c>
      <c r="D145" t="s">
        <v>202</v>
      </c>
      <c r="E145" t="s">
        <v>207</v>
      </c>
      <c r="F145" t="s">
        <v>19</v>
      </c>
      <c r="G145" t="s">
        <v>20</v>
      </c>
      <c r="H145" t="s">
        <v>14</v>
      </c>
      <c r="I145" t="s">
        <v>44</v>
      </c>
      <c r="J145" t="s">
        <v>45</v>
      </c>
      <c r="K145" s="3">
        <v>487.19999999999993</v>
      </c>
      <c r="L145">
        <v>63</v>
      </c>
      <c r="M145">
        <v>30693.599999999995</v>
      </c>
      <c r="X145" s="8">
        <v>44062</v>
      </c>
    </row>
    <row r="146" spans="1:24" x14ac:dyDescent="0.25">
      <c r="A146" s="4">
        <v>43977</v>
      </c>
      <c r="B146">
        <v>3101644899</v>
      </c>
      <c r="C146" t="s">
        <v>135</v>
      </c>
      <c r="D146" t="s">
        <v>188</v>
      </c>
      <c r="E146" t="s">
        <v>189</v>
      </c>
      <c r="F146" t="s">
        <v>19</v>
      </c>
      <c r="I146" t="s">
        <v>18</v>
      </c>
      <c r="J146" t="s">
        <v>9</v>
      </c>
      <c r="K146" s="3">
        <v>644</v>
      </c>
      <c r="L146">
        <v>97</v>
      </c>
      <c r="M146">
        <v>62468</v>
      </c>
      <c r="X146" s="7">
        <v>44063</v>
      </c>
    </row>
    <row r="147" spans="1:24" x14ac:dyDescent="0.25">
      <c r="A147" s="4">
        <v>43979</v>
      </c>
      <c r="B147">
        <v>3101519616</v>
      </c>
      <c r="C147" t="s">
        <v>87</v>
      </c>
      <c r="D147" t="s">
        <v>208</v>
      </c>
      <c r="E147" t="s">
        <v>211</v>
      </c>
      <c r="F147" t="s">
        <v>5</v>
      </c>
      <c r="G147" t="s">
        <v>6</v>
      </c>
      <c r="H147" t="s">
        <v>26</v>
      </c>
      <c r="I147" t="s">
        <v>46</v>
      </c>
      <c r="J147" t="s">
        <v>38</v>
      </c>
      <c r="K147" s="3">
        <v>140</v>
      </c>
      <c r="L147">
        <v>36</v>
      </c>
      <c r="M147">
        <v>5040</v>
      </c>
      <c r="X147" s="8">
        <v>44064</v>
      </c>
    </row>
    <row r="148" spans="1:24" x14ac:dyDescent="0.25">
      <c r="A148" s="4">
        <v>43982</v>
      </c>
      <c r="B148">
        <v>3101531138</v>
      </c>
      <c r="C148" t="s">
        <v>99</v>
      </c>
      <c r="D148" t="s">
        <v>202</v>
      </c>
      <c r="E148" t="s">
        <v>205</v>
      </c>
      <c r="F148" t="s">
        <v>33</v>
      </c>
      <c r="G148" t="s">
        <v>13</v>
      </c>
      <c r="I148" t="s">
        <v>10</v>
      </c>
      <c r="J148" t="s">
        <v>11</v>
      </c>
      <c r="K148" s="3">
        <v>49</v>
      </c>
      <c r="L148">
        <v>49</v>
      </c>
      <c r="M148">
        <v>2401</v>
      </c>
      <c r="X148" s="7">
        <v>44065</v>
      </c>
    </row>
    <row r="149" spans="1:24" x14ac:dyDescent="0.25">
      <c r="A149" s="4">
        <v>43982</v>
      </c>
      <c r="B149">
        <v>3105210534</v>
      </c>
      <c r="C149" t="s">
        <v>67</v>
      </c>
      <c r="D149" t="s">
        <v>220</v>
      </c>
      <c r="E149" t="s">
        <v>221</v>
      </c>
      <c r="F149" t="s">
        <v>29</v>
      </c>
      <c r="G149" t="s">
        <v>20</v>
      </c>
      <c r="H149" t="s">
        <v>7</v>
      </c>
      <c r="I149" t="s">
        <v>24</v>
      </c>
      <c r="J149" t="s">
        <v>25</v>
      </c>
      <c r="K149" s="3">
        <v>178.5</v>
      </c>
      <c r="L149">
        <v>16</v>
      </c>
      <c r="M149">
        <v>2856</v>
      </c>
      <c r="X149" s="8">
        <v>44068</v>
      </c>
    </row>
    <row r="150" spans="1:24" x14ac:dyDescent="0.25">
      <c r="A150" s="4">
        <v>43982</v>
      </c>
      <c r="B150">
        <v>3101495594</v>
      </c>
      <c r="C150" t="s">
        <v>141</v>
      </c>
      <c r="D150" t="s">
        <v>212</v>
      </c>
      <c r="E150" t="s">
        <v>213</v>
      </c>
      <c r="F150" t="s">
        <v>32</v>
      </c>
      <c r="G150" t="s">
        <v>20</v>
      </c>
      <c r="H150" t="s">
        <v>14</v>
      </c>
      <c r="I150" t="s">
        <v>35</v>
      </c>
      <c r="J150" t="s">
        <v>36</v>
      </c>
      <c r="K150" s="3">
        <v>350</v>
      </c>
      <c r="L150">
        <v>18</v>
      </c>
      <c r="M150">
        <v>6300</v>
      </c>
      <c r="X150" s="8">
        <v>44069</v>
      </c>
    </row>
    <row r="151" spans="1:24" x14ac:dyDescent="0.25">
      <c r="A151" s="4">
        <v>43982</v>
      </c>
      <c r="B151">
        <v>3101022642</v>
      </c>
      <c r="C151" t="s">
        <v>122</v>
      </c>
      <c r="D151" t="s">
        <v>220</v>
      </c>
      <c r="E151" t="s">
        <v>223</v>
      </c>
      <c r="F151" t="s">
        <v>41</v>
      </c>
      <c r="G151" t="s">
        <v>13</v>
      </c>
      <c r="H151" t="s">
        <v>7</v>
      </c>
      <c r="I151" t="s">
        <v>44</v>
      </c>
      <c r="J151" t="s">
        <v>45</v>
      </c>
      <c r="K151" s="3">
        <v>487.19999999999993</v>
      </c>
      <c r="L151">
        <v>69</v>
      </c>
      <c r="M151">
        <v>33616.799999999996</v>
      </c>
      <c r="X151" s="7">
        <v>44070</v>
      </c>
    </row>
    <row r="152" spans="1:24" x14ac:dyDescent="0.25">
      <c r="A152" s="4">
        <v>43983</v>
      </c>
      <c r="B152">
        <v>3101532992</v>
      </c>
      <c r="C152" t="s">
        <v>103</v>
      </c>
      <c r="D152" t="s">
        <v>220</v>
      </c>
      <c r="E152" t="s">
        <v>221</v>
      </c>
      <c r="F152" t="s">
        <v>41</v>
      </c>
      <c r="G152" t="s">
        <v>13</v>
      </c>
      <c r="H152" t="s">
        <v>7</v>
      </c>
      <c r="I152" t="s">
        <v>27</v>
      </c>
      <c r="J152" t="s">
        <v>28</v>
      </c>
      <c r="K152" s="3">
        <v>135.1</v>
      </c>
      <c r="L152">
        <v>27</v>
      </c>
      <c r="M152">
        <v>3647.7</v>
      </c>
      <c r="X152" s="7">
        <v>44071</v>
      </c>
    </row>
    <row r="153" spans="1:24" x14ac:dyDescent="0.25">
      <c r="A153" s="4">
        <v>43984</v>
      </c>
      <c r="B153">
        <v>3101515409</v>
      </c>
      <c r="C153" t="s">
        <v>81</v>
      </c>
      <c r="D153" t="s">
        <v>202</v>
      </c>
      <c r="E153" t="s">
        <v>203</v>
      </c>
      <c r="F153" t="s">
        <v>29</v>
      </c>
      <c r="G153" t="s">
        <v>6</v>
      </c>
      <c r="H153" t="s">
        <v>14</v>
      </c>
      <c r="I153" t="s">
        <v>30</v>
      </c>
      <c r="J153" t="s">
        <v>31</v>
      </c>
      <c r="K153" s="3">
        <v>560</v>
      </c>
      <c r="L153">
        <v>94</v>
      </c>
      <c r="M153">
        <v>52640</v>
      </c>
      <c r="X153" s="8">
        <v>44073</v>
      </c>
    </row>
    <row r="154" spans="1:24" x14ac:dyDescent="0.25">
      <c r="A154" s="4">
        <v>43984</v>
      </c>
      <c r="B154">
        <v>3102518492</v>
      </c>
      <c r="C154" t="s">
        <v>93</v>
      </c>
      <c r="D154" t="s">
        <v>216</v>
      </c>
      <c r="E154" t="s">
        <v>219</v>
      </c>
      <c r="F154" t="s">
        <v>19</v>
      </c>
      <c r="I154" t="s">
        <v>34</v>
      </c>
      <c r="J154" t="s">
        <v>9</v>
      </c>
      <c r="K154" s="3">
        <v>41.86</v>
      </c>
      <c r="L154">
        <v>85</v>
      </c>
      <c r="M154">
        <v>3558.1</v>
      </c>
      <c r="X154" s="8">
        <v>44074</v>
      </c>
    </row>
    <row r="155" spans="1:24" x14ac:dyDescent="0.25">
      <c r="A155" s="4">
        <v>43984</v>
      </c>
      <c r="B155">
        <v>3101517806</v>
      </c>
      <c r="C155" t="s">
        <v>84</v>
      </c>
      <c r="D155" t="s">
        <v>216</v>
      </c>
      <c r="E155" t="s">
        <v>219</v>
      </c>
      <c r="F155" t="s">
        <v>12</v>
      </c>
      <c r="G155" t="s">
        <v>13</v>
      </c>
      <c r="H155" t="s">
        <v>14</v>
      </c>
      <c r="I155" t="s">
        <v>54</v>
      </c>
      <c r="J155" t="s">
        <v>36</v>
      </c>
      <c r="K155" s="3">
        <v>1134</v>
      </c>
      <c r="L155">
        <v>52</v>
      </c>
      <c r="M155">
        <v>58968</v>
      </c>
      <c r="X155" s="7">
        <v>44075</v>
      </c>
    </row>
    <row r="156" spans="1:24" x14ac:dyDescent="0.25">
      <c r="A156" s="4">
        <v>43986</v>
      </c>
      <c r="B156">
        <v>3101495594</v>
      </c>
      <c r="C156" t="s">
        <v>141</v>
      </c>
      <c r="D156" t="s">
        <v>220</v>
      </c>
      <c r="E156" t="s">
        <v>221</v>
      </c>
      <c r="F156" t="s">
        <v>41</v>
      </c>
      <c r="G156" t="s">
        <v>13</v>
      </c>
      <c r="H156" t="s">
        <v>7</v>
      </c>
      <c r="I156" t="s">
        <v>44</v>
      </c>
      <c r="J156" t="s">
        <v>45</v>
      </c>
      <c r="K156" s="3">
        <v>487.19999999999993</v>
      </c>
      <c r="L156">
        <v>88</v>
      </c>
      <c r="M156">
        <v>42873.599999999991</v>
      </c>
      <c r="X156" s="7">
        <v>44076</v>
      </c>
    </row>
    <row r="157" spans="1:24" x14ac:dyDescent="0.25">
      <c r="A157" s="4">
        <v>43986</v>
      </c>
      <c r="B157">
        <v>3101658777</v>
      </c>
      <c r="C157" t="s">
        <v>140</v>
      </c>
      <c r="D157" t="s">
        <v>220</v>
      </c>
      <c r="E157" t="s">
        <v>223</v>
      </c>
      <c r="F157" t="s">
        <v>29</v>
      </c>
      <c r="G157" t="s">
        <v>20</v>
      </c>
      <c r="H157" t="s">
        <v>7</v>
      </c>
      <c r="I157" t="s">
        <v>15</v>
      </c>
      <c r="J157" t="s">
        <v>11</v>
      </c>
      <c r="K157" s="3">
        <v>420</v>
      </c>
      <c r="L157">
        <v>33</v>
      </c>
      <c r="M157">
        <v>13860</v>
      </c>
      <c r="X157" s="8">
        <v>44077</v>
      </c>
    </row>
    <row r="158" spans="1:24" x14ac:dyDescent="0.25">
      <c r="A158" s="4">
        <v>43987</v>
      </c>
      <c r="B158">
        <v>3101670741</v>
      </c>
      <c r="C158" t="s">
        <v>143</v>
      </c>
      <c r="D158" t="s">
        <v>216</v>
      </c>
      <c r="E158" t="s">
        <v>219</v>
      </c>
      <c r="F158" t="s">
        <v>5</v>
      </c>
      <c r="I158" t="s">
        <v>34</v>
      </c>
      <c r="J158" t="s">
        <v>9</v>
      </c>
      <c r="K158" s="3">
        <v>41.86</v>
      </c>
      <c r="L158">
        <v>24</v>
      </c>
      <c r="M158">
        <v>1004.64</v>
      </c>
      <c r="X158" s="7">
        <v>44078</v>
      </c>
    </row>
    <row r="159" spans="1:24" x14ac:dyDescent="0.25">
      <c r="A159" s="4">
        <v>43988</v>
      </c>
      <c r="B159">
        <v>3101517490</v>
      </c>
      <c r="C159" t="s">
        <v>83</v>
      </c>
      <c r="D159" t="s">
        <v>212</v>
      </c>
      <c r="E159" t="s">
        <v>214</v>
      </c>
      <c r="F159" t="s">
        <v>19</v>
      </c>
      <c r="G159" t="s">
        <v>20</v>
      </c>
      <c r="H159" t="s">
        <v>7</v>
      </c>
      <c r="I159" t="s">
        <v>24</v>
      </c>
      <c r="J159" t="s">
        <v>25</v>
      </c>
      <c r="K159" s="3">
        <v>178.5</v>
      </c>
      <c r="L159">
        <v>61</v>
      </c>
      <c r="M159">
        <v>10888.5</v>
      </c>
      <c r="X159" s="8">
        <v>44079</v>
      </c>
    </row>
    <row r="160" spans="1:24" x14ac:dyDescent="0.25">
      <c r="A160" s="4">
        <v>43988</v>
      </c>
      <c r="B160">
        <v>3102546693</v>
      </c>
      <c r="C160" t="s">
        <v>118</v>
      </c>
      <c r="D160" t="s">
        <v>202</v>
      </c>
      <c r="E160" t="s">
        <v>203</v>
      </c>
      <c r="F160" t="s">
        <v>19</v>
      </c>
      <c r="I160" t="s">
        <v>34</v>
      </c>
      <c r="J160" t="s">
        <v>9</v>
      </c>
      <c r="K160" s="3">
        <v>41.86</v>
      </c>
      <c r="L160">
        <v>64</v>
      </c>
      <c r="M160">
        <v>2679.04</v>
      </c>
      <c r="X160" s="7">
        <v>44080</v>
      </c>
    </row>
    <row r="161" spans="1:24" x14ac:dyDescent="0.25">
      <c r="A161" s="4">
        <v>43988</v>
      </c>
      <c r="B161">
        <v>3101670741</v>
      </c>
      <c r="C161" t="s">
        <v>143</v>
      </c>
      <c r="D161" t="s">
        <v>216</v>
      </c>
      <c r="E161" t="s">
        <v>219</v>
      </c>
      <c r="F161" t="s">
        <v>5</v>
      </c>
      <c r="H161" t="s">
        <v>7</v>
      </c>
      <c r="I161" t="s">
        <v>34</v>
      </c>
      <c r="J161" t="s">
        <v>9</v>
      </c>
      <c r="K161" s="3">
        <v>41.86</v>
      </c>
      <c r="L161">
        <v>60</v>
      </c>
      <c r="M161">
        <v>2511.6</v>
      </c>
      <c r="X161" s="8">
        <v>44083</v>
      </c>
    </row>
    <row r="162" spans="1:24" x14ac:dyDescent="0.25">
      <c r="A162" s="4">
        <v>43988</v>
      </c>
      <c r="B162">
        <v>3101670741</v>
      </c>
      <c r="C162" t="s">
        <v>143</v>
      </c>
      <c r="D162" t="s">
        <v>216</v>
      </c>
      <c r="E162" t="s">
        <v>219</v>
      </c>
      <c r="F162" t="s">
        <v>5</v>
      </c>
      <c r="H162" t="s">
        <v>7</v>
      </c>
      <c r="I162" t="s">
        <v>34</v>
      </c>
      <c r="J162" t="s">
        <v>9</v>
      </c>
      <c r="K162" s="3">
        <v>41.86</v>
      </c>
      <c r="L162">
        <v>100</v>
      </c>
      <c r="M162">
        <v>4186</v>
      </c>
      <c r="X162" s="8">
        <v>44085</v>
      </c>
    </row>
    <row r="163" spans="1:24" x14ac:dyDescent="0.25">
      <c r="A163" s="4">
        <v>43988</v>
      </c>
      <c r="B163">
        <v>3101670741</v>
      </c>
      <c r="C163" t="s">
        <v>143</v>
      </c>
      <c r="D163" t="s">
        <v>216</v>
      </c>
      <c r="E163" t="s">
        <v>219</v>
      </c>
      <c r="F163" t="s">
        <v>5</v>
      </c>
      <c r="H163" t="s">
        <v>7</v>
      </c>
      <c r="I163" t="s">
        <v>34</v>
      </c>
      <c r="J163" t="s">
        <v>9</v>
      </c>
      <c r="K163" s="3">
        <v>41.86</v>
      </c>
      <c r="L163">
        <v>200</v>
      </c>
      <c r="M163">
        <v>8372</v>
      </c>
      <c r="X163" s="8">
        <v>44087</v>
      </c>
    </row>
    <row r="164" spans="1:24" x14ac:dyDescent="0.25">
      <c r="A164" s="4">
        <v>43988</v>
      </c>
      <c r="B164">
        <v>3101670741</v>
      </c>
      <c r="C164" t="s">
        <v>143</v>
      </c>
      <c r="D164" t="s">
        <v>216</v>
      </c>
      <c r="E164" t="s">
        <v>219</v>
      </c>
      <c r="F164" t="s">
        <v>5</v>
      </c>
      <c r="H164" t="s">
        <v>7</v>
      </c>
      <c r="I164" t="s">
        <v>34</v>
      </c>
      <c r="J164" t="s">
        <v>9</v>
      </c>
      <c r="K164" s="3">
        <v>41.86</v>
      </c>
      <c r="L164">
        <v>500</v>
      </c>
      <c r="M164">
        <v>20930</v>
      </c>
      <c r="X164" s="8">
        <v>44088</v>
      </c>
    </row>
    <row r="165" spans="1:24" x14ac:dyDescent="0.25">
      <c r="A165" s="4">
        <v>43988</v>
      </c>
      <c r="B165">
        <v>3101670741</v>
      </c>
      <c r="C165" t="s">
        <v>143</v>
      </c>
      <c r="D165" t="s">
        <v>216</v>
      </c>
      <c r="E165" t="s">
        <v>219</v>
      </c>
      <c r="F165" t="s">
        <v>5</v>
      </c>
      <c r="H165" t="s">
        <v>7</v>
      </c>
      <c r="I165" t="s">
        <v>34</v>
      </c>
      <c r="J165" t="s">
        <v>9</v>
      </c>
      <c r="K165" s="3">
        <v>41.86</v>
      </c>
      <c r="L165">
        <v>1000</v>
      </c>
      <c r="M165">
        <v>41860</v>
      </c>
      <c r="X165" s="7">
        <v>44090</v>
      </c>
    </row>
    <row r="166" spans="1:24" x14ac:dyDescent="0.25">
      <c r="A166" s="4">
        <v>43988</v>
      </c>
      <c r="B166">
        <v>3101670741</v>
      </c>
      <c r="C166" t="s">
        <v>143</v>
      </c>
      <c r="D166" t="s">
        <v>216</v>
      </c>
      <c r="E166" t="s">
        <v>219</v>
      </c>
      <c r="F166" t="s">
        <v>5</v>
      </c>
      <c r="H166" t="s">
        <v>7</v>
      </c>
      <c r="I166" t="s">
        <v>34</v>
      </c>
      <c r="J166" t="s">
        <v>9</v>
      </c>
      <c r="K166" s="3">
        <v>41.86</v>
      </c>
      <c r="L166">
        <v>200</v>
      </c>
      <c r="M166">
        <v>8372</v>
      </c>
      <c r="X166" s="8">
        <v>44092</v>
      </c>
    </row>
    <row r="167" spans="1:24" x14ac:dyDescent="0.25">
      <c r="A167" s="4">
        <v>43988</v>
      </c>
      <c r="B167">
        <v>3101670741</v>
      </c>
      <c r="C167" t="s">
        <v>143</v>
      </c>
      <c r="D167" t="s">
        <v>216</v>
      </c>
      <c r="E167" t="s">
        <v>219</v>
      </c>
      <c r="F167" t="s">
        <v>5</v>
      </c>
      <c r="H167" t="s">
        <v>7</v>
      </c>
      <c r="I167" t="s">
        <v>34</v>
      </c>
      <c r="J167" t="s">
        <v>9</v>
      </c>
      <c r="K167" s="3">
        <v>41.86</v>
      </c>
      <c r="L167">
        <v>300</v>
      </c>
      <c r="M167">
        <v>12558</v>
      </c>
      <c r="X167" s="8">
        <v>44093</v>
      </c>
    </row>
    <row r="168" spans="1:24" x14ac:dyDescent="0.25">
      <c r="A168" s="4">
        <v>43988</v>
      </c>
      <c r="B168">
        <v>3101670741</v>
      </c>
      <c r="C168" t="s">
        <v>143</v>
      </c>
      <c r="D168" t="s">
        <v>216</v>
      </c>
      <c r="E168" t="s">
        <v>219</v>
      </c>
      <c r="F168" t="s">
        <v>5</v>
      </c>
      <c r="H168" t="s">
        <v>7</v>
      </c>
      <c r="I168" t="s">
        <v>34</v>
      </c>
      <c r="J168" t="s">
        <v>9</v>
      </c>
      <c r="K168" s="3">
        <v>41.86</v>
      </c>
      <c r="L168">
        <v>300</v>
      </c>
      <c r="M168">
        <v>12558</v>
      </c>
      <c r="X168" s="7">
        <v>44094</v>
      </c>
    </row>
    <row r="169" spans="1:24" x14ac:dyDescent="0.25">
      <c r="A169" s="4">
        <v>43988</v>
      </c>
      <c r="B169">
        <v>3101670741</v>
      </c>
      <c r="C169" t="s">
        <v>143</v>
      </c>
      <c r="D169" t="s">
        <v>216</v>
      </c>
      <c r="E169" t="s">
        <v>219</v>
      </c>
      <c r="F169" t="s">
        <v>5</v>
      </c>
      <c r="H169" t="s">
        <v>7</v>
      </c>
      <c r="I169" t="s">
        <v>34</v>
      </c>
      <c r="J169" t="s">
        <v>9</v>
      </c>
      <c r="K169" s="3">
        <v>41.86</v>
      </c>
      <c r="L169">
        <v>50</v>
      </c>
      <c r="M169">
        <v>2093</v>
      </c>
      <c r="X169" s="8">
        <v>44095</v>
      </c>
    </row>
    <row r="170" spans="1:24" x14ac:dyDescent="0.25">
      <c r="A170" s="4">
        <v>43988</v>
      </c>
      <c r="B170">
        <v>3101670741</v>
      </c>
      <c r="C170" t="s">
        <v>143</v>
      </c>
      <c r="D170" t="s">
        <v>216</v>
      </c>
      <c r="E170" t="s">
        <v>219</v>
      </c>
      <c r="F170" t="s">
        <v>5</v>
      </c>
      <c r="H170" t="s">
        <v>7</v>
      </c>
      <c r="I170" t="s">
        <v>34</v>
      </c>
      <c r="J170" t="s">
        <v>9</v>
      </c>
      <c r="K170" s="3">
        <v>41.86</v>
      </c>
      <c r="L170">
        <v>30</v>
      </c>
      <c r="M170">
        <v>1255.8</v>
      </c>
      <c r="X170" s="7">
        <v>44096</v>
      </c>
    </row>
    <row r="171" spans="1:24" x14ac:dyDescent="0.25">
      <c r="A171" s="4">
        <v>43990</v>
      </c>
      <c r="B171">
        <v>3101511240</v>
      </c>
      <c r="C171" t="s">
        <v>78</v>
      </c>
      <c r="D171" t="s">
        <v>188</v>
      </c>
      <c r="E171" t="s">
        <v>195</v>
      </c>
      <c r="F171" t="s">
        <v>33</v>
      </c>
      <c r="G171" t="s">
        <v>13</v>
      </c>
      <c r="H171" t="s">
        <v>26</v>
      </c>
      <c r="I171" t="s">
        <v>51</v>
      </c>
      <c r="J171" t="s">
        <v>22</v>
      </c>
      <c r="K171" s="3">
        <v>140</v>
      </c>
      <c r="L171">
        <v>99</v>
      </c>
      <c r="M171">
        <v>13860</v>
      </c>
      <c r="X171" s="8">
        <v>44097</v>
      </c>
    </row>
    <row r="172" spans="1:24" x14ac:dyDescent="0.25">
      <c r="A172" s="4">
        <v>43990</v>
      </c>
      <c r="B172">
        <v>3101495594</v>
      </c>
      <c r="C172" t="s">
        <v>141</v>
      </c>
      <c r="D172" t="s">
        <v>220</v>
      </c>
      <c r="E172" t="s">
        <v>223</v>
      </c>
      <c r="F172" t="s">
        <v>32</v>
      </c>
      <c r="G172" t="s">
        <v>20</v>
      </c>
      <c r="H172" t="s">
        <v>14</v>
      </c>
      <c r="I172" t="s">
        <v>18</v>
      </c>
      <c r="J172" t="s">
        <v>9</v>
      </c>
      <c r="K172" s="3">
        <v>644</v>
      </c>
      <c r="L172">
        <v>43</v>
      </c>
      <c r="M172">
        <v>27692</v>
      </c>
      <c r="X172" s="7">
        <v>44098</v>
      </c>
    </row>
    <row r="173" spans="1:24" x14ac:dyDescent="0.25">
      <c r="A173" s="4">
        <v>43991</v>
      </c>
      <c r="B173">
        <v>3101517836</v>
      </c>
      <c r="C173" t="s">
        <v>85</v>
      </c>
      <c r="D173" t="s">
        <v>220</v>
      </c>
      <c r="E173" t="s">
        <v>221</v>
      </c>
      <c r="F173" t="s">
        <v>29</v>
      </c>
      <c r="G173" t="s">
        <v>6</v>
      </c>
      <c r="H173" t="s">
        <v>14</v>
      </c>
      <c r="I173" t="s">
        <v>30</v>
      </c>
      <c r="J173" t="s">
        <v>31</v>
      </c>
      <c r="K173" s="3">
        <v>560</v>
      </c>
      <c r="L173">
        <v>17</v>
      </c>
      <c r="M173">
        <v>9520</v>
      </c>
      <c r="X173" s="7">
        <v>44099</v>
      </c>
    </row>
    <row r="174" spans="1:24" x14ac:dyDescent="0.25">
      <c r="A174" s="4">
        <v>43992</v>
      </c>
      <c r="B174">
        <v>3101550904</v>
      </c>
      <c r="C174" t="s">
        <v>113</v>
      </c>
      <c r="D174" t="s">
        <v>220</v>
      </c>
      <c r="E174" t="s">
        <v>221</v>
      </c>
      <c r="F174" t="s">
        <v>41</v>
      </c>
      <c r="G174" t="s">
        <v>13</v>
      </c>
      <c r="H174" t="s">
        <v>7</v>
      </c>
      <c r="I174" t="s">
        <v>42</v>
      </c>
      <c r="J174" t="s">
        <v>43</v>
      </c>
      <c r="K174" s="3">
        <v>273</v>
      </c>
      <c r="L174">
        <v>55</v>
      </c>
      <c r="M174">
        <v>15015</v>
      </c>
      <c r="X174" s="8">
        <v>44100</v>
      </c>
    </row>
    <row r="175" spans="1:24" x14ac:dyDescent="0.25">
      <c r="A175" s="4">
        <v>43992</v>
      </c>
      <c r="B175">
        <v>3102505090</v>
      </c>
      <c r="C175" t="s">
        <v>66</v>
      </c>
      <c r="D175" t="s">
        <v>220</v>
      </c>
      <c r="E175" t="s">
        <v>223</v>
      </c>
      <c r="F175" t="s">
        <v>32</v>
      </c>
      <c r="G175" t="s">
        <v>20</v>
      </c>
      <c r="I175" t="s">
        <v>10</v>
      </c>
      <c r="J175" t="s">
        <v>11</v>
      </c>
      <c r="K175" s="3">
        <v>49</v>
      </c>
      <c r="L175">
        <v>42</v>
      </c>
      <c r="M175">
        <v>2058</v>
      </c>
      <c r="X175" s="8">
        <v>44101</v>
      </c>
    </row>
    <row r="176" spans="1:24" x14ac:dyDescent="0.25">
      <c r="A176" s="4">
        <v>43992</v>
      </c>
      <c r="B176">
        <v>3101550655</v>
      </c>
      <c r="C176" t="s">
        <v>112</v>
      </c>
      <c r="D176" t="s">
        <v>216</v>
      </c>
      <c r="E176" t="s">
        <v>219</v>
      </c>
      <c r="F176" t="s">
        <v>33</v>
      </c>
      <c r="G176" t="s">
        <v>13</v>
      </c>
      <c r="I176" t="s">
        <v>37</v>
      </c>
      <c r="J176" t="s">
        <v>38</v>
      </c>
      <c r="K176" s="3">
        <v>308</v>
      </c>
      <c r="L176">
        <v>20</v>
      </c>
      <c r="M176">
        <v>6160</v>
      </c>
      <c r="X176" s="8">
        <v>44103</v>
      </c>
    </row>
    <row r="177" spans="1:24" x14ac:dyDescent="0.25">
      <c r="A177" s="4">
        <v>43993</v>
      </c>
      <c r="B177">
        <v>3102437694</v>
      </c>
      <c r="C177" t="s">
        <v>86</v>
      </c>
      <c r="D177" t="s">
        <v>188</v>
      </c>
      <c r="E177" t="s">
        <v>193</v>
      </c>
      <c r="F177" t="s">
        <v>19</v>
      </c>
      <c r="I177" t="s">
        <v>34</v>
      </c>
      <c r="J177" t="s">
        <v>9</v>
      </c>
      <c r="K177" s="3">
        <v>43</v>
      </c>
      <c r="L177">
        <v>18</v>
      </c>
      <c r="M177">
        <v>774</v>
      </c>
      <c r="X177" s="7">
        <v>44104</v>
      </c>
    </row>
    <row r="178" spans="1:24" x14ac:dyDescent="0.25">
      <c r="A178" s="4">
        <v>43994</v>
      </c>
      <c r="B178">
        <v>3101527717</v>
      </c>
      <c r="C178" t="s">
        <v>97</v>
      </c>
      <c r="D178" t="s">
        <v>216</v>
      </c>
      <c r="E178" t="s">
        <v>217</v>
      </c>
      <c r="F178" t="s">
        <v>5</v>
      </c>
      <c r="G178" t="s">
        <v>6</v>
      </c>
      <c r="H178" t="s">
        <v>26</v>
      </c>
      <c r="I178" t="s">
        <v>27</v>
      </c>
      <c r="J178" t="s">
        <v>28</v>
      </c>
      <c r="K178" s="3">
        <v>135.1</v>
      </c>
      <c r="L178">
        <v>43</v>
      </c>
      <c r="M178">
        <v>5809.3</v>
      </c>
      <c r="X178" s="8">
        <v>44106</v>
      </c>
    </row>
    <row r="179" spans="1:24" x14ac:dyDescent="0.25">
      <c r="A179" s="4">
        <v>43994</v>
      </c>
      <c r="B179">
        <v>3012719206</v>
      </c>
      <c r="C179" t="s">
        <v>182</v>
      </c>
      <c r="D179" t="s">
        <v>188</v>
      </c>
      <c r="E179" t="s">
        <v>190</v>
      </c>
      <c r="F179" t="s">
        <v>19</v>
      </c>
      <c r="I179" t="s">
        <v>17</v>
      </c>
      <c r="J179" t="s">
        <v>9</v>
      </c>
      <c r="K179" s="3">
        <v>252</v>
      </c>
      <c r="L179">
        <v>91</v>
      </c>
      <c r="M179">
        <v>22932</v>
      </c>
      <c r="X179" s="7">
        <v>44107</v>
      </c>
    </row>
    <row r="180" spans="1:24" x14ac:dyDescent="0.25">
      <c r="A180" s="4">
        <v>43995</v>
      </c>
      <c r="B180">
        <v>3101517490</v>
      </c>
      <c r="C180" t="s">
        <v>83</v>
      </c>
      <c r="D180" t="s">
        <v>220</v>
      </c>
      <c r="E180" t="s">
        <v>221</v>
      </c>
      <c r="F180" t="s">
        <v>23</v>
      </c>
      <c r="G180" t="s">
        <v>6</v>
      </c>
      <c r="H180" t="s">
        <v>7</v>
      </c>
      <c r="I180" t="s">
        <v>24</v>
      </c>
      <c r="J180" t="s">
        <v>25</v>
      </c>
      <c r="K180" s="3">
        <v>178.5</v>
      </c>
      <c r="L180">
        <v>35</v>
      </c>
      <c r="M180">
        <v>6247.5</v>
      </c>
      <c r="X180" s="8">
        <v>44109</v>
      </c>
    </row>
    <row r="181" spans="1:24" x14ac:dyDescent="0.25">
      <c r="A181" s="4">
        <v>43997</v>
      </c>
      <c r="B181">
        <v>3012718198</v>
      </c>
      <c r="C181" t="s">
        <v>181</v>
      </c>
      <c r="D181" t="s">
        <v>212</v>
      </c>
      <c r="E181" t="s">
        <v>214</v>
      </c>
      <c r="F181" t="s">
        <v>32</v>
      </c>
      <c r="G181" t="s">
        <v>20</v>
      </c>
      <c r="I181" t="s">
        <v>34</v>
      </c>
      <c r="J181" t="s">
        <v>9</v>
      </c>
      <c r="K181" s="3">
        <v>41.86</v>
      </c>
      <c r="L181">
        <v>52</v>
      </c>
      <c r="M181">
        <v>2176.7199999999998</v>
      </c>
      <c r="X181" s="8">
        <v>44113</v>
      </c>
    </row>
    <row r="182" spans="1:24" x14ac:dyDescent="0.25">
      <c r="A182" s="4">
        <v>43997</v>
      </c>
      <c r="B182">
        <v>3101536386</v>
      </c>
      <c r="C182" t="s">
        <v>101</v>
      </c>
      <c r="D182" t="s">
        <v>202</v>
      </c>
      <c r="E182" t="s">
        <v>207</v>
      </c>
      <c r="F182" t="s">
        <v>5</v>
      </c>
      <c r="G182" t="s">
        <v>6</v>
      </c>
      <c r="H182" t="s">
        <v>14</v>
      </c>
      <c r="I182" t="s">
        <v>18</v>
      </c>
      <c r="J182" t="s">
        <v>9</v>
      </c>
      <c r="K182" s="3">
        <v>644</v>
      </c>
      <c r="L182">
        <v>83</v>
      </c>
      <c r="M182">
        <v>53452</v>
      </c>
      <c r="X182" s="7">
        <v>44115</v>
      </c>
    </row>
    <row r="183" spans="1:24" x14ac:dyDescent="0.25">
      <c r="A183" s="4">
        <v>43998</v>
      </c>
      <c r="B183">
        <v>3101542573</v>
      </c>
      <c r="C183" t="s">
        <v>106</v>
      </c>
      <c r="D183" t="s">
        <v>202</v>
      </c>
      <c r="E183" t="s">
        <v>203</v>
      </c>
      <c r="F183" t="s">
        <v>33</v>
      </c>
      <c r="G183" t="s">
        <v>13</v>
      </c>
      <c r="H183" t="s">
        <v>26</v>
      </c>
      <c r="I183" t="s">
        <v>37</v>
      </c>
      <c r="J183" t="s">
        <v>38</v>
      </c>
      <c r="K183" s="3">
        <v>308</v>
      </c>
      <c r="L183">
        <v>98</v>
      </c>
      <c r="M183">
        <v>30184</v>
      </c>
      <c r="X183" s="8">
        <v>44117</v>
      </c>
    </row>
    <row r="184" spans="1:24" x14ac:dyDescent="0.25">
      <c r="A184" s="4">
        <v>43998</v>
      </c>
      <c r="B184">
        <v>3012679314</v>
      </c>
      <c r="C184" t="s">
        <v>151</v>
      </c>
      <c r="D184" t="s">
        <v>220</v>
      </c>
      <c r="E184" t="s">
        <v>222</v>
      </c>
      <c r="F184" t="s">
        <v>41</v>
      </c>
      <c r="G184" t="s">
        <v>13</v>
      </c>
      <c r="H184" t="s">
        <v>7</v>
      </c>
      <c r="I184" t="s">
        <v>44</v>
      </c>
      <c r="J184" t="s">
        <v>45</v>
      </c>
      <c r="K184" s="3">
        <v>487.19999999999993</v>
      </c>
      <c r="L184">
        <v>27</v>
      </c>
      <c r="M184">
        <v>13154.399999999998</v>
      </c>
      <c r="X184" s="8">
        <v>44118</v>
      </c>
    </row>
    <row r="185" spans="1:24" x14ac:dyDescent="0.25">
      <c r="A185" s="4">
        <v>43999</v>
      </c>
      <c r="B185">
        <v>3104000368</v>
      </c>
      <c r="C185" t="s">
        <v>74</v>
      </c>
      <c r="D185" t="s">
        <v>216</v>
      </c>
      <c r="E185" t="s">
        <v>217</v>
      </c>
      <c r="F185" t="s">
        <v>5</v>
      </c>
      <c r="G185" t="s">
        <v>6</v>
      </c>
      <c r="H185" t="s">
        <v>26</v>
      </c>
      <c r="I185" t="s">
        <v>27</v>
      </c>
      <c r="J185" t="s">
        <v>28</v>
      </c>
      <c r="K185" s="3">
        <v>28</v>
      </c>
      <c r="L185">
        <v>37</v>
      </c>
      <c r="M185">
        <v>1036</v>
      </c>
      <c r="X185" s="8">
        <v>44119</v>
      </c>
    </row>
    <row r="186" spans="1:24" x14ac:dyDescent="0.25">
      <c r="A186" s="4">
        <v>43999</v>
      </c>
      <c r="B186">
        <v>3101533912</v>
      </c>
      <c r="C186" t="s">
        <v>104</v>
      </c>
      <c r="D186" t="s">
        <v>220</v>
      </c>
      <c r="E186" t="s">
        <v>221</v>
      </c>
      <c r="F186" t="s">
        <v>29</v>
      </c>
      <c r="G186" t="s">
        <v>6</v>
      </c>
      <c r="H186" t="s">
        <v>14</v>
      </c>
      <c r="I186" t="s">
        <v>24</v>
      </c>
      <c r="J186" t="s">
        <v>25</v>
      </c>
      <c r="K186" s="3">
        <v>178.5</v>
      </c>
      <c r="L186">
        <v>71</v>
      </c>
      <c r="M186">
        <v>12673.5</v>
      </c>
      <c r="X186" s="8">
        <v>44120</v>
      </c>
    </row>
    <row r="187" spans="1:24" x14ac:dyDescent="0.25">
      <c r="A187" s="4">
        <v>44000</v>
      </c>
      <c r="B187">
        <v>3102510760</v>
      </c>
      <c r="C187" t="s">
        <v>90</v>
      </c>
      <c r="D187" t="s">
        <v>220</v>
      </c>
      <c r="E187" t="s">
        <v>222</v>
      </c>
      <c r="F187" t="s">
        <v>32</v>
      </c>
      <c r="G187" t="s">
        <v>20</v>
      </c>
      <c r="I187" t="s">
        <v>34</v>
      </c>
      <c r="J187" t="s">
        <v>9</v>
      </c>
      <c r="K187" s="3">
        <v>41.86</v>
      </c>
      <c r="L187">
        <v>49</v>
      </c>
      <c r="M187">
        <v>2051.14</v>
      </c>
      <c r="X187" s="8">
        <v>44122</v>
      </c>
    </row>
    <row r="188" spans="1:24" x14ac:dyDescent="0.25">
      <c r="A188" s="4">
        <v>44001</v>
      </c>
      <c r="B188">
        <v>3102632048</v>
      </c>
      <c r="C188" t="s">
        <v>124</v>
      </c>
      <c r="D188" t="s">
        <v>212</v>
      </c>
      <c r="E188" t="s">
        <v>213</v>
      </c>
      <c r="F188" t="s">
        <v>32</v>
      </c>
      <c r="G188" t="s">
        <v>20</v>
      </c>
      <c r="H188" t="s">
        <v>14</v>
      </c>
      <c r="I188" t="s">
        <v>39</v>
      </c>
      <c r="J188" t="s">
        <v>40</v>
      </c>
      <c r="K188" s="3">
        <v>257.59999999999997</v>
      </c>
      <c r="L188">
        <v>39</v>
      </c>
      <c r="M188">
        <v>10046.399999999998</v>
      </c>
      <c r="X188" s="7">
        <v>44123</v>
      </c>
    </row>
    <row r="189" spans="1:24" x14ac:dyDescent="0.25">
      <c r="A189" s="4">
        <v>44004</v>
      </c>
      <c r="B189">
        <v>3012719338</v>
      </c>
      <c r="C189" t="s">
        <v>183</v>
      </c>
      <c r="D189" t="s">
        <v>188</v>
      </c>
      <c r="E189" t="s">
        <v>190</v>
      </c>
      <c r="F189" t="s">
        <v>19</v>
      </c>
      <c r="I189" t="s">
        <v>18</v>
      </c>
      <c r="J189" t="s">
        <v>9</v>
      </c>
      <c r="K189" s="3">
        <v>644</v>
      </c>
      <c r="L189">
        <v>14</v>
      </c>
      <c r="M189">
        <v>9016</v>
      </c>
      <c r="X189" s="8">
        <v>44124</v>
      </c>
    </row>
    <row r="190" spans="1:24" x14ac:dyDescent="0.25">
      <c r="A190" s="4">
        <v>44008</v>
      </c>
      <c r="B190">
        <v>3012685223</v>
      </c>
      <c r="C190" t="s">
        <v>154</v>
      </c>
      <c r="D190" t="s">
        <v>208</v>
      </c>
      <c r="E190" t="s">
        <v>210</v>
      </c>
      <c r="F190" t="s">
        <v>19</v>
      </c>
      <c r="G190" t="s">
        <v>6</v>
      </c>
      <c r="H190" t="s">
        <v>7</v>
      </c>
      <c r="I190" t="s">
        <v>21</v>
      </c>
      <c r="J190" t="s">
        <v>22</v>
      </c>
      <c r="K190" s="3">
        <v>128.79999999999998</v>
      </c>
      <c r="L190">
        <v>36</v>
      </c>
      <c r="M190">
        <v>4636.7999999999993</v>
      </c>
      <c r="X190" s="7">
        <v>44129</v>
      </c>
    </row>
    <row r="191" spans="1:24" x14ac:dyDescent="0.25">
      <c r="A191" s="4">
        <v>44008</v>
      </c>
      <c r="B191">
        <v>3101650547</v>
      </c>
      <c r="C191" t="s">
        <v>138</v>
      </c>
      <c r="D191" t="s">
        <v>216</v>
      </c>
      <c r="E191" t="s">
        <v>218</v>
      </c>
      <c r="F191" t="s">
        <v>32</v>
      </c>
      <c r="G191" t="s">
        <v>20</v>
      </c>
      <c r="H191" t="s">
        <v>14</v>
      </c>
      <c r="I191" t="s">
        <v>39</v>
      </c>
      <c r="J191" t="s">
        <v>40</v>
      </c>
      <c r="K191" s="3">
        <v>257.59999999999997</v>
      </c>
      <c r="L191">
        <v>32</v>
      </c>
      <c r="M191">
        <v>8243.1999999999989</v>
      </c>
      <c r="X191" s="8">
        <v>44130</v>
      </c>
    </row>
    <row r="192" spans="1:24" x14ac:dyDescent="0.25">
      <c r="A192" s="4">
        <v>44009</v>
      </c>
      <c r="B192">
        <v>3101511240</v>
      </c>
      <c r="C192" t="s">
        <v>78</v>
      </c>
      <c r="D192" t="s">
        <v>208</v>
      </c>
      <c r="E192" t="s">
        <v>209</v>
      </c>
      <c r="F192" t="s">
        <v>19</v>
      </c>
      <c r="I192" t="s">
        <v>18</v>
      </c>
      <c r="J192" t="s">
        <v>9</v>
      </c>
      <c r="K192" s="3">
        <v>45</v>
      </c>
      <c r="L192">
        <v>97</v>
      </c>
      <c r="M192">
        <v>4365</v>
      </c>
      <c r="X192" s="8">
        <v>44131</v>
      </c>
    </row>
    <row r="193" spans="1:24" x14ac:dyDescent="0.25">
      <c r="A193" s="4">
        <v>44010</v>
      </c>
      <c r="B193">
        <v>3101511523</v>
      </c>
      <c r="C193" t="s">
        <v>79</v>
      </c>
      <c r="D193" t="s">
        <v>197</v>
      </c>
      <c r="E193" t="s">
        <v>199</v>
      </c>
      <c r="F193" t="s">
        <v>5</v>
      </c>
      <c r="G193" t="s">
        <v>6</v>
      </c>
      <c r="H193" t="s">
        <v>14</v>
      </c>
      <c r="I193" t="s">
        <v>17</v>
      </c>
      <c r="J193" t="s">
        <v>9</v>
      </c>
      <c r="K193" s="3">
        <v>252</v>
      </c>
      <c r="L193">
        <v>74</v>
      </c>
      <c r="M193">
        <v>18648</v>
      </c>
      <c r="X193" s="8">
        <v>44132</v>
      </c>
    </row>
    <row r="194" spans="1:24" x14ac:dyDescent="0.25">
      <c r="A194" s="4">
        <v>44010</v>
      </c>
      <c r="B194">
        <v>3101670741</v>
      </c>
      <c r="C194" t="s">
        <v>143</v>
      </c>
      <c r="D194" t="s">
        <v>208</v>
      </c>
      <c r="E194" t="s">
        <v>211</v>
      </c>
      <c r="F194" t="s">
        <v>29</v>
      </c>
      <c r="G194" t="s">
        <v>6</v>
      </c>
      <c r="H194" t="s">
        <v>14</v>
      </c>
      <c r="I194" t="s">
        <v>24</v>
      </c>
      <c r="J194" t="s">
        <v>25</v>
      </c>
      <c r="K194" s="3">
        <v>178.5</v>
      </c>
      <c r="L194">
        <v>41</v>
      </c>
      <c r="M194">
        <v>7318.5</v>
      </c>
      <c r="X194" s="7">
        <v>44133</v>
      </c>
    </row>
    <row r="195" spans="1:24" x14ac:dyDescent="0.25">
      <c r="A195" s="4">
        <v>44017</v>
      </c>
      <c r="B195">
        <v>3101518594</v>
      </c>
      <c r="C195" t="s">
        <v>94</v>
      </c>
      <c r="D195" t="s">
        <v>212</v>
      </c>
      <c r="E195" t="s">
        <v>213</v>
      </c>
      <c r="F195" t="s">
        <v>32</v>
      </c>
      <c r="G195" t="s">
        <v>20</v>
      </c>
      <c r="I195" t="s">
        <v>34</v>
      </c>
      <c r="J195" t="s">
        <v>9</v>
      </c>
      <c r="K195" s="3">
        <v>41.86</v>
      </c>
      <c r="L195">
        <v>88</v>
      </c>
      <c r="M195">
        <v>3683.68</v>
      </c>
      <c r="X195" s="8">
        <v>44136</v>
      </c>
    </row>
    <row r="196" spans="1:24" x14ac:dyDescent="0.25">
      <c r="A196" s="4">
        <v>44017</v>
      </c>
      <c r="B196">
        <v>3101647259</v>
      </c>
      <c r="C196" t="s">
        <v>136</v>
      </c>
      <c r="D196" t="s">
        <v>188</v>
      </c>
      <c r="E196" t="s">
        <v>190</v>
      </c>
      <c r="F196" t="s">
        <v>19</v>
      </c>
      <c r="I196" t="s">
        <v>18</v>
      </c>
      <c r="J196" t="s">
        <v>9</v>
      </c>
      <c r="K196" s="3">
        <v>644</v>
      </c>
      <c r="L196">
        <v>22</v>
      </c>
      <c r="M196">
        <v>14168</v>
      </c>
      <c r="X196" s="7">
        <v>44138</v>
      </c>
    </row>
    <row r="197" spans="1:24" x14ac:dyDescent="0.25">
      <c r="A197" s="4">
        <v>44018</v>
      </c>
      <c r="B197">
        <v>3102650719</v>
      </c>
      <c r="C197" t="s">
        <v>139</v>
      </c>
      <c r="D197" t="s">
        <v>208</v>
      </c>
      <c r="E197" t="s">
        <v>210</v>
      </c>
      <c r="F197" t="s">
        <v>19</v>
      </c>
      <c r="G197" t="s">
        <v>6</v>
      </c>
      <c r="H197" t="s">
        <v>7</v>
      </c>
      <c r="I197" t="s">
        <v>24</v>
      </c>
      <c r="J197" t="s">
        <v>25</v>
      </c>
      <c r="K197" s="3">
        <v>178.5</v>
      </c>
      <c r="L197">
        <v>92</v>
      </c>
      <c r="M197">
        <v>16422</v>
      </c>
      <c r="X197" s="8">
        <v>44139</v>
      </c>
    </row>
    <row r="198" spans="1:24" x14ac:dyDescent="0.25">
      <c r="A198" s="4">
        <v>44018</v>
      </c>
      <c r="B198">
        <v>3101670741</v>
      </c>
      <c r="C198" t="s">
        <v>143</v>
      </c>
      <c r="D198" t="s">
        <v>220</v>
      </c>
      <c r="E198" t="s">
        <v>222</v>
      </c>
      <c r="F198" t="s">
        <v>29</v>
      </c>
      <c r="G198" t="s">
        <v>20</v>
      </c>
      <c r="H198" t="s">
        <v>7</v>
      </c>
      <c r="I198" t="s">
        <v>15</v>
      </c>
      <c r="J198" t="s">
        <v>11</v>
      </c>
      <c r="K198" s="3">
        <v>420</v>
      </c>
      <c r="L198">
        <v>46</v>
      </c>
      <c r="M198">
        <v>19320</v>
      </c>
      <c r="X198" s="7">
        <v>44141</v>
      </c>
    </row>
    <row r="199" spans="1:24" x14ac:dyDescent="0.25">
      <c r="A199" s="4">
        <v>44019</v>
      </c>
      <c r="B199">
        <v>3012616779</v>
      </c>
      <c r="C199" t="s">
        <v>121</v>
      </c>
      <c r="D199" t="s">
        <v>212</v>
      </c>
      <c r="E199" t="s">
        <v>213</v>
      </c>
      <c r="F199" t="s">
        <v>32</v>
      </c>
      <c r="G199" t="s">
        <v>20</v>
      </c>
      <c r="H199" t="s">
        <v>14</v>
      </c>
      <c r="I199" t="s">
        <v>39</v>
      </c>
      <c r="J199" t="s">
        <v>40</v>
      </c>
      <c r="K199" s="3">
        <v>257.59999999999997</v>
      </c>
      <c r="L199">
        <v>64</v>
      </c>
      <c r="M199">
        <v>16486.399999999998</v>
      </c>
      <c r="X199" s="8">
        <v>44142</v>
      </c>
    </row>
    <row r="200" spans="1:24" x14ac:dyDescent="0.25">
      <c r="A200" s="4">
        <v>44019</v>
      </c>
      <c r="B200">
        <v>3101554212</v>
      </c>
      <c r="C200" t="s">
        <v>134</v>
      </c>
      <c r="D200" t="s">
        <v>188</v>
      </c>
      <c r="E200" t="s">
        <v>189</v>
      </c>
      <c r="F200" t="s">
        <v>19</v>
      </c>
      <c r="I200" t="s">
        <v>17</v>
      </c>
      <c r="J200" t="s">
        <v>9</v>
      </c>
      <c r="K200" s="3">
        <v>252</v>
      </c>
      <c r="L200">
        <v>58</v>
      </c>
      <c r="M200">
        <v>14616</v>
      </c>
      <c r="X200" s="8">
        <v>44143</v>
      </c>
    </row>
    <row r="201" spans="1:24" x14ac:dyDescent="0.25">
      <c r="A201" s="4">
        <v>44023</v>
      </c>
      <c r="B201">
        <v>3101542573</v>
      </c>
      <c r="C201" t="s">
        <v>106</v>
      </c>
      <c r="D201" t="s">
        <v>202</v>
      </c>
      <c r="E201" t="s">
        <v>203</v>
      </c>
      <c r="F201" t="s">
        <v>29</v>
      </c>
      <c r="G201" t="s">
        <v>20</v>
      </c>
      <c r="H201" t="s">
        <v>7</v>
      </c>
      <c r="I201" t="s">
        <v>24</v>
      </c>
      <c r="J201" t="s">
        <v>25</v>
      </c>
      <c r="K201" s="3">
        <v>178.5</v>
      </c>
      <c r="L201">
        <v>44</v>
      </c>
      <c r="M201">
        <v>7854</v>
      </c>
      <c r="X201" s="7">
        <v>44144</v>
      </c>
    </row>
    <row r="202" spans="1:24" x14ac:dyDescent="0.25">
      <c r="A202" s="4">
        <v>44023</v>
      </c>
      <c r="B202">
        <v>3101628931</v>
      </c>
      <c r="C202" t="s">
        <v>125</v>
      </c>
      <c r="D202" t="s">
        <v>188</v>
      </c>
      <c r="E202" t="s">
        <v>188</v>
      </c>
      <c r="F202" t="s">
        <v>19</v>
      </c>
      <c r="G202" t="s">
        <v>6</v>
      </c>
      <c r="H202" t="s">
        <v>7</v>
      </c>
      <c r="I202" t="s">
        <v>21</v>
      </c>
      <c r="J202" t="s">
        <v>22</v>
      </c>
      <c r="K202" s="3">
        <v>128.79999999999998</v>
      </c>
      <c r="L202">
        <v>40</v>
      </c>
      <c r="M202">
        <v>5151.9999999999991</v>
      </c>
      <c r="X202" s="8">
        <v>44146</v>
      </c>
    </row>
    <row r="203" spans="1:24" x14ac:dyDescent="0.25">
      <c r="A203" s="4">
        <v>44024</v>
      </c>
      <c r="B203">
        <v>3101533912</v>
      </c>
      <c r="C203" t="s">
        <v>104</v>
      </c>
      <c r="D203" t="s">
        <v>202</v>
      </c>
      <c r="E203" t="s">
        <v>205</v>
      </c>
      <c r="F203" t="s">
        <v>33</v>
      </c>
      <c r="G203" t="s">
        <v>13</v>
      </c>
      <c r="I203" t="s">
        <v>37</v>
      </c>
      <c r="J203" t="s">
        <v>38</v>
      </c>
      <c r="K203" s="3">
        <v>308</v>
      </c>
      <c r="L203">
        <v>30</v>
      </c>
      <c r="M203">
        <v>9240</v>
      </c>
      <c r="X203" s="8">
        <v>44148</v>
      </c>
    </row>
    <row r="204" spans="1:24" x14ac:dyDescent="0.25">
      <c r="A204" s="4">
        <v>44024</v>
      </c>
      <c r="B204">
        <v>3101545216</v>
      </c>
      <c r="C204" t="s">
        <v>116</v>
      </c>
      <c r="D204" t="s">
        <v>208</v>
      </c>
      <c r="E204" t="s">
        <v>209</v>
      </c>
      <c r="F204" t="s">
        <v>19</v>
      </c>
      <c r="G204" t="s">
        <v>6</v>
      </c>
      <c r="H204" t="s">
        <v>7</v>
      </c>
      <c r="I204" t="s">
        <v>30</v>
      </c>
      <c r="J204" t="s">
        <v>31</v>
      </c>
      <c r="K204" s="3">
        <v>560</v>
      </c>
      <c r="L204">
        <v>73</v>
      </c>
      <c r="M204">
        <v>40880</v>
      </c>
      <c r="X204" s="7">
        <v>44149</v>
      </c>
    </row>
    <row r="205" spans="1:24" x14ac:dyDescent="0.25">
      <c r="A205" s="4">
        <v>44025</v>
      </c>
      <c r="B205">
        <v>3101551418</v>
      </c>
      <c r="C205" t="s">
        <v>110</v>
      </c>
      <c r="D205" t="s">
        <v>188</v>
      </c>
      <c r="E205" t="s">
        <v>188</v>
      </c>
      <c r="F205" t="s">
        <v>19</v>
      </c>
      <c r="I205" t="s">
        <v>34</v>
      </c>
      <c r="J205" t="s">
        <v>9</v>
      </c>
      <c r="K205" s="3">
        <v>41.86</v>
      </c>
      <c r="L205">
        <v>73</v>
      </c>
      <c r="M205">
        <v>3055.7799999999997</v>
      </c>
      <c r="X205" s="8">
        <v>44152</v>
      </c>
    </row>
    <row r="206" spans="1:24" x14ac:dyDescent="0.25">
      <c r="A206" s="4">
        <v>44026</v>
      </c>
      <c r="B206">
        <v>3012679045</v>
      </c>
      <c r="C206" t="s">
        <v>150</v>
      </c>
      <c r="D206" t="s">
        <v>220</v>
      </c>
      <c r="E206" t="s">
        <v>222</v>
      </c>
      <c r="F206" t="s">
        <v>41</v>
      </c>
      <c r="G206" t="s">
        <v>13</v>
      </c>
      <c r="H206" t="s">
        <v>7</v>
      </c>
      <c r="I206" t="s">
        <v>42</v>
      </c>
      <c r="J206" t="s">
        <v>43</v>
      </c>
      <c r="K206" s="3">
        <v>273</v>
      </c>
      <c r="L206">
        <v>61</v>
      </c>
      <c r="M206">
        <v>16653</v>
      </c>
      <c r="X206" s="7">
        <v>44154</v>
      </c>
    </row>
    <row r="207" spans="1:24" x14ac:dyDescent="0.25">
      <c r="A207" s="4">
        <v>44026</v>
      </c>
      <c r="B207">
        <v>3101645519</v>
      </c>
      <c r="C207" t="s">
        <v>131</v>
      </c>
      <c r="D207" t="s">
        <v>202</v>
      </c>
      <c r="E207" t="s">
        <v>206</v>
      </c>
      <c r="F207" t="s">
        <v>33</v>
      </c>
      <c r="G207" t="s">
        <v>13</v>
      </c>
      <c r="I207" t="s">
        <v>21</v>
      </c>
      <c r="J207" t="s">
        <v>22</v>
      </c>
      <c r="K207" s="3">
        <v>128.79999999999998</v>
      </c>
      <c r="L207">
        <v>83</v>
      </c>
      <c r="M207">
        <v>10690.399999999998</v>
      </c>
      <c r="X207" s="7">
        <v>44155</v>
      </c>
    </row>
    <row r="208" spans="1:24" x14ac:dyDescent="0.25">
      <c r="A208" s="4">
        <v>44026</v>
      </c>
      <c r="B208">
        <v>3101650547</v>
      </c>
      <c r="C208" t="s">
        <v>138</v>
      </c>
      <c r="D208" t="s">
        <v>212</v>
      </c>
      <c r="E208" t="s">
        <v>215</v>
      </c>
      <c r="F208" t="s">
        <v>32</v>
      </c>
      <c r="G208" t="s">
        <v>20</v>
      </c>
      <c r="H208" t="s">
        <v>14</v>
      </c>
      <c r="I208" t="s">
        <v>35</v>
      </c>
      <c r="J208" t="s">
        <v>36</v>
      </c>
      <c r="K208" s="3">
        <v>350</v>
      </c>
      <c r="L208">
        <v>13</v>
      </c>
      <c r="M208">
        <v>4550</v>
      </c>
      <c r="X208" s="8">
        <v>44157</v>
      </c>
    </row>
    <row r="209" spans="1:24" x14ac:dyDescent="0.25">
      <c r="A209" s="4">
        <v>44028</v>
      </c>
      <c r="B209">
        <v>3101550904</v>
      </c>
      <c r="C209" t="s">
        <v>113</v>
      </c>
      <c r="D209" t="s">
        <v>220</v>
      </c>
      <c r="E209" t="s">
        <v>223</v>
      </c>
      <c r="F209" t="s">
        <v>33</v>
      </c>
      <c r="G209" t="s">
        <v>13</v>
      </c>
      <c r="I209" t="s">
        <v>10</v>
      </c>
      <c r="J209" t="s">
        <v>11</v>
      </c>
      <c r="K209" s="3">
        <v>49</v>
      </c>
      <c r="L209">
        <v>78</v>
      </c>
      <c r="M209">
        <v>3822</v>
      </c>
      <c r="X209" s="7">
        <v>44158</v>
      </c>
    </row>
    <row r="210" spans="1:24" x14ac:dyDescent="0.25">
      <c r="A210" s="4">
        <v>44029</v>
      </c>
      <c r="B210">
        <v>3101519616</v>
      </c>
      <c r="C210" t="s">
        <v>87</v>
      </c>
      <c r="D210" t="s">
        <v>208</v>
      </c>
      <c r="E210" t="s">
        <v>209</v>
      </c>
      <c r="F210" t="s">
        <v>19</v>
      </c>
      <c r="G210" t="s">
        <v>20</v>
      </c>
      <c r="H210" t="s">
        <v>7</v>
      </c>
      <c r="I210" t="s">
        <v>24</v>
      </c>
      <c r="J210" t="s">
        <v>25</v>
      </c>
      <c r="K210" s="3">
        <v>178.5</v>
      </c>
      <c r="L210">
        <v>83</v>
      </c>
      <c r="M210">
        <v>14815.5</v>
      </c>
      <c r="X210" s="7">
        <v>44160</v>
      </c>
    </row>
    <row r="211" spans="1:24" x14ac:dyDescent="0.25">
      <c r="A211" s="4">
        <v>44034</v>
      </c>
      <c r="B211">
        <v>3104000069</v>
      </c>
      <c r="C211" t="s">
        <v>69</v>
      </c>
      <c r="D211" t="s">
        <v>188</v>
      </c>
      <c r="E211" t="s">
        <v>194</v>
      </c>
      <c r="F211" t="s">
        <v>12</v>
      </c>
      <c r="G211" t="s">
        <v>13</v>
      </c>
      <c r="H211" t="s">
        <v>14</v>
      </c>
      <c r="I211" t="s">
        <v>55</v>
      </c>
      <c r="J211" t="s">
        <v>56</v>
      </c>
      <c r="K211" s="3">
        <v>98</v>
      </c>
      <c r="L211">
        <v>37</v>
      </c>
      <c r="M211">
        <v>3626</v>
      </c>
      <c r="X211" s="7">
        <v>44161</v>
      </c>
    </row>
    <row r="212" spans="1:24" x14ac:dyDescent="0.25">
      <c r="A212" s="4">
        <v>44034</v>
      </c>
      <c r="B212">
        <v>3101638544</v>
      </c>
      <c r="C212" t="s">
        <v>127</v>
      </c>
      <c r="D212" t="s">
        <v>216</v>
      </c>
      <c r="E212" t="s">
        <v>219</v>
      </c>
      <c r="F212" t="s">
        <v>32</v>
      </c>
      <c r="G212" t="s">
        <v>20</v>
      </c>
      <c r="H212" t="s">
        <v>14</v>
      </c>
      <c r="I212" t="s">
        <v>52</v>
      </c>
      <c r="J212" t="s">
        <v>53</v>
      </c>
      <c r="K212" s="3">
        <v>298.90000000000003</v>
      </c>
      <c r="L212">
        <v>88</v>
      </c>
      <c r="M212">
        <v>26303.200000000004</v>
      </c>
      <c r="X212" s="8">
        <v>44162</v>
      </c>
    </row>
    <row r="213" spans="1:24" x14ac:dyDescent="0.25">
      <c r="A213" s="4">
        <v>44036</v>
      </c>
      <c r="B213">
        <v>3101639309</v>
      </c>
      <c r="C213" t="s">
        <v>129</v>
      </c>
      <c r="D213" t="s">
        <v>188</v>
      </c>
      <c r="E213" t="s">
        <v>192</v>
      </c>
      <c r="F213" t="s">
        <v>12</v>
      </c>
      <c r="G213" t="s">
        <v>13</v>
      </c>
      <c r="H213" t="s">
        <v>14</v>
      </c>
      <c r="I213" t="s">
        <v>54</v>
      </c>
      <c r="J213" t="s">
        <v>36</v>
      </c>
      <c r="K213" s="3">
        <v>1134</v>
      </c>
      <c r="L213">
        <v>32</v>
      </c>
      <c r="M213">
        <v>36288</v>
      </c>
      <c r="X213" s="8">
        <v>44165</v>
      </c>
    </row>
    <row r="214" spans="1:24" x14ac:dyDescent="0.25">
      <c r="A214" s="4">
        <v>44037</v>
      </c>
      <c r="B214">
        <v>3101507744</v>
      </c>
      <c r="C214" t="s">
        <v>77</v>
      </c>
      <c r="D214" t="s">
        <v>202</v>
      </c>
      <c r="E214" t="s">
        <v>205</v>
      </c>
      <c r="F214" t="s">
        <v>33</v>
      </c>
      <c r="G214" t="s">
        <v>6</v>
      </c>
      <c r="H214" t="s">
        <v>14</v>
      </c>
      <c r="I214" t="s">
        <v>34</v>
      </c>
      <c r="J214" t="s">
        <v>9</v>
      </c>
      <c r="K214" s="3">
        <v>41</v>
      </c>
      <c r="L214">
        <v>96</v>
      </c>
      <c r="M214">
        <v>3936</v>
      </c>
      <c r="X214" s="7">
        <v>44167</v>
      </c>
    </row>
    <row r="215" spans="1:24" x14ac:dyDescent="0.25">
      <c r="A215" s="4">
        <v>44037</v>
      </c>
      <c r="B215">
        <v>3101635807</v>
      </c>
      <c r="C215" t="s">
        <v>128</v>
      </c>
      <c r="D215" t="s">
        <v>220</v>
      </c>
      <c r="E215" t="s">
        <v>222</v>
      </c>
      <c r="F215" t="s">
        <v>29</v>
      </c>
      <c r="G215" t="s">
        <v>20</v>
      </c>
      <c r="H215" t="s">
        <v>7</v>
      </c>
      <c r="I215" t="s">
        <v>24</v>
      </c>
      <c r="J215" t="s">
        <v>25</v>
      </c>
      <c r="K215" s="3">
        <v>178.5</v>
      </c>
      <c r="L215">
        <v>72</v>
      </c>
      <c r="M215">
        <v>12852</v>
      </c>
      <c r="X215" s="8">
        <v>44168</v>
      </c>
    </row>
    <row r="216" spans="1:24" x14ac:dyDescent="0.25">
      <c r="A216" s="4">
        <v>44037</v>
      </c>
      <c r="B216">
        <v>3101519987</v>
      </c>
      <c r="C216" t="s">
        <v>88</v>
      </c>
      <c r="D216" t="s">
        <v>202</v>
      </c>
      <c r="E216" t="s">
        <v>207</v>
      </c>
      <c r="F216" t="s">
        <v>5</v>
      </c>
      <c r="G216" t="s">
        <v>6</v>
      </c>
      <c r="H216" t="s">
        <v>26</v>
      </c>
      <c r="I216" t="s">
        <v>30</v>
      </c>
      <c r="J216" t="s">
        <v>31</v>
      </c>
      <c r="K216" s="3">
        <v>560</v>
      </c>
      <c r="L216">
        <v>24</v>
      </c>
      <c r="M216">
        <v>13440</v>
      </c>
      <c r="X216" s="8">
        <v>44169</v>
      </c>
    </row>
    <row r="217" spans="1:24" x14ac:dyDescent="0.25">
      <c r="A217" s="4">
        <v>44038</v>
      </c>
      <c r="B217">
        <v>3012706208</v>
      </c>
      <c r="C217" t="s">
        <v>169</v>
      </c>
      <c r="D217" t="s">
        <v>188</v>
      </c>
      <c r="E217" t="s">
        <v>190</v>
      </c>
      <c r="F217" t="s">
        <v>19</v>
      </c>
      <c r="G217" t="s">
        <v>20</v>
      </c>
      <c r="I217" t="s">
        <v>39</v>
      </c>
      <c r="J217" t="s">
        <v>40</v>
      </c>
      <c r="K217" s="3">
        <v>257.59999999999997</v>
      </c>
      <c r="L217">
        <v>42</v>
      </c>
      <c r="M217">
        <v>10819.199999999999</v>
      </c>
      <c r="X217" s="8">
        <v>44171</v>
      </c>
    </row>
    <row r="218" spans="1:24" x14ac:dyDescent="0.25">
      <c r="A218" s="4">
        <v>44038</v>
      </c>
      <c r="B218">
        <v>3101527717</v>
      </c>
      <c r="C218" t="s">
        <v>97</v>
      </c>
      <c r="D218" t="s">
        <v>208</v>
      </c>
      <c r="E218" t="s">
        <v>210</v>
      </c>
      <c r="F218" t="s">
        <v>41</v>
      </c>
      <c r="G218" t="s">
        <v>13</v>
      </c>
      <c r="H218" t="s">
        <v>7</v>
      </c>
      <c r="I218" t="s">
        <v>44</v>
      </c>
      <c r="J218" t="s">
        <v>45</v>
      </c>
      <c r="K218" s="3">
        <v>487.19999999999993</v>
      </c>
      <c r="L218">
        <v>70</v>
      </c>
      <c r="M218">
        <v>34103.999999999993</v>
      </c>
      <c r="X218" s="8">
        <v>44172</v>
      </c>
    </row>
    <row r="219" spans="1:24" x14ac:dyDescent="0.25">
      <c r="A219" s="4">
        <v>44039</v>
      </c>
      <c r="B219">
        <v>3101517836</v>
      </c>
      <c r="C219" t="s">
        <v>85</v>
      </c>
      <c r="D219" t="s">
        <v>188</v>
      </c>
      <c r="E219" t="s">
        <v>192</v>
      </c>
      <c r="F219" t="s">
        <v>19</v>
      </c>
      <c r="I219" t="s">
        <v>18</v>
      </c>
      <c r="J219" t="s">
        <v>9</v>
      </c>
      <c r="K219" s="3">
        <v>21</v>
      </c>
      <c r="L219">
        <v>4</v>
      </c>
      <c r="M219">
        <v>84</v>
      </c>
      <c r="X219" s="7">
        <v>44173</v>
      </c>
    </row>
    <row r="220" spans="1:24" x14ac:dyDescent="0.25">
      <c r="A220" s="4">
        <v>44039</v>
      </c>
      <c r="B220">
        <v>3102652210</v>
      </c>
      <c r="C220" t="s">
        <v>132</v>
      </c>
      <c r="D220" t="s">
        <v>202</v>
      </c>
      <c r="E220" t="s">
        <v>205</v>
      </c>
      <c r="F220" t="s">
        <v>33</v>
      </c>
      <c r="G220" t="s">
        <v>6</v>
      </c>
      <c r="H220" t="s">
        <v>14</v>
      </c>
      <c r="I220" t="s">
        <v>47</v>
      </c>
      <c r="J220" t="s">
        <v>11</v>
      </c>
      <c r="K220" s="3">
        <v>140</v>
      </c>
      <c r="L220">
        <v>74</v>
      </c>
      <c r="M220">
        <v>10360</v>
      </c>
      <c r="X220" s="8">
        <v>44174</v>
      </c>
    </row>
    <row r="221" spans="1:24" x14ac:dyDescent="0.25">
      <c r="A221" s="4">
        <v>44042</v>
      </c>
      <c r="B221">
        <v>3101635807</v>
      </c>
      <c r="C221" t="s">
        <v>128</v>
      </c>
      <c r="D221" t="s">
        <v>216</v>
      </c>
      <c r="E221" t="s">
        <v>217</v>
      </c>
      <c r="F221" t="s">
        <v>5</v>
      </c>
      <c r="G221" t="s">
        <v>6</v>
      </c>
      <c r="H221" t="s">
        <v>26</v>
      </c>
      <c r="I221" t="s">
        <v>30</v>
      </c>
      <c r="J221" t="s">
        <v>31</v>
      </c>
      <c r="K221" s="3">
        <v>560</v>
      </c>
      <c r="L221">
        <v>98</v>
      </c>
      <c r="M221">
        <v>54880</v>
      </c>
      <c r="X221" s="8">
        <v>44177</v>
      </c>
    </row>
    <row r="222" spans="1:24" x14ac:dyDescent="0.25">
      <c r="A222" s="4">
        <v>44042</v>
      </c>
      <c r="B222">
        <v>3101650324</v>
      </c>
      <c r="C222" t="s">
        <v>137</v>
      </c>
      <c r="D222" t="s">
        <v>202</v>
      </c>
      <c r="E222" t="s">
        <v>206</v>
      </c>
      <c r="F222" t="s">
        <v>33</v>
      </c>
      <c r="G222" t="s">
        <v>13</v>
      </c>
      <c r="H222" t="s">
        <v>26</v>
      </c>
      <c r="I222" t="s">
        <v>37</v>
      </c>
      <c r="J222" t="s">
        <v>38</v>
      </c>
      <c r="K222" s="3">
        <v>308</v>
      </c>
      <c r="L222">
        <v>65</v>
      </c>
      <c r="M222">
        <v>20020</v>
      </c>
      <c r="X222" s="7">
        <v>44178</v>
      </c>
    </row>
    <row r="223" spans="1:24" x14ac:dyDescent="0.25">
      <c r="A223" s="4">
        <v>44043</v>
      </c>
      <c r="B223">
        <v>3012715957</v>
      </c>
      <c r="C223" t="s">
        <v>177</v>
      </c>
      <c r="D223" t="s">
        <v>202</v>
      </c>
      <c r="E223" t="s">
        <v>206</v>
      </c>
      <c r="F223" t="s">
        <v>33</v>
      </c>
      <c r="G223" t="s">
        <v>13</v>
      </c>
      <c r="I223" t="s">
        <v>35</v>
      </c>
      <c r="J223" t="s">
        <v>36</v>
      </c>
      <c r="K223" s="3">
        <v>350</v>
      </c>
      <c r="L223">
        <v>47</v>
      </c>
      <c r="M223">
        <v>16450</v>
      </c>
      <c r="X223" s="7">
        <v>44179</v>
      </c>
    </row>
    <row r="224" spans="1:24" x14ac:dyDescent="0.25">
      <c r="A224" s="4">
        <v>44043</v>
      </c>
      <c r="B224">
        <v>3101647259</v>
      </c>
      <c r="C224" t="s">
        <v>136</v>
      </c>
      <c r="D224" t="s">
        <v>188</v>
      </c>
      <c r="E224" t="s">
        <v>189</v>
      </c>
      <c r="F224" t="s">
        <v>19</v>
      </c>
      <c r="I224" t="s">
        <v>34</v>
      </c>
      <c r="J224" t="s">
        <v>9</v>
      </c>
      <c r="K224" s="3">
        <v>41.86</v>
      </c>
      <c r="L224">
        <v>14</v>
      </c>
      <c r="M224">
        <v>586.04</v>
      </c>
      <c r="X224" s="8">
        <v>44183</v>
      </c>
    </row>
    <row r="225" spans="1:24" x14ac:dyDescent="0.25">
      <c r="A225" s="4">
        <v>44043</v>
      </c>
      <c r="B225">
        <v>3101518444</v>
      </c>
      <c r="C225" t="s">
        <v>92</v>
      </c>
      <c r="D225" t="s">
        <v>202</v>
      </c>
      <c r="E225" t="s">
        <v>203</v>
      </c>
      <c r="F225" t="s">
        <v>19</v>
      </c>
      <c r="G225" t="s">
        <v>20</v>
      </c>
      <c r="I225" t="s">
        <v>39</v>
      </c>
      <c r="J225" t="s">
        <v>40</v>
      </c>
      <c r="K225" s="3">
        <v>257.59999999999997</v>
      </c>
      <c r="L225">
        <v>76</v>
      </c>
      <c r="M225">
        <v>19577.599999999999</v>
      </c>
      <c r="X225" s="7">
        <v>44184</v>
      </c>
    </row>
    <row r="226" spans="1:24" x14ac:dyDescent="0.25">
      <c r="A226" s="4">
        <v>44044</v>
      </c>
      <c r="B226">
        <v>3104000069</v>
      </c>
      <c r="C226" t="s">
        <v>69</v>
      </c>
      <c r="D226" t="s">
        <v>188</v>
      </c>
      <c r="E226" t="s">
        <v>189</v>
      </c>
      <c r="F226" t="s">
        <v>19</v>
      </c>
      <c r="I226" t="s">
        <v>18</v>
      </c>
      <c r="J226" t="s">
        <v>9</v>
      </c>
      <c r="K226" s="3">
        <v>644</v>
      </c>
      <c r="L226">
        <v>16</v>
      </c>
      <c r="M226">
        <v>10304</v>
      </c>
      <c r="X226" s="8">
        <v>44185</v>
      </c>
    </row>
    <row r="227" spans="1:24" x14ac:dyDescent="0.25">
      <c r="A227" s="4">
        <v>44045</v>
      </c>
      <c r="B227">
        <v>3104000677</v>
      </c>
      <c r="C227" t="s">
        <v>75</v>
      </c>
      <c r="D227" t="s">
        <v>220</v>
      </c>
      <c r="E227" t="s">
        <v>221</v>
      </c>
      <c r="F227" t="s">
        <v>29</v>
      </c>
      <c r="G227" t="s">
        <v>6</v>
      </c>
      <c r="H227" t="s">
        <v>14</v>
      </c>
      <c r="I227" t="s">
        <v>30</v>
      </c>
      <c r="J227" t="s">
        <v>31</v>
      </c>
      <c r="K227" s="3">
        <v>33</v>
      </c>
      <c r="L227">
        <v>64</v>
      </c>
      <c r="M227">
        <v>2112</v>
      </c>
      <c r="X227" s="7">
        <v>44188</v>
      </c>
    </row>
    <row r="228" spans="1:24" x14ac:dyDescent="0.25">
      <c r="A228" s="4">
        <v>44045</v>
      </c>
      <c r="B228">
        <v>3012707916</v>
      </c>
      <c r="C228" t="s">
        <v>173</v>
      </c>
      <c r="D228" t="s">
        <v>216</v>
      </c>
      <c r="E228" t="s">
        <v>218</v>
      </c>
      <c r="F228" t="s">
        <v>32</v>
      </c>
      <c r="G228" t="s">
        <v>20</v>
      </c>
      <c r="H228" t="s">
        <v>7</v>
      </c>
      <c r="I228" t="s">
        <v>18</v>
      </c>
      <c r="J228" t="s">
        <v>9</v>
      </c>
      <c r="K228" s="3">
        <v>644</v>
      </c>
      <c r="L228">
        <v>28</v>
      </c>
      <c r="M228">
        <v>18032</v>
      </c>
      <c r="X228" s="8">
        <v>44191</v>
      </c>
    </row>
    <row r="229" spans="1:24" x14ac:dyDescent="0.25">
      <c r="A229" s="4">
        <v>44045</v>
      </c>
      <c r="B229">
        <v>3101542703</v>
      </c>
      <c r="C229" t="s">
        <v>107</v>
      </c>
      <c r="D229" t="s">
        <v>212</v>
      </c>
      <c r="E229" t="s">
        <v>215</v>
      </c>
      <c r="F229" t="s">
        <v>32</v>
      </c>
      <c r="G229" t="s">
        <v>20</v>
      </c>
      <c r="H229" t="s">
        <v>7</v>
      </c>
      <c r="I229" t="s">
        <v>18</v>
      </c>
      <c r="J229" t="s">
        <v>9</v>
      </c>
      <c r="K229" s="3">
        <v>644</v>
      </c>
      <c r="L229">
        <v>16</v>
      </c>
      <c r="M229">
        <v>10304</v>
      </c>
      <c r="X229" s="8">
        <v>44192</v>
      </c>
    </row>
    <row r="230" spans="1:24" x14ac:dyDescent="0.25">
      <c r="A230" s="4">
        <v>44046</v>
      </c>
      <c r="B230">
        <v>3101638544</v>
      </c>
      <c r="C230" t="s">
        <v>127</v>
      </c>
      <c r="D230" t="s">
        <v>188</v>
      </c>
      <c r="E230" t="s">
        <v>188</v>
      </c>
      <c r="F230" t="s">
        <v>12</v>
      </c>
      <c r="G230" t="s">
        <v>13</v>
      </c>
      <c r="H230" t="s">
        <v>14</v>
      </c>
      <c r="I230" t="s">
        <v>54</v>
      </c>
      <c r="J230" t="s">
        <v>36</v>
      </c>
      <c r="K230" s="3">
        <v>1134</v>
      </c>
      <c r="L230">
        <v>98</v>
      </c>
      <c r="M230">
        <v>111132</v>
      </c>
      <c r="X230" s="7">
        <v>44196</v>
      </c>
    </row>
    <row r="231" spans="1:24" x14ac:dyDescent="0.25">
      <c r="A231" s="4">
        <v>44046</v>
      </c>
      <c r="B231">
        <v>3102650719</v>
      </c>
      <c r="C231" t="s">
        <v>139</v>
      </c>
      <c r="D231" t="s">
        <v>220</v>
      </c>
      <c r="E231" t="s">
        <v>223</v>
      </c>
      <c r="F231" t="s">
        <v>23</v>
      </c>
      <c r="G231" t="s">
        <v>6</v>
      </c>
      <c r="H231" t="s">
        <v>7</v>
      </c>
      <c r="I231" t="s">
        <v>48</v>
      </c>
      <c r="J231" t="s">
        <v>49</v>
      </c>
      <c r="K231" s="3">
        <v>546</v>
      </c>
      <c r="L231">
        <v>54</v>
      </c>
      <c r="M231">
        <v>29484</v>
      </c>
    </row>
    <row r="232" spans="1:24" x14ac:dyDescent="0.25">
      <c r="A232" s="4">
        <v>44047</v>
      </c>
      <c r="B232">
        <v>3101670741</v>
      </c>
      <c r="C232" t="s">
        <v>143</v>
      </c>
      <c r="D232" t="s">
        <v>208</v>
      </c>
      <c r="E232" t="s">
        <v>210</v>
      </c>
      <c r="F232" t="s">
        <v>19</v>
      </c>
      <c r="G232" t="s">
        <v>6</v>
      </c>
      <c r="H232" t="s">
        <v>7</v>
      </c>
      <c r="I232" t="s">
        <v>30</v>
      </c>
      <c r="J232" t="s">
        <v>31</v>
      </c>
      <c r="K232" s="3">
        <v>560</v>
      </c>
      <c r="L232">
        <v>38</v>
      </c>
      <c r="M232">
        <v>21280</v>
      </c>
    </row>
    <row r="233" spans="1:24" x14ac:dyDescent="0.25">
      <c r="A233" s="4">
        <v>44049</v>
      </c>
      <c r="B233">
        <v>3101350066</v>
      </c>
      <c r="C233" t="s">
        <v>142</v>
      </c>
      <c r="D233" t="s">
        <v>220</v>
      </c>
      <c r="E233" t="s">
        <v>222</v>
      </c>
      <c r="F233" t="s">
        <v>23</v>
      </c>
      <c r="G233" t="s">
        <v>6</v>
      </c>
      <c r="H233" t="s">
        <v>7</v>
      </c>
      <c r="I233" t="s">
        <v>48</v>
      </c>
      <c r="J233" t="s">
        <v>49</v>
      </c>
      <c r="K233" s="3">
        <v>546</v>
      </c>
      <c r="L233">
        <v>98</v>
      </c>
      <c r="M233">
        <v>53508</v>
      </c>
    </row>
    <row r="234" spans="1:24" x14ac:dyDescent="0.25">
      <c r="A234" s="4">
        <v>44049</v>
      </c>
      <c r="B234">
        <v>3012709361</v>
      </c>
      <c r="C234" t="s">
        <v>174</v>
      </c>
      <c r="D234" t="s">
        <v>208</v>
      </c>
      <c r="E234" t="s">
        <v>210</v>
      </c>
      <c r="F234" t="s">
        <v>19</v>
      </c>
      <c r="G234" t="s">
        <v>20</v>
      </c>
      <c r="H234" t="s">
        <v>7</v>
      </c>
      <c r="I234" t="s">
        <v>24</v>
      </c>
      <c r="J234" t="s">
        <v>25</v>
      </c>
      <c r="K234" s="3">
        <v>178.5</v>
      </c>
      <c r="L234">
        <v>57</v>
      </c>
      <c r="M234">
        <v>10174.5</v>
      </c>
    </row>
    <row r="235" spans="1:24" x14ac:dyDescent="0.25">
      <c r="A235" s="4">
        <v>44052</v>
      </c>
      <c r="B235">
        <v>3104000368</v>
      </c>
      <c r="C235" t="s">
        <v>74</v>
      </c>
      <c r="D235" t="s">
        <v>202</v>
      </c>
      <c r="E235" t="s">
        <v>205</v>
      </c>
      <c r="F235" t="s">
        <v>33</v>
      </c>
      <c r="G235" t="s">
        <v>13</v>
      </c>
      <c r="I235" t="s">
        <v>10</v>
      </c>
      <c r="J235" t="s">
        <v>11</v>
      </c>
      <c r="K235" s="3">
        <v>49</v>
      </c>
      <c r="L235">
        <v>21</v>
      </c>
      <c r="M235">
        <v>1029</v>
      </c>
    </row>
    <row r="236" spans="1:24" x14ac:dyDescent="0.25">
      <c r="A236" s="4">
        <v>44052</v>
      </c>
      <c r="B236">
        <v>3012699196</v>
      </c>
      <c r="C236" t="s">
        <v>164</v>
      </c>
      <c r="D236" t="s">
        <v>216</v>
      </c>
      <c r="E236" t="s">
        <v>218</v>
      </c>
      <c r="F236" t="s">
        <v>5</v>
      </c>
      <c r="G236" t="s">
        <v>6</v>
      </c>
      <c r="H236" t="s">
        <v>26</v>
      </c>
      <c r="I236" t="s">
        <v>46</v>
      </c>
      <c r="J236" t="s">
        <v>38</v>
      </c>
      <c r="K236" s="3">
        <v>140</v>
      </c>
      <c r="L236">
        <v>99</v>
      </c>
      <c r="M236">
        <v>13860</v>
      </c>
    </row>
    <row r="237" spans="1:24" x14ac:dyDescent="0.25">
      <c r="A237" s="4">
        <v>44054</v>
      </c>
      <c r="B237">
        <v>3012616779</v>
      </c>
      <c r="C237" t="s">
        <v>121</v>
      </c>
      <c r="D237" t="s">
        <v>202</v>
      </c>
      <c r="E237" t="s">
        <v>205</v>
      </c>
      <c r="F237" t="s">
        <v>33</v>
      </c>
      <c r="G237" t="s">
        <v>13</v>
      </c>
      <c r="H237" t="s">
        <v>26</v>
      </c>
      <c r="I237" t="s">
        <v>51</v>
      </c>
      <c r="J237" t="s">
        <v>22</v>
      </c>
      <c r="K237" s="3">
        <v>140</v>
      </c>
      <c r="L237">
        <v>49</v>
      </c>
      <c r="M237">
        <v>6860</v>
      </c>
    </row>
    <row r="238" spans="1:24" x14ac:dyDescent="0.25">
      <c r="A238" s="4">
        <v>44054</v>
      </c>
      <c r="B238">
        <v>3012688977</v>
      </c>
      <c r="C238" t="s">
        <v>157</v>
      </c>
      <c r="D238" t="s">
        <v>212</v>
      </c>
      <c r="E238" t="s">
        <v>214</v>
      </c>
      <c r="F238" t="s">
        <v>32</v>
      </c>
      <c r="G238" t="s">
        <v>20</v>
      </c>
      <c r="H238" t="s">
        <v>14</v>
      </c>
      <c r="I238" t="s">
        <v>27</v>
      </c>
      <c r="J238" t="s">
        <v>28</v>
      </c>
      <c r="K238" s="3">
        <v>135.1</v>
      </c>
      <c r="L238">
        <v>25</v>
      </c>
      <c r="M238">
        <v>3377.5</v>
      </c>
    </row>
    <row r="239" spans="1:24" x14ac:dyDescent="0.25">
      <c r="A239" s="4">
        <v>44055</v>
      </c>
      <c r="B239">
        <v>3101519987</v>
      </c>
      <c r="C239" t="s">
        <v>88</v>
      </c>
      <c r="D239" t="s">
        <v>216</v>
      </c>
      <c r="E239" t="s">
        <v>217</v>
      </c>
      <c r="F239" t="s">
        <v>32</v>
      </c>
      <c r="G239" t="s">
        <v>20</v>
      </c>
      <c r="H239" t="s">
        <v>14</v>
      </c>
      <c r="I239" t="s">
        <v>39</v>
      </c>
      <c r="J239" t="s">
        <v>40</v>
      </c>
      <c r="K239" s="3">
        <v>39</v>
      </c>
      <c r="L239">
        <v>21</v>
      </c>
      <c r="M239">
        <v>819</v>
      </c>
    </row>
    <row r="240" spans="1:24" x14ac:dyDescent="0.25">
      <c r="A240" s="4">
        <v>44055</v>
      </c>
      <c r="B240">
        <v>3101531138</v>
      </c>
      <c r="C240" t="s">
        <v>99</v>
      </c>
      <c r="D240" t="s">
        <v>216</v>
      </c>
      <c r="E240" t="s">
        <v>219</v>
      </c>
      <c r="F240" t="s">
        <v>12</v>
      </c>
      <c r="G240" t="s">
        <v>13</v>
      </c>
      <c r="H240" t="s">
        <v>14</v>
      </c>
      <c r="I240" t="s">
        <v>10</v>
      </c>
      <c r="J240" t="s">
        <v>11</v>
      </c>
      <c r="K240" s="3">
        <v>49</v>
      </c>
      <c r="L240">
        <v>70</v>
      </c>
      <c r="M240">
        <v>3430</v>
      </c>
    </row>
    <row r="241" spans="1:13" x14ac:dyDescent="0.25">
      <c r="A241" s="4">
        <v>44056</v>
      </c>
      <c r="B241">
        <v>3101639309</v>
      </c>
      <c r="C241" t="s">
        <v>129</v>
      </c>
      <c r="D241" t="s">
        <v>208</v>
      </c>
      <c r="E241" t="s">
        <v>210</v>
      </c>
      <c r="F241" t="s">
        <v>19</v>
      </c>
      <c r="G241" t="s">
        <v>20</v>
      </c>
      <c r="H241" t="s">
        <v>14</v>
      </c>
      <c r="I241" t="s">
        <v>44</v>
      </c>
      <c r="J241" t="s">
        <v>45</v>
      </c>
      <c r="K241" s="3">
        <v>487.19999999999993</v>
      </c>
      <c r="L241">
        <v>30</v>
      </c>
      <c r="M241">
        <v>14615.999999999998</v>
      </c>
    </row>
    <row r="242" spans="1:13" x14ac:dyDescent="0.25">
      <c r="A242" s="4">
        <v>44057</v>
      </c>
      <c r="B242">
        <v>3102650719</v>
      </c>
      <c r="C242" t="s">
        <v>139</v>
      </c>
      <c r="D242" t="s">
        <v>216</v>
      </c>
      <c r="E242" t="s">
        <v>218</v>
      </c>
      <c r="F242" t="s">
        <v>32</v>
      </c>
      <c r="G242" t="s">
        <v>20</v>
      </c>
      <c r="H242" t="s">
        <v>14</v>
      </c>
      <c r="I242" t="s">
        <v>39</v>
      </c>
      <c r="J242" t="s">
        <v>40</v>
      </c>
      <c r="K242" s="3">
        <v>257.59999999999997</v>
      </c>
      <c r="L242">
        <v>98</v>
      </c>
      <c r="M242">
        <v>25244.799999999996</v>
      </c>
    </row>
    <row r="243" spans="1:13" x14ac:dyDescent="0.25">
      <c r="A243" s="4">
        <v>44058</v>
      </c>
      <c r="B243">
        <v>3101350066</v>
      </c>
      <c r="C243" t="s">
        <v>142</v>
      </c>
      <c r="D243" t="s">
        <v>220</v>
      </c>
      <c r="E243" t="s">
        <v>221</v>
      </c>
      <c r="F243" t="s">
        <v>29</v>
      </c>
      <c r="G243" t="s">
        <v>6</v>
      </c>
      <c r="H243" t="s">
        <v>14</v>
      </c>
      <c r="I243" t="s">
        <v>8</v>
      </c>
      <c r="J243" t="s">
        <v>9</v>
      </c>
      <c r="K243" s="3">
        <v>196</v>
      </c>
      <c r="L243">
        <v>65</v>
      </c>
      <c r="M243">
        <v>12740</v>
      </c>
    </row>
    <row r="244" spans="1:13" x14ac:dyDescent="0.25">
      <c r="A244" s="4">
        <v>44059</v>
      </c>
      <c r="B244">
        <v>3101542573</v>
      </c>
      <c r="C244" t="s">
        <v>106</v>
      </c>
      <c r="D244" t="s">
        <v>212</v>
      </c>
      <c r="E244" t="s">
        <v>215</v>
      </c>
      <c r="F244" t="s">
        <v>29</v>
      </c>
      <c r="G244" t="s">
        <v>6</v>
      </c>
      <c r="H244" t="s">
        <v>14</v>
      </c>
      <c r="I244" t="s">
        <v>30</v>
      </c>
      <c r="J244" t="s">
        <v>31</v>
      </c>
      <c r="K244" s="3">
        <v>560</v>
      </c>
      <c r="L244">
        <v>32</v>
      </c>
      <c r="M244">
        <v>17920</v>
      </c>
    </row>
    <row r="245" spans="1:13" x14ac:dyDescent="0.25">
      <c r="A245" s="4">
        <v>44062</v>
      </c>
      <c r="B245">
        <v>3104000677</v>
      </c>
      <c r="C245" t="s">
        <v>75</v>
      </c>
      <c r="D245" t="s">
        <v>212</v>
      </c>
      <c r="E245" t="s">
        <v>214</v>
      </c>
      <c r="F245" t="s">
        <v>29</v>
      </c>
      <c r="G245" t="s">
        <v>6</v>
      </c>
      <c r="H245" t="s">
        <v>14</v>
      </c>
      <c r="I245" t="s">
        <v>8</v>
      </c>
      <c r="J245" t="s">
        <v>9</v>
      </c>
      <c r="K245" s="3">
        <v>196</v>
      </c>
      <c r="L245">
        <v>85</v>
      </c>
      <c r="M245">
        <v>16660</v>
      </c>
    </row>
    <row r="246" spans="1:13" x14ac:dyDescent="0.25">
      <c r="A246" s="4">
        <v>44063</v>
      </c>
      <c r="B246">
        <v>3102437694</v>
      </c>
      <c r="C246" t="s">
        <v>86</v>
      </c>
      <c r="D246" t="s">
        <v>216</v>
      </c>
      <c r="E246" t="s">
        <v>219</v>
      </c>
      <c r="F246" t="s">
        <v>19</v>
      </c>
      <c r="G246" t="s">
        <v>20</v>
      </c>
      <c r="H246" t="s">
        <v>14</v>
      </c>
      <c r="I246" t="s">
        <v>44</v>
      </c>
      <c r="J246" t="s">
        <v>45</v>
      </c>
      <c r="K246" s="3">
        <v>487.19999999999993</v>
      </c>
      <c r="L246">
        <v>24</v>
      </c>
      <c r="M246">
        <v>11692.8</v>
      </c>
    </row>
    <row r="247" spans="1:13" x14ac:dyDescent="0.25">
      <c r="A247" s="4">
        <v>44064</v>
      </c>
      <c r="B247">
        <v>3012668917</v>
      </c>
      <c r="C247" t="s">
        <v>144</v>
      </c>
      <c r="D247" t="s">
        <v>220</v>
      </c>
      <c r="E247" t="s">
        <v>222</v>
      </c>
      <c r="F247" t="s">
        <v>29</v>
      </c>
      <c r="G247" t="s">
        <v>20</v>
      </c>
      <c r="H247" t="s">
        <v>7</v>
      </c>
      <c r="I247" t="s">
        <v>16</v>
      </c>
      <c r="J247" t="s">
        <v>11</v>
      </c>
      <c r="K247" s="3">
        <v>742</v>
      </c>
      <c r="L247">
        <v>14</v>
      </c>
      <c r="M247">
        <v>10388</v>
      </c>
    </row>
    <row r="248" spans="1:13" x14ac:dyDescent="0.25">
      <c r="A248" s="4">
        <v>44065</v>
      </c>
      <c r="B248">
        <v>3101511523</v>
      </c>
      <c r="C248" t="s">
        <v>79</v>
      </c>
      <c r="D248" t="s">
        <v>202</v>
      </c>
      <c r="E248" t="s">
        <v>205</v>
      </c>
      <c r="F248" t="s">
        <v>33</v>
      </c>
      <c r="G248" t="s">
        <v>13</v>
      </c>
      <c r="I248" t="s">
        <v>35</v>
      </c>
      <c r="J248" t="s">
        <v>36</v>
      </c>
      <c r="K248" s="3">
        <v>26</v>
      </c>
      <c r="L248">
        <v>65</v>
      </c>
      <c r="M248">
        <v>1690</v>
      </c>
    </row>
    <row r="249" spans="1:13" x14ac:dyDescent="0.25">
      <c r="A249" s="4">
        <v>44068</v>
      </c>
      <c r="B249">
        <v>3102493233</v>
      </c>
      <c r="C249" t="s">
        <v>65</v>
      </c>
      <c r="D249" t="s">
        <v>197</v>
      </c>
      <c r="E249" t="s">
        <v>201</v>
      </c>
      <c r="F249" t="s">
        <v>5</v>
      </c>
      <c r="G249" t="s">
        <v>6</v>
      </c>
      <c r="H249" t="s">
        <v>7</v>
      </c>
      <c r="I249" t="s">
        <v>10</v>
      </c>
      <c r="J249" t="s">
        <v>11</v>
      </c>
      <c r="K249" s="3">
        <v>34</v>
      </c>
      <c r="L249">
        <v>1</v>
      </c>
      <c r="M249">
        <v>34</v>
      </c>
    </row>
    <row r="250" spans="1:13" x14ac:dyDescent="0.25">
      <c r="A250" s="4">
        <v>44068</v>
      </c>
      <c r="B250">
        <v>3102500051</v>
      </c>
      <c r="C250" t="s">
        <v>64</v>
      </c>
      <c r="D250" t="s">
        <v>212</v>
      </c>
      <c r="E250" t="s">
        <v>214</v>
      </c>
      <c r="F250" t="s">
        <v>33</v>
      </c>
      <c r="G250" t="s">
        <v>13</v>
      </c>
      <c r="I250" t="s">
        <v>37</v>
      </c>
      <c r="J250" t="s">
        <v>38</v>
      </c>
      <c r="K250" s="3">
        <v>308</v>
      </c>
      <c r="L250">
        <v>96</v>
      </c>
      <c r="M250">
        <v>29568</v>
      </c>
    </row>
    <row r="251" spans="1:13" x14ac:dyDescent="0.25">
      <c r="A251" s="4">
        <v>44069</v>
      </c>
      <c r="B251">
        <v>3101531138</v>
      </c>
      <c r="C251" t="s">
        <v>99</v>
      </c>
      <c r="D251" t="s">
        <v>216</v>
      </c>
      <c r="E251" t="s">
        <v>217</v>
      </c>
      <c r="F251" t="s">
        <v>32</v>
      </c>
      <c r="G251" t="s">
        <v>20</v>
      </c>
      <c r="H251" t="s">
        <v>7</v>
      </c>
      <c r="I251" t="s">
        <v>18</v>
      </c>
      <c r="J251" t="s">
        <v>9</v>
      </c>
      <c r="K251" s="3">
        <v>644</v>
      </c>
      <c r="L251">
        <v>36</v>
      </c>
      <c r="M251">
        <v>23184</v>
      </c>
    </row>
    <row r="252" spans="1:13" x14ac:dyDescent="0.25">
      <c r="A252" s="4">
        <v>44069</v>
      </c>
      <c r="B252">
        <v>3012703244</v>
      </c>
      <c r="C252" t="s">
        <v>167</v>
      </c>
      <c r="D252" t="s">
        <v>202</v>
      </c>
      <c r="E252" t="s">
        <v>206</v>
      </c>
      <c r="F252" t="s">
        <v>33</v>
      </c>
      <c r="G252" t="s">
        <v>13</v>
      </c>
      <c r="I252" t="s">
        <v>10</v>
      </c>
      <c r="J252" t="s">
        <v>11</v>
      </c>
      <c r="K252" s="3">
        <v>49</v>
      </c>
      <c r="L252">
        <v>27</v>
      </c>
      <c r="M252">
        <v>1323</v>
      </c>
    </row>
    <row r="253" spans="1:13" x14ac:dyDescent="0.25">
      <c r="A253" s="4">
        <v>44069</v>
      </c>
      <c r="B253">
        <v>3101518594</v>
      </c>
      <c r="C253" t="s">
        <v>94</v>
      </c>
      <c r="D253" t="s">
        <v>212</v>
      </c>
      <c r="E253" t="s">
        <v>215</v>
      </c>
      <c r="F253" t="s">
        <v>41</v>
      </c>
      <c r="G253" t="s">
        <v>13</v>
      </c>
      <c r="H253" t="s">
        <v>7</v>
      </c>
      <c r="I253" t="s">
        <v>27</v>
      </c>
      <c r="J253" t="s">
        <v>28</v>
      </c>
      <c r="K253" s="3">
        <v>135.1</v>
      </c>
      <c r="L253">
        <v>14</v>
      </c>
      <c r="M253">
        <v>1891.3999999999999</v>
      </c>
    </row>
    <row r="254" spans="1:13" x14ac:dyDescent="0.25">
      <c r="A254" s="4">
        <v>44070</v>
      </c>
      <c r="B254">
        <v>3101537749</v>
      </c>
      <c r="C254" t="s">
        <v>105</v>
      </c>
      <c r="D254" t="s">
        <v>208</v>
      </c>
      <c r="E254" t="s">
        <v>209</v>
      </c>
      <c r="F254" t="s">
        <v>19</v>
      </c>
      <c r="G254" t="s">
        <v>6</v>
      </c>
      <c r="H254" t="s">
        <v>7</v>
      </c>
      <c r="I254" t="s">
        <v>24</v>
      </c>
      <c r="J254" t="s">
        <v>25</v>
      </c>
      <c r="K254" s="3">
        <v>178.5</v>
      </c>
      <c r="L254">
        <v>13</v>
      </c>
      <c r="M254">
        <v>2320.5</v>
      </c>
    </row>
    <row r="255" spans="1:13" x14ac:dyDescent="0.25">
      <c r="A255" s="4">
        <v>44070</v>
      </c>
      <c r="B255">
        <v>3101550655</v>
      </c>
      <c r="C255" t="s">
        <v>112</v>
      </c>
      <c r="D255" t="s">
        <v>216</v>
      </c>
      <c r="E255" t="s">
        <v>217</v>
      </c>
      <c r="F255" t="s">
        <v>32</v>
      </c>
      <c r="G255" t="s">
        <v>20</v>
      </c>
      <c r="H255" t="s">
        <v>14</v>
      </c>
      <c r="I255" t="s">
        <v>39</v>
      </c>
      <c r="J255" t="s">
        <v>40</v>
      </c>
      <c r="K255" s="3">
        <v>257.59999999999997</v>
      </c>
      <c r="L255">
        <v>25</v>
      </c>
      <c r="M255">
        <v>6439.9999999999991</v>
      </c>
    </row>
    <row r="256" spans="1:13" x14ac:dyDescent="0.25">
      <c r="A256" s="4">
        <v>44071</v>
      </c>
      <c r="B256">
        <v>3101510951</v>
      </c>
      <c r="C256" t="s">
        <v>91</v>
      </c>
      <c r="D256" t="s">
        <v>202</v>
      </c>
      <c r="E256" t="s">
        <v>205</v>
      </c>
      <c r="F256" t="s">
        <v>33</v>
      </c>
      <c r="G256" t="s">
        <v>13</v>
      </c>
      <c r="I256" t="s">
        <v>37</v>
      </c>
      <c r="J256" t="s">
        <v>38</v>
      </c>
      <c r="K256" s="3">
        <v>308</v>
      </c>
      <c r="L256">
        <v>37</v>
      </c>
      <c r="M256">
        <v>11396</v>
      </c>
    </row>
    <row r="257" spans="1:13" x14ac:dyDescent="0.25">
      <c r="A257" s="4">
        <v>44073</v>
      </c>
      <c r="B257">
        <v>3101545821</v>
      </c>
      <c r="C257" t="s">
        <v>117</v>
      </c>
      <c r="D257" t="s">
        <v>208</v>
      </c>
      <c r="E257" t="s">
        <v>209</v>
      </c>
      <c r="F257" t="s">
        <v>19</v>
      </c>
      <c r="G257" t="s">
        <v>6</v>
      </c>
      <c r="H257" t="s">
        <v>7</v>
      </c>
      <c r="I257" t="s">
        <v>21</v>
      </c>
      <c r="J257" t="s">
        <v>22</v>
      </c>
      <c r="K257" s="3">
        <v>128.79999999999998</v>
      </c>
      <c r="L257">
        <v>51</v>
      </c>
      <c r="M257">
        <v>6568.7999999999993</v>
      </c>
    </row>
    <row r="258" spans="1:13" x14ac:dyDescent="0.25">
      <c r="A258" s="4">
        <v>44073</v>
      </c>
      <c r="B258">
        <v>3101532992</v>
      </c>
      <c r="C258" t="s">
        <v>103</v>
      </c>
      <c r="D258" t="s">
        <v>220</v>
      </c>
      <c r="E258" t="s">
        <v>223</v>
      </c>
      <c r="F258" t="s">
        <v>32</v>
      </c>
      <c r="G258" t="s">
        <v>20</v>
      </c>
      <c r="H258" t="s">
        <v>14</v>
      </c>
      <c r="I258" t="s">
        <v>27</v>
      </c>
      <c r="J258" t="s">
        <v>28</v>
      </c>
      <c r="K258" s="3">
        <v>135.1</v>
      </c>
      <c r="L258">
        <v>71</v>
      </c>
      <c r="M258">
        <v>9592.1</v>
      </c>
    </row>
    <row r="259" spans="1:13" x14ac:dyDescent="0.25">
      <c r="A259" s="4">
        <v>44073</v>
      </c>
      <c r="B259">
        <v>3101545821</v>
      </c>
      <c r="C259" t="s">
        <v>117</v>
      </c>
      <c r="D259" t="s">
        <v>208</v>
      </c>
      <c r="E259" t="s">
        <v>210</v>
      </c>
      <c r="F259" t="s">
        <v>41</v>
      </c>
      <c r="G259" t="s">
        <v>13</v>
      </c>
      <c r="H259" t="s">
        <v>7</v>
      </c>
      <c r="I259" t="s">
        <v>27</v>
      </c>
      <c r="J259" t="s">
        <v>28</v>
      </c>
      <c r="K259" s="3">
        <v>135.1</v>
      </c>
      <c r="L259">
        <v>89</v>
      </c>
      <c r="M259">
        <v>12023.9</v>
      </c>
    </row>
    <row r="260" spans="1:13" x14ac:dyDescent="0.25">
      <c r="A260" s="4">
        <v>44073</v>
      </c>
      <c r="B260">
        <v>3102493233</v>
      </c>
      <c r="C260" t="s">
        <v>65</v>
      </c>
      <c r="D260" t="s">
        <v>212</v>
      </c>
      <c r="E260" t="s">
        <v>214</v>
      </c>
      <c r="F260" t="s">
        <v>33</v>
      </c>
      <c r="G260" t="s">
        <v>13</v>
      </c>
      <c r="I260" t="s">
        <v>21</v>
      </c>
      <c r="J260" t="s">
        <v>22</v>
      </c>
      <c r="K260" s="3">
        <v>128.79999999999998</v>
      </c>
      <c r="L260">
        <v>34</v>
      </c>
      <c r="M260">
        <v>4379.2</v>
      </c>
    </row>
    <row r="261" spans="1:13" x14ac:dyDescent="0.25">
      <c r="A261" s="4">
        <v>44074</v>
      </c>
      <c r="B261">
        <v>3101547865</v>
      </c>
      <c r="C261" t="s">
        <v>109</v>
      </c>
      <c r="D261" t="s">
        <v>188</v>
      </c>
      <c r="E261" t="s">
        <v>190</v>
      </c>
      <c r="F261" t="s">
        <v>19</v>
      </c>
      <c r="I261" t="s">
        <v>18</v>
      </c>
      <c r="J261" t="s">
        <v>9</v>
      </c>
      <c r="K261" s="3">
        <v>644</v>
      </c>
      <c r="L261">
        <v>77</v>
      </c>
      <c r="M261">
        <v>49588</v>
      </c>
    </row>
    <row r="262" spans="1:13" x14ac:dyDescent="0.25">
      <c r="A262" s="4">
        <v>44075</v>
      </c>
      <c r="B262">
        <v>3102493233</v>
      </c>
      <c r="C262" t="s">
        <v>65</v>
      </c>
      <c r="D262" t="s">
        <v>212</v>
      </c>
      <c r="E262" t="s">
        <v>213</v>
      </c>
      <c r="F262" t="s">
        <v>32</v>
      </c>
      <c r="G262" t="s">
        <v>20</v>
      </c>
      <c r="H262" t="s">
        <v>14</v>
      </c>
      <c r="I262" t="s">
        <v>39</v>
      </c>
      <c r="J262" t="s">
        <v>40</v>
      </c>
      <c r="K262" s="3">
        <v>257.59999999999997</v>
      </c>
      <c r="L262">
        <v>65</v>
      </c>
      <c r="M262">
        <v>16743.999999999996</v>
      </c>
    </row>
    <row r="263" spans="1:13" x14ac:dyDescent="0.25">
      <c r="A263" s="4">
        <v>44075</v>
      </c>
      <c r="B263">
        <v>3101530354</v>
      </c>
      <c r="C263" t="s">
        <v>98</v>
      </c>
      <c r="D263" t="s">
        <v>220</v>
      </c>
      <c r="E263" t="s">
        <v>223</v>
      </c>
      <c r="F263" t="s">
        <v>12</v>
      </c>
      <c r="G263" t="s">
        <v>13</v>
      </c>
      <c r="H263" t="s">
        <v>14</v>
      </c>
      <c r="I263" t="s">
        <v>16</v>
      </c>
      <c r="J263" t="s">
        <v>11</v>
      </c>
      <c r="K263" s="3">
        <v>742</v>
      </c>
      <c r="L263">
        <v>27</v>
      </c>
      <c r="M263">
        <v>20034</v>
      </c>
    </row>
    <row r="264" spans="1:13" x14ac:dyDescent="0.25">
      <c r="A264" s="4">
        <v>44076</v>
      </c>
      <c r="B264">
        <v>3102632048</v>
      </c>
      <c r="C264" t="s">
        <v>124</v>
      </c>
      <c r="D264" t="s">
        <v>212</v>
      </c>
      <c r="E264" t="s">
        <v>214</v>
      </c>
      <c r="F264" t="s">
        <v>32</v>
      </c>
      <c r="G264" t="s">
        <v>20</v>
      </c>
      <c r="H264" t="s">
        <v>14</v>
      </c>
      <c r="I264" t="s">
        <v>52</v>
      </c>
      <c r="J264" t="s">
        <v>53</v>
      </c>
      <c r="K264" s="3">
        <v>298.90000000000003</v>
      </c>
      <c r="L264">
        <v>60</v>
      </c>
      <c r="M264">
        <v>17934.000000000004</v>
      </c>
    </row>
    <row r="265" spans="1:13" x14ac:dyDescent="0.25">
      <c r="A265" s="4">
        <v>44077</v>
      </c>
      <c r="B265">
        <v>3101541674</v>
      </c>
      <c r="C265" t="s">
        <v>102</v>
      </c>
      <c r="D265" t="s">
        <v>216</v>
      </c>
      <c r="E265" t="s">
        <v>219</v>
      </c>
      <c r="F265" t="s">
        <v>32</v>
      </c>
      <c r="G265" t="s">
        <v>20</v>
      </c>
      <c r="H265" t="s">
        <v>14</v>
      </c>
      <c r="I265" t="s">
        <v>52</v>
      </c>
      <c r="J265" t="s">
        <v>53</v>
      </c>
      <c r="K265" s="3">
        <v>298.90000000000003</v>
      </c>
      <c r="L265">
        <v>49</v>
      </c>
      <c r="M265">
        <v>14646.100000000002</v>
      </c>
    </row>
    <row r="266" spans="1:13" x14ac:dyDescent="0.25">
      <c r="A266" s="4">
        <v>44078</v>
      </c>
      <c r="B266">
        <v>3101517836</v>
      </c>
      <c r="C266" t="s">
        <v>85</v>
      </c>
      <c r="D266" t="s">
        <v>220</v>
      </c>
      <c r="E266" t="s">
        <v>223</v>
      </c>
      <c r="F266" t="s">
        <v>12</v>
      </c>
      <c r="G266" t="s">
        <v>13</v>
      </c>
      <c r="H266" t="s">
        <v>14</v>
      </c>
      <c r="I266" t="s">
        <v>55</v>
      </c>
      <c r="J266" t="s">
        <v>56</v>
      </c>
      <c r="K266" s="3">
        <v>98</v>
      </c>
      <c r="L266">
        <v>37</v>
      </c>
      <c r="M266">
        <v>3626</v>
      </c>
    </row>
    <row r="267" spans="1:13" x14ac:dyDescent="0.25">
      <c r="A267" s="4">
        <v>44079</v>
      </c>
      <c r="B267">
        <v>3104000196</v>
      </c>
      <c r="C267" t="s">
        <v>70</v>
      </c>
      <c r="D267" t="s">
        <v>197</v>
      </c>
      <c r="E267" t="s">
        <v>200</v>
      </c>
      <c r="F267" t="s">
        <v>32</v>
      </c>
      <c r="G267" t="s">
        <v>20</v>
      </c>
      <c r="H267" t="s">
        <v>14</v>
      </c>
      <c r="I267" t="s">
        <v>52</v>
      </c>
      <c r="J267" t="s">
        <v>53</v>
      </c>
      <c r="K267" s="3">
        <v>298.90000000000003</v>
      </c>
      <c r="L267">
        <v>54</v>
      </c>
      <c r="M267">
        <v>16140.600000000002</v>
      </c>
    </row>
    <row r="268" spans="1:13" x14ac:dyDescent="0.25">
      <c r="A268" s="4">
        <v>44080</v>
      </c>
      <c r="B268">
        <v>3102652210</v>
      </c>
      <c r="C268" t="s">
        <v>132</v>
      </c>
      <c r="D268" t="s">
        <v>202</v>
      </c>
      <c r="E268" t="s">
        <v>205</v>
      </c>
      <c r="F268" t="s">
        <v>33</v>
      </c>
      <c r="G268" t="s">
        <v>13</v>
      </c>
      <c r="I268" t="s">
        <v>21</v>
      </c>
      <c r="J268" t="s">
        <v>22</v>
      </c>
      <c r="K268" s="3">
        <v>128.79999999999998</v>
      </c>
      <c r="L268">
        <v>38</v>
      </c>
      <c r="M268">
        <v>4894.3999999999996</v>
      </c>
    </row>
    <row r="269" spans="1:13" x14ac:dyDescent="0.25">
      <c r="A269" s="4">
        <v>44083</v>
      </c>
      <c r="B269">
        <v>3101644899</v>
      </c>
      <c r="C269" t="s">
        <v>135</v>
      </c>
      <c r="D269" t="s">
        <v>188</v>
      </c>
      <c r="E269" t="s">
        <v>190</v>
      </c>
      <c r="F269" t="s">
        <v>19</v>
      </c>
      <c r="G269" t="s">
        <v>20</v>
      </c>
      <c r="I269" t="s">
        <v>39</v>
      </c>
      <c r="J269" t="s">
        <v>40</v>
      </c>
      <c r="K269" s="3">
        <v>257.59999999999997</v>
      </c>
      <c r="L269">
        <v>71</v>
      </c>
      <c r="M269">
        <v>18289.599999999999</v>
      </c>
    </row>
    <row r="270" spans="1:13" x14ac:dyDescent="0.25">
      <c r="A270" s="4">
        <v>44083</v>
      </c>
      <c r="B270">
        <v>3012697292</v>
      </c>
      <c r="C270" t="s">
        <v>162</v>
      </c>
      <c r="D270" t="s">
        <v>188</v>
      </c>
      <c r="E270" t="s">
        <v>190</v>
      </c>
      <c r="F270" t="s">
        <v>12</v>
      </c>
      <c r="G270" t="s">
        <v>13</v>
      </c>
      <c r="H270" t="s">
        <v>14</v>
      </c>
      <c r="I270" t="s">
        <v>55</v>
      </c>
      <c r="J270" t="s">
        <v>56</v>
      </c>
      <c r="K270" s="3">
        <v>98</v>
      </c>
      <c r="L270">
        <v>19</v>
      </c>
      <c r="M270">
        <v>1862</v>
      </c>
    </row>
    <row r="271" spans="1:13" x14ac:dyDescent="0.25">
      <c r="A271" s="4">
        <v>44085</v>
      </c>
      <c r="B271">
        <v>3101650324</v>
      </c>
      <c r="C271" t="s">
        <v>137</v>
      </c>
      <c r="D271" t="s">
        <v>188</v>
      </c>
      <c r="E271" t="s">
        <v>190</v>
      </c>
      <c r="F271" t="s">
        <v>19</v>
      </c>
      <c r="I271" t="s">
        <v>34</v>
      </c>
      <c r="J271" t="s">
        <v>9</v>
      </c>
      <c r="K271" s="3">
        <v>41.86</v>
      </c>
      <c r="L271">
        <v>51</v>
      </c>
      <c r="M271">
        <v>2134.86</v>
      </c>
    </row>
    <row r="272" spans="1:13" x14ac:dyDescent="0.25">
      <c r="A272" s="4">
        <v>44085</v>
      </c>
      <c r="B272">
        <v>3101510686</v>
      </c>
      <c r="C272" t="s">
        <v>89</v>
      </c>
      <c r="D272" t="s">
        <v>208</v>
      </c>
      <c r="E272" t="s">
        <v>209</v>
      </c>
      <c r="F272" t="s">
        <v>33</v>
      </c>
      <c r="G272" t="s">
        <v>6</v>
      </c>
      <c r="H272" t="s">
        <v>14</v>
      </c>
      <c r="I272" t="s">
        <v>47</v>
      </c>
      <c r="J272" t="s">
        <v>11</v>
      </c>
      <c r="K272" s="3">
        <v>140</v>
      </c>
      <c r="L272">
        <v>20</v>
      </c>
      <c r="M272">
        <v>2800</v>
      </c>
    </row>
    <row r="273" spans="1:13" x14ac:dyDescent="0.25">
      <c r="A273" s="4">
        <v>44087</v>
      </c>
      <c r="B273">
        <v>3101511523</v>
      </c>
      <c r="C273" t="s">
        <v>79</v>
      </c>
      <c r="D273" t="s">
        <v>197</v>
      </c>
      <c r="E273" t="s">
        <v>200</v>
      </c>
      <c r="F273" t="s">
        <v>32</v>
      </c>
      <c r="G273" t="s">
        <v>20</v>
      </c>
      <c r="H273" t="s">
        <v>14</v>
      </c>
      <c r="I273" t="s">
        <v>52</v>
      </c>
      <c r="J273" t="s">
        <v>53</v>
      </c>
      <c r="K273" s="3">
        <v>298.90000000000003</v>
      </c>
      <c r="L273">
        <v>69</v>
      </c>
      <c r="M273">
        <v>20624.100000000002</v>
      </c>
    </row>
    <row r="274" spans="1:13" x14ac:dyDescent="0.25">
      <c r="A274" s="4">
        <v>44087</v>
      </c>
      <c r="B274">
        <v>3101547865</v>
      </c>
      <c r="C274" t="s">
        <v>109</v>
      </c>
      <c r="D274" t="s">
        <v>188</v>
      </c>
      <c r="E274" t="s">
        <v>188</v>
      </c>
      <c r="F274" t="s">
        <v>33</v>
      </c>
      <c r="G274" t="s">
        <v>6</v>
      </c>
      <c r="H274" t="s">
        <v>14</v>
      </c>
      <c r="I274" t="s">
        <v>34</v>
      </c>
      <c r="J274" t="s">
        <v>9</v>
      </c>
      <c r="K274" s="3">
        <v>41.86</v>
      </c>
      <c r="L274">
        <v>41</v>
      </c>
      <c r="M274">
        <v>1716.26</v>
      </c>
    </row>
    <row r="275" spans="1:13" x14ac:dyDescent="0.25">
      <c r="A275" s="4">
        <v>44088</v>
      </c>
      <c r="B275">
        <v>3101545216</v>
      </c>
      <c r="C275" t="s">
        <v>116</v>
      </c>
      <c r="D275" t="s">
        <v>208</v>
      </c>
      <c r="E275" t="s">
        <v>209</v>
      </c>
      <c r="F275" t="s">
        <v>19</v>
      </c>
      <c r="G275" t="s">
        <v>6</v>
      </c>
      <c r="H275" t="s">
        <v>7</v>
      </c>
      <c r="I275" t="s">
        <v>30</v>
      </c>
      <c r="J275" t="s">
        <v>31</v>
      </c>
      <c r="K275" s="3">
        <v>560</v>
      </c>
      <c r="L275">
        <v>85</v>
      </c>
      <c r="M275">
        <v>47600</v>
      </c>
    </row>
    <row r="276" spans="1:13" x14ac:dyDescent="0.25">
      <c r="A276" s="4">
        <v>44090</v>
      </c>
      <c r="B276">
        <v>3101541674</v>
      </c>
      <c r="C276" t="s">
        <v>102</v>
      </c>
      <c r="D276" t="s">
        <v>216</v>
      </c>
      <c r="E276" t="s">
        <v>217</v>
      </c>
      <c r="F276" t="s">
        <v>32</v>
      </c>
      <c r="G276" t="s">
        <v>20</v>
      </c>
      <c r="H276" t="s">
        <v>14</v>
      </c>
      <c r="I276" t="s">
        <v>18</v>
      </c>
      <c r="J276" t="s">
        <v>9</v>
      </c>
      <c r="K276" s="3">
        <v>644</v>
      </c>
      <c r="L276">
        <v>32</v>
      </c>
      <c r="M276">
        <v>20608</v>
      </c>
    </row>
    <row r="277" spans="1:13" x14ac:dyDescent="0.25">
      <c r="A277" s="4">
        <v>44092</v>
      </c>
      <c r="B277">
        <v>3101639309</v>
      </c>
      <c r="C277" t="s">
        <v>129</v>
      </c>
      <c r="D277" t="s">
        <v>208</v>
      </c>
      <c r="E277" t="s">
        <v>209</v>
      </c>
      <c r="F277" t="s">
        <v>19</v>
      </c>
      <c r="I277" t="s">
        <v>18</v>
      </c>
      <c r="J277" t="s">
        <v>9</v>
      </c>
      <c r="K277" s="3">
        <v>644</v>
      </c>
      <c r="L277">
        <v>71</v>
      </c>
      <c r="M277">
        <v>45724</v>
      </c>
    </row>
    <row r="278" spans="1:13" x14ac:dyDescent="0.25">
      <c r="A278" s="4">
        <v>44092</v>
      </c>
      <c r="B278">
        <v>3101545216</v>
      </c>
      <c r="C278" t="s">
        <v>116</v>
      </c>
      <c r="D278" t="s">
        <v>208</v>
      </c>
      <c r="E278" t="s">
        <v>210</v>
      </c>
      <c r="F278" t="s">
        <v>32</v>
      </c>
      <c r="G278" t="s">
        <v>20</v>
      </c>
      <c r="H278" t="s">
        <v>14</v>
      </c>
      <c r="I278" t="s">
        <v>18</v>
      </c>
      <c r="J278" t="s">
        <v>9</v>
      </c>
      <c r="K278" s="3">
        <v>644</v>
      </c>
      <c r="L278">
        <v>34</v>
      </c>
      <c r="M278">
        <v>21896</v>
      </c>
    </row>
    <row r="279" spans="1:13" x14ac:dyDescent="0.25">
      <c r="A279" s="4">
        <v>44093</v>
      </c>
      <c r="B279">
        <v>3102652516</v>
      </c>
      <c r="C279" t="s">
        <v>133</v>
      </c>
      <c r="D279" t="s">
        <v>212</v>
      </c>
      <c r="E279" t="s">
        <v>213</v>
      </c>
      <c r="F279" t="s">
        <v>32</v>
      </c>
      <c r="G279" t="s">
        <v>20</v>
      </c>
      <c r="I279" t="s">
        <v>10</v>
      </c>
      <c r="J279" t="s">
        <v>11</v>
      </c>
      <c r="K279" s="3">
        <v>49</v>
      </c>
      <c r="L279">
        <v>28</v>
      </c>
      <c r="M279">
        <v>1372</v>
      </c>
    </row>
    <row r="280" spans="1:13" x14ac:dyDescent="0.25">
      <c r="A280" s="4">
        <v>44094</v>
      </c>
      <c r="B280">
        <v>3102632048</v>
      </c>
      <c r="C280" t="s">
        <v>124</v>
      </c>
      <c r="D280" t="s">
        <v>188</v>
      </c>
      <c r="E280" t="s">
        <v>188</v>
      </c>
      <c r="F280" t="s">
        <v>12</v>
      </c>
      <c r="G280" t="s">
        <v>13</v>
      </c>
      <c r="H280" t="s">
        <v>14</v>
      </c>
      <c r="I280" t="s">
        <v>54</v>
      </c>
      <c r="J280" t="s">
        <v>36</v>
      </c>
      <c r="K280" s="3">
        <v>1134</v>
      </c>
      <c r="L280">
        <v>23</v>
      </c>
      <c r="M280">
        <v>26082</v>
      </c>
    </row>
    <row r="281" spans="1:13" x14ac:dyDescent="0.25">
      <c r="A281" s="4">
        <v>44095</v>
      </c>
      <c r="B281">
        <v>3101517806</v>
      </c>
      <c r="C281" t="s">
        <v>84</v>
      </c>
      <c r="D281" t="s">
        <v>188</v>
      </c>
      <c r="E281" t="s">
        <v>195</v>
      </c>
      <c r="F281" t="s">
        <v>33</v>
      </c>
      <c r="G281" t="s">
        <v>6</v>
      </c>
      <c r="H281" t="s">
        <v>14</v>
      </c>
      <c r="I281" t="s">
        <v>34</v>
      </c>
      <c r="J281" t="s">
        <v>9</v>
      </c>
      <c r="K281" s="3">
        <v>41.86</v>
      </c>
      <c r="L281">
        <v>32</v>
      </c>
      <c r="M281">
        <v>1339.52</v>
      </c>
    </row>
    <row r="282" spans="1:13" x14ac:dyDescent="0.25">
      <c r="A282" s="4">
        <v>44096</v>
      </c>
      <c r="B282">
        <v>3101542573</v>
      </c>
      <c r="C282" t="s">
        <v>106</v>
      </c>
      <c r="D282" t="s">
        <v>212</v>
      </c>
      <c r="E282" t="s">
        <v>213</v>
      </c>
      <c r="F282" t="s">
        <v>32</v>
      </c>
      <c r="G282" t="s">
        <v>20</v>
      </c>
      <c r="I282" t="s">
        <v>10</v>
      </c>
      <c r="J282" t="s">
        <v>11</v>
      </c>
      <c r="K282" s="3">
        <v>49</v>
      </c>
      <c r="L282">
        <v>44</v>
      </c>
      <c r="M282">
        <v>2156</v>
      </c>
    </row>
    <row r="283" spans="1:13" x14ac:dyDescent="0.25">
      <c r="A283" s="4">
        <v>44097</v>
      </c>
      <c r="B283">
        <v>3101547865</v>
      </c>
      <c r="C283" t="s">
        <v>109</v>
      </c>
      <c r="D283" t="s">
        <v>220</v>
      </c>
      <c r="E283" t="s">
        <v>223</v>
      </c>
      <c r="F283" t="s">
        <v>19</v>
      </c>
      <c r="G283" t="s">
        <v>20</v>
      </c>
      <c r="H283" t="s">
        <v>14</v>
      </c>
      <c r="I283" t="s">
        <v>44</v>
      </c>
      <c r="J283" t="s">
        <v>45</v>
      </c>
      <c r="K283" s="3">
        <v>487.19999999999993</v>
      </c>
      <c r="L283">
        <v>93</v>
      </c>
      <c r="M283">
        <v>45309.599999999991</v>
      </c>
    </row>
    <row r="284" spans="1:13" x14ac:dyDescent="0.25">
      <c r="A284" s="4">
        <v>44098</v>
      </c>
      <c r="B284">
        <v>3012673035</v>
      </c>
      <c r="C284" t="s">
        <v>146</v>
      </c>
      <c r="D284" t="s">
        <v>216</v>
      </c>
      <c r="E284" t="s">
        <v>218</v>
      </c>
      <c r="F284" t="s">
        <v>5</v>
      </c>
      <c r="I284" t="s">
        <v>34</v>
      </c>
      <c r="J284" t="s">
        <v>9</v>
      </c>
      <c r="K284" s="3">
        <v>41.86</v>
      </c>
      <c r="L284">
        <v>88</v>
      </c>
      <c r="M284">
        <v>3683.68</v>
      </c>
    </row>
    <row r="285" spans="1:13" x14ac:dyDescent="0.25">
      <c r="A285" s="4">
        <v>44098</v>
      </c>
      <c r="B285">
        <v>3101515729</v>
      </c>
      <c r="C285" t="s">
        <v>82</v>
      </c>
      <c r="D285" t="s">
        <v>212</v>
      </c>
      <c r="E285" t="s">
        <v>214</v>
      </c>
      <c r="F285" t="s">
        <v>32</v>
      </c>
      <c r="G285" t="s">
        <v>20</v>
      </c>
      <c r="H285" t="s">
        <v>7</v>
      </c>
      <c r="I285" t="s">
        <v>18</v>
      </c>
      <c r="J285" t="s">
        <v>9</v>
      </c>
      <c r="K285" s="3">
        <v>644</v>
      </c>
      <c r="L285">
        <v>86</v>
      </c>
      <c r="M285">
        <v>55384</v>
      </c>
    </row>
    <row r="286" spans="1:13" x14ac:dyDescent="0.25">
      <c r="A286" s="4">
        <v>44099</v>
      </c>
      <c r="B286">
        <v>3102510760</v>
      </c>
      <c r="C286" t="s">
        <v>90</v>
      </c>
      <c r="D286" t="s">
        <v>202</v>
      </c>
      <c r="E286" t="s">
        <v>205</v>
      </c>
      <c r="F286" t="s">
        <v>33</v>
      </c>
      <c r="G286" t="s">
        <v>13</v>
      </c>
      <c r="I286" t="s">
        <v>35</v>
      </c>
      <c r="J286" t="s">
        <v>36</v>
      </c>
      <c r="K286" s="3">
        <v>350</v>
      </c>
      <c r="L286">
        <v>27</v>
      </c>
      <c r="M286">
        <v>9450</v>
      </c>
    </row>
    <row r="287" spans="1:13" x14ac:dyDescent="0.25">
      <c r="A287" s="4">
        <v>44100</v>
      </c>
      <c r="B287">
        <v>3101532992</v>
      </c>
      <c r="C287" t="s">
        <v>103</v>
      </c>
      <c r="D287" t="s">
        <v>202</v>
      </c>
      <c r="E287" t="s">
        <v>205</v>
      </c>
      <c r="F287" t="s">
        <v>33</v>
      </c>
      <c r="G287" t="s">
        <v>13</v>
      </c>
      <c r="I287" t="s">
        <v>35</v>
      </c>
      <c r="J287" t="s">
        <v>36</v>
      </c>
      <c r="K287" s="3">
        <v>350</v>
      </c>
      <c r="L287">
        <v>52</v>
      </c>
      <c r="M287">
        <v>18200</v>
      </c>
    </row>
    <row r="288" spans="1:13" x14ac:dyDescent="0.25">
      <c r="A288" s="4">
        <v>44100</v>
      </c>
      <c r="B288">
        <v>3101638402</v>
      </c>
      <c r="C288" t="s">
        <v>126</v>
      </c>
      <c r="D288" t="s">
        <v>220</v>
      </c>
      <c r="E288" t="s">
        <v>222</v>
      </c>
      <c r="F288" t="s">
        <v>29</v>
      </c>
      <c r="G288" t="s">
        <v>20</v>
      </c>
      <c r="H288" t="s">
        <v>7</v>
      </c>
      <c r="I288" t="s">
        <v>24</v>
      </c>
      <c r="J288" t="s">
        <v>25</v>
      </c>
      <c r="K288" s="3">
        <v>178.5</v>
      </c>
      <c r="L288">
        <v>44</v>
      </c>
      <c r="M288">
        <v>7854</v>
      </c>
    </row>
    <row r="289" spans="1:13" x14ac:dyDescent="0.25">
      <c r="A289" s="4">
        <v>44101</v>
      </c>
      <c r="B289">
        <v>3101631202</v>
      </c>
      <c r="C289" t="s">
        <v>123</v>
      </c>
      <c r="D289" t="s">
        <v>220</v>
      </c>
      <c r="E289" t="s">
        <v>221</v>
      </c>
      <c r="F289" t="s">
        <v>29</v>
      </c>
      <c r="G289" t="s">
        <v>20</v>
      </c>
      <c r="H289" t="s">
        <v>7</v>
      </c>
      <c r="I289" t="s">
        <v>24</v>
      </c>
      <c r="J289" t="s">
        <v>25</v>
      </c>
      <c r="K289" s="3">
        <v>178.5</v>
      </c>
      <c r="L289">
        <v>19</v>
      </c>
      <c r="M289">
        <v>3391.5</v>
      </c>
    </row>
    <row r="290" spans="1:13" x14ac:dyDescent="0.25">
      <c r="A290" s="4">
        <v>44101</v>
      </c>
      <c r="B290">
        <v>3012702106</v>
      </c>
      <c r="C290" t="s">
        <v>166</v>
      </c>
      <c r="D290" t="s">
        <v>202</v>
      </c>
      <c r="E290" t="s">
        <v>206</v>
      </c>
      <c r="F290" t="s">
        <v>33</v>
      </c>
      <c r="G290" t="s">
        <v>6</v>
      </c>
      <c r="H290" t="s">
        <v>14</v>
      </c>
      <c r="I290" t="s">
        <v>47</v>
      </c>
      <c r="J290" t="s">
        <v>11</v>
      </c>
      <c r="K290" s="3">
        <v>140</v>
      </c>
      <c r="L290">
        <v>80</v>
      </c>
      <c r="M290">
        <v>11200</v>
      </c>
    </row>
    <row r="291" spans="1:13" x14ac:dyDescent="0.25">
      <c r="A291" s="4">
        <v>44101</v>
      </c>
      <c r="B291">
        <v>3101548342</v>
      </c>
      <c r="C291" t="s">
        <v>119</v>
      </c>
      <c r="D291" t="s">
        <v>212</v>
      </c>
      <c r="E291" t="s">
        <v>215</v>
      </c>
      <c r="F291" t="s">
        <v>32</v>
      </c>
      <c r="G291" t="s">
        <v>20</v>
      </c>
      <c r="H291" t="s">
        <v>14</v>
      </c>
      <c r="I291" t="s">
        <v>27</v>
      </c>
      <c r="J291" t="s">
        <v>28</v>
      </c>
      <c r="K291" s="3">
        <v>135.1</v>
      </c>
      <c r="L291">
        <v>98</v>
      </c>
      <c r="M291">
        <v>13239.8</v>
      </c>
    </row>
    <row r="292" spans="1:13" x14ac:dyDescent="0.25">
      <c r="A292" s="4">
        <v>44101</v>
      </c>
      <c r="B292">
        <v>3101645519</v>
      </c>
      <c r="C292" t="s">
        <v>131</v>
      </c>
      <c r="D292" t="s">
        <v>202</v>
      </c>
      <c r="E292" t="s">
        <v>203</v>
      </c>
      <c r="F292" t="s">
        <v>29</v>
      </c>
      <c r="G292" t="s">
        <v>20</v>
      </c>
      <c r="H292" t="s">
        <v>7</v>
      </c>
      <c r="I292" t="s">
        <v>24</v>
      </c>
      <c r="J292" t="s">
        <v>25</v>
      </c>
      <c r="K292" s="3">
        <v>178.5</v>
      </c>
      <c r="L292">
        <v>12</v>
      </c>
      <c r="M292">
        <v>2142</v>
      </c>
    </row>
    <row r="293" spans="1:13" x14ac:dyDescent="0.25">
      <c r="A293" s="4">
        <v>44103</v>
      </c>
      <c r="B293">
        <v>3102545180</v>
      </c>
      <c r="C293" t="s">
        <v>115</v>
      </c>
      <c r="D293" t="s">
        <v>220</v>
      </c>
      <c r="E293" t="s">
        <v>221</v>
      </c>
      <c r="F293" t="s">
        <v>29</v>
      </c>
      <c r="G293" t="s">
        <v>6</v>
      </c>
      <c r="H293" t="s">
        <v>14</v>
      </c>
      <c r="I293" t="s">
        <v>8</v>
      </c>
      <c r="J293" t="s">
        <v>9</v>
      </c>
      <c r="K293" s="3">
        <v>196</v>
      </c>
      <c r="L293">
        <v>84</v>
      </c>
      <c r="M293">
        <v>16464</v>
      </c>
    </row>
    <row r="294" spans="1:13" x14ac:dyDescent="0.25">
      <c r="A294" s="4">
        <v>44104</v>
      </c>
      <c r="B294">
        <v>3101518444</v>
      </c>
      <c r="C294" t="s">
        <v>92</v>
      </c>
      <c r="D294" t="s">
        <v>202</v>
      </c>
      <c r="E294" t="s">
        <v>205</v>
      </c>
      <c r="F294" t="s">
        <v>33</v>
      </c>
      <c r="G294" t="s">
        <v>13</v>
      </c>
      <c r="I294" t="s">
        <v>21</v>
      </c>
      <c r="J294" t="s">
        <v>22</v>
      </c>
      <c r="K294" s="3">
        <v>128.79999999999998</v>
      </c>
      <c r="L294">
        <v>75</v>
      </c>
      <c r="M294">
        <v>9659.9999999999982</v>
      </c>
    </row>
    <row r="295" spans="1:13" x14ac:dyDescent="0.25">
      <c r="A295" s="4">
        <v>44106</v>
      </c>
      <c r="B295">
        <v>3101542703</v>
      </c>
      <c r="C295" t="s">
        <v>107</v>
      </c>
      <c r="D295" t="s">
        <v>212</v>
      </c>
      <c r="E295" t="s">
        <v>213</v>
      </c>
      <c r="F295" t="s">
        <v>32</v>
      </c>
      <c r="G295" t="s">
        <v>20</v>
      </c>
      <c r="I295" t="s">
        <v>34</v>
      </c>
      <c r="J295" t="s">
        <v>9</v>
      </c>
      <c r="K295" s="3">
        <v>41.86</v>
      </c>
      <c r="L295">
        <v>77</v>
      </c>
      <c r="M295">
        <v>3223.22</v>
      </c>
    </row>
    <row r="296" spans="1:13" x14ac:dyDescent="0.25">
      <c r="A296" s="4">
        <v>44106</v>
      </c>
      <c r="B296">
        <v>3102546693</v>
      </c>
      <c r="C296" t="s">
        <v>118</v>
      </c>
      <c r="D296" t="s">
        <v>202</v>
      </c>
      <c r="E296" t="s">
        <v>203</v>
      </c>
      <c r="F296" t="s">
        <v>29</v>
      </c>
      <c r="G296" t="s">
        <v>6</v>
      </c>
      <c r="H296" t="s">
        <v>14</v>
      </c>
      <c r="I296" t="s">
        <v>24</v>
      </c>
      <c r="J296" t="s">
        <v>25</v>
      </c>
      <c r="K296" s="3">
        <v>178.5</v>
      </c>
      <c r="L296">
        <v>82</v>
      </c>
      <c r="M296">
        <v>14637</v>
      </c>
    </row>
    <row r="297" spans="1:13" x14ac:dyDescent="0.25">
      <c r="A297" s="4">
        <v>44106</v>
      </c>
      <c r="B297">
        <v>3104000329</v>
      </c>
      <c r="C297" t="s">
        <v>71</v>
      </c>
      <c r="D297" t="s">
        <v>216</v>
      </c>
      <c r="E297" t="s">
        <v>219</v>
      </c>
      <c r="F297" t="s">
        <v>32</v>
      </c>
      <c r="G297" t="s">
        <v>20</v>
      </c>
      <c r="H297" t="s">
        <v>14</v>
      </c>
      <c r="I297" t="s">
        <v>27</v>
      </c>
      <c r="J297" t="s">
        <v>28</v>
      </c>
      <c r="K297" s="3">
        <v>135.1</v>
      </c>
      <c r="L297">
        <v>46</v>
      </c>
      <c r="M297">
        <v>6214.5999999999995</v>
      </c>
    </row>
    <row r="298" spans="1:13" x14ac:dyDescent="0.25">
      <c r="A298" s="4">
        <v>44107</v>
      </c>
      <c r="B298">
        <v>3102545003</v>
      </c>
      <c r="C298" t="s">
        <v>114</v>
      </c>
      <c r="D298" t="s">
        <v>220</v>
      </c>
      <c r="E298" t="s">
        <v>221</v>
      </c>
      <c r="F298" t="s">
        <v>41</v>
      </c>
      <c r="G298" t="s">
        <v>13</v>
      </c>
      <c r="H298" t="s">
        <v>7</v>
      </c>
      <c r="I298" t="s">
        <v>44</v>
      </c>
      <c r="J298" t="s">
        <v>45</v>
      </c>
      <c r="K298" s="3">
        <v>487.19999999999993</v>
      </c>
      <c r="L298">
        <v>11</v>
      </c>
      <c r="M298">
        <v>5359.1999999999989</v>
      </c>
    </row>
    <row r="299" spans="1:13" x14ac:dyDescent="0.25">
      <c r="A299" s="4">
        <v>44109</v>
      </c>
      <c r="B299">
        <v>3012725728</v>
      </c>
      <c r="C299" t="s">
        <v>185</v>
      </c>
      <c r="D299" t="s">
        <v>216</v>
      </c>
      <c r="E299" t="s">
        <v>218</v>
      </c>
      <c r="F299" t="s">
        <v>32</v>
      </c>
      <c r="G299" t="s">
        <v>20</v>
      </c>
      <c r="H299" t="s">
        <v>14</v>
      </c>
      <c r="I299" t="s">
        <v>27</v>
      </c>
      <c r="J299" t="s">
        <v>28</v>
      </c>
      <c r="K299" s="3">
        <v>135.1</v>
      </c>
      <c r="L299">
        <v>97</v>
      </c>
      <c r="M299">
        <v>13104.699999999999</v>
      </c>
    </row>
    <row r="300" spans="1:13" x14ac:dyDescent="0.25">
      <c r="A300" s="4">
        <v>44109</v>
      </c>
      <c r="B300">
        <v>3101542703</v>
      </c>
      <c r="C300" t="s">
        <v>107</v>
      </c>
      <c r="D300" t="s">
        <v>212</v>
      </c>
      <c r="E300" t="s">
        <v>214</v>
      </c>
      <c r="F300" t="s">
        <v>12</v>
      </c>
      <c r="G300" t="s">
        <v>13</v>
      </c>
      <c r="H300" t="s">
        <v>14</v>
      </c>
      <c r="I300" t="s">
        <v>54</v>
      </c>
      <c r="J300" t="s">
        <v>36</v>
      </c>
      <c r="K300" s="3">
        <v>1134</v>
      </c>
      <c r="L300">
        <v>82</v>
      </c>
      <c r="M300">
        <v>92988</v>
      </c>
    </row>
    <row r="301" spans="1:13" x14ac:dyDescent="0.25">
      <c r="A301" s="4">
        <v>44113</v>
      </c>
      <c r="B301">
        <v>3102437694</v>
      </c>
      <c r="C301" t="s">
        <v>86</v>
      </c>
      <c r="D301" t="s">
        <v>188</v>
      </c>
      <c r="E301" t="s">
        <v>195</v>
      </c>
      <c r="F301" t="s">
        <v>33</v>
      </c>
      <c r="G301" t="s">
        <v>13</v>
      </c>
      <c r="I301" t="s">
        <v>35</v>
      </c>
      <c r="J301" t="s">
        <v>36</v>
      </c>
      <c r="K301" s="3">
        <v>350</v>
      </c>
      <c r="L301">
        <v>60</v>
      </c>
      <c r="M301">
        <v>21000</v>
      </c>
    </row>
    <row r="302" spans="1:13" x14ac:dyDescent="0.25">
      <c r="A302" s="4">
        <v>44115</v>
      </c>
      <c r="B302">
        <v>3104000677</v>
      </c>
      <c r="C302" t="s">
        <v>75</v>
      </c>
      <c r="D302" t="s">
        <v>212</v>
      </c>
      <c r="E302" t="s">
        <v>213</v>
      </c>
      <c r="F302" t="s">
        <v>32</v>
      </c>
      <c r="G302" t="s">
        <v>20</v>
      </c>
      <c r="I302" t="s">
        <v>30</v>
      </c>
      <c r="J302" t="s">
        <v>31</v>
      </c>
      <c r="K302" s="3">
        <v>560</v>
      </c>
      <c r="L302">
        <v>67</v>
      </c>
      <c r="M302">
        <v>37520</v>
      </c>
    </row>
    <row r="303" spans="1:13" x14ac:dyDescent="0.25">
      <c r="A303" s="4">
        <v>44117</v>
      </c>
      <c r="B303">
        <v>3104000196</v>
      </c>
      <c r="C303" t="s">
        <v>70</v>
      </c>
      <c r="D303" t="s">
        <v>208</v>
      </c>
      <c r="E303" t="s">
        <v>209</v>
      </c>
      <c r="F303" t="s">
        <v>19</v>
      </c>
      <c r="G303" t="s">
        <v>20</v>
      </c>
      <c r="H303" t="s">
        <v>14</v>
      </c>
      <c r="I303" t="s">
        <v>44</v>
      </c>
      <c r="J303" t="s">
        <v>45</v>
      </c>
      <c r="K303" s="3">
        <v>487.19999999999993</v>
      </c>
      <c r="L303">
        <v>63</v>
      </c>
      <c r="M303">
        <v>30693.599999999995</v>
      </c>
    </row>
    <row r="304" spans="1:13" x14ac:dyDescent="0.25">
      <c r="A304" s="4">
        <v>44117</v>
      </c>
      <c r="B304">
        <v>3102652516</v>
      </c>
      <c r="C304" t="s">
        <v>133</v>
      </c>
      <c r="D304" t="s">
        <v>212</v>
      </c>
      <c r="E304" t="s">
        <v>214</v>
      </c>
      <c r="F304" t="s">
        <v>32</v>
      </c>
      <c r="G304" t="s">
        <v>20</v>
      </c>
      <c r="I304" t="s">
        <v>34</v>
      </c>
      <c r="J304" t="s">
        <v>9</v>
      </c>
      <c r="K304" s="3">
        <v>41.86</v>
      </c>
      <c r="L304">
        <v>64</v>
      </c>
      <c r="M304">
        <v>2679.04</v>
      </c>
    </row>
    <row r="305" spans="1:13" x14ac:dyDescent="0.25">
      <c r="A305" s="4">
        <v>44118</v>
      </c>
      <c r="B305">
        <v>3012703546</v>
      </c>
      <c r="C305" t="s">
        <v>168</v>
      </c>
      <c r="D305" t="s">
        <v>212</v>
      </c>
      <c r="E305" t="s">
        <v>214</v>
      </c>
      <c r="F305" t="s">
        <v>32</v>
      </c>
      <c r="G305" t="s">
        <v>20</v>
      </c>
      <c r="I305" t="s">
        <v>30</v>
      </c>
      <c r="J305" t="s">
        <v>31</v>
      </c>
      <c r="K305" s="3">
        <v>560</v>
      </c>
      <c r="L305">
        <v>97</v>
      </c>
      <c r="M305">
        <v>54320</v>
      </c>
    </row>
    <row r="306" spans="1:13" x14ac:dyDescent="0.25">
      <c r="A306" s="4">
        <v>44118</v>
      </c>
      <c r="B306">
        <v>3102518492</v>
      </c>
      <c r="C306" t="s">
        <v>93</v>
      </c>
      <c r="D306" t="s">
        <v>212</v>
      </c>
      <c r="E306" t="s">
        <v>215</v>
      </c>
      <c r="F306" t="s">
        <v>32</v>
      </c>
      <c r="G306" t="s">
        <v>20</v>
      </c>
      <c r="H306" t="s">
        <v>14</v>
      </c>
      <c r="I306" t="s">
        <v>18</v>
      </c>
      <c r="J306" t="s">
        <v>9</v>
      </c>
      <c r="K306" s="3">
        <v>644</v>
      </c>
      <c r="L306">
        <v>57</v>
      </c>
      <c r="M306">
        <v>36708</v>
      </c>
    </row>
    <row r="307" spans="1:13" x14ac:dyDescent="0.25">
      <c r="A307" s="4">
        <v>44119</v>
      </c>
      <c r="B307">
        <v>3101554212</v>
      </c>
      <c r="C307" t="s">
        <v>134</v>
      </c>
      <c r="D307" t="s">
        <v>212</v>
      </c>
      <c r="E307" t="s">
        <v>213</v>
      </c>
      <c r="F307" t="s">
        <v>32</v>
      </c>
      <c r="G307" t="s">
        <v>20</v>
      </c>
      <c r="I307" t="s">
        <v>34</v>
      </c>
      <c r="J307" t="s">
        <v>9</v>
      </c>
      <c r="K307" s="3">
        <v>41.86</v>
      </c>
      <c r="L307">
        <v>60</v>
      </c>
      <c r="M307">
        <v>2511.6</v>
      </c>
    </row>
    <row r="308" spans="1:13" x14ac:dyDescent="0.25">
      <c r="A308" s="4">
        <v>44119</v>
      </c>
      <c r="B308">
        <v>3012686009</v>
      </c>
      <c r="C308" t="s">
        <v>155</v>
      </c>
      <c r="D308" t="s">
        <v>202</v>
      </c>
      <c r="E308" t="s">
        <v>206</v>
      </c>
      <c r="F308" t="s">
        <v>33</v>
      </c>
      <c r="G308" t="s">
        <v>13</v>
      </c>
      <c r="H308" t="s">
        <v>26</v>
      </c>
      <c r="I308" t="s">
        <v>51</v>
      </c>
      <c r="J308" t="s">
        <v>22</v>
      </c>
      <c r="K308" s="3">
        <v>140</v>
      </c>
      <c r="L308">
        <v>34</v>
      </c>
      <c r="M308">
        <v>4760</v>
      </c>
    </row>
    <row r="309" spans="1:13" x14ac:dyDescent="0.25">
      <c r="A309" s="4">
        <v>44120</v>
      </c>
      <c r="B309">
        <v>3101022642</v>
      </c>
      <c r="C309" t="s">
        <v>122</v>
      </c>
      <c r="D309" t="s">
        <v>212</v>
      </c>
      <c r="E309" t="s">
        <v>213</v>
      </c>
      <c r="F309" t="s">
        <v>32</v>
      </c>
      <c r="G309" t="s">
        <v>20</v>
      </c>
      <c r="H309" t="s">
        <v>14</v>
      </c>
      <c r="I309" t="s">
        <v>52</v>
      </c>
      <c r="J309" t="s">
        <v>53</v>
      </c>
      <c r="K309" s="3">
        <v>298.90000000000003</v>
      </c>
      <c r="L309">
        <v>90</v>
      </c>
      <c r="M309">
        <v>26901.000000000004</v>
      </c>
    </row>
    <row r="310" spans="1:13" x14ac:dyDescent="0.25">
      <c r="A310" s="4">
        <v>44120</v>
      </c>
      <c r="B310">
        <v>3101537749</v>
      </c>
      <c r="C310" t="s">
        <v>105</v>
      </c>
      <c r="D310" t="s">
        <v>202</v>
      </c>
      <c r="E310" t="s">
        <v>207</v>
      </c>
      <c r="F310" t="s">
        <v>5</v>
      </c>
      <c r="G310" t="s">
        <v>6</v>
      </c>
      <c r="H310" t="s">
        <v>26</v>
      </c>
      <c r="I310" t="s">
        <v>27</v>
      </c>
      <c r="J310" t="s">
        <v>28</v>
      </c>
      <c r="K310" s="3">
        <v>135.1</v>
      </c>
      <c r="L310">
        <v>96</v>
      </c>
      <c r="M310">
        <v>12969.599999999999</v>
      </c>
    </row>
    <row r="311" spans="1:13" x14ac:dyDescent="0.25">
      <c r="A311" s="4">
        <v>44122</v>
      </c>
      <c r="B311">
        <v>3102545003</v>
      </c>
      <c r="C311" t="s">
        <v>114</v>
      </c>
      <c r="D311" t="s">
        <v>220</v>
      </c>
      <c r="E311" t="s">
        <v>221</v>
      </c>
      <c r="F311" t="s">
        <v>41</v>
      </c>
      <c r="G311" t="s">
        <v>13</v>
      </c>
      <c r="H311" t="s">
        <v>7</v>
      </c>
      <c r="I311" t="s">
        <v>44</v>
      </c>
      <c r="J311" t="s">
        <v>45</v>
      </c>
      <c r="K311" s="3">
        <v>487.19999999999993</v>
      </c>
      <c r="L311">
        <v>37</v>
      </c>
      <c r="M311">
        <v>18026.399999999998</v>
      </c>
    </row>
    <row r="312" spans="1:13" x14ac:dyDescent="0.25">
      <c r="A312" s="4">
        <v>44123</v>
      </c>
      <c r="B312">
        <v>3102545180</v>
      </c>
      <c r="C312" t="s">
        <v>115</v>
      </c>
      <c r="D312" t="s">
        <v>220</v>
      </c>
      <c r="E312" t="s">
        <v>221</v>
      </c>
      <c r="F312" t="s">
        <v>29</v>
      </c>
      <c r="G312" t="s">
        <v>6</v>
      </c>
      <c r="H312" t="s">
        <v>14</v>
      </c>
      <c r="I312" t="s">
        <v>8</v>
      </c>
      <c r="J312" t="s">
        <v>9</v>
      </c>
      <c r="K312" s="3">
        <v>196</v>
      </c>
      <c r="L312">
        <v>53</v>
      </c>
      <c r="M312">
        <v>10388</v>
      </c>
    </row>
    <row r="313" spans="1:13" x14ac:dyDescent="0.25">
      <c r="A313" s="4">
        <v>44123</v>
      </c>
      <c r="B313">
        <v>3101513185</v>
      </c>
      <c r="C313" t="s">
        <v>80</v>
      </c>
      <c r="D313" t="s">
        <v>197</v>
      </c>
      <c r="E313" t="s">
        <v>199</v>
      </c>
      <c r="F313" t="s">
        <v>5</v>
      </c>
      <c r="G313" t="s">
        <v>6</v>
      </c>
      <c r="H313" t="s">
        <v>14</v>
      </c>
      <c r="I313" t="s">
        <v>18</v>
      </c>
      <c r="J313" t="s">
        <v>9</v>
      </c>
      <c r="K313" s="3">
        <v>644</v>
      </c>
      <c r="L313">
        <v>96</v>
      </c>
      <c r="M313">
        <v>61824</v>
      </c>
    </row>
    <row r="314" spans="1:13" x14ac:dyDescent="0.25">
      <c r="A314" s="4">
        <v>44123</v>
      </c>
      <c r="B314">
        <v>3101550655</v>
      </c>
      <c r="C314" t="s">
        <v>112</v>
      </c>
      <c r="D314" t="s">
        <v>216</v>
      </c>
      <c r="E314" t="s">
        <v>219</v>
      </c>
      <c r="F314" t="s">
        <v>33</v>
      </c>
      <c r="G314" t="s">
        <v>6</v>
      </c>
      <c r="H314" t="s">
        <v>14</v>
      </c>
      <c r="I314" t="s">
        <v>47</v>
      </c>
      <c r="J314" t="s">
        <v>11</v>
      </c>
      <c r="K314" s="3">
        <v>140</v>
      </c>
      <c r="L314">
        <v>12</v>
      </c>
      <c r="M314">
        <v>1680</v>
      </c>
    </row>
    <row r="315" spans="1:13" x14ac:dyDescent="0.25">
      <c r="A315" s="4">
        <v>44124</v>
      </c>
      <c r="B315">
        <v>3101517490</v>
      </c>
      <c r="C315" t="s">
        <v>83</v>
      </c>
      <c r="D315" t="s">
        <v>220</v>
      </c>
      <c r="E315" t="s">
        <v>223</v>
      </c>
      <c r="F315" t="s">
        <v>29</v>
      </c>
      <c r="G315" t="s">
        <v>20</v>
      </c>
      <c r="H315" t="s">
        <v>7</v>
      </c>
      <c r="I315" t="s">
        <v>24</v>
      </c>
      <c r="J315" t="s">
        <v>25</v>
      </c>
      <c r="K315" s="3">
        <v>178.5</v>
      </c>
      <c r="L315">
        <v>15</v>
      </c>
      <c r="M315">
        <v>2677.5</v>
      </c>
    </row>
    <row r="316" spans="1:13" x14ac:dyDescent="0.25">
      <c r="A316" s="4">
        <v>44129</v>
      </c>
      <c r="B316">
        <v>3101542703</v>
      </c>
      <c r="C316" t="s">
        <v>107</v>
      </c>
      <c r="D316" t="s">
        <v>212</v>
      </c>
      <c r="E316" t="s">
        <v>213</v>
      </c>
      <c r="F316" t="s">
        <v>32</v>
      </c>
      <c r="G316" t="s">
        <v>20</v>
      </c>
      <c r="H316" t="s">
        <v>14</v>
      </c>
      <c r="I316" t="s">
        <v>35</v>
      </c>
      <c r="J316" t="s">
        <v>36</v>
      </c>
      <c r="K316" s="3">
        <v>350</v>
      </c>
      <c r="L316">
        <v>21</v>
      </c>
      <c r="M316">
        <v>7350</v>
      </c>
    </row>
    <row r="317" spans="1:13" x14ac:dyDescent="0.25">
      <c r="A317" s="4">
        <v>44130</v>
      </c>
      <c r="B317">
        <v>3101536386</v>
      </c>
      <c r="C317" t="s">
        <v>101</v>
      </c>
      <c r="D317" t="s">
        <v>188</v>
      </c>
      <c r="E317" t="s">
        <v>195</v>
      </c>
      <c r="F317" t="s">
        <v>33</v>
      </c>
      <c r="G317" t="s">
        <v>13</v>
      </c>
      <c r="H317" t="s">
        <v>26</v>
      </c>
      <c r="I317" t="s">
        <v>51</v>
      </c>
      <c r="J317" t="s">
        <v>22</v>
      </c>
      <c r="K317" s="3">
        <v>140</v>
      </c>
      <c r="L317">
        <v>90</v>
      </c>
      <c r="M317">
        <v>12600</v>
      </c>
    </row>
    <row r="318" spans="1:13" x14ac:dyDescent="0.25">
      <c r="A318" s="4">
        <v>44130</v>
      </c>
      <c r="B318">
        <v>3101515729</v>
      </c>
      <c r="C318" t="s">
        <v>82</v>
      </c>
      <c r="D318" t="s">
        <v>188</v>
      </c>
      <c r="E318" t="s">
        <v>188</v>
      </c>
      <c r="F318" t="s">
        <v>23</v>
      </c>
      <c r="G318" t="s">
        <v>6</v>
      </c>
      <c r="H318" t="s">
        <v>7</v>
      </c>
      <c r="I318" t="s">
        <v>8</v>
      </c>
      <c r="J318" t="s">
        <v>9</v>
      </c>
      <c r="K318" s="3">
        <v>196</v>
      </c>
      <c r="L318">
        <v>38</v>
      </c>
      <c r="M318">
        <v>7448</v>
      </c>
    </row>
    <row r="319" spans="1:13" x14ac:dyDescent="0.25">
      <c r="A319" s="4">
        <v>44131</v>
      </c>
      <c r="B319">
        <v>3012733014</v>
      </c>
      <c r="C319" t="s">
        <v>187</v>
      </c>
      <c r="D319" t="s">
        <v>220</v>
      </c>
      <c r="E319" t="s">
        <v>222</v>
      </c>
      <c r="F319" t="s">
        <v>41</v>
      </c>
      <c r="G319" t="s">
        <v>13</v>
      </c>
      <c r="H319" t="s">
        <v>7</v>
      </c>
      <c r="I319" t="s">
        <v>42</v>
      </c>
      <c r="J319" t="s">
        <v>43</v>
      </c>
      <c r="K319" s="3">
        <v>273</v>
      </c>
      <c r="L319">
        <v>66</v>
      </c>
      <c r="M319">
        <v>18018</v>
      </c>
    </row>
    <row r="320" spans="1:13" x14ac:dyDescent="0.25">
      <c r="A320" s="4">
        <v>44131</v>
      </c>
      <c r="B320">
        <v>3101551418</v>
      </c>
      <c r="C320" t="s">
        <v>110</v>
      </c>
      <c r="D320" t="s">
        <v>220</v>
      </c>
      <c r="E320" t="s">
        <v>223</v>
      </c>
      <c r="F320" t="s">
        <v>5</v>
      </c>
      <c r="G320" t="s">
        <v>6</v>
      </c>
      <c r="H320" t="s">
        <v>26</v>
      </c>
      <c r="I320" t="s">
        <v>46</v>
      </c>
      <c r="J320" t="s">
        <v>38</v>
      </c>
      <c r="K320" s="3">
        <v>140</v>
      </c>
      <c r="L320">
        <v>11</v>
      </c>
      <c r="M320">
        <v>1540</v>
      </c>
    </row>
    <row r="321" spans="1:13" x14ac:dyDescent="0.25">
      <c r="A321" s="4">
        <v>44132</v>
      </c>
      <c r="B321">
        <v>3101650547</v>
      </c>
      <c r="C321" t="s">
        <v>138</v>
      </c>
      <c r="D321" t="s">
        <v>220</v>
      </c>
      <c r="E321" t="s">
        <v>222</v>
      </c>
      <c r="F321" t="s">
        <v>29</v>
      </c>
      <c r="G321" t="s">
        <v>6</v>
      </c>
      <c r="H321" t="s">
        <v>14</v>
      </c>
      <c r="I321" t="s">
        <v>24</v>
      </c>
      <c r="J321" t="s">
        <v>25</v>
      </c>
      <c r="K321" s="3">
        <v>178.5</v>
      </c>
      <c r="L321">
        <v>96</v>
      </c>
      <c r="M321">
        <v>17136</v>
      </c>
    </row>
    <row r="322" spans="1:13" x14ac:dyDescent="0.25">
      <c r="A322" s="4">
        <v>44133</v>
      </c>
      <c r="B322">
        <v>3104000196</v>
      </c>
      <c r="C322" t="s">
        <v>70</v>
      </c>
      <c r="D322" t="s">
        <v>197</v>
      </c>
      <c r="E322" t="s">
        <v>199</v>
      </c>
      <c r="F322" t="s">
        <v>5</v>
      </c>
      <c r="G322" t="s">
        <v>6</v>
      </c>
      <c r="H322" t="s">
        <v>14</v>
      </c>
      <c r="I322" t="s">
        <v>18</v>
      </c>
      <c r="J322" t="s">
        <v>9</v>
      </c>
      <c r="K322" s="3">
        <v>42</v>
      </c>
      <c r="L322">
        <v>41</v>
      </c>
      <c r="M322">
        <v>1722</v>
      </c>
    </row>
    <row r="323" spans="1:13" x14ac:dyDescent="0.25">
      <c r="A323" s="4">
        <v>44136</v>
      </c>
      <c r="B323">
        <v>3101658777</v>
      </c>
      <c r="C323" t="s">
        <v>140</v>
      </c>
      <c r="D323" t="s">
        <v>220</v>
      </c>
      <c r="E323" t="s">
        <v>223</v>
      </c>
      <c r="F323" t="s">
        <v>19</v>
      </c>
      <c r="G323" t="s">
        <v>20</v>
      </c>
      <c r="I323" t="s">
        <v>39</v>
      </c>
      <c r="J323" t="s">
        <v>40</v>
      </c>
      <c r="K323" s="3">
        <v>257.59999999999997</v>
      </c>
      <c r="L323">
        <v>45</v>
      </c>
      <c r="M323">
        <v>11591.999999999998</v>
      </c>
    </row>
    <row r="324" spans="1:13" x14ac:dyDescent="0.25">
      <c r="A324" s="4">
        <v>44138</v>
      </c>
      <c r="B324">
        <v>3101517490</v>
      </c>
      <c r="C324" t="s">
        <v>83</v>
      </c>
      <c r="D324" t="s">
        <v>212</v>
      </c>
      <c r="E324" t="s">
        <v>213</v>
      </c>
      <c r="F324" t="s">
        <v>32</v>
      </c>
      <c r="G324" t="s">
        <v>20</v>
      </c>
      <c r="I324" t="s">
        <v>34</v>
      </c>
      <c r="J324" t="s">
        <v>9</v>
      </c>
      <c r="K324" s="3">
        <v>20</v>
      </c>
      <c r="L324">
        <v>50</v>
      </c>
      <c r="M324">
        <v>1000</v>
      </c>
    </row>
    <row r="325" spans="1:13" x14ac:dyDescent="0.25">
      <c r="A325" s="4">
        <v>44139</v>
      </c>
      <c r="B325">
        <v>3101610856</v>
      </c>
      <c r="C325" t="s">
        <v>120</v>
      </c>
      <c r="D325" t="s">
        <v>220</v>
      </c>
      <c r="E325" t="s">
        <v>222</v>
      </c>
      <c r="F325" t="s">
        <v>29</v>
      </c>
      <c r="G325" t="s">
        <v>6</v>
      </c>
      <c r="H325" t="s">
        <v>14</v>
      </c>
      <c r="I325" t="s">
        <v>8</v>
      </c>
      <c r="J325" t="s">
        <v>9</v>
      </c>
      <c r="K325" s="3">
        <v>196</v>
      </c>
      <c r="L325">
        <v>52</v>
      </c>
      <c r="M325">
        <v>10192</v>
      </c>
    </row>
    <row r="326" spans="1:13" x14ac:dyDescent="0.25">
      <c r="A326" s="4">
        <v>44141</v>
      </c>
      <c r="B326">
        <v>3102652516</v>
      </c>
      <c r="C326" t="s">
        <v>133</v>
      </c>
      <c r="D326" t="s">
        <v>202</v>
      </c>
      <c r="E326" t="s">
        <v>205</v>
      </c>
      <c r="F326" t="s">
        <v>33</v>
      </c>
      <c r="G326" t="s">
        <v>13</v>
      </c>
      <c r="I326" t="s">
        <v>10</v>
      </c>
      <c r="J326" t="s">
        <v>11</v>
      </c>
      <c r="K326" s="3">
        <v>49</v>
      </c>
      <c r="L326">
        <v>90</v>
      </c>
      <c r="M326">
        <v>4410</v>
      </c>
    </row>
    <row r="327" spans="1:13" x14ac:dyDescent="0.25">
      <c r="A327" s="4">
        <v>44142</v>
      </c>
      <c r="B327">
        <v>3104000344</v>
      </c>
      <c r="C327" t="s">
        <v>73</v>
      </c>
      <c r="D327" t="s">
        <v>220</v>
      </c>
      <c r="E327" t="s">
        <v>222</v>
      </c>
      <c r="F327" t="s">
        <v>23</v>
      </c>
      <c r="G327" t="s">
        <v>6</v>
      </c>
      <c r="H327" t="s">
        <v>7</v>
      </c>
      <c r="I327" t="s">
        <v>8</v>
      </c>
      <c r="J327" t="s">
        <v>9</v>
      </c>
      <c r="K327" s="3">
        <v>196</v>
      </c>
      <c r="L327">
        <v>50</v>
      </c>
      <c r="M327">
        <v>9800</v>
      </c>
    </row>
    <row r="328" spans="1:13" x14ac:dyDescent="0.25">
      <c r="A328" s="4">
        <v>44142</v>
      </c>
      <c r="B328">
        <v>3101530354</v>
      </c>
      <c r="C328" t="s">
        <v>98</v>
      </c>
      <c r="D328" t="s">
        <v>202</v>
      </c>
      <c r="E328" t="s">
        <v>203</v>
      </c>
      <c r="F328" t="s">
        <v>29</v>
      </c>
      <c r="G328" t="s">
        <v>6</v>
      </c>
      <c r="H328" t="s">
        <v>14</v>
      </c>
      <c r="I328" t="s">
        <v>8</v>
      </c>
      <c r="J328" t="s">
        <v>9</v>
      </c>
      <c r="K328" s="3">
        <v>196</v>
      </c>
      <c r="L328">
        <v>98</v>
      </c>
      <c r="M328">
        <v>19208</v>
      </c>
    </row>
    <row r="329" spans="1:13" x14ac:dyDescent="0.25">
      <c r="A329" s="4">
        <v>44143</v>
      </c>
      <c r="B329">
        <v>3101518594</v>
      </c>
      <c r="C329" t="s">
        <v>94</v>
      </c>
      <c r="D329" t="s">
        <v>216</v>
      </c>
      <c r="E329" t="s">
        <v>219</v>
      </c>
      <c r="F329" t="s">
        <v>32</v>
      </c>
      <c r="G329" t="s">
        <v>20</v>
      </c>
      <c r="H329" t="s">
        <v>14</v>
      </c>
      <c r="I329" t="s">
        <v>27</v>
      </c>
      <c r="J329" t="s">
        <v>28</v>
      </c>
      <c r="K329" s="3">
        <v>135.1</v>
      </c>
      <c r="L329">
        <v>44</v>
      </c>
      <c r="M329">
        <v>5944.4</v>
      </c>
    </row>
    <row r="330" spans="1:13" x14ac:dyDescent="0.25">
      <c r="A330" s="4">
        <v>44144</v>
      </c>
      <c r="B330">
        <v>3101518444</v>
      </c>
      <c r="C330" t="s">
        <v>92</v>
      </c>
      <c r="D330" t="s">
        <v>208</v>
      </c>
      <c r="E330" t="s">
        <v>209</v>
      </c>
      <c r="F330" t="s">
        <v>19</v>
      </c>
      <c r="G330" t="s">
        <v>6</v>
      </c>
      <c r="H330" t="s">
        <v>7</v>
      </c>
      <c r="I330" t="s">
        <v>30</v>
      </c>
      <c r="J330" t="s">
        <v>31</v>
      </c>
      <c r="K330" s="3">
        <v>34</v>
      </c>
      <c r="L330">
        <v>3</v>
      </c>
      <c r="M330">
        <v>102</v>
      </c>
    </row>
    <row r="331" spans="1:13" x14ac:dyDescent="0.25">
      <c r="A331" s="4">
        <v>44146</v>
      </c>
      <c r="B331">
        <v>3101510951</v>
      </c>
      <c r="C331" t="s">
        <v>91</v>
      </c>
      <c r="D331" t="s">
        <v>220</v>
      </c>
      <c r="E331" t="s">
        <v>221</v>
      </c>
      <c r="F331" t="s">
        <v>29</v>
      </c>
      <c r="G331" t="s">
        <v>6</v>
      </c>
      <c r="H331" t="s">
        <v>14</v>
      </c>
      <c r="I331" t="s">
        <v>8</v>
      </c>
      <c r="J331" t="s">
        <v>9</v>
      </c>
      <c r="K331" s="3">
        <v>32</v>
      </c>
      <c r="L331">
        <v>75</v>
      </c>
      <c r="M331">
        <v>2400</v>
      </c>
    </row>
    <row r="332" spans="1:13" x14ac:dyDescent="0.25">
      <c r="A332" s="4">
        <v>44146</v>
      </c>
      <c r="B332">
        <v>3101644899</v>
      </c>
      <c r="C332" t="s">
        <v>135</v>
      </c>
      <c r="D332" t="s">
        <v>188</v>
      </c>
      <c r="E332" t="s">
        <v>190</v>
      </c>
      <c r="F332" t="s">
        <v>19</v>
      </c>
      <c r="I332" t="s">
        <v>17</v>
      </c>
      <c r="J332" t="s">
        <v>9</v>
      </c>
      <c r="K332" s="3">
        <v>252</v>
      </c>
      <c r="L332">
        <v>33</v>
      </c>
      <c r="M332">
        <v>8316</v>
      </c>
    </row>
    <row r="333" spans="1:13" x14ac:dyDescent="0.25">
      <c r="A333" s="4">
        <v>44146</v>
      </c>
      <c r="B333">
        <v>3101531138</v>
      </c>
      <c r="C333" t="s">
        <v>99</v>
      </c>
      <c r="D333" t="s">
        <v>202</v>
      </c>
      <c r="E333" t="s">
        <v>207</v>
      </c>
      <c r="F333" t="s">
        <v>19</v>
      </c>
      <c r="G333" t="s">
        <v>6</v>
      </c>
      <c r="H333" t="s">
        <v>7</v>
      </c>
      <c r="I333" t="s">
        <v>30</v>
      </c>
      <c r="J333" t="s">
        <v>31</v>
      </c>
      <c r="K333" s="3">
        <v>560</v>
      </c>
      <c r="L333">
        <v>48</v>
      </c>
      <c r="M333">
        <v>26880</v>
      </c>
    </row>
    <row r="334" spans="1:13" x14ac:dyDescent="0.25">
      <c r="A334" s="4">
        <v>44146</v>
      </c>
      <c r="B334">
        <v>3101534904</v>
      </c>
      <c r="C334" t="s">
        <v>100</v>
      </c>
      <c r="D334" t="s">
        <v>208</v>
      </c>
      <c r="E334" t="s">
        <v>211</v>
      </c>
      <c r="F334" t="s">
        <v>5</v>
      </c>
      <c r="G334" t="s">
        <v>6</v>
      </c>
      <c r="H334" t="s">
        <v>14</v>
      </c>
      <c r="I334" t="s">
        <v>17</v>
      </c>
      <c r="J334" t="s">
        <v>9</v>
      </c>
      <c r="K334" s="3">
        <v>252</v>
      </c>
      <c r="L334">
        <v>57</v>
      </c>
      <c r="M334">
        <v>14364</v>
      </c>
    </row>
    <row r="335" spans="1:13" x14ac:dyDescent="0.25">
      <c r="A335" s="4">
        <v>44148</v>
      </c>
      <c r="B335">
        <v>3102650719</v>
      </c>
      <c r="C335" t="s">
        <v>139</v>
      </c>
      <c r="D335" t="s">
        <v>216</v>
      </c>
      <c r="E335" t="s">
        <v>219</v>
      </c>
      <c r="F335" t="s">
        <v>32</v>
      </c>
      <c r="G335" t="s">
        <v>20</v>
      </c>
      <c r="I335" t="s">
        <v>30</v>
      </c>
      <c r="J335" t="s">
        <v>31</v>
      </c>
      <c r="K335" s="3">
        <v>560</v>
      </c>
      <c r="L335">
        <v>61</v>
      </c>
      <c r="M335">
        <v>34160</v>
      </c>
    </row>
    <row r="336" spans="1:13" x14ac:dyDescent="0.25">
      <c r="A336" s="4">
        <v>44149</v>
      </c>
      <c r="B336">
        <v>3102437694</v>
      </c>
      <c r="C336" t="s">
        <v>86</v>
      </c>
      <c r="D336" t="s">
        <v>216</v>
      </c>
      <c r="E336" t="s">
        <v>217</v>
      </c>
      <c r="F336" t="s">
        <v>32</v>
      </c>
      <c r="G336" t="s">
        <v>20</v>
      </c>
      <c r="H336" t="s">
        <v>7</v>
      </c>
      <c r="I336" t="s">
        <v>18</v>
      </c>
      <c r="J336" t="s">
        <v>9</v>
      </c>
      <c r="K336" s="3">
        <v>644</v>
      </c>
      <c r="L336">
        <v>96</v>
      </c>
      <c r="M336">
        <v>61824</v>
      </c>
    </row>
    <row r="337" spans="1:13" x14ac:dyDescent="0.25">
      <c r="A337" s="4">
        <v>44152</v>
      </c>
      <c r="B337">
        <v>3104000368</v>
      </c>
      <c r="C337" t="s">
        <v>74</v>
      </c>
      <c r="D337" t="s">
        <v>216</v>
      </c>
      <c r="E337" t="s">
        <v>218</v>
      </c>
      <c r="F337" t="s">
        <v>29</v>
      </c>
      <c r="G337" t="s">
        <v>20</v>
      </c>
      <c r="H337" t="s">
        <v>7</v>
      </c>
      <c r="I337" t="s">
        <v>24</v>
      </c>
      <c r="J337" t="s">
        <v>25</v>
      </c>
      <c r="K337" s="3">
        <v>178.5</v>
      </c>
      <c r="L337">
        <v>96</v>
      </c>
      <c r="M337">
        <v>17136</v>
      </c>
    </row>
    <row r="338" spans="1:13" x14ac:dyDescent="0.25">
      <c r="A338" s="4">
        <v>44154</v>
      </c>
      <c r="B338">
        <v>3102500051</v>
      </c>
      <c r="C338" t="s">
        <v>64</v>
      </c>
      <c r="D338" t="s">
        <v>212</v>
      </c>
      <c r="E338" t="s">
        <v>213</v>
      </c>
      <c r="F338" t="s">
        <v>32</v>
      </c>
      <c r="G338" t="s">
        <v>20</v>
      </c>
      <c r="H338" t="s">
        <v>14</v>
      </c>
      <c r="I338" t="s">
        <v>27</v>
      </c>
      <c r="J338" t="s">
        <v>28</v>
      </c>
      <c r="K338" s="3">
        <v>135.1</v>
      </c>
      <c r="L338">
        <v>97</v>
      </c>
      <c r="M338">
        <v>13104.699999999999</v>
      </c>
    </row>
    <row r="339" spans="1:13" x14ac:dyDescent="0.25">
      <c r="A339" s="4">
        <v>44154</v>
      </c>
      <c r="B339">
        <v>3101631202</v>
      </c>
      <c r="C339" t="s">
        <v>123</v>
      </c>
      <c r="D339" t="s">
        <v>202</v>
      </c>
      <c r="E339" t="s">
        <v>206</v>
      </c>
      <c r="F339" t="s">
        <v>33</v>
      </c>
      <c r="G339" t="s">
        <v>13</v>
      </c>
      <c r="H339" t="s">
        <v>26</v>
      </c>
      <c r="I339" t="s">
        <v>51</v>
      </c>
      <c r="J339" t="s">
        <v>22</v>
      </c>
      <c r="K339" s="3">
        <v>140</v>
      </c>
      <c r="L339">
        <v>55</v>
      </c>
      <c r="M339">
        <v>7700</v>
      </c>
    </row>
    <row r="340" spans="1:13" x14ac:dyDescent="0.25">
      <c r="A340" s="4">
        <v>44155</v>
      </c>
      <c r="B340">
        <v>3101532992</v>
      </c>
      <c r="C340" t="s">
        <v>103</v>
      </c>
      <c r="D340" t="s">
        <v>202</v>
      </c>
      <c r="E340" t="s">
        <v>207</v>
      </c>
      <c r="F340" t="s">
        <v>12</v>
      </c>
      <c r="G340" t="s">
        <v>20</v>
      </c>
      <c r="H340" t="s">
        <v>7</v>
      </c>
      <c r="I340" t="s">
        <v>21</v>
      </c>
      <c r="J340" t="s">
        <v>22</v>
      </c>
      <c r="K340" s="3">
        <v>128.79999999999998</v>
      </c>
      <c r="L340">
        <v>80</v>
      </c>
      <c r="M340">
        <v>10303.999999999998</v>
      </c>
    </row>
    <row r="341" spans="1:13" x14ac:dyDescent="0.25">
      <c r="A341" s="4">
        <v>44157</v>
      </c>
      <c r="B341">
        <v>3101628931</v>
      </c>
      <c r="C341" t="s">
        <v>125</v>
      </c>
      <c r="D341" t="s">
        <v>188</v>
      </c>
      <c r="E341" t="s">
        <v>192</v>
      </c>
      <c r="F341" t="s">
        <v>12</v>
      </c>
      <c r="G341" t="s">
        <v>13</v>
      </c>
      <c r="H341" t="s">
        <v>14</v>
      </c>
      <c r="I341" t="s">
        <v>55</v>
      </c>
      <c r="J341" t="s">
        <v>56</v>
      </c>
      <c r="K341" s="3">
        <v>98</v>
      </c>
      <c r="L341">
        <v>72</v>
      </c>
      <c r="M341">
        <v>7056</v>
      </c>
    </row>
    <row r="342" spans="1:13" x14ac:dyDescent="0.25">
      <c r="A342" s="4">
        <v>44158</v>
      </c>
      <c r="B342">
        <v>3104000343</v>
      </c>
      <c r="C342" t="s">
        <v>72</v>
      </c>
      <c r="D342" t="s">
        <v>188</v>
      </c>
      <c r="E342" t="s">
        <v>194</v>
      </c>
      <c r="F342" t="s">
        <v>12</v>
      </c>
      <c r="G342" t="s">
        <v>20</v>
      </c>
      <c r="H342" t="s">
        <v>7</v>
      </c>
      <c r="I342" t="s">
        <v>21</v>
      </c>
      <c r="J342" t="s">
        <v>22</v>
      </c>
      <c r="K342" s="3">
        <v>29</v>
      </c>
      <c r="L342">
        <v>73</v>
      </c>
      <c r="M342">
        <v>2117</v>
      </c>
    </row>
    <row r="343" spans="1:13" x14ac:dyDescent="0.25">
      <c r="A343" s="4">
        <v>44158</v>
      </c>
      <c r="B343">
        <v>3101647259</v>
      </c>
      <c r="C343" t="s">
        <v>136</v>
      </c>
      <c r="D343" t="s">
        <v>188</v>
      </c>
      <c r="E343" t="s">
        <v>195</v>
      </c>
      <c r="F343" t="s">
        <v>5</v>
      </c>
      <c r="G343" t="s">
        <v>6</v>
      </c>
      <c r="H343" t="s">
        <v>26</v>
      </c>
      <c r="I343" t="s">
        <v>30</v>
      </c>
      <c r="J343" t="s">
        <v>31</v>
      </c>
      <c r="K343" s="3">
        <v>560</v>
      </c>
      <c r="L343">
        <v>12</v>
      </c>
      <c r="M343">
        <v>6720</v>
      </c>
    </row>
    <row r="344" spans="1:13" x14ac:dyDescent="0.25">
      <c r="A344" s="4">
        <v>44160</v>
      </c>
      <c r="B344">
        <v>3101551447</v>
      </c>
      <c r="C344" t="s">
        <v>111</v>
      </c>
      <c r="D344" t="s">
        <v>216</v>
      </c>
      <c r="E344" t="s">
        <v>217</v>
      </c>
      <c r="F344" t="s">
        <v>32</v>
      </c>
      <c r="G344" t="s">
        <v>20</v>
      </c>
      <c r="H344" t="s">
        <v>14</v>
      </c>
      <c r="I344" t="s">
        <v>27</v>
      </c>
      <c r="J344" t="s">
        <v>28</v>
      </c>
      <c r="K344" s="3">
        <v>135.1</v>
      </c>
      <c r="L344">
        <v>74</v>
      </c>
      <c r="M344">
        <v>9997.4</v>
      </c>
    </row>
    <row r="345" spans="1:13" x14ac:dyDescent="0.25">
      <c r="A345" s="4">
        <v>44160</v>
      </c>
      <c r="B345">
        <v>3012675511</v>
      </c>
      <c r="C345" t="s">
        <v>148</v>
      </c>
      <c r="D345" t="s">
        <v>216</v>
      </c>
      <c r="E345" t="s">
        <v>218</v>
      </c>
      <c r="F345" t="s">
        <v>32</v>
      </c>
      <c r="G345" t="s">
        <v>20</v>
      </c>
      <c r="H345" t="s">
        <v>14</v>
      </c>
      <c r="I345" t="s">
        <v>27</v>
      </c>
      <c r="J345" t="s">
        <v>28</v>
      </c>
      <c r="K345" s="3">
        <v>135.1</v>
      </c>
      <c r="L345">
        <v>33</v>
      </c>
      <c r="M345">
        <v>4458.3</v>
      </c>
    </row>
    <row r="346" spans="1:13" x14ac:dyDescent="0.25">
      <c r="A346" s="4">
        <v>44160</v>
      </c>
      <c r="B346">
        <v>3012707484</v>
      </c>
      <c r="C346" t="s">
        <v>172</v>
      </c>
      <c r="D346" t="s">
        <v>220</v>
      </c>
      <c r="E346" t="s">
        <v>222</v>
      </c>
      <c r="F346" t="s">
        <v>29</v>
      </c>
      <c r="G346" t="s">
        <v>6</v>
      </c>
      <c r="H346" t="s">
        <v>14</v>
      </c>
      <c r="I346" t="s">
        <v>24</v>
      </c>
      <c r="J346" t="s">
        <v>25</v>
      </c>
      <c r="K346" s="3">
        <v>178.5</v>
      </c>
      <c r="L346">
        <v>28</v>
      </c>
      <c r="M346">
        <v>4998</v>
      </c>
    </row>
    <row r="347" spans="1:13" x14ac:dyDescent="0.25">
      <c r="A347" s="4">
        <v>44160</v>
      </c>
      <c r="B347">
        <v>3101548342</v>
      </c>
      <c r="C347" t="s">
        <v>119</v>
      </c>
      <c r="D347" t="s">
        <v>212</v>
      </c>
      <c r="E347" t="s">
        <v>214</v>
      </c>
      <c r="F347" t="s">
        <v>19</v>
      </c>
      <c r="G347" t="s">
        <v>6</v>
      </c>
      <c r="H347" t="s">
        <v>7</v>
      </c>
      <c r="I347" t="s">
        <v>24</v>
      </c>
      <c r="J347" t="s">
        <v>25</v>
      </c>
      <c r="K347" s="3">
        <v>178.5</v>
      </c>
      <c r="L347">
        <v>43</v>
      </c>
      <c r="M347">
        <v>7675.5</v>
      </c>
    </row>
    <row r="348" spans="1:13" x14ac:dyDescent="0.25">
      <c r="A348" s="4">
        <v>44161</v>
      </c>
      <c r="B348">
        <v>3101525728</v>
      </c>
      <c r="C348" t="s">
        <v>96</v>
      </c>
      <c r="D348" t="s">
        <v>220</v>
      </c>
      <c r="E348" t="s">
        <v>223</v>
      </c>
      <c r="F348" t="s">
        <v>5</v>
      </c>
      <c r="G348" t="s">
        <v>6</v>
      </c>
      <c r="H348" t="s">
        <v>7</v>
      </c>
      <c r="I348" t="s">
        <v>10</v>
      </c>
      <c r="J348" t="s">
        <v>11</v>
      </c>
      <c r="K348" s="3">
        <v>49</v>
      </c>
      <c r="L348">
        <v>70</v>
      </c>
      <c r="M348">
        <v>3430</v>
      </c>
    </row>
    <row r="349" spans="1:13" x14ac:dyDescent="0.25">
      <c r="A349" s="4">
        <v>44162</v>
      </c>
      <c r="B349">
        <v>3012706383</v>
      </c>
      <c r="C349" t="s">
        <v>171</v>
      </c>
      <c r="D349" t="s">
        <v>220</v>
      </c>
      <c r="E349" t="s">
        <v>222</v>
      </c>
      <c r="F349" t="s">
        <v>41</v>
      </c>
      <c r="G349" t="s">
        <v>13</v>
      </c>
      <c r="H349" t="s">
        <v>7</v>
      </c>
      <c r="I349" t="s">
        <v>27</v>
      </c>
      <c r="J349" t="s">
        <v>28</v>
      </c>
      <c r="K349" s="3">
        <v>135.1</v>
      </c>
      <c r="L349">
        <v>90</v>
      </c>
      <c r="M349">
        <v>12159</v>
      </c>
    </row>
    <row r="350" spans="1:13" x14ac:dyDescent="0.25">
      <c r="A350" s="4">
        <v>44162</v>
      </c>
      <c r="B350">
        <v>3102510760</v>
      </c>
      <c r="C350" t="s">
        <v>90</v>
      </c>
      <c r="D350" t="s">
        <v>202</v>
      </c>
      <c r="E350" t="s">
        <v>206</v>
      </c>
      <c r="F350" t="s">
        <v>33</v>
      </c>
      <c r="G350" t="s">
        <v>13</v>
      </c>
      <c r="I350" t="s">
        <v>10</v>
      </c>
      <c r="J350" t="s">
        <v>11</v>
      </c>
      <c r="K350" s="3">
        <v>49</v>
      </c>
      <c r="L350">
        <v>11</v>
      </c>
      <c r="M350">
        <v>539</v>
      </c>
    </row>
    <row r="351" spans="1:13" x14ac:dyDescent="0.25">
      <c r="A351" s="4">
        <v>44165</v>
      </c>
      <c r="B351">
        <v>3101547682</v>
      </c>
      <c r="C351" t="s">
        <v>108</v>
      </c>
      <c r="D351" t="s">
        <v>220</v>
      </c>
      <c r="E351" t="s">
        <v>221</v>
      </c>
      <c r="F351" t="s">
        <v>23</v>
      </c>
      <c r="G351" t="s">
        <v>6</v>
      </c>
      <c r="H351" t="s">
        <v>7</v>
      </c>
      <c r="I351" t="s">
        <v>48</v>
      </c>
      <c r="J351" t="s">
        <v>49</v>
      </c>
      <c r="K351" s="3">
        <v>546</v>
      </c>
      <c r="L351">
        <v>26</v>
      </c>
      <c r="M351">
        <v>14196</v>
      </c>
    </row>
    <row r="352" spans="1:13" x14ac:dyDescent="0.25">
      <c r="A352" s="4">
        <v>44167</v>
      </c>
      <c r="B352">
        <v>3101525728</v>
      </c>
      <c r="C352" t="s">
        <v>96</v>
      </c>
      <c r="D352" t="s">
        <v>216</v>
      </c>
      <c r="E352" t="s">
        <v>217</v>
      </c>
      <c r="F352" t="s">
        <v>32</v>
      </c>
      <c r="G352" t="s">
        <v>20</v>
      </c>
      <c r="H352" t="s">
        <v>7</v>
      </c>
      <c r="J352" t="s">
        <v>4</v>
      </c>
      <c r="K352" s="3">
        <v>21</v>
      </c>
      <c r="L352">
        <v>51</v>
      </c>
      <c r="M352">
        <v>1071</v>
      </c>
    </row>
    <row r="353" spans="1:13" x14ac:dyDescent="0.25">
      <c r="A353" s="4">
        <v>44167</v>
      </c>
      <c r="B353">
        <v>3012675513</v>
      </c>
      <c r="C353" t="s">
        <v>149</v>
      </c>
      <c r="D353" t="s">
        <v>216</v>
      </c>
      <c r="E353" t="s">
        <v>218</v>
      </c>
      <c r="F353" t="s">
        <v>32</v>
      </c>
      <c r="G353" t="s">
        <v>20</v>
      </c>
      <c r="H353" t="s">
        <v>14</v>
      </c>
      <c r="I353" t="s">
        <v>39</v>
      </c>
      <c r="J353" t="s">
        <v>40</v>
      </c>
      <c r="K353" s="3">
        <v>257.59999999999997</v>
      </c>
      <c r="L353">
        <v>47</v>
      </c>
      <c r="M353">
        <v>12107.199999999999</v>
      </c>
    </row>
    <row r="354" spans="1:13" x14ac:dyDescent="0.25">
      <c r="A354" s="4">
        <v>44167</v>
      </c>
      <c r="B354">
        <v>3012616779</v>
      </c>
      <c r="C354" t="s">
        <v>121</v>
      </c>
      <c r="D354" t="s">
        <v>212</v>
      </c>
      <c r="E354" t="s">
        <v>215</v>
      </c>
      <c r="F354" t="s">
        <v>41</v>
      </c>
      <c r="G354" t="s">
        <v>13</v>
      </c>
      <c r="H354" t="s">
        <v>7</v>
      </c>
      <c r="I354" t="s">
        <v>42</v>
      </c>
      <c r="J354" t="s">
        <v>43</v>
      </c>
      <c r="K354" s="3">
        <v>273</v>
      </c>
      <c r="L354">
        <v>20</v>
      </c>
      <c r="M354">
        <v>5460</v>
      </c>
    </row>
    <row r="355" spans="1:13" x14ac:dyDescent="0.25">
      <c r="A355" s="4">
        <v>44168</v>
      </c>
      <c r="B355">
        <v>3102500051</v>
      </c>
      <c r="C355" t="s">
        <v>64</v>
      </c>
      <c r="D355" t="s">
        <v>197</v>
      </c>
      <c r="E355" t="s">
        <v>201</v>
      </c>
      <c r="F355" t="s">
        <v>41</v>
      </c>
      <c r="G355" t="s">
        <v>13</v>
      </c>
      <c r="H355" t="s">
        <v>7</v>
      </c>
      <c r="I355" t="s">
        <v>42</v>
      </c>
      <c r="J355" t="s">
        <v>43</v>
      </c>
      <c r="K355" s="3">
        <v>273</v>
      </c>
      <c r="L355">
        <v>48</v>
      </c>
      <c r="M355">
        <v>13104</v>
      </c>
    </row>
    <row r="356" spans="1:13" x14ac:dyDescent="0.25">
      <c r="A356" s="4">
        <v>44168</v>
      </c>
      <c r="B356">
        <v>3101525728</v>
      </c>
      <c r="C356" t="s">
        <v>96</v>
      </c>
      <c r="D356" t="s">
        <v>216</v>
      </c>
      <c r="E356" t="s">
        <v>219</v>
      </c>
      <c r="F356" t="s">
        <v>41</v>
      </c>
      <c r="G356" t="s">
        <v>13</v>
      </c>
      <c r="H356" t="s">
        <v>7</v>
      </c>
      <c r="I356" t="s">
        <v>42</v>
      </c>
      <c r="J356" t="s">
        <v>43</v>
      </c>
      <c r="K356" s="3">
        <v>273</v>
      </c>
      <c r="L356">
        <v>64</v>
      </c>
      <c r="M356">
        <v>17472</v>
      </c>
    </row>
    <row r="357" spans="1:13" x14ac:dyDescent="0.25">
      <c r="A357" s="4">
        <v>44168</v>
      </c>
      <c r="B357">
        <v>3105389124</v>
      </c>
      <c r="C357" t="s">
        <v>68</v>
      </c>
      <c r="D357" t="s">
        <v>188</v>
      </c>
      <c r="E357" t="s">
        <v>189</v>
      </c>
      <c r="F357" t="s">
        <v>19</v>
      </c>
      <c r="I357" t="s">
        <v>17</v>
      </c>
      <c r="J357" t="s">
        <v>9</v>
      </c>
      <c r="K357" s="3">
        <v>252</v>
      </c>
      <c r="L357">
        <v>42</v>
      </c>
      <c r="M357">
        <v>10584</v>
      </c>
    </row>
    <row r="358" spans="1:13" x14ac:dyDescent="0.25">
      <c r="A358" s="4">
        <v>44168</v>
      </c>
      <c r="B358">
        <v>3101513185</v>
      </c>
      <c r="C358" t="s">
        <v>80</v>
      </c>
      <c r="D358" t="s">
        <v>197</v>
      </c>
      <c r="E358" t="s">
        <v>200</v>
      </c>
      <c r="F358" t="s">
        <v>32</v>
      </c>
      <c r="G358" t="s">
        <v>20</v>
      </c>
      <c r="H358" t="s">
        <v>14</v>
      </c>
      <c r="I358" t="s">
        <v>27</v>
      </c>
      <c r="J358" t="s">
        <v>28</v>
      </c>
      <c r="K358" s="3">
        <v>135.1</v>
      </c>
      <c r="L358">
        <v>37</v>
      </c>
      <c r="M358">
        <v>4998.7</v>
      </c>
    </row>
    <row r="359" spans="1:13" x14ac:dyDescent="0.25">
      <c r="A359" s="4">
        <v>44169</v>
      </c>
      <c r="B359">
        <v>3101635807</v>
      </c>
      <c r="C359" t="s">
        <v>128</v>
      </c>
      <c r="D359" t="s">
        <v>188</v>
      </c>
      <c r="E359" t="s">
        <v>190</v>
      </c>
      <c r="F359" t="s">
        <v>12</v>
      </c>
      <c r="G359" t="s">
        <v>13</v>
      </c>
      <c r="H359" t="s">
        <v>14</v>
      </c>
      <c r="I359" t="s">
        <v>55</v>
      </c>
      <c r="J359" t="s">
        <v>56</v>
      </c>
      <c r="K359" s="3">
        <v>98</v>
      </c>
      <c r="L359">
        <v>61</v>
      </c>
      <c r="M359">
        <v>5978</v>
      </c>
    </row>
    <row r="360" spans="1:13" x14ac:dyDescent="0.25">
      <c r="A360" s="4">
        <v>44169</v>
      </c>
      <c r="B360">
        <v>3101554212</v>
      </c>
      <c r="C360" t="s">
        <v>134</v>
      </c>
      <c r="D360" t="s">
        <v>212</v>
      </c>
      <c r="E360" t="s">
        <v>213</v>
      </c>
      <c r="F360" t="s">
        <v>32</v>
      </c>
      <c r="G360" t="s">
        <v>20</v>
      </c>
      <c r="I360" t="s">
        <v>30</v>
      </c>
      <c r="J360" t="s">
        <v>31</v>
      </c>
      <c r="K360" s="3">
        <v>560</v>
      </c>
      <c r="L360">
        <v>27</v>
      </c>
      <c r="M360">
        <v>15120</v>
      </c>
    </row>
    <row r="361" spans="1:13" x14ac:dyDescent="0.25">
      <c r="A361" s="4">
        <v>44171</v>
      </c>
      <c r="B361">
        <v>3102505090</v>
      </c>
      <c r="C361" t="s">
        <v>66</v>
      </c>
      <c r="D361" t="s">
        <v>220</v>
      </c>
      <c r="E361" t="s">
        <v>221</v>
      </c>
      <c r="F361" t="s">
        <v>23</v>
      </c>
      <c r="G361" t="s">
        <v>6</v>
      </c>
      <c r="H361" t="s">
        <v>7</v>
      </c>
      <c r="I361" t="s">
        <v>8</v>
      </c>
      <c r="J361" t="s">
        <v>9</v>
      </c>
      <c r="K361" s="3">
        <v>196</v>
      </c>
      <c r="L361">
        <v>72</v>
      </c>
      <c r="M361">
        <v>14112</v>
      </c>
    </row>
    <row r="362" spans="1:13" x14ac:dyDescent="0.25">
      <c r="A362" s="4">
        <v>44171</v>
      </c>
      <c r="B362">
        <v>3101534904</v>
      </c>
      <c r="C362" t="s">
        <v>100</v>
      </c>
      <c r="D362" t="s">
        <v>208</v>
      </c>
      <c r="E362" t="s">
        <v>209</v>
      </c>
      <c r="F362" t="s">
        <v>19</v>
      </c>
      <c r="G362" t="s">
        <v>20</v>
      </c>
      <c r="H362" t="s">
        <v>7</v>
      </c>
      <c r="I362" t="s">
        <v>24</v>
      </c>
      <c r="J362" t="s">
        <v>25</v>
      </c>
      <c r="K362" s="3">
        <v>178.5</v>
      </c>
      <c r="L362">
        <v>41</v>
      </c>
      <c r="M362">
        <v>7318.5</v>
      </c>
    </row>
    <row r="363" spans="1:13" x14ac:dyDescent="0.25">
      <c r="A363" s="4">
        <v>44172</v>
      </c>
      <c r="B363">
        <v>3101515409</v>
      </c>
      <c r="C363" t="s">
        <v>81</v>
      </c>
      <c r="D363" t="s">
        <v>202</v>
      </c>
      <c r="E363" t="s">
        <v>205</v>
      </c>
      <c r="F363" t="s">
        <v>33</v>
      </c>
      <c r="G363" t="s">
        <v>13</v>
      </c>
      <c r="I363" t="s">
        <v>21</v>
      </c>
      <c r="J363" t="s">
        <v>22</v>
      </c>
      <c r="K363" s="3">
        <v>12</v>
      </c>
      <c r="L363">
        <v>60</v>
      </c>
      <c r="M363">
        <v>720</v>
      </c>
    </row>
    <row r="364" spans="1:13" x14ac:dyDescent="0.25">
      <c r="A364" s="4">
        <v>44173</v>
      </c>
      <c r="B364">
        <v>3101551447</v>
      </c>
      <c r="C364" t="s">
        <v>111</v>
      </c>
      <c r="D364" t="s">
        <v>188</v>
      </c>
      <c r="E364" t="s">
        <v>195</v>
      </c>
      <c r="F364" t="s">
        <v>5</v>
      </c>
      <c r="G364" t="s">
        <v>6</v>
      </c>
      <c r="H364" t="s">
        <v>26</v>
      </c>
      <c r="I364" t="s">
        <v>30</v>
      </c>
      <c r="J364" t="s">
        <v>31</v>
      </c>
      <c r="K364" s="3">
        <v>560</v>
      </c>
      <c r="L364">
        <v>91</v>
      </c>
      <c r="M364">
        <v>50960</v>
      </c>
    </row>
    <row r="365" spans="1:13" x14ac:dyDescent="0.25">
      <c r="A365" s="4">
        <v>44174</v>
      </c>
      <c r="B365">
        <v>3104000329</v>
      </c>
      <c r="C365" t="s">
        <v>71</v>
      </c>
      <c r="D365" t="s">
        <v>216</v>
      </c>
      <c r="E365" t="s">
        <v>217</v>
      </c>
      <c r="F365" t="s">
        <v>5</v>
      </c>
      <c r="G365" t="s">
        <v>6</v>
      </c>
      <c r="H365" t="s">
        <v>26</v>
      </c>
      <c r="I365" t="s">
        <v>46</v>
      </c>
      <c r="J365" t="s">
        <v>38</v>
      </c>
      <c r="K365" s="3">
        <v>140</v>
      </c>
      <c r="L365">
        <v>48</v>
      </c>
      <c r="M365">
        <v>6720</v>
      </c>
    </row>
    <row r="366" spans="1:13" x14ac:dyDescent="0.25">
      <c r="A366" s="4">
        <v>44174</v>
      </c>
      <c r="B366">
        <v>3104000343</v>
      </c>
      <c r="C366" t="s">
        <v>72</v>
      </c>
      <c r="D366" t="s">
        <v>188</v>
      </c>
      <c r="E366" t="s">
        <v>191</v>
      </c>
      <c r="F366" t="s">
        <v>32</v>
      </c>
      <c r="G366" t="s">
        <v>20</v>
      </c>
      <c r="H366" t="s">
        <v>14</v>
      </c>
      <c r="I366" t="s">
        <v>39</v>
      </c>
      <c r="J366" t="s">
        <v>40</v>
      </c>
      <c r="K366" s="3">
        <v>257.59999999999997</v>
      </c>
      <c r="L366">
        <v>71</v>
      </c>
      <c r="M366">
        <v>18289.599999999999</v>
      </c>
    </row>
    <row r="367" spans="1:13" x14ac:dyDescent="0.25">
      <c r="A367" s="4">
        <v>44177</v>
      </c>
      <c r="B367">
        <v>3102493233</v>
      </c>
      <c r="C367" t="s">
        <v>65</v>
      </c>
      <c r="D367" t="s">
        <v>197</v>
      </c>
      <c r="E367" t="s">
        <v>201</v>
      </c>
      <c r="F367" t="s">
        <v>41</v>
      </c>
      <c r="G367" t="s">
        <v>13</v>
      </c>
      <c r="H367" t="s">
        <v>7</v>
      </c>
      <c r="I367" t="s">
        <v>44</v>
      </c>
      <c r="J367" t="s">
        <v>45</v>
      </c>
      <c r="K367" s="3">
        <v>487.19999999999993</v>
      </c>
      <c r="L367">
        <v>57</v>
      </c>
      <c r="M367">
        <v>27770.399999999998</v>
      </c>
    </row>
    <row r="368" spans="1:13" x14ac:dyDescent="0.25">
      <c r="A368" s="4">
        <v>44178</v>
      </c>
      <c r="B368">
        <v>3101545821</v>
      </c>
      <c r="C368" t="s">
        <v>117</v>
      </c>
      <c r="D368" t="s">
        <v>208</v>
      </c>
      <c r="E368" t="s">
        <v>209</v>
      </c>
      <c r="F368" t="s">
        <v>19</v>
      </c>
      <c r="G368" t="s">
        <v>6</v>
      </c>
      <c r="H368" t="s">
        <v>7</v>
      </c>
      <c r="I368" t="s">
        <v>21</v>
      </c>
      <c r="J368" t="s">
        <v>22</v>
      </c>
      <c r="K368" s="3">
        <v>128.79999999999998</v>
      </c>
      <c r="L368">
        <v>97</v>
      </c>
      <c r="M368">
        <v>12493.599999999999</v>
      </c>
    </row>
    <row r="369" spans="1:13" x14ac:dyDescent="0.25">
      <c r="A369" s="4">
        <v>44178</v>
      </c>
      <c r="B369">
        <v>3101507744</v>
      </c>
      <c r="C369" t="s">
        <v>77</v>
      </c>
      <c r="D369" t="s">
        <v>216</v>
      </c>
      <c r="E369" t="s">
        <v>219</v>
      </c>
      <c r="F369" t="s">
        <v>19</v>
      </c>
      <c r="G369" t="s">
        <v>6</v>
      </c>
      <c r="H369" t="s">
        <v>7</v>
      </c>
      <c r="I369" t="s">
        <v>21</v>
      </c>
      <c r="J369" t="s">
        <v>22</v>
      </c>
      <c r="K369" s="3">
        <v>128.79999999999998</v>
      </c>
      <c r="L369">
        <v>19</v>
      </c>
      <c r="M369">
        <v>2447.1999999999998</v>
      </c>
    </row>
    <row r="370" spans="1:13" x14ac:dyDescent="0.25">
      <c r="A370" s="4">
        <v>44179</v>
      </c>
      <c r="B370">
        <v>3101350066</v>
      </c>
      <c r="C370" t="s">
        <v>142</v>
      </c>
      <c r="D370" t="s">
        <v>188</v>
      </c>
      <c r="E370" t="s">
        <v>188</v>
      </c>
      <c r="F370" t="s">
        <v>12</v>
      </c>
      <c r="I370" t="s">
        <v>50</v>
      </c>
      <c r="J370" t="s">
        <v>43</v>
      </c>
      <c r="K370" s="3">
        <v>532</v>
      </c>
      <c r="L370">
        <v>59</v>
      </c>
      <c r="M370">
        <v>31388</v>
      </c>
    </row>
    <row r="371" spans="1:13" x14ac:dyDescent="0.25">
      <c r="A371" s="4">
        <v>44183</v>
      </c>
      <c r="B371">
        <v>3101548342</v>
      </c>
      <c r="C371" t="s">
        <v>119</v>
      </c>
      <c r="D371" t="s">
        <v>212</v>
      </c>
      <c r="E371" t="s">
        <v>213</v>
      </c>
      <c r="F371" t="s">
        <v>32</v>
      </c>
      <c r="G371" t="s">
        <v>20</v>
      </c>
      <c r="H371" t="s">
        <v>14</v>
      </c>
      <c r="I371" t="s">
        <v>52</v>
      </c>
      <c r="J371" t="s">
        <v>53</v>
      </c>
      <c r="K371" s="3">
        <v>298.90000000000003</v>
      </c>
      <c r="L371">
        <v>36</v>
      </c>
      <c r="M371">
        <v>10760.400000000001</v>
      </c>
    </row>
    <row r="372" spans="1:13" x14ac:dyDescent="0.25">
      <c r="A372" s="4">
        <v>44184</v>
      </c>
      <c r="B372">
        <v>3104000069</v>
      </c>
      <c r="C372" t="s">
        <v>69</v>
      </c>
      <c r="D372" t="s">
        <v>197</v>
      </c>
      <c r="E372" t="s">
        <v>199</v>
      </c>
      <c r="F372" t="s">
        <v>5</v>
      </c>
      <c r="G372" t="s">
        <v>6</v>
      </c>
      <c r="H372" t="s">
        <v>14</v>
      </c>
      <c r="I372" t="s">
        <v>17</v>
      </c>
      <c r="J372" t="s">
        <v>9</v>
      </c>
      <c r="K372" s="3">
        <v>22</v>
      </c>
      <c r="L372">
        <v>29</v>
      </c>
      <c r="M372">
        <v>638</v>
      </c>
    </row>
    <row r="373" spans="1:13" x14ac:dyDescent="0.25">
      <c r="A373" s="4">
        <v>44185</v>
      </c>
      <c r="B373">
        <v>3101644899</v>
      </c>
      <c r="C373" t="s">
        <v>135</v>
      </c>
      <c r="D373" t="s">
        <v>188</v>
      </c>
      <c r="E373" t="s">
        <v>195</v>
      </c>
      <c r="F373" t="s">
        <v>5</v>
      </c>
      <c r="G373" t="s">
        <v>6</v>
      </c>
      <c r="H373" t="s">
        <v>26</v>
      </c>
      <c r="I373" t="s">
        <v>46</v>
      </c>
      <c r="J373" t="s">
        <v>38</v>
      </c>
      <c r="K373" s="3">
        <v>140</v>
      </c>
      <c r="L373">
        <v>89</v>
      </c>
      <c r="M373">
        <v>12460</v>
      </c>
    </row>
    <row r="374" spans="1:13" x14ac:dyDescent="0.25">
      <c r="A374" s="4">
        <v>44188</v>
      </c>
      <c r="B374">
        <v>3012692715</v>
      </c>
      <c r="C374" t="s">
        <v>160</v>
      </c>
      <c r="D374" t="s">
        <v>220</v>
      </c>
      <c r="E374" t="s">
        <v>222</v>
      </c>
      <c r="F374" t="s">
        <v>29</v>
      </c>
      <c r="G374" t="s">
        <v>20</v>
      </c>
      <c r="H374" t="s">
        <v>7</v>
      </c>
      <c r="I374" t="s">
        <v>24</v>
      </c>
      <c r="J374" t="s">
        <v>25</v>
      </c>
      <c r="K374" s="3">
        <v>178.5</v>
      </c>
      <c r="L374">
        <v>76</v>
      </c>
      <c r="M374">
        <v>13566</v>
      </c>
    </row>
    <row r="375" spans="1:13" x14ac:dyDescent="0.25">
      <c r="A375" s="4">
        <v>44191</v>
      </c>
      <c r="B375">
        <v>3102546693</v>
      </c>
      <c r="C375" t="s">
        <v>118</v>
      </c>
      <c r="D375" t="s">
        <v>202</v>
      </c>
      <c r="E375" t="s">
        <v>205</v>
      </c>
      <c r="F375" t="s">
        <v>33</v>
      </c>
      <c r="G375" t="s">
        <v>13</v>
      </c>
      <c r="H375" t="s">
        <v>26</v>
      </c>
      <c r="I375" t="s">
        <v>51</v>
      </c>
      <c r="J375" t="s">
        <v>22</v>
      </c>
      <c r="K375" s="3">
        <v>140</v>
      </c>
      <c r="L375">
        <v>66</v>
      </c>
      <c r="M375">
        <v>9240</v>
      </c>
    </row>
    <row r="376" spans="1:13" x14ac:dyDescent="0.25">
      <c r="A376" s="4">
        <v>44191</v>
      </c>
      <c r="B376">
        <v>3101519616</v>
      </c>
      <c r="C376" t="s">
        <v>87</v>
      </c>
      <c r="D376" t="s">
        <v>216</v>
      </c>
      <c r="E376" t="s">
        <v>218</v>
      </c>
      <c r="F376" t="s">
        <v>33</v>
      </c>
      <c r="G376" t="s">
        <v>13</v>
      </c>
      <c r="I376" t="s">
        <v>37</v>
      </c>
      <c r="J376" t="s">
        <v>38</v>
      </c>
      <c r="K376" s="3">
        <v>308</v>
      </c>
      <c r="L376">
        <v>51</v>
      </c>
      <c r="M376">
        <v>15708</v>
      </c>
    </row>
    <row r="377" spans="1:13" x14ac:dyDescent="0.25">
      <c r="A377" s="4">
        <v>44192</v>
      </c>
      <c r="B377">
        <v>3101530354</v>
      </c>
      <c r="C377" t="s">
        <v>98</v>
      </c>
      <c r="D377" t="s">
        <v>202</v>
      </c>
      <c r="E377" t="s">
        <v>205</v>
      </c>
      <c r="F377" t="s">
        <v>33</v>
      </c>
      <c r="G377" t="s">
        <v>6</v>
      </c>
      <c r="H377" t="s">
        <v>14</v>
      </c>
      <c r="I377" t="s">
        <v>47</v>
      </c>
      <c r="J377" t="s">
        <v>11</v>
      </c>
      <c r="K377" s="3">
        <v>140</v>
      </c>
      <c r="L377">
        <v>47</v>
      </c>
      <c r="M377">
        <v>6580</v>
      </c>
    </row>
    <row r="378" spans="1:13" x14ac:dyDescent="0.25">
      <c r="A378" s="4">
        <v>44196</v>
      </c>
      <c r="B378">
        <v>3101631202</v>
      </c>
      <c r="C378" t="s">
        <v>123</v>
      </c>
      <c r="D378" t="s">
        <v>220</v>
      </c>
      <c r="E378" t="s">
        <v>223</v>
      </c>
      <c r="F378" t="s">
        <v>29</v>
      </c>
      <c r="G378" t="s">
        <v>6</v>
      </c>
      <c r="H378" t="s">
        <v>14</v>
      </c>
      <c r="I378" t="s">
        <v>8</v>
      </c>
      <c r="J378" t="s">
        <v>9</v>
      </c>
      <c r="K378" s="3">
        <v>196</v>
      </c>
      <c r="L378">
        <v>68</v>
      </c>
      <c r="M378">
        <v>13328</v>
      </c>
    </row>
  </sheetData>
  <phoneticPr fontId="5" type="noConversion"/>
  <pageMargins left="0.7" right="0.7" top="0.75" bottom="0.75" header="0.3" footer="0.3"/>
  <pageSetup orientation="portrait" r:id="rId1"/>
  <headerFooter>
    <oddHeader>&amp;CTarea Excel #1
Técnico en Asistencia de Mantenimiento Aeronáutico</oddHeader>
    <oddFooter>&amp;CAndrés D. León Quesada</oddFooter>
  </headerFooter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8FD4-886D-447B-AA84-F5C3A9916552}">
  <dimension ref="A3:B16"/>
  <sheetViews>
    <sheetView tabSelected="1" workbookViewId="0">
      <selection activeCell="A3" sqref="A3:B16"/>
    </sheetView>
  </sheetViews>
  <sheetFormatPr baseColWidth="10" defaultRowHeight="15" x14ac:dyDescent="0.25"/>
  <cols>
    <col min="1" max="1" width="17.5703125" bestFit="1" customWidth="1"/>
    <col min="2" max="2" width="15.140625" bestFit="1" customWidth="1"/>
  </cols>
  <sheetData>
    <row r="3" spans="1:2" x14ac:dyDescent="0.25">
      <c r="A3" s="9" t="s">
        <v>237</v>
      </c>
      <c r="B3" s="11" t="s">
        <v>251</v>
      </c>
    </row>
    <row r="4" spans="1:2" x14ac:dyDescent="0.25">
      <c r="A4" s="10" t="s">
        <v>239</v>
      </c>
      <c r="B4" s="11">
        <v>544313.43999999994</v>
      </c>
    </row>
    <row r="5" spans="1:2" x14ac:dyDescent="0.25">
      <c r="A5" s="10" t="s">
        <v>240</v>
      </c>
      <c r="B5" s="11">
        <v>375053.1</v>
      </c>
    </row>
    <row r="6" spans="1:2" x14ac:dyDescent="0.25">
      <c r="A6" s="10" t="s">
        <v>241</v>
      </c>
      <c r="B6" s="11">
        <v>339486.2</v>
      </c>
    </row>
    <row r="7" spans="1:2" x14ac:dyDescent="0.25">
      <c r="A7" s="10" t="s">
        <v>242</v>
      </c>
      <c r="B7" s="11">
        <v>613225.82000000007</v>
      </c>
    </row>
    <row r="8" spans="1:2" x14ac:dyDescent="0.25">
      <c r="A8" s="10" t="s">
        <v>243</v>
      </c>
      <c r="B8" s="11">
        <v>539950.80000000005</v>
      </c>
    </row>
    <row r="9" spans="1:2" x14ac:dyDescent="0.25">
      <c r="A9" s="10" t="s">
        <v>244</v>
      </c>
      <c r="B9" s="11">
        <v>591885.43999999994</v>
      </c>
    </row>
    <row r="10" spans="1:2" x14ac:dyDescent="0.25">
      <c r="A10" s="10" t="s">
        <v>245</v>
      </c>
      <c r="B10" s="11">
        <v>464734.8</v>
      </c>
    </row>
    <row r="11" spans="1:2" x14ac:dyDescent="0.25">
      <c r="A11" s="10" t="s">
        <v>246</v>
      </c>
      <c r="B11" s="11">
        <v>564966.5</v>
      </c>
    </row>
    <row r="12" spans="1:2" x14ac:dyDescent="0.25">
      <c r="A12" s="10" t="s">
        <v>247</v>
      </c>
      <c r="B12" s="11">
        <v>504202.02</v>
      </c>
    </row>
    <row r="13" spans="1:2" x14ac:dyDescent="0.25">
      <c r="A13" s="10" t="s">
        <v>248</v>
      </c>
      <c r="B13" s="11">
        <v>525999.46</v>
      </c>
    </row>
    <row r="14" spans="1:2" x14ac:dyDescent="0.25">
      <c r="A14" s="10" t="s">
        <v>249</v>
      </c>
      <c r="B14" s="11">
        <v>331783.3</v>
      </c>
    </row>
    <row r="15" spans="1:2" x14ac:dyDescent="0.25">
      <c r="A15" s="10" t="s">
        <v>250</v>
      </c>
      <c r="B15" s="11">
        <v>340394.60000000003</v>
      </c>
    </row>
    <row r="16" spans="1:2" x14ac:dyDescent="0.25">
      <c r="A16" s="10" t="s">
        <v>238</v>
      </c>
      <c r="B16" s="11">
        <v>5735995.4799999995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864B-DF1F-4D7D-BE7D-1F44C3CEC0DC}">
  <dimension ref="A3:C25"/>
  <sheetViews>
    <sheetView workbookViewId="0">
      <selection activeCell="D7" sqref="D7"/>
    </sheetView>
  </sheetViews>
  <sheetFormatPr baseColWidth="10" defaultRowHeight="15" x14ac:dyDescent="0.25"/>
  <cols>
    <col min="1" max="1" width="23.140625" bestFit="1" customWidth="1"/>
    <col min="2" max="2" width="19.140625" bestFit="1" customWidth="1"/>
    <col min="3" max="3" width="21.7109375" bestFit="1" customWidth="1"/>
  </cols>
  <sheetData>
    <row r="3" spans="1:2" x14ac:dyDescent="0.25">
      <c r="A3" s="9" t="s">
        <v>237</v>
      </c>
      <c r="B3" s="11" t="s">
        <v>251</v>
      </c>
    </row>
    <row r="4" spans="1:2" x14ac:dyDescent="0.25">
      <c r="A4" s="10" t="s">
        <v>32</v>
      </c>
      <c r="B4" s="11">
        <v>1252237.6799999997</v>
      </c>
    </row>
    <row r="5" spans="1:2" x14ac:dyDescent="0.25">
      <c r="A5" s="10" t="s">
        <v>12</v>
      </c>
      <c r="B5" s="11">
        <v>838518.6</v>
      </c>
    </row>
    <row r="6" spans="1:2" x14ac:dyDescent="0.25">
      <c r="A6" s="10" t="s">
        <v>23</v>
      </c>
      <c r="B6" s="11">
        <v>213076</v>
      </c>
    </row>
    <row r="7" spans="1:2" x14ac:dyDescent="0.25">
      <c r="A7" s="10" t="s">
        <v>33</v>
      </c>
      <c r="B7" s="11">
        <v>558625.54</v>
      </c>
    </row>
    <row r="8" spans="1:2" x14ac:dyDescent="0.25">
      <c r="A8" s="10" t="s">
        <v>29</v>
      </c>
      <c r="B8" s="11">
        <v>497599</v>
      </c>
    </row>
    <row r="9" spans="1:2" x14ac:dyDescent="0.25">
      <c r="A9" s="10" t="s">
        <v>5</v>
      </c>
      <c r="B9" s="11">
        <v>614752.61999999988</v>
      </c>
    </row>
    <row r="10" spans="1:2" x14ac:dyDescent="0.25">
      <c r="A10" s="10" t="s">
        <v>19</v>
      </c>
      <c r="B10" s="11">
        <v>1372336.2400000007</v>
      </c>
    </row>
    <row r="11" spans="1:2" x14ac:dyDescent="0.25">
      <c r="A11" s="10" t="s">
        <v>41</v>
      </c>
      <c r="B11" s="11">
        <v>388849.80000000005</v>
      </c>
    </row>
    <row r="12" spans="1:2" x14ac:dyDescent="0.25">
      <c r="A12" s="10" t="s">
        <v>238</v>
      </c>
      <c r="B12" s="11">
        <v>5735995.4799999995</v>
      </c>
    </row>
    <row r="16" spans="1:2" x14ac:dyDescent="0.25">
      <c r="A16" s="9" t="s">
        <v>237</v>
      </c>
      <c r="B16" s="11" t="s">
        <v>254</v>
      </c>
    </row>
    <row r="17" spans="1:3" x14ac:dyDescent="0.25">
      <c r="A17" s="10" t="s">
        <v>32</v>
      </c>
      <c r="B17" s="11">
        <v>14393.536551724135</v>
      </c>
      <c r="C17" t="str">
        <f>IF(B17 &gt; GETPIVOTDATA("Ventas",$A$16), "Superó el promedio", "No superó el promedio")</f>
        <v>No superó el promedio</v>
      </c>
    </row>
    <row r="18" spans="1:3" x14ac:dyDescent="0.25">
      <c r="A18" s="10" t="s">
        <v>12</v>
      </c>
      <c r="B18" s="11">
        <v>27048.987096774192</v>
      </c>
      <c r="C18" t="str">
        <f t="shared" ref="C18:C24" si="0">IF(B18 &gt; GETPIVOTDATA("Ventas",$A$16), "Superó el promedio", "No superó el promedio")</f>
        <v>Superó el promedio</v>
      </c>
    </row>
    <row r="19" spans="1:3" x14ac:dyDescent="0.25">
      <c r="A19" s="10" t="s">
        <v>23</v>
      </c>
      <c r="B19" s="11">
        <v>13317.25</v>
      </c>
      <c r="C19" t="str">
        <f t="shared" si="0"/>
        <v>No superó el promedio</v>
      </c>
    </row>
    <row r="20" spans="1:3" x14ac:dyDescent="0.25">
      <c r="A20" s="10" t="s">
        <v>33</v>
      </c>
      <c r="B20" s="11">
        <v>9800.4480701754401</v>
      </c>
      <c r="C20" t="str">
        <f t="shared" si="0"/>
        <v>No superó el promedio</v>
      </c>
    </row>
    <row r="21" spans="1:3" x14ac:dyDescent="0.25">
      <c r="A21" s="10" t="s">
        <v>29</v>
      </c>
      <c r="B21" s="11">
        <v>13822.194444444445</v>
      </c>
      <c r="C21" t="str">
        <f t="shared" si="0"/>
        <v>No superó el promedio</v>
      </c>
    </row>
    <row r="22" spans="1:3" x14ac:dyDescent="0.25">
      <c r="A22" s="10" t="s">
        <v>5</v>
      </c>
      <c r="B22" s="11">
        <v>13661.169333333331</v>
      </c>
      <c r="C22" t="str">
        <f t="shared" si="0"/>
        <v>No superó el promedio</v>
      </c>
    </row>
    <row r="23" spans="1:3" x14ac:dyDescent="0.25">
      <c r="A23" s="10" t="s">
        <v>19</v>
      </c>
      <c r="B23" s="11">
        <v>17154.203000000009</v>
      </c>
      <c r="C23" t="str">
        <f t="shared" si="0"/>
        <v>Superó el promedio</v>
      </c>
    </row>
    <row r="24" spans="1:3" x14ac:dyDescent="0.25">
      <c r="A24" s="10" t="s">
        <v>41</v>
      </c>
      <c r="B24" s="11">
        <v>15553.992000000002</v>
      </c>
      <c r="C24" t="str">
        <f t="shared" si="0"/>
        <v>Superó el promedio</v>
      </c>
    </row>
    <row r="25" spans="1:3" x14ac:dyDescent="0.25">
      <c r="A25" s="10" t="s">
        <v>238</v>
      </c>
      <c r="B25" s="11">
        <v>15214.842122015907</v>
      </c>
    </row>
  </sheetData>
  <conditionalFormatting sqref="A17:C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priority="2" equalAverage="1"/>
    <cfRule type="expression" priority="3">
      <formula>$B$17:$B$24&lt;=$B$25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8AC0-015E-4606-B780-9DA949DB4F1B}">
  <dimension ref="A3:B19"/>
  <sheetViews>
    <sheetView workbookViewId="0">
      <selection activeCell="A3" sqref="A3"/>
    </sheetView>
  </sheetViews>
  <sheetFormatPr baseColWidth="10" defaultRowHeight="15" x14ac:dyDescent="0.25"/>
  <cols>
    <col min="1" max="1" width="19.85546875" bestFit="1" customWidth="1"/>
    <col min="2" max="2" width="15.140625" bestFit="1" customWidth="1"/>
  </cols>
  <sheetData>
    <row r="3" spans="1:2" x14ac:dyDescent="0.25">
      <c r="A3" s="9" t="s">
        <v>237</v>
      </c>
      <c r="B3" s="3" t="s">
        <v>251</v>
      </c>
    </row>
    <row r="4" spans="1:2" x14ac:dyDescent="0.25">
      <c r="A4" s="10" t="s">
        <v>53</v>
      </c>
      <c r="B4" s="3">
        <v>186513.6</v>
      </c>
    </row>
    <row r="5" spans="1:2" x14ac:dyDescent="0.25">
      <c r="A5" s="10" t="s">
        <v>9</v>
      </c>
      <c r="B5" s="3">
        <v>1503897.7800000003</v>
      </c>
    </row>
    <row r="6" spans="1:2" x14ac:dyDescent="0.25">
      <c r="A6" s="10" t="s">
        <v>40</v>
      </c>
      <c r="B6" s="3">
        <v>341108.59999999992</v>
      </c>
    </row>
    <row r="7" spans="1:2" x14ac:dyDescent="0.25">
      <c r="A7" s="10" t="s">
        <v>38</v>
      </c>
      <c r="B7" s="3">
        <v>274148</v>
      </c>
    </row>
    <row r="8" spans="1:2" x14ac:dyDescent="0.25">
      <c r="A8" s="10" t="s">
        <v>25</v>
      </c>
      <c r="B8" s="3">
        <v>225501</v>
      </c>
    </row>
    <row r="9" spans="1:2" x14ac:dyDescent="0.25">
      <c r="A9" s="10" t="s">
        <v>11</v>
      </c>
      <c r="B9" s="3">
        <v>296324</v>
      </c>
    </row>
    <row r="10" spans="1:2" x14ac:dyDescent="0.25">
      <c r="A10" s="10" t="s">
        <v>49</v>
      </c>
      <c r="B10" s="3">
        <v>97188</v>
      </c>
    </row>
    <row r="11" spans="1:2" x14ac:dyDescent="0.25">
      <c r="A11" s="10" t="s">
        <v>56</v>
      </c>
      <c r="B11" s="3">
        <v>40376</v>
      </c>
    </row>
    <row r="12" spans="1:2" x14ac:dyDescent="0.25">
      <c r="A12" s="10" t="s">
        <v>36</v>
      </c>
      <c r="B12" s="3">
        <v>711364</v>
      </c>
    </row>
    <row r="13" spans="1:2" x14ac:dyDescent="0.25">
      <c r="A13" s="10" t="s">
        <v>43</v>
      </c>
      <c r="B13" s="3">
        <v>267174</v>
      </c>
    </row>
    <row r="14" spans="1:2" x14ac:dyDescent="0.25">
      <c r="A14" s="10" t="s">
        <v>22</v>
      </c>
      <c r="B14" s="3">
        <v>247889.4</v>
      </c>
    </row>
    <row r="15" spans="1:2" x14ac:dyDescent="0.25">
      <c r="A15" s="10" t="s">
        <v>45</v>
      </c>
      <c r="B15" s="3">
        <v>412532.79999999993</v>
      </c>
    </row>
    <row r="16" spans="1:2" x14ac:dyDescent="0.25">
      <c r="A16" s="10" t="s">
        <v>31</v>
      </c>
      <c r="B16" s="3">
        <v>916645</v>
      </c>
    </row>
    <row r="17" spans="1:2" x14ac:dyDescent="0.25">
      <c r="A17" s="10" t="s">
        <v>28</v>
      </c>
      <c r="B17" s="3">
        <v>212120.30000000002</v>
      </c>
    </row>
    <row r="18" spans="1:2" x14ac:dyDescent="0.25">
      <c r="A18" s="10" t="s">
        <v>4</v>
      </c>
      <c r="B18" s="3">
        <v>3213</v>
      </c>
    </row>
    <row r="19" spans="1:2" x14ac:dyDescent="0.25">
      <c r="A19" s="10" t="s">
        <v>238</v>
      </c>
      <c r="B19" s="3">
        <v>5735995.4800000004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6A35-A1B4-459B-8B48-E5BC7DCC982A}">
  <dimension ref="A3:B19"/>
  <sheetViews>
    <sheetView topLeftCell="A3" zoomScale="107" workbookViewId="0">
      <selection activeCell="F14" sqref="F14"/>
    </sheetView>
  </sheetViews>
  <sheetFormatPr baseColWidth="10" defaultRowHeight="15" x14ac:dyDescent="0.25"/>
  <cols>
    <col min="1" max="1" width="22.7109375" bestFit="1" customWidth="1"/>
    <col min="2" max="2" width="17.5703125" bestFit="1" customWidth="1"/>
    <col min="3" max="5" width="2" bestFit="1" customWidth="1"/>
    <col min="6" max="94" width="3" bestFit="1" customWidth="1"/>
    <col min="95" max="98" width="4.140625" bestFit="1" customWidth="1"/>
    <col min="99" max="99" width="5.140625" bestFit="1" customWidth="1"/>
    <col min="100" max="100" width="12.5703125" bestFit="1" customWidth="1"/>
  </cols>
  <sheetData>
    <row r="3" spans="1:2" x14ac:dyDescent="0.25">
      <c r="A3" s="9" t="s">
        <v>237</v>
      </c>
      <c r="B3" t="s">
        <v>253</v>
      </c>
    </row>
    <row r="4" spans="1:2" x14ac:dyDescent="0.25">
      <c r="A4" s="10" t="s">
        <v>53</v>
      </c>
      <c r="B4">
        <v>624</v>
      </c>
    </row>
    <row r="5" spans="1:2" x14ac:dyDescent="0.25">
      <c r="A5" s="10" t="s">
        <v>9</v>
      </c>
      <c r="B5">
        <v>7903</v>
      </c>
    </row>
    <row r="6" spans="1:2" x14ac:dyDescent="0.25">
      <c r="A6" s="10" t="s">
        <v>40</v>
      </c>
      <c r="B6">
        <v>1342</v>
      </c>
    </row>
    <row r="7" spans="1:2" x14ac:dyDescent="0.25">
      <c r="A7" s="10" t="s">
        <v>38</v>
      </c>
      <c r="B7">
        <v>1248</v>
      </c>
    </row>
    <row r="8" spans="1:2" x14ac:dyDescent="0.25">
      <c r="A8" s="10" t="s">
        <v>25</v>
      </c>
      <c r="B8">
        <v>1337</v>
      </c>
    </row>
    <row r="9" spans="1:2" x14ac:dyDescent="0.25">
      <c r="A9" s="10" t="s">
        <v>11</v>
      </c>
      <c r="B9">
        <v>2022</v>
      </c>
    </row>
    <row r="10" spans="1:2" x14ac:dyDescent="0.25">
      <c r="A10" s="10" t="s">
        <v>49</v>
      </c>
      <c r="B10">
        <v>178</v>
      </c>
    </row>
    <row r="11" spans="1:2" x14ac:dyDescent="0.25">
      <c r="A11" s="10" t="s">
        <v>56</v>
      </c>
      <c r="B11">
        <v>412</v>
      </c>
    </row>
    <row r="12" spans="1:2" x14ac:dyDescent="0.25">
      <c r="A12" s="10" t="s">
        <v>36</v>
      </c>
      <c r="B12">
        <v>948</v>
      </c>
    </row>
    <row r="13" spans="1:2" x14ac:dyDescent="0.25">
      <c r="A13" s="10" t="s">
        <v>43</v>
      </c>
      <c r="B13">
        <v>758</v>
      </c>
    </row>
    <row r="14" spans="1:2" x14ac:dyDescent="0.25">
      <c r="A14" s="10" t="s">
        <v>22</v>
      </c>
      <c r="B14">
        <v>1997</v>
      </c>
    </row>
    <row r="15" spans="1:2" x14ac:dyDescent="0.25">
      <c r="A15" s="10" t="s">
        <v>45</v>
      </c>
      <c r="B15">
        <v>921</v>
      </c>
    </row>
    <row r="16" spans="1:2" x14ac:dyDescent="0.25">
      <c r="A16" s="10" t="s">
        <v>31</v>
      </c>
      <c r="B16">
        <v>1749</v>
      </c>
    </row>
    <row r="17" spans="1:2" x14ac:dyDescent="0.25">
      <c r="A17" s="10" t="s">
        <v>28</v>
      </c>
      <c r="B17">
        <v>1639</v>
      </c>
    </row>
    <row r="18" spans="1:2" x14ac:dyDescent="0.25">
      <c r="A18" s="10" t="s">
        <v>4</v>
      </c>
      <c r="B18">
        <v>153</v>
      </c>
    </row>
    <row r="19" spans="1:2" x14ac:dyDescent="0.25">
      <c r="A19" s="10" t="s">
        <v>238</v>
      </c>
      <c r="B19">
        <v>23231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BEE8-52B7-44BB-B410-E37D8279C614}">
  <dimension ref="A3:F11"/>
  <sheetViews>
    <sheetView workbookViewId="0">
      <selection activeCell="E13" sqref="E13"/>
    </sheetView>
  </sheetViews>
  <sheetFormatPr baseColWidth="10" defaultRowHeight="15" x14ac:dyDescent="0.25"/>
  <cols>
    <col min="1" max="1" width="17.5703125" bestFit="1" customWidth="1"/>
    <col min="2" max="2" width="15.140625" bestFit="1" customWidth="1"/>
    <col min="6" max="6" width="12.5703125" bestFit="1" customWidth="1"/>
  </cols>
  <sheetData>
    <row r="3" spans="1:6" x14ac:dyDescent="0.25">
      <c r="A3" s="9" t="s">
        <v>237</v>
      </c>
      <c r="B3" s="11" t="s">
        <v>251</v>
      </c>
      <c r="E3" t="str">
        <f>A4</f>
        <v xml:space="preserve">Alajuela </v>
      </c>
      <c r="F3" s="11">
        <f>GETPIVOTDATA("Ventas",$A$3,"Provincia ","Alajuela ")</f>
        <v>178803.80000000002</v>
      </c>
    </row>
    <row r="4" spans="1:6" x14ac:dyDescent="0.25">
      <c r="A4" s="10" t="s">
        <v>197</v>
      </c>
      <c r="B4" s="11">
        <v>178803.80000000002</v>
      </c>
      <c r="E4" t="str">
        <f>A5</f>
        <v>Cartago</v>
      </c>
      <c r="F4" s="11">
        <f>GETPIVOTDATA("Ventas",$A$3,"Provincia ","Cartago")</f>
        <v>1118864.8600000001</v>
      </c>
    </row>
    <row r="5" spans="1:6" x14ac:dyDescent="0.25">
      <c r="A5" s="10" t="s">
        <v>188</v>
      </c>
      <c r="B5" s="11">
        <v>1118864.8600000001</v>
      </c>
      <c r="E5" t="str">
        <f t="shared" ref="E5:E9" si="0">A6</f>
        <v xml:space="preserve">Guanacaste </v>
      </c>
      <c r="F5" s="11">
        <f>GETPIVOTDATA("Ventas",$A$3,"Provincia ","Guanacaste ")</f>
        <v>858345.5199999999</v>
      </c>
    </row>
    <row r="6" spans="1:6" x14ac:dyDescent="0.25">
      <c r="A6" s="10" t="s">
        <v>208</v>
      </c>
      <c r="B6" s="11">
        <v>858345.5199999999</v>
      </c>
      <c r="E6" t="str">
        <f t="shared" si="0"/>
        <v xml:space="preserve">Heredia </v>
      </c>
      <c r="F6" s="11">
        <f>GETPIVOTDATA("Ventas",$A$3,"Provincia ","Heredia ")</f>
        <v>841512.89999999991</v>
      </c>
    </row>
    <row r="7" spans="1:6" x14ac:dyDescent="0.25">
      <c r="A7" s="10" t="s">
        <v>202</v>
      </c>
      <c r="B7" s="11">
        <v>841512.89999999991</v>
      </c>
      <c r="E7" t="str">
        <f t="shared" si="0"/>
        <v xml:space="preserve">Limón </v>
      </c>
      <c r="F7" s="11">
        <f>GETPIVOTDATA("Ventas",$A$3,"Provincia ","Limón ")</f>
        <v>799113.26</v>
      </c>
    </row>
    <row r="8" spans="1:6" x14ac:dyDescent="0.25">
      <c r="A8" s="10" t="s">
        <v>212</v>
      </c>
      <c r="B8" s="11">
        <v>799113.26</v>
      </c>
      <c r="E8" t="str">
        <f t="shared" si="0"/>
        <v>Puntarenas</v>
      </c>
      <c r="F8" s="11">
        <f>GETPIVOTDATA("Ventas",$A$3,"Provincia ","Puntarenas")</f>
        <v>978438.52</v>
      </c>
    </row>
    <row r="9" spans="1:6" x14ac:dyDescent="0.25">
      <c r="A9" s="10" t="s">
        <v>220</v>
      </c>
      <c r="B9" s="11">
        <v>978438.52</v>
      </c>
      <c r="E9" t="str">
        <f t="shared" si="0"/>
        <v xml:space="preserve">San José </v>
      </c>
      <c r="F9" s="11">
        <f>GETPIVOTDATA("Ventas",$A$3,"Provincia ","San José ")</f>
        <v>960916.61999999988</v>
      </c>
    </row>
    <row r="10" spans="1:6" x14ac:dyDescent="0.25">
      <c r="A10" s="10" t="s">
        <v>216</v>
      </c>
      <c r="B10" s="11">
        <v>960916.61999999988</v>
      </c>
    </row>
    <row r="11" spans="1:6" x14ac:dyDescent="0.25">
      <c r="A11" s="10" t="s">
        <v>238</v>
      </c>
      <c r="B11" s="11">
        <v>5735995.4799999995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0C8B-DE23-42A6-99E1-BD42544AE26E}">
  <dimension ref="A3:B8"/>
  <sheetViews>
    <sheetView workbookViewId="0">
      <selection activeCell="C3" sqref="C3"/>
    </sheetView>
  </sheetViews>
  <sheetFormatPr baseColWidth="10" defaultRowHeight="15" x14ac:dyDescent="0.25"/>
  <cols>
    <col min="1" max="1" width="17.5703125" bestFit="1" customWidth="1"/>
    <col min="2" max="2" width="23.7109375" bestFit="1" customWidth="1"/>
  </cols>
  <sheetData>
    <row r="3" spans="1:2" x14ac:dyDescent="0.25">
      <c r="A3" s="9" t="s">
        <v>237</v>
      </c>
      <c r="B3" t="s">
        <v>255</v>
      </c>
    </row>
    <row r="4" spans="1:2" x14ac:dyDescent="0.25">
      <c r="A4" s="10" t="s">
        <v>7</v>
      </c>
      <c r="B4">
        <v>109</v>
      </c>
    </row>
    <row r="5" spans="1:2" x14ac:dyDescent="0.25">
      <c r="A5" s="10" t="s">
        <v>26</v>
      </c>
      <c r="B5">
        <v>34</v>
      </c>
    </row>
    <row r="6" spans="1:2" x14ac:dyDescent="0.25">
      <c r="A6" s="10" t="s">
        <v>14</v>
      </c>
      <c r="B6">
        <v>132</v>
      </c>
    </row>
    <row r="7" spans="1:2" x14ac:dyDescent="0.25">
      <c r="A7" s="10" t="s">
        <v>252</v>
      </c>
    </row>
    <row r="8" spans="1:2" x14ac:dyDescent="0.25">
      <c r="A8" s="10" t="s">
        <v>238</v>
      </c>
      <c r="B8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Hoja3</vt:lpstr>
      <vt:lpstr>Hoja4</vt:lpstr>
      <vt:lpstr>Hoja6</vt:lpstr>
      <vt:lpstr>Hoja7</vt:lpstr>
      <vt:lpstr>Hoja8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Andrés D. León Quesada</cp:lastModifiedBy>
  <dcterms:created xsi:type="dcterms:W3CDTF">2021-06-10T14:59:28Z</dcterms:created>
  <dcterms:modified xsi:type="dcterms:W3CDTF">2024-06-15T23:39:17Z</dcterms:modified>
</cp:coreProperties>
</file>