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tan\OneDrive - Escuela Politécnica Nacional\TEST\R Simulation\0 Algoritmos\0 HMC\CLASIFICACION Stan Todo\"/>
    </mc:Choice>
  </mc:AlternateContent>
  <xr:revisionPtr revIDLastSave="0" documentId="13_ncr:1_{79F26B03-8FBF-43DE-8419-9857D31C258C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Extendido" sheetId="5" state="hidden" r:id="rId1"/>
    <sheet name="Tabla" sheetId="6" state="hidden" r:id="rId2"/>
    <sheet name="Diccionario de Variables" sheetId="1" state="hidden" r:id="rId3"/>
    <sheet name="Encuesta" sheetId="2" state="hidden" r:id="rId4"/>
    <sheet name="Empresas" sheetId="7" state="hidden" r:id="rId5"/>
    <sheet name="Orden" sheetId="8" state="hidden" r:id="rId6"/>
    <sheet name="Clasificacion" sheetId="9" r:id="rId7"/>
    <sheet name="Sheet1" sheetId="10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5" i="9" l="1"/>
  <c r="F345" i="9"/>
  <c r="G345" i="9"/>
  <c r="D345" i="9"/>
  <c r="H2" i="9" s="1"/>
  <c r="I140" i="9"/>
  <c r="I166" i="9"/>
  <c r="I146" i="9"/>
  <c r="I335" i="9"/>
  <c r="I117" i="9"/>
  <c r="I223" i="9"/>
  <c r="I170" i="9"/>
  <c r="I137" i="9"/>
  <c r="I288" i="9"/>
  <c r="I118" i="9"/>
  <c r="I122" i="9"/>
  <c r="I82" i="9"/>
  <c r="I130" i="9"/>
  <c r="I237" i="9"/>
  <c r="I54" i="9"/>
  <c r="I218" i="9"/>
  <c r="I306" i="9"/>
  <c r="I176" i="9"/>
  <c r="I131" i="9"/>
  <c r="I161" i="9"/>
  <c r="I197" i="9"/>
  <c r="I320" i="9"/>
  <c r="I222" i="9"/>
  <c r="I331" i="9"/>
  <c r="I298" i="9"/>
  <c r="I115" i="9"/>
  <c r="I194" i="9"/>
  <c r="I244" i="9"/>
  <c r="I252" i="9"/>
  <c r="I189" i="9"/>
  <c r="I220" i="9"/>
  <c r="I168" i="9"/>
  <c r="I138" i="9"/>
  <c r="I144" i="9"/>
  <c r="I214" i="9"/>
  <c r="I265" i="9"/>
  <c r="I55" i="9"/>
  <c r="I127" i="9"/>
  <c r="I191" i="9"/>
  <c r="I167" i="9"/>
  <c r="I142" i="9"/>
  <c r="I215" i="9"/>
  <c r="I278" i="9"/>
  <c r="I24" i="9"/>
  <c r="I175" i="9"/>
  <c r="I100" i="9"/>
  <c r="J63" i="9"/>
  <c r="J166" i="9"/>
  <c r="J335" i="9"/>
  <c r="J223" i="9"/>
  <c r="J137" i="9"/>
  <c r="J255" i="9"/>
  <c r="J99" i="9"/>
  <c r="J288" i="9"/>
  <c r="J122" i="9"/>
  <c r="J130" i="9"/>
  <c r="J218" i="9"/>
  <c r="J161" i="9"/>
  <c r="J197" i="9"/>
  <c r="J222" i="9"/>
  <c r="J331" i="9"/>
  <c r="J115" i="9"/>
  <c r="J244" i="9"/>
  <c r="J168" i="9"/>
  <c r="J138" i="9"/>
  <c r="J214" i="9"/>
  <c r="J265" i="9"/>
  <c r="J127" i="9"/>
  <c r="J167" i="9"/>
  <c r="J215" i="9"/>
  <c r="J24" i="9"/>
  <c r="J100" i="9"/>
  <c r="J315" i="9"/>
  <c r="J140" i="9"/>
  <c r="J146" i="9"/>
  <c r="J117" i="9"/>
  <c r="J170" i="9"/>
  <c r="J49" i="9"/>
  <c r="J50" i="9"/>
  <c r="J118" i="9"/>
  <c r="J82" i="9"/>
  <c r="J237" i="9"/>
  <c r="J306" i="9"/>
  <c r="J176" i="9"/>
  <c r="J4" i="9"/>
  <c r="J320" i="9"/>
  <c r="J298" i="9"/>
  <c r="J194" i="9"/>
  <c r="J252" i="9"/>
  <c r="J220" i="9"/>
  <c r="J219" i="9"/>
  <c r="J231" i="9"/>
  <c r="J144" i="9"/>
  <c r="J55" i="9"/>
  <c r="J142" i="9"/>
  <c r="J278" i="9"/>
  <c r="J175" i="9"/>
  <c r="I10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W5" i="9"/>
  <c r="P6" i="9"/>
  <c r="P5" i="9"/>
  <c r="P4" i="9"/>
  <c r="P3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C5" i="10"/>
  <c r="C4" i="10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I52" i="9"/>
  <c r="I53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6" i="9"/>
  <c r="I119" i="9"/>
  <c r="I120" i="9"/>
  <c r="I121" i="9"/>
  <c r="I123" i="9"/>
  <c r="I124" i="9"/>
  <c r="I125" i="9"/>
  <c r="I126" i="9"/>
  <c r="I128" i="9"/>
  <c r="I129" i="9"/>
  <c r="I132" i="9"/>
  <c r="I133" i="9"/>
  <c r="I134" i="9"/>
  <c r="I135" i="9"/>
  <c r="I136" i="9"/>
  <c r="I139" i="9"/>
  <c r="I141" i="9"/>
  <c r="I143" i="9"/>
  <c r="I145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2" i="9"/>
  <c r="I163" i="9"/>
  <c r="I164" i="9"/>
  <c r="I165" i="9"/>
  <c r="I169" i="9"/>
  <c r="I171" i="9"/>
  <c r="I172" i="9"/>
  <c r="I173" i="9"/>
  <c r="I174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90" i="9"/>
  <c r="I192" i="9"/>
  <c r="I193" i="9"/>
  <c r="I195" i="9"/>
  <c r="I196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6" i="9"/>
  <c r="I217" i="9"/>
  <c r="I219" i="9"/>
  <c r="I221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8" i="9"/>
  <c r="I239" i="9"/>
  <c r="I240" i="9"/>
  <c r="I241" i="9"/>
  <c r="I242" i="9"/>
  <c r="I243" i="9"/>
  <c r="I245" i="9"/>
  <c r="I246" i="9"/>
  <c r="I247" i="9"/>
  <c r="I248" i="9"/>
  <c r="I249" i="9"/>
  <c r="I250" i="9"/>
  <c r="I251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9" i="9"/>
  <c r="I280" i="9"/>
  <c r="I281" i="9"/>
  <c r="I282" i="9"/>
  <c r="I283" i="9"/>
  <c r="I284" i="9"/>
  <c r="I285" i="9"/>
  <c r="I286" i="9"/>
  <c r="I287" i="9"/>
  <c r="I289" i="9"/>
  <c r="I290" i="9"/>
  <c r="I291" i="9"/>
  <c r="I292" i="9"/>
  <c r="I293" i="9"/>
  <c r="I294" i="9"/>
  <c r="I295" i="9"/>
  <c r="I296" i="9"/>
  <c r="I297" i="9"/>
  <c r="I299" i="9"/>
  <c r="I300" i="9"/>
  <c r="I301" i="9"/>
  <c r="I302" i="9"/>
  <c r="I303" i="9"/>
  <c r="I304" i="9"/>
  <c r="I305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1" i="9"/>
  <c r="I322" i="9"/>
  <c r="I323" i="9"/>
  <c r="I324" i="9"/>
  <c r="I325" i="9"/>
  <c r="I326" i="9"/>
  <c r="I327" i="9"/>
  <c r="I328" i="9"/>
  <c r="I329" i="9"/>
  <c r="I330" i="9"/>
  <c r="I332" i="9"/>
  <c r="I333" i="9"/>
  <c r="I334" i="9"/>
  <c r="I336" i="9"/>
  <c r="I337" i="9"/>
  <c r="I338" i="9"/>
  <c r="I339" i="9"/>
  <c r="I340" i="9"/>
  <c r="I341" i="9"/>
  <c r="I342" i="9"/>
  <c r="I343" i="9"/>
  <c r="I344" i="9"/>
  <c r="J52" i="9"/>
  <c r="J53" i="9"/>
  <c r="J54" i="9"/>
  <c r="J56" i="9"/>
  <c r="J57" i="9"/>
  <c r="J58" i="9"/>
  <c r="J59" i="9"/>
  <c r="J60" i="9"/>
  <c r="J61" i="9"/>
  <c r="J62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6" i="9"/>
  <c r="J119" i="9"/>
  <c r="J120" i="9"/>
  <c r="J121" i="9"/>
  <c r="J123" i="9"/>
  <c r="J124" i="9"/>
  <c r="J125" i="9"/>
  <c r="J126" i="9"/>
  <c r="J128" i="9"/>
  <c r="J129" i="9"/>
  <c r="J131" i="9"/>
  <c r="J132" i="9"/>
  <c r="J133" i="9"/>
  <c r="J134" i="9"/>
  <c r="J135" i="9"/>
  <c r="J136" i="9"/>
  <c r="J139" i="9"/>
  <c r="J141" i="9"/>
  <c r="J143" i="9"/>
  <c r="J145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2" i="9"/>
  <c r="J163" i="9"/>
  <c r="J164" i="9"/>
  <c r="J165" i="9"/>
  <c r="J169" i="9"/>
  <c r="J171" i="9"/>
  <c r="J172" i="9"/>
  <c r="J173" i="9"/>
  <c r="J174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5" i="9"/>
  <c r="J196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6" i="9"/>
  <c r="J217" i="9"/>
  <c r="J221" i="9"/>
  <c r="J224" i="9"/>
  <c r="J225" i="9"/>
  <c r="J226" i="9"/>
  <c r="J227" i="9"/>
  <c r="J228" i="9"/>
  <c r="J229" i="9"/>
  <c r="J230" i="9"/>
  <c r="J232" i="9"/>
  <c r="J233" i="9"/>
  <c r="J234" i="9"/>
  <c r="J235" i="9"/>
  <c r="J236" i="9"/>
  <c r="J238" i="9"/>
  <c r="J239" i="9"/>
  <c r="J240" i="9"/>
  <c r="J241" i="9"/>
  <c r="J242" i="9"/>
  <c r="J243" i="9"/>
  <c r="J245" i="9"/>
  <c r="J246" i="9"/>
  <c r="J247" i="9"/>
  <c r="J248" i="9"/>
  <c r="J249" i="9"/>
  <c r="J250" i="9"/>
  <c r="J251" i="9"/>
  <c r="J253" i="9"/>
  <c r="J254" i="9"/>
  <c r="J256" i="9"/>
  <c r="J257" i="9"/>
  <c r="J258" i="9"/>
  <c r="J259" i="9"/>
  <c r="J260" i="9"/>
  <c r="J261" i="9"/>
  <c r="J262" i="9"/>
  <c r="J263" i="9"/>
  <c r="J264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9" i="9"/>
  <c r="J280" i="9"/>
  <c r="J281" i="9"/>
  <c r="J282" i="9"/>
  <c r="J283" i="9"/>
  <c r="J284" i="9"/>
  <c r="J285" i="9"/>
  <c r="J286" i="9"/>
  <c r="J287" i="9"/>
  <c r="J289" i="9"/>
  <c r="J290" i="9"/>
  <c r="J291" i="9"/>
  <c r="J292" i="9"/>
  <c r="J293" i="9"/>
  <c r="J294" i="9"/>
  <c r="J295" i="9"/>
  <c r="J296" i="9"/>
  <c r="J297" i="9"/>
  <c r="J299" i="9"/>
  <c r="J300" i="9"/>
  <c r="J301" i="9"/>
  <c r="J302" i="9"/>
  <c r="J303" i="9"/>
  <c r="J304" i="9"/>
  <c r="J305" i="9"/>
  <c r="J307" i="9"/>
  <c r="J308" i="9"/>
  <c r="J309" i="9"/>
  <c r="J310" i="9"/>
  <c r="J311" i="9"/>
  <c r="J312" i="9"/>
  <c r="J313" i="9"/>
  <c r="J314" i="9"/>
  <c r="J316" i="9"/>
  <c r="J317" i="9"/>
  <c r="J318" i="9"/>
  <c r="J319" i="9"/>
  <c r="J321" i="9"/>
  <c r="J322" i="9"/>
  <c r="J323" i="9"/>
  <c r="J324" i="9"/>
  <c r="J325" i="9"/>
  <c r="J326" i="9"/>
  <c r="J327" i="9"/>
  <c r="J328" i="9"/>
  <c r="J329" i="9"/>
  <c r="J330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2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51" i="9"/>
  <c r="J2" i="9"/>
  <c r="I2" i="9"/>
  <c r="I3" i="9"/>
  <c r="I4" i="9"/>
  <c r="I5" i="9"/>
  <c r="I6" i="9"/>
  <c r="I7" i="9"/>
  <c r="I8" i="9"/>
  <c r="I9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1" i="5"/>
</calcChain>
</file>

<file path=xl/sharedStrings.xml><?xml version="1.0" encoding="utf-8"?>
<sst xmlns="http://schemas.openxmlformats.org/spreadsheetml/2006/main" count="6026" uniqueCount="2342">
  <si>
    <t>Linea Base</t>
  </si>
  <si>
    <t xml:space="preserve">Diccionario de Variables </t>
  </si>
  <si>
    <t>Código</t>
  </si>
  <si>
    <t>Descripción</t>
  </si>
  <si>
    <t>NOMBRE_EMPRESA</t>
  </si>
  <si>
    <t>Nombre de la empresa</t>
  </si>
  <si>
    <t>CONTACTO</t>
  </si>
  <si>
    <t>Nombre de la persona</t>
  </si>
  <si>
    <t>CARGO</t>
  </si>
  <si>
    <t>Cargo</t>
  </si>
  <si>
    <t>TELEFONO</t>
  </si>
  <si>
    <t>Teléfono</t>
  </si>
  <si>
    <t>CORREO</t>
  </si>
  <si>
    <t>Correo electrónico</t>
  </si>
  <si>
    <t>SECTOR</t>
  </si>
  <si>
    <t>Indique el sector que más se identifica con las actividades de la organización en la que trabaja</t>
  </si>
  <si>
    <t>NUMERO_EMPLEADOS</t>
  </si>
  <si>
    <t>Indique el número de empleados de su organización</t>
  </si>
  <si>
    <t>PROVINCIA</t>
  </si>
  <si>
    <t>Indique la provincia sede de su organización</t>
  </si>
  <si>
    <t>NIVEL_DECISION</t>
  </si>
  <si>
    <t>Indique el tipo de puesto de trabajo que ejerce usted en la organización en función de su nivel de toma de decisiones estratégicas</t>
  </si>
  <si>
    <t>NIVEL_ESTUDIOS</t>
  </si>
  <si>
    <t>Indique su nivel de estudios</t>
  </si>
  <si>
    <t>C101</t>
  </si>
  <si>
    <t>Las principales fuentes de información para los procesos de innovación de su organización están representadas por: [Departamento o unidad interna de I+D o de Diseño]</t>
  </si>
  <si>
    <t>C102</t>
  </si>
  <si>
    <t>Las principales fuentes de información para los procesos de innovación de su organización están representadas por: [Departamento o unidad de Ventas y Mercadeo]</t>
  </si>
  <si>
    <t>C103</t>
  </si>
  <si>
    <t>Las principales fuentes de información para los procesos de innovación de su organización están representadas por: [Directivos de la Organización]</t>
  </si>
  <si>
    <t>C104</t>
  </si>
  <si>
    <t>Las principales fuentes de información para los procesos de innovación de su organización están representadas por: [Casa Matriz (del país de origen)]</t>
  </si>
  <si>
    <t>C105</t>
  </si>
  <si>
    <t>Las principales fuentes de información para los procesos de innovación de su organización están representadas por: [Clientes]</t>
  </si>
  <si>
    <t>C106</t>
  </si>
  <si>
    <t>Las principales fuentes de información para los procesos de innovación de su organización están representadas por: [Competidores]</t>
  </si>
  <si>
    <t>C107</t>
  </si>
  <si>
    <t>Las principales fuentes de información para los procesos de innovación de su organización están representadas por: [Departamentos de producción, Logística, Distribución o similares]</t>
  </si>
  <si>
    <t>C108</t>
  </si>
  <si>
    <t>Las principales fuentes de información para los procesos de innovación de su organización están representadas por: [Entidades externas (Consutores, Universidades u otros Proveedores de conocimiento)]</t>
  </si>
  <si>
    <t>C201</t>
  </si>
  <si>
    <t>Las principales fuentes de financiamiento para los procesos de innovación en su organización están representadas por: [Recursos Propios]</t>
  </si>
  <si>
    <t>C202</t>
  </si>
  <si>
    <t>Las principales fuentes de financiamiento para los procesos de innovación en su organización están representadas por: [Recurso de la Casa Matríz (del país de origen)]</t>
  </si>
  <si>
    <t>C203</t>
  </si>
  <si>
    <t>Las principales fuentes de financiamiento para los procesos de innovación en su organización están representadas por: [Banca Comercial]</t>
  </si>
  <si>
    <t>C204</t>
  </si>
  <si>
    <t>Las principales fuentes de financiamiento para los procesos de innovación en su organización están representadas por: [Grupo Empresarial al que pertenece la organización]</t>
  </si>
  <si>
    <t>C205</t>
  </si>
  <si>
    <t>Las principales fuentes de financiamiento para los procesos de innovación en su organización están representadas por: [Recursos Gubernamentales o Mixtos]</t>
  </si>
  <si>
    <t>C301</t>
  </si>
  <si>
    <t>Indique las actividades que se han realizado en su organización para promover la innovación [Actividades de I+D con su respectiva asignación de recursos (personal, equipos, insumos)]</t>
  </si>
  <si>
    <t>C302</t>
  </si>
  <si>
    <t>Indique las actividades que se han realizado en su organización para promover la innovación [Inversión en licencias o acuerdos de propiedad intelectual (patentes, marcas, etc)]</t>
  </si>
  <si>
    <t>C303</t>
  </si>
  <si>
    <t>Indique las actividades que se han realizado en su organización para promover la innovación [Actividades de diseño u otras actividades creativas]</t>
  </si>
  <si>
    <t>C304</t>
  </si>
  <si>
    <t>Indique las actividades que se han realizado en su organización para promover la innovación [Implementación de programas de modernización y gestión de procesos de producción]</t>
  </si>
  <si>
    <t>C305</t>
  </si>
  <si>
    <t>Indique las actividades que se han realizado en su organización para promover la innovación [Implementación de programas de capacitación orientados a la innovación y mejoramiento de procesos productivos]</t>
  </si>
  <si>
    <t>C306</t>
  </si>
  <si>
    <t>Indique las actividades que se han realizado en su organización para promover la innovación [Diseño del portafolio de negocio y/o de procesos]</t>
  </si>
  <si>
    <t>C307</t>
  </si>
  <si>
    <t>Indique las actividades que se han realizado en su organización para promover la innovación [Implementación de nuevas formas de distribución y mercadeo]</t>
  </si>
  <si>
    <t>C309</t>
  </si>
  <si>
    <t>Indique las actividades que se han realizado en su organización para promover la innovación [Comercialización de productos innovados]</t>
  </si>
  <si>
    <t>C310</t>
  </si>
  <si>
    <t>Indique las actividades que se han realizado en su organización para promover la innovación [Implementaciones orientadas a la transformación digital y el teletrabajo]</t>
  </si>
  <si>
    <t>C401</t>
  </si>
  <si>
    <t>Indique los objetivos que su organización ha propuesto para la innovación [Ampliar el mercado actual]</t>
  </si>
  <si>
    <t>C402</t>
  </si>
  <si>
    <t>Indique los objetivos que su organización ha propuesto para la innovación [Reducir costos laborales unitarios, de consumo de materiales y/o de consumo de energía]</t>
  </si>
  <si>
    <t>C403</t>
  </si>
  <si>
    <t>Indique los objetivos que su organización ha propuesto para la innovación [Mejorar las condiciones de trabajo]</t>
  </si>
  <si>
    <t>C404</t>
  </si>
  <si>
    <t>Indique los objetivos que su organización ha propuesto para la innovación [Flexibilizar la producción y/o desarrollar soluciones para clientes específicos]</t>
  </si>
  <si>
    <t>C405</t>
  </si>
  <si>
    <t>Indique los objetivos que su organización ha propuesto para la innovación [Reducir los tiempos muertos]</t>
  </si>
  <si>
    <t>C406</t>
  </si>
  <si>
    <t>Indique los objetivos que su organización ha propuesto para la innovación [Aprovechar los conocimientos cietífico- tecnológicos nuevos]</t>
  </si>
  <si>
    <t>C407</t>
  </si>
  <si>
    <t>Indique los objetivos que su organización ha propuesto para la innovación [Aprovechar los nuevos materiales o insumos existentes]</t>
  </si>
  <si>
    <t>C408</t>
  </si>
  <si>
    <t>Indique los objetivos que su organización ha propuesto para la innovación [Aprovechar la capacidad organizacional de producción]</t>
  </si>
  <si>
    <t>C409</t>
  </si>
  <si>
    <t>Indique los objetivos que su organización ha propuesto para la innovación [Mejorar la transformación digital de la organización]</t>
  </si>
  <si>
    <t>R101</t>
  </si>
  <si>
    <t>Indique los resultados de innovación de su organización [Ha introducido al mercado productos nuevos o significativamente mejorados]</t>
  </si>
  <si>
    <t>R102</t>
  </si>
  <si>
    <t>Indique los resultados de innovación de su organización [Ha introducido al mercado procesos nuevos o significativamente mejorados]</t>
  </si>
  <si>
    <t>R103</t>
  </si>
  <si>
    <t>Indique los resultados de innovación de su organización [Ha introducido métodos organizacionales nuevos o significativamente mejorados]</t>
  </si>
  <si>
    <t>R104</t>
  </si>
  <si>
    <t>Indique los resultados de innovación de su organización [Ha introducido métodos organizacionales de toma de decisiones nuevos o significativamente mejorados]</t>
  </si>
  <si>
    <t>R105</t>
  </si>
  <si>
    <t>Indique los resultados de innovación de su organización [Ha introducido métodos/modelos /prácticas comerciales nuevos o significativamente mejorados]</t>
  </si>
  <si>
    <t>R106</t>
  </si>
  <si>
    <t>Indique los resultados de innovación de su organización [Ha introducido métodos de distribución o colocación de productos en el mercado nuevos o significativamente mejorados]</t>
  </si>
  <si>
    <t>I101</t>
  </si>
  <si>
    <t>Indique los impactos que se han obtenido en su organización por la introducción de productos, procesos, métods/modelos comerciales u otros resultados de la innovación. [Impacto positivo en rentabilidad]</t>
  </si>
  <si>
    <t>I102</t>
  </si>
  <si>
    <t>Indique los impactos que se han obtenido en su organización por la introducción de productos, procesos, métods/modelos comerciales u otros resultados de la innovación. [Impacto positivo en la utilidad bruta, utilidad operacional y/o utilidad antes de impuestos]</t>
  </si>
  <si>
    <t>I103</t>
  </si>
  <si>
    <t>Indique los impactos que se han obtenido en su organización por la introducción de productos, procesos, métods/modelos comerciales u otros resultados de la innovación. [Impacto positivo en la competitividad]</t>
  </si>
  <si>
    <t>I104</t>
  </si>
  <si>
    <t>Indique los impactos que se han obtenido en su organización por la introducción de productos, procesos, métods/modelos comerciales u otros resultados de la innovación. [Impacto positivo en la productividad]</t>
  </si>
  <si>
    <t>I105</t>
  </si>
  <si>
    <t>Indique los impactos que se han obtenido en su organización por la introducción de productos, procesos, métods/modelos comerciales u otros resultados de la innovación. [Impacto positivo en las relaciones laborales]</t>
  </si>
  <si>
    <t>I106</t>
  </si>
  <si>
    <t>Indique los impactos que se han obtenido en su organización por la introducción de productos, procesos, métods/modelos comerciales u otros resultados de la innovación. [Se han incrementado las ventas]</t>
  </si>
  <si>
    <t>I107</t>
  </si>
  <si>
    <t>Indique los impactos que se han obtenido en su organización por la introducción de productos, procesos, métods/modelos comerciales u otros resultados de la innovación. [Se han reducido los costos de producción]</t>
  </si>
  <si>
    <t>I108</t>
  </si>
  <si>
    <t>Indique los impactos que se han obtenido en su organización por la introducción de productos, procesos, métods/modelos comerciales u otros resultados de la innovación. [Se ha reducido el impacto ambiental negativo]</t>
  </si>
  <si>
    <t>I110</t>
  </si>
  <si>
    <t>Indique los impactos que se han obtenido en su organización por la introducción de productos, procesos, métods/modelos comerciales u otros resultados de la innovación. [Se ha mejorado la salud, calidad de vida y bienestar en el entorno de la organización]</t>
  </si>
  <si>
    <t>NEMPRESA</t>
  </si>
  <si>
    <t>Nombre de la empresa sin caracteres especiales, espacios o palabras no informativas</t>
  </si>
  <si>
    <t>nempresa</t>
  </si>
  <si>
    <t>DULCENAC S.A., DULCERIA NACIONAL</t>
  </si>
  <si>
    <t>RAFAEL SALAZAR</t>
  </si>
  <si>
    <t>INNOVACION Y DESARROLLO</t>
  </si>
  <si>
    <t>0959127969</t>
  </si>
  <si>
    <t>luiggilourido@dulcenac.com.ec</t>
  </si>
  <si>
    <t>O. Administración pública</t>
  </si>
  <si>
    <t>De 50 a 99 empleados</t>
  </si>
  <si>
    <t>Guayas</t>
  </si>
  <si>
    <t>Otro puesto con toma de decisiones estratégicas</t>
  </si>
  <si>
    <t>Educación Superior Universitaria</t>
  </si>
  <si>
    <t>DULCENACDULCERIANACIONAL</t>
  </si>
  <si>
    <t>MORALVA C. LTDA.</t>
  </si>
  <si>
    <t>LUISA CABRERA</t>
  </si>
  <si>
    <t>ASISTENTE ADMINISTRATIVA</t>
  </si>
  <si>
    <t>046003890</t>
  </si>
  <si>
    <t>lcabrera@moralva.com</t>
  </si>
  <si>
    <t>G. Comercio</t>
  </si>
  <si>
    <t>De 10 a 49 empleados</t>
  </si>
  <si>
    <t>MORALVA</t>
  </si>
  <si>
    <t>COMERCIAL KYWI SA</t>
  </si>
  <si>
    <t>Santiago Ávila</t>
  </si>
  <si>
    <t>Jefe de tecnología</t>
  </si>
  <si>
    <t>023987900 ext 2264</t>
  </si>
  <si>
    <t>avila@kiwy.com.ec</t>
  </si>
  <si>
    <t>F. Construcción</t>
  </si>
  <si>
    <t>Más de 200 empleados</t>
  </si>
  <si>
    <t>Pichincha</t>
  </si>
  <si>
    <t>Director/gerente</t>
  </si>
  <si>
    <t>COMERCIALKYWI</t>
  </si>
  <si>
    <t>DISTRIBUIDORA E IMPORTADORA DE ARTICULOS FERRETEROS, '' DISTIMPART FERRETERIA '' CIA. LTDA.</t>
  </si>
  <si>
    <t>CRISTIAN VERGARA</t>
  </si>
  <si>
    <t>GERENTE</t>
  </si>
  <si>
    <t>0960971705</t>
  </si>
  <si>
    <t>DISTIMPARTEC@GMAIL.COM</t>
  </si>
  <si>
    <t>Menos de 10 empleados</t>
  </si>
  <si>
    <t>Postgrado en negocios</t>
  </si>
  <si>
    <t>DISTRIBUIDORAEIMPORTADORADEARTICULOSFERRETEROSDISTIMPARTFERRETERIA</t>
  </si>
  <si>
    <t>AmbideXtro</t>
  </si>
  <si>
    <t>PAMELA JUSCAMAICA PALACIOS</t>
  </si>
  <si>
    <t>COUNTRY LEAF</t>
  </si>
  <si>
    <t>0983020279</t>
  </si>
  <si>
    <t>pamela.j@ambidextro.pe</t>
  </si>
  <si>
    <t>M. Servicios técnicos y científicos</t>
  </si>
  <si>
    <t>AMBIDEXTRO</t>
  </si>
  <si>
    <t>WALCETI S.A.</t>
  </si>
  <si>
    <t>VIVIANA CARREÑO</t>
  </si>
  <si>
    <t>ADMINISTRACION</t>
  </si>
  <si>
    <t>09628377244</t>
  </si>
  <si>
    <t>VIVIANACARREÑO89@GMAIL.COM</t>
  </si>
  <si>
    <t>Q. Salud y asistencia social</t>
  </si>
  <si>
    <t>Ejecutivo medio</t>
  </si>
  <si>
    <t>WALCETI</t>
  </si>
  <si>
    <t>PAUSTERIZADORA MANABI S.A. PASTEMASA</t>
  </si>
  <si>
    <t>LUIS MIRANDA</t>
  </si>
  <si>
    <t>ADMINISTRATIVO</t>
  </si>
  <si>
    <t>098 177 5208</t>
  </si>
  <si>
    <t>POTELOMATA@GMAIL.COM</t>
  </si>
  <si>
    <t>Manabí</t>
  </si>
  <si>
    <t>PAUSTERIZADORAMANABIPASTEMASA</t>
  </si>
  <si>
    <t>GRUPO EL COMERCIO C.A.</t>
  </si>
  <si>
    <t>Alberto Araujo</t>
  </si>
  <si>
    <t>Editor de Nuevos Productos</t>
  </si>
  <si>
    <t>0999000369</t>
  </si>
  <si>
    <t>aaraujo@elcomercio.com</t>
  </si>
  <si>
    <t>J. Información y comunicación</t>
  </si>
  <si>
    <t>Postgrado en otras áreas que no sean negocios</t>
  </si>
  <si>
    <t>GRUPOELCOMERCIO</t>
  </si>
  <si>
    <t>HOTEL INDIO INN</t>
  </si>
  <si>
    <t>Héctor Santillán</t>
  </si>
  <si>
    <t>Administrador</t>
  </si>
  <si>
    <t>0993199407</t>
  </si>
  <si>
    <t>hotelindioinn@gmail.com</t>
  </si>
  <si>
    <t>I. Alojamiento y restaurantes</t>
  </si>
  <si>
    <t>Imbabura</t>
  </si>
  <si>
    <t>HOTELINDIOINN</t>
  </si>
  <si>
    <t>ELECTROCROMO CA</t>
  </si>
  <si>
    <t>Daniel Garnica</t>
  </si>
  <si>
    <t>Gerente General</t>
  </si>
  <si>
    <t>022584440</t>
  </si>
  <si>
    <t>almacen@electrocromo.com</t>
  </si>
  <si>
    <t>Otros servicios</t>
  </si>
  <si>
    <t>ELECTROCROMO</t>
  </si>
  <si>
    <t>COMPAÑIA DE TRANSPORTE PESADO NICO ROA TRANSNICOROA S.A.</t>
  </si>
  <si>
    <t>Diomedes Roa Salazar</t>
  </si>
  <si>
    <t>chofer</t>
  </si>
  <si>
    <t>0981374945</t>
  </si>
  <si>
    <t>diomedesroa0@hotmail.com</t>
  </si>
  <si>
    <t>H. Transporte</t>
  </si>
  <si>
    <t>Loja</t>
  </si>
  <si>
    <t>Técnico sin toma de decisiones estratégicas</t>
  </si>
  <si>
    <t>Educación Superior no Universitaria (técnico, tecnólogo)</t>
  </si>
  <si>
    <t>COMPANIADETRANSPORTEPESADONICOROATRANSNICOROA</t>
  </si>
  <si>
    <t>Bayteq</t>
  </si>
  <si>
    <t>Mauricio Bayas</t>
  </si>
  <si>
    <t>023827-300</t>
  </si>
  <si>
    <t>mauricio.bayas@bayteq.com</t>
  </si>
  <si>
    <t>BAYTEQ</t>
  </si>
  <si>
    <t>PRIZMA CONSULTORA DE NEGOCIOS</t>
  </si>
  <si>
    <t>Alexandra Toapanta</t>
  </si>
  <si>
    <t>Directora Financiera</t>
  </si>
  <si>
    <t>0991228041</t>
  </si>
  <si>
    <t>prizmaconsultoradenegocios@gmail.com</t>
  </si>
  <si>
    <t>Ejecutivo alto</t>
  </si>
  <si>
    <t>PRIZMACONSULTORADENEGOCIOS</t>
  </si>
  <si>
    <t>CONSTRUCTORA CIVIL BLACIO &amp; ASOCIADOS CONBLAC CIA.LTDA.</t>
  </si>
  <si>
    <t>Richard Blacio</t>
  </si>
  <si>
    <t>Gerente</t>
  </si>
  <si>
    <t>0991821446</t>
  </si>
  <si>
    <t>constructoraconblac@hotmail.com</t>
  </si>
  <si>
    <t>CONSTRUCTORACIVILBLACIOASOCIADOSCONBLAC</t>
  </si>
  <si>
    <t>PERITAJES Y AVALUOS &amp; CONSTRUCTORA CALLEJAS NARANJO AMBAVAL C.L.</t>
  </si>
  <si>
    <t>Gissela Castro</t>
  </si>
  <si>
    <t>Asistente Administrativa</t>
  </si>
  <si>
    <t>0998118158</t>
  </si>
  <si>
    <t>cosntructoracallejasnaranjo@yahoo.es</t>
  </si>
  <si>
    <t>Tungurahua</t>
  </si>
  <si>
    <t>Administrativo sin toma de decisiones estratégicas</t>
  </si>
  <si>
    <t>PERITAJESYAVALUOSCONSTRUCTORALLEJASNARANJOAMBAVAL</t>
  </si>
  <si>
    <t>MULTISACKS C.A</t>
  </si>
  <si>
    <t>Bolviar Larreta</t>
  </si>
  <si>
    <t>Gerente de Ventas</t>
  </si>
  <si>
    <t>0983154265</t>
  </si>
  <si>
    <t>multisacks@hotmail.com</t>
  </si>
  <si>
    <t>C. Manufactura</t>
  </si>
  <si>
    <t>MULTISACKS</t>
  </si>
  <si>
    <t>Businessware</t>
  </si>
  <si>
    <t>Camilo Torres</t>
  </si>
  <si>
    <t>SISTEMAS</t>
  </si>
  <si>
    <t>026046777</t>
  </si>
  <si>
    <t>developer.team@disner.com</t>
  </si>
  <si>
    <t>BUSINESSWARE</t>
  </si>
  <si>
    <t>Cobis</t>
  </si>
  <si>
    <t>CARLOS TERAN</t>
  </si>
  <si>
    <t>DESARROLLADOR</t>
  </si>
  <si>
    <t>099135-5508</t>
  </si>
  <si>
    <t>CARLOS.TERAN@COBISCORP.COM</t>
  </si>
  <si>
    <t>COBIS</t>
  </si>
  <si>
    <t>ENCOFRADOS Y CONSTRUCCIONES GRANDA</t>
  </si>
  <si>
    <t>José Francisco Granda Macas</t>
  </si>
  <si>
    <t>0998866491</t>
  </si>
  <si>
    <t>encofradosgranda@gmail.com</t>
  </si>
  <si>
    <t>ENCOFRADOSYCONSTRUCCIONESGRANDA</t>
  </si>
  <si>
    <t>COMPAÑÍA DE TRANSPORTE EN TAXIS YANANTAX S. A.</t>
  </si>
  <si>
    <t>Pio Villamar</t>
  </si>
  <si>
    <t>0984074675</t>
  </si>
  <si>
    <t>pio90villamar@gmail.com</t>
  </si>
  <si>
    <t>No tiene estudios de Educación Superior</t>
  </si>
  <si>
    <t>COMPANIADETRANSPORTEENTAXISYANANTAX</t>
  </si>
  <si>
    <t>Estratego Technologies Cia.Ltda</t>
  </si>
  <si>
    <t>PRISCILA BRAVO</t>
  </si>
  <si>
    <t>CONSULTORA JUNIOR</t>
  </si>
  <si>
    <t>09999834137</t>
  </si>
  <si>
    <t>priscila.bravo@estratego.com.ec</t>
  </si>
  <si>
    <t>Azuay</t>
  </si>
  <si>
    <t>ESTRATEGOTECHNOLOGIES</t>
  </si>
  <si>
    <t>PUBLIEMPACK CIA.LTDA.</t>
  </si>
  <si>
    <t>Mónica Páez</t>
  </si>
  <si>
    <t>Contadora Administrativa</t>
  </si>
  <si>
    <t>02-2562-136</t>
  </si>
  <si>
    <t>publiempack.cia.ltda.2015@gmail.com</t>
  </si>
  <si>
    <t>PUBLIEMPACK</t>
  </si>
  <si>
    <t>Graphisoft Ecuador</t>
  </si>
  <si>
    <t>Mijail Branbilla</t>
  </si>
  <si>
    <t>AISTENTE DESARROLLO</t>
  </si>
  <si>
    <t>09932-67119</t>
  </si>
  <si>
    <t>mijail@archicatecuador.com</t>
  </si>
  <si>
    <t>GRAPHISOFTECUADOR</t>
  </si>
  <si>
    <t>ABA EXPRESS ECUADOR S.A. ABEXPRESS</t>
  </si>
  <si>
    <t>PAMELA APOLO</t>
  </si>
  <si>
    <t>CUSTOMER SERVICES</t>
  </si>
  <si>
    <t>042687188</t>
  </si>
  <si>
    <t>APOLO_PAMELA@HOTMAIL.COM</t>
  </si>
  <si>
    <t>ABAEXPRESSECUADORABEXPRESS</t>
  </si>
  <si>
    <t>COMPAÑIA ESCOLAR E INSTITUCIONAL TRANSGUACHALACAYAMBE S.A.</t>
  </si>
  <si>
    <t>Elvia Lamchimba</t>
  </si>
  <si>
    <t>0979549639</t>
  </si>
  <si>
    <t>elvia90lanchimba@outlook.com</t>
  </si>
  <si>
    <t>COMPANIAESCOLAREINSTITUCIONALTRANSGUACHALACAYAMBE</t>
  </si>
  <si>
    <t>EXPREG S.A.</t>
  </si>
  <si>
    <t>DANIS CARDENAS</t>
  </si>
  <si>
    <t>COMPRAS</t>
  </si>
  <si>
    <t>0996303682</t>
  </si>
  <si>
    <t>dancardenas@hotmail.com</t>
  </si>
  <si>
    <t>EXPREG</t>
  </si>
  <si>
    <t>COMPAÑÍA DE SERVICIO DE INSTALACIONES DE DUCTOS Y EQUIPOS DE CLIMATIZACION, INUSCACORP CIA. LTDA.</t>
  </si>
  <si>
    <t>GERANO USHCA</t>
  </si>
  <si>
    <t>096 271 6924</t>
  </si>
  <si>
    <t>ushca@hotmail.com</t>
  </si>
  <si>
    <t>COMPANIADESERVICIODEINSTALACIONESDEDUCTOSYEQUIPOSDEIMATIZACIONINUSCACORP</t>
  </si>
  <si>
    <t>Excelencia Corporativa</t>
  </si>
  <si>
    <t>Micky Armas</t>
  </si>
  <si>
    <t>gerente</t>
  </si>
  <si>
    <t>0997993701</t>
  </si>
  <si>
    <t>nikyarmas7@gmail.com</t>
  </si>
  <si>
    <t>EXCELENCIACORPORATIVA</t>
  </si>
  <si>
    <t>COMPAÑIA DE SEGURIDAD EMPRESARIAL Y CUSTODIA COSECUS CIA.LTDA.</t>
  </si>
  <si>
    <t>Angie Parrales</t>
  </si>
  <si>
    <t>Contadora</t>
  </si>
  <si>
    <t>(04)6018388</t>
  </si>
  <si>
    <t>seguridadcosecus@hotmail.com</t>
  </si>
  <si>
    <t>COMPANIADESEGURIDADEMPRESARIALYCUSTODIACOSECUS</t>
  </si>
  <si>
    <t>TRANSECUACARGAS S.A.</t>
  </si>
  <si>
    <t>Luis Antonio Lozano Lozano</t>
  </si>
  <si>
    <t>0986564646</t>
  </si>
  <si>
    <t>transecuacargas@gmail.com</t>
  </si>
  <si>
    <t>TRANSECUACARGAS</t>
  </si>
  <si>
    <t>FUMIGACIONES URBANAS DEL GUAYAS S.A.</t>
  </si>
  <si>
    <t>Angélica Freire</t>
  </si>
  <si>
    <t>Gerente Administrativo</t>
  </si>
  <si>
    <t>0992215013</t>
  </si>
  <si>
    <t>fumigsa.controlplagas@hotmail.com</t>
  </si>
  <si>
    <t>FUMIGACIONESURBANASDELGUAYAS</t>
  </si>
  <si>
    <t>MOLINA CONSTRUCCIONES MOLICONS CIA. LTDA.</t>
  </si>
  <si>
    <t>MARYLIN MOLINA</t>
  </si>
  <si>
    <t>062862571</t>
  </si>
  <si>
    <t>marilys18@hotmail.es</t>
  </si>
  <si>
    <t>Orellana</t>
  </si>
  <si>
    <t>MOLINACONSTRUCCIONESMOLICONS</t>
  </si>
  <si>
    <t>AGENCIA DE VIAJES TRAVEL EXPERIENCE VIAJECON S.A.</t>
  </si>
  <si>
    <t>José Rodríguez</t>
  </si>
  <si>
    <t>0980180920</t>
  </si>
  <si>
    <t>travelexperiencejlr@gmail.com</t>
  </si>
  <si>
    <t>AGENCIADEVIAJESTRAVELEXPERIENCEVIAJECON</t>
  </si>
  <si>
    <t>REPRESENTACIONES MEDICAS FARMADENT CORP CIA. LTDA.</t>
  </si>
  <si>
    <t>JAVIER PILOSO</t>
  </si>
  <si>
    <t>MARKETINK</t>
  </si>
  <si>
    <t>0990706884</t>
  </si>
  <si>
    <t>farmadentecuador@gmail.com</t>
  </si>
  <si>
    <t>REPRESENTACIONESMEDICASFARMADENTCORP</t>
  </si>
  <si>
    <t>INMOBILIARIA SENIOR SUITES SENIORCUMBAYA S.A.</t>
  </si>
  <si>
    <t>Juan Cevallos</t>
  </si>
  <si>
    <t>Gerente Financiero</t>
  </si>
  <si>
    <t>995423557</t>
  </si>
  <si>
    <t>contabilidad 1@grupoequinoccio.com</t>
  </si>
  <si>
    <t>L. Inmobiliarias</t>
  </si>
  <si>
    <t>INMOBILIARIASENIORSUITESSENIORCUMBAYA</t>
  </si>
  <si>
    <t>INVESTIGACION ASESORIA TECNICA INVATEC CIA LTDA</t>
  </si>
  <si>
    <t>JESSICA CABRERA</t>
  </si>
  <si>
    <t>JEFE DE TALENTO HUMANO</t>
  </si>
  <si>
    <t>0983368050</t>
  </si>
  <si>
    <t>invatec2015@outlook.ec</t>
  </si>
  <si>
    <t>INVESTIGACIONASESORIATECNICAINVATEC</t>
  </si>
  <si>
    <t>ITHORCITY S.A.</t>
  </si>
  <si>
    <t>KENIA TUMBACO</t>
  </si>
  <si>
    <t>042825117</t>
  </si>
  <si>
    <t>solucionsa@hotmail.com</t>
  </si>
  <si>
    <t>ITHORCITY</t>
  </si>
  <si>
    <t>Casa Pazmiño s.a</t>
  </si>
  <si>
    <t>JOSE LUIS PAZMIÑO   4:00</t>
  </si>
  <si>
    <t>GERENTE VENTAS</t>
  </si>
  <si>
    <t>09 9528-6785</t>
  </si>
  <si>
    <t>jlp1155@hotmail.com</t>
  </si>
  <si>
    <t>CASAPAZMINO</t>
  </si>
  <si>
    <t>EpikConsulting</t>
  </si>
  <si>
    <t>Geovani Padilla</t>
  </si>
  <si>
    <t>984579400</t>
  </si>
  <si>
    <t>ana.lopez@epikconsulting.com</t>
  </si>
  <si>
    <t>EPIKCONSULTING</t>
  </si>
  <si>
    <t>ECUATORIANA DE CONSTRUCCIONES AZMERCIA C.L.</t>
  </si>
  <si>
    <t>Sergio Azogues</t>
  </si>
  <si>
    <t>Representante</t>
  </si>
  <si>
    <t>0992986144</t>
  </si>
  <si>
    <t>sergio_azogues1175@hotmail.es</t>
  </si>
  <si>
    <t>Cotopaxi</t>
  </si>
  <si>
    <t>ECUATORIANADECONSTRUCCIONESAZMERCIA</t>
  </si>
  <si>
    <t>TECMEIN CIA.LTDA.</t>
  </si>
  <si>
    <t>Jeanina Martínez</t>
  </si>
  <si>
    <t>0984257680</t>
  </si>
  <si>
    <t>jm1712martinez@gmail.com</t>
  </si>
  <si>
    <t>TECMEIN</t>
  </si>
  <si>
    <t>IMPRENTA ANDRADE</t>
  </si>
  <si>
    <t>Miguel Andrade</t>
  </si>
  <si>
    <t>0999589465</t>
  </si>
  <si>
    <t>imprentaandrade@andinanet.net</t>
  </si>
  <si>
    <t>IMPRENTAANDRADE</t>
  </si>
  <si>
    <t>LLANTAMOTORS</t>
  </si>
  <si>
    <t>Byron Silva</t>
  </si>
  <si>
    <t>Jefe Comercial</t>
  </si>
  <si>
    <t>0997525759</t>
  </si>
  <si>
    <t>byronasilva89@gmail.com</t>
  </si>
  <si>
    <t>IMPORTGUAU S.A.</t>
  </si>
  <si>
    <t>DIEGO PULLA</t>
  </si>
  <si>
    <t>0996024948</t>
  </si>
  <si>
    <t>diegopullesbpm@gmail.com</t>
  </si>
  <si>
    <t>N. Servicios administrativos</t>
  </si>
  <si>
    <t>IMPORTGUAU</t>
  </si>
  <si>
    <t>VASQUEZ GROUP</t>
  </si>
  <si>
    <t>Wilson Vásquez</t>
  </si>
  <si>
    <t>0990864550</t>
  </si>
  <si>
    <t>whvasquezx@gmail.om</t>
  </si>
  <si>
    <t>VASQUEZGROUP</t>
  </si>
  <si>
    <t>PARRIART CIA. LTDA.</t>
  </si>
  <si>
    <t>ALEJANDRO YANEZ</t>
  </si>
  <si>
    <t>ADMINISTRADOR</t>
  </si>
  <si>
    <t>026008607</t>
  </si>
  <si>
    <t>info@elbodegonargentino.com</t>
  </si>
  <si>
    <t>PARRIART</t>
  </si>
  <si>
    <t>TECAVAN S.A. TECNOLOGIAS AVANZADAS Y PROYECTOS</t>
  </si>
  <si>
    <t>CESAR SINNA</t>
  </si>
  <si>
    <t>0999818255</t>
  </si>
  <si>
    <t>cesarcinna@tecavan.com</t>
  </si>
  <si>
    <t>TECAVANTECNOLOGIASAVANZADASYPROYECTOS</t>
  </si>
  <si>
    <t>GPG SERVICES S.A.</t>
  </si>
  <si>
    <t>Allly Palencia</t>
  </si>
  <si>
    <t>0999954690</t>
  </si>
  <si>
    <t>alllypalencia@gpgservicesec.com</t>
  </si>
  <si>
    <t>GPGSERVICES</t>
  </si>
  <si>
    <t>CORPORACION CAPACITACIONES CONSULTORIAS EMPRENDIM CORCPCECONSA CIA.LTDA.</t>
  </si>
  <si>
    <t>Vicente Calderón</t>
  </si>
  <si>
    <t>0993541499</t>
  </si>
  <si>
    <t>vicencalder@yahoo.es</t>
  </si>
  <si>
    <t>P. Educación</t>
  </si>
  <si>
    <t>CORPORACIONPACITACIONESCONSULTORIASEMPRENDIMCORCPCECONSA</t>
  </si>
  <si>
    <t>Doppler</t>
  </si>
  <si>
    <t>Ismael Castillo</t>
  </si>
  <si>
    <t>COUNTRY MANAGER</t>
  </si>
  <si>
    <t>0 980804963</t>
  </si>
  <si>
    <t>icastillo@fromdoppler.com</t>
  </si>
  <si>
    <t>DOPPLER</t>
  </si>
  <si>
    <t>COMPAÑIA DE TRANSPORTE PESADO DE MANTA S.A. COMTRANSPEMAN</t>
  </si>
  <si>
    <t>VICTOR CEVALLOS</t>
  </si>
  <si>
    <t>0986603589</t>
  </si>
  <si>
    <t>felisicimo1@hotmail.com</t>
  </si>
  <si>
    <t>COMPANIADETRANSPORTEPESADODEMANTACOMTRANSPEMAN</t>
  </si>
  <si>
    <t>AGRICOLA FERGAIBORE S.A.</t>
  </si>
  <si>
    <t>Ángel Gaibor</t>
  </si>
  <si>
    <t>0982820124</t>
  </si>
  <si>
    <t>angelgaibor@hotmail.com</t>
  </si>
  <si>
    <t>A. Agricultura</t>
  </si>
  <si>
    <t>AGRICOLAFERGAIBORE</t>
  </si>
  <si>
    <t>MMONITOREO INTELIGENTE MONITEL CIA. LTDA.</t>
  </si>
  <si>
    <t>CARLOS VERA</t>
  </si>
  <si>
    <t>MONITOREO</t>
  </si>
  <si>
    <t>0979442762</t>
  </si>
  <si>
    <t>central@sudacermonitor.com</t>
  </si>
  <si>
    <t>MMONITOREOINTELIGENTEMONITEL</t>
  </si>
  <si>
    <t>CONTABILESA S.A.</t>
  </si>
  <si>
    <t>RUBEN CALDERON</t>
  </si>
  <si>
    <t>0992837712</t>
  </si>
  <si>
    <t>rcalderon@contabilesa.com</t>
  </si>
  <si>
    <t>K. Finanzas</t>
  </si>
  <si>
    <t>CONTABILESA</t>
  </si>
  <si>
    <t>COMPAÑIA FORMITEC</t>
  </si>
  <si>
    <t>TERESA MARTINEZ</t>
  </si>
  <si>
    <t>FACTURACION</t>
  </si>
  <si>
    <t>042136201</t>
  </si>
  <si>
    <t>administracion@formitec.com</t>
  </si>
  <si>
    <t>COMPANIAFORMITEC</t>
  </si>
  <si>
    <t>ATRILSA, ASESORIA TRIBUTARIA Y LEGAL S.A.</t>
  </si>
  <si>
    <t>Marinana Ulloa</t>
  </si>
  <si>
    <t>43712860</t>
  </si>
  <si>
    <t>fjimenez@ecuadortaxcompany.com</t>
  </si>
  <si>
    <t>ATRILSAASESORIATRIBUTARIAYLEGAL</t>
  </si>
  <si>
    <t>EXCAVACIONESMURILLO S.A.</t>
  </si>
  <si>
    <t>Carla Salazar</t>
  </si>
  <si>
    <t>0969153413</t>
  </si>
  <si>
    <t>mireya_car09@hotmail.com</t>
  </si>
  <si>
    <t>Zamora Chinchipe</t>
  </si>
  <si>
    <t>EXCAVACIONESMURILLO</t>
  </si>
  <si>
    <t>COMERCIAL FERRETERO GUALOTO CIA. LTDA.</t>
  </si>
  <si>
    <t>NANCY GUALOTO</t>
  </si>
  <si>
    <t>022886576</t>
  </si>
  <si>
    <t>alexani2407@hotmail.com</t>
  </si>
  <si>
    <t>COMERCIALFERRETEROGUALOTO</t>
  </si>
  <si>
    <t>ARTGRAPHICS S.A.</t>
  </si>
  <si>
    <t>DIEGO LEON</t>
  </si>
  <si>
    <t>0999232844</t>
  </si>
  <si>
    <t>info@eventosart.com</t>
  </si>
  <si>
    <t>ARTGRAPHICS</t>
  </si>
  <si>
    <t>WESTCON CORPORATION ECUADOR WCE CIA.LTDA.</t>
  </si>
  <si>
    <t>Iveth Vanegas</t>
  </si>
  <si>
    <t>0983078379</t>
  </si>
  <si>
    <t>ivethv@synnex.com</t>
  </si>
  <si>
    <t>WESTCONCORPORATIONECUADORWCE</t>
  </si>
  <si>
    <t>ELECTRONICA Y TELECOMUNICACIONES NETWORKS EYTNETWORKS S.A.</t>
  </si>
  <si>
    <t>ALICIA NUÑEZ</t>
  </si>
  <si>
    <t>042750183</t>
  </si>
  <si>
    <t>alicianunez0152@gmail.com</t>
  </si>
  <si>
    <t>ELECTRONICAYTELECOMUNICACIONESNETWORKSEYTNETWORKS</t>
  </si>
  <si>
    <t>Grupo Mas</t>
  </si>
  <si>
    <t>Xavier Merino</t>
  </si>
  <si>
    <t>GERENTE DE PRODUCCION</t>
  </si>
  <si>
    <t>09 99468076</t>
  </si>
  <si>
    <t>xmerino@grupomas.com</t>
  </si>
  <si>
    <t>GRUPOMAS</t>
  </si>
  <si>
    <t>Interpro</t>
  </si>
  <si>
    <t>Doris Crespo</t>
  </si>
  <si>
    <t>099645 6562</t>
  </si>
  <si>
    <t>info@interpro.ec</t>
  </si>
  <si>
    <t>INTERPRO</t>
  </si>
  <si>
    <t>RADIO ZARACAY FMZARACAY C. A.</t>
  </si>
  <si>
    <t>LIZETH QUICHAMBA</t>
  </si>
  <si>
    <t>auxiliar contable</t>
  </si>
  <si>
    <t>023836400</t>
  </si>
  <si>
    <t>gcsd@zaracayradio.com</t>
  </si>
  <si>
    <t>Santo Domingo de los Tsáchilasn</t>
  </si>
  <si>
    <t>RADIOZARACAYFMZARACAY</t>
  </si>
  <si>
    <t>ACCOUNTUM S.A.</t>
  </si>
  <si>
    <t>Susana Egas</t>
  </si>
  <si>
    <t>Coordinadora Contabilidad</t>
  </si>
  <si>
    <t>0997253731</t>
  </si>
  <si>
    <t>administrativo@mooretax.ec</t>
  </si>
  <si>
    <t>ACCOUNTUM</t>
  </si>
  <si>
    <t>JrTec S.A.S</t>
  </si>
  <si>
    <t>JONATAHN VARGAS</t>
  </si>
  <si>
    <t>0979191234</t>
  </si>
  <si>
    <t>jonathanvargas@jrtec.io</t>
  </si>
  <si>
    <t>JRTECS</t>
  </si>
  <si>
    <t>Kyrios Technologies</t>
  </si>
  <si>
    <t>Luis Morales</t>
  </si>
  <si>
    <t>Director comercial</t>
  </si>
  <si>
    <t>0995142505</t>
  </si>
  <si>
    <t>lalmeida@kyrios.ec</t>
  </si>
  <si>
    <t>KYRIOSTECHNOLOGIES</t>
  </si>
  <si>
    <t>COMPAÑIA DE SEGURIDAD AYALA ESPINOZA RAGESEG CIA. LTDA.</t>
  </si>
  <si>
    <t>Jorge Angamarca</t>
  </si>
  <si>
    <t>Administrativo</t>
  </si>
  <si>
    <t>0998837358</t>
  </si>
  <si>
    <t>gerencia@segpromex.com.ec</t>
  </si>
  <si>
    <t>COMPANIADESEGURIDADAYALAESPINOZARAGESEG</t>
  </si>
  <si>
    <t>ARRECIFE S.A. ARRECIFESA</t>
  </si>
  <si>
    <t>NELY CEDEÑO</t>
  </si>
  <si>
    <t>COBRANZAS</t>
  </si>
  <si>
    <t>042888293</t>
  </si>
  <si>
    <t>ncedenotraves@gmail.com</t>
  </si>
  <si>
    <t>Santa Elena</t>
  </si>
  <si>
    <t>ARRECIFEARRECIFESA</t>
  </si>
  <si>
    <t>Grillo Negro</t>
  </si>
  <si>
    <t>Israel Rodriguez</t>
  </si>
  <si>
    <t>Director</t>
  </si>
  <si>
    <t>0984624266</t>
  </si>
  <si>
    <t>director@grillonegro.com</t>
  </si>
  <si>
    <t>GRILLONEGRO</t>
  </si>
  <si>
    <t>SOLUCIONES DE TECNOLOGIA SIPBOX S.A.</t>
  </si>
  <si>
    <t>José Dávalos</t>
  </si>
  <si>
    <t>0996083041</t>
  </si>
  <si>
    <t>jose.davalos@fipvox.es</t>
  </si>
  <si>
    <t>SOLUCIONESDETECNOLOGIASIPBOX</t>
  </si>
  <si>
    <t>EL FRIGO DE MI BARRIO</t>
  </si>
  <si>
    <t>Amparo Rivera</t>
  </si>
  <si>
    <t>0995489691</t>
  </si>
  <si>
    <t>amparoprq@hotmail.com</t>
  </si>
  <si>
    <t>ELFRIGODEMIBARRIO</t>
  </si>
  <si>
    <t>ECO RECICLAJE QUITO</t>
  </si>
  <si>
    <t>Gonzalo Naguana</t>
  </si>
  <si>
    <t>Director de Compras</t>
  </si>
  <si>
    <t>0995798394</t>
  </si>
  <si>
    <t>info@ecoreciclajequito.com.ec</t>
  </si>
  <si>
    <t>ECORECICLAJEQUITO</t>
  </si>
  <si>
    <t>AGROAMBIENTE</t>
  </si>
  <si>
    <t>Alexander Zurita</t>
  </si>
  <si>
    <t>Investigador Principal</t>
  </si>
  <si>
    <t>0980432096</t>
  </si>
  <si>
    <t>alexanderzurita@agroambiente.com.ec</t>
  </si>
  <si>
    <t>THE INCA GUEST HOUSE</t>
  </si>
  <si>
    <t>Efren Ortíz</t>
  </si>
  <si>
    <t>0990572752</t>
  </si>
  <si>
    <t>incaguesthouse@gmail.com</t>
  </si>
  <si>
    <t>THEINCAGUESTHOUSE</t>
  </si>
  <si>
    <t>PLANOBRALY S.A.</t>
  </si>
  <si>
    <t>MARYURI MOREIRA</t>
  </si>
  <si>
    <t>042820353</t>
  </si>
  <si>
    <t>dismartin1@yahoo.com</t>
  </si>
  <si>
    <t>PLANOBRALY</t>
  </si>
  <si>
    <t>UNIVERSAL QUIMICA DEL ECUADOR S.A. BRAQUIM</t>
  </si>
  <si>
    <t>CLAUDIO PADILLA</t>
  </si>
  <si>
    <t>OPERADOR</t>
  </si>
  <si>
    <t>0991234282</t>
  </si>
  <si>
    <t>consulgroup.tt@hotmail.com</t>
  </si>
  <si>
    <t>UNIVERSALQUIMICADELECUADORBRAQUIM</t>
  </si>
  <si>
    <t>CARTOLAB CIA. LTDA.</t>
  </si>
  <si>
    <t>DANIELA IDROBO</t>
  </si>
  <si>
    <t>ASISTENTE DE GERENCIA</t>
  </si>
  <si>
    <t>074034895</t>
  </si>
  <si>
    <t>info@cartolab.com.ec</t>
  </si>
  <si>
    <t>CARTOLAB</t>
  </si>
  <si>
    <t>Latinus</t>
  </si>
  <si>
    <t>HENRY MARTINEZ</t>
  </si>
  <si>
    <t>DIRECTOR</t>
  </si>
  <si>
    <t>023949470</t>
  </si>
  <si>
    <t>HENRYMARTINEZ@LATINUS.NET</t>
  </si>
  <si>
    <t>LATINUS</t>
  </si>
  <si>
    <t>GRANJA AVICOLA DEL PACIFICO AVIPACIFIC S.A.</t>
  </si>
  <si>
    <t>MAORI CHANCAI</t>
  </si>
  <si>
    <t>AUXILIAR CONTABLE</t>
  </si>
  <si>
    <t>042658077</t>
  </si>
  <si>
    <t>maoly.chancay@impalcasa.com</t>
  </si>
  <si>
    <t>GRANJAAVICOLADELPACIFICOAVIPACIFIC</t>
  </si>
  <si>
    <t>BUSINESS TECHNOLOGY &amp; CONSULTING BUSITECHCO S.A.</t>
  </si>
  <si>
    <t>Darwin Merchan</t>
  </si>
  <si>
    <t>Gerente general</t>
  </si>
  <si>
    <t>0997569570</t>
  </si>
  <si>
    <t>darwin.merchan@btconsulting</t>
  </si>
  <si>
    <t>BUSINESSTECHNOLOGYCONSULTINGBUSITECHCO</t>
  </si>
  <si>
    <t>Digital Strategy</t>
  </si>
  <si>
    <t>Fernando Medina</t>
  </si>
  <si>
    <t>0984058129</t>
  </si>
  <si>
    <t>info@digitalstrategy.com.ec</t>
  </si>
  <si>
    <t>DIGITALSTRATEGY</t>
  </si>
  <si>
    <t>CARNICERIA LA VACA LOLA</t>
  </si>
  <si>
    <t>Pamela Quishpe</t>
  </si>
  <si>
    <t>0960562648</t>
  </si>
  <si>
    <t>pamac@gmail.com</t>
  </si>
  <si>
    <t>CARNICERIALAVACALOLA</t>
  </si>
  <si>
    <t>METROLOGOS ASOCIADOS DEL ECUADOR COMPAÑIA DE CALIBRACION METASDELECUADOR CIA.LTDA.</t>
  </si>
  <si>
    <t>Oscar Tipán</t>
  </si>
  <si>
    <t>0969744482</t>
  </si>
  <si>
    <t>gerencia@calibraciones_metas.com</t>
  </si>
  <si>
    <t>METROLOGOSASOCIADOSDELECUADORCOMPANIADELIBRACIONMETASDELECUADOR</t>
  </si>
  <si>
    <t>REFACEM CIA. LTDA.</t>
  </si>
  <si>
    <t>EVER COLAS</t>
  </si>
  <si>
    <t>0997604494</t>
  </si>
  <si>
    <t>evercolas@yahoo.com</t>
  </si>
  <si>
    <t>REFACEM</t>
  </si>
  <si>
    <t>Inveligent</t>
  </si>
  <si>
    <t>Farzín Ashraghi</t>
  </si>
  <si>
    <t>0999833860</t>
  </si>
  <si>
    <t>farzin@inveligent.com</t>
  </si>
  <si>
    <t>INVELIGENT</t>
  </si>
  <si>
    <t>CASA DE HOSPEDAJE EL TORERO</t>
  </si>
  <si>
    <t>Edgar Peñaherrera</t>
  </si>
  <si>
    <t>0995613777</t>
  </si>
  <si>
    <t>toreroec73@gmail.com</t>
  </si>
  <si>
    <t>CASADEHOSPEDAJEELTORERO</t>
  </si>
  <si>
    <t>GASTIP S.A.</t>
  </si>
  <si>
    <t>RUTH VERA</t>
  </si>
  <si>
    <t>0985717539</t>
  </si>
  <si>
    <t>ruthh_vera@hotmail.com</t>
  </si>
  <si>
    <t>GASTIP</t>
  </si>
  <si>
    <t>TECNICENTRO AUTOMOTRIZ TECNOCAR AUTOMOTRIZ-TECNOCAR S.A.</t>
  </si>
  <si>
    <t>Mónica Vargas</t>
  </si>
  <si>
    <t>0983226604</t>
  </si>
  <si>
    <t>mv.tecnoc@hotmail.com</t>
  </si>
  <si>
    <t>TECNICENTROAUTOMOTRIZTECNOCARAUTOMOTRIZTECNOCAR</t>
  </si>
  <si>
    <t>INVESTCOMPANY S.A.</t>
  </si>
  <si>
    <t>JORGE VIERA</t>
  </si>
  <si>
    <t>CALIDAD</t>
  </si>
  <si>
    <t>0987056977</t>
  </si>
  <si>
    <t>jorgevierac@yahoo.com</t>
  </si>
  <si>
    <t>INVESTCOMPANY</t>
  </si>
  <si>
    <t>EREDEINGENIERIA CIA.LTDA.</t>
  </si>
  <si>
    <t>Gabriel Duque</t>
  </si>
  <si>
    <t>Gerente de proyectos</t>
  </si>
  <si>
    <t>0985888488</t>
  </si>
  <si>
    <t>jgduque@eredeingnieria.com</t>
  </si>
  <si>
    <t>EREDEINGENIERIA</t>
  </si>
  <si>
    <t>ECUARESORTS S.A.</t>
  </si>
  <si>
    <t>Jorge Serrano</t>
  </si>
  <si>
    <t>0968108020</t>
  </si>
  <si>
    <t>gerenciaecoinneecuador@gmail.com</t>
  </si>
  <si>
    <t>ECUARESORTS</t>
  </si>
  <si>
    <t>ONGS Y EMPRESAS</t>
  </si>
  <si>
    <t>Juan Meza</t>
  </si>
  <si>
    <t>Asesor Jurídico</t>
  </si>
  <si>
    <t>0997788823</t>
  </si>
  <si>
    <t>ongs.empresas@gmail.com</t>
  </si>
  <si>
    <t>ONGSYEMPRESAS</t>
  </si>
  <si>
    <t>CARNEGIE RIDGE RESOURCES S.A.</t>
  </si>
  <si>
    <t>Jessica Cabezas</t>
  </si>
  <si>
    <t>Asistente Contable</t>
  </si>
  <si>
    <t>0992654737</t>
  </si>
  <si>
    <t>jcabezas@solgoldecuador.com</t>
  </si>
  <si>
    <t>CARNEGIERIDGERESOURCES</t>
  </si>
  <si>
    <t>DISTRIBUIDORA DIRECTA DE EQUIPOS MEDICOS DIRECTMEDICAL S.A.</t>
  </si>
  <si>
    <t>Lizeth Panchi</t>
  </si>
  <si>
    <t>Administrativa</t>
  </si>
  <si>
    <t>022455387</t>
  </si>
  <si>
    <t>adminis@medical.com.ec</t>
  </si>
  <si>
    <t>DISTRIBUIDORADIRECTADEEQUIPOSMEDICOSDIRECTMEDICAL</t>
  </si>
  <si>
    <t>CIENCIA DE DATOS ECUADOR</t>
  </si>
  <si>
    <t>Anderson Castro</t>
  </si>
  <si>
    <t>Analista De Datos</t>
  </si>
  <si>
    <t>0996149457</t>
  </si>
  <si>
    <t>info@cienciadedatosec.com</t>
  </si>
  <si>
    <t>CIENCIADEDATOSECUADOR</t>
  </si>
  <si>
    <t>IMPARSEHIDRAULICA CIA.LTDA.</t>
  </si>
  <si>
    <t>William VillacÍs</t>
  </si>
  <si>
    <t>Gerencia</t>
  </si>
  <si>
    <t>0982549130</t>
  </si>
  <si>
    <t>imparse-hidraulica@hotmail.com</t>
  </si>
  <si>
    <t>IMPARSEHIDRAULICA</t>
  </si>
  <si>
    <t>PROTEGUARVA CIA LTDA</t>
  </si>
  <si>
    <t>Milton Ortíz</t>
  </si>
  <si>
    <t>Coordinador de Operaciones</t>
  </si>
  <si>
    <t>0995667928</t>
  </si>
  <si>
    <t>coordinadorops@proteguarva.com</t>
  </si>
  <si>
    <t>PROTEGUARVA</t>
  </si>
  <si>
    <t>EXCABIO C. LTDA.</t>
  </si>
  <si>
    <t>JENNIFER DIAZ</t>
  </si>
  <si>
    <t>AUXILIAR ADMINISTRATIVA</t>
  </si>
  <si>
    <t>072996684</t>
  </si>
  <si>
    <t>jenidiaz@hotmail.com</t>
  </si>
  <si>
    <t>El Oro</t>
  </si>
  <si>
    <t>EXCABIO</t>
  </si>
  <si>
    <t>HOTEL CORONEL</t>
  </si>
  <si>
    <t>Victor Coronel</t>
  </si>
  <si>
    <t>0997254417</t>
  </si>
  <si>
    <t>gerencia@hotelcoronel.com</t>
  </si>
  <si>
    <t>HOTELCORONEL</t>
  </si>
  <si>
    <t>CENDOG CIA.LTDA.</t>
  </si>
  <si>
    <t>Leonardo Bernal</t>
  </si>
  <si>
    <t>Contador</t>
  </si>
  <si>
    <t>0981071414</t>
  </si>
  <si>
    <t>leonrdbernalp@hotmail.com</t>
  </si>
  <si>
    <t>CENDOG</t>
  </si>
  <si>
    <t>ARTE EN TECA S.A.</t>
  </si>
  <si>
    <t>Jean Pierre Malet</t>
  </si>
  <si>
    <t>Ejecutivo</t>
  </si>
  <si>
    <t>0991052503</t>
  </si>
  <si>
    <t>contacto@arteenteca.com</t>
  </si>
  <si>
    <t>ARTEENTECA</t>
  </si>
  <si>
    <t>PAPELERIA DISPAL</t>
  </si>
  <si>
    <t>Segundo Paltán</t>
  </si>
  <si>
    <t>0989891084</t>
  </si>
  <si>
    <t>bypdispal@gmail.com</t>
  </si>
  <si>
    <t>PAPELERIADISPAL</t>
  </si>
  <si>
    <t>DOMINTEK S.A.</t>
  </si>
  <si>
    <t>Monica Barrientos</t>
  </si>
  <si>
    <t>0987329913</t>
  </si>
  <si>
    <t>gerencia@domintek.com</t>
  </si>
  <si>
    <t>DOMINTEK</t>
  </si>
  <si>
    <t>ZARAVISION TV ZARAVISION-TV C.A.</t>
  </si>
  <si>
    <t>SOFIA VELASTEGUI</t>
  </si>
  <si>
    <t>022755555</t>
  </si>
  <si>
    <t>zaracaytvcanal5@gmail.com</t>
  </si>
  <si>
    <t>ZARAVISIONTVZARAVISIONTV</t>
  </si>
  <si>
    <t>ALLPABAMBU S.A.</t>
  </si>
  <si>
    <t>GERMAN VILLAREAL</t>
  </si>
  <si>
    <t>099-938-5335</t>
  </si>
  <si>
    <t>allpabambu@gmail.com</t>
  </si>
  <si>
    <t>ALLPABAMBU</t>
  </si>
  <si>
    <t>TRANSPORTE PESADO PEREZ VALLADARES PERVALLTRANS S.A.</t>
  </si>
  <si>
    <t>Miguel Abril</t>
  </si>
  <si>
    <t>0980114134</t>
  </si>
  <si>
    <t>gac208@hotmail.es</t>
  </si>
  <si>
    <t>TRANSPORTEPESADOPEREZVALLADARESPERVALLTRANS</t>
  </si>
  <si>
    <t>GRUPO VARGAS CHILE CIA. LTDA.</t>
  </si>
  <si>
    <t>JAQUELINE LUCERO</t>
  </si>
  <si>
    <t>032262921</t>
  </si>
  <si>
    <t>jlucero@hotmail.com</t>
  </si>
  <si>
    <t>GRUPOVARGASCHILE</t>
  </si>
  <si>
    <t>VIGILANCIA CUSTODIA Y SEGURIDAD VICUSECURITY CIA.LTDA.</t>
  </si>
  <si>
    <t>Julio Flores</t>
  </si>
  <si>
    <t>Representante Legal</t>
  </si>
  <si>
    <t>0999612311</t>
  </si>
  <si>
    <t>jflores@hilarykan.com.ec</t>
  </si>
  <si>
    <t>VIGILANCIACUSTODIAYSEGURIDADVICUSECURITY</t>
  </si>
  <si>
    <t>ERCUHOLDING S.A.</t>
  </si>
  <si>
    <t>Víctor Calderón</t>
  </si>
  <si>
    <t>0993925597</t>
  </si>
  <si>
    <t>vhcalderonv@gmail.com</t>
  </si>
  <si>
    <t>ERCUHOLDING</t>
  </si>
  <si>
    <t>SISTEMA LOGÍSTICO VEHICULAR SISLOGVEH S.A.</t>
  </si>
  <si>
    <t>Jairo Erazo</t>
  </si>
  <si>
    <t>Presidente de la compañía</t>
  </si>
  <si>
    <t>0991505014</t>
  </si>
  <si>
    <t>jairoerazoec@gmail.com</t>
  </si>
  <si>
    <t>Carchi</t>
  </si>
  <si>
    <t>SISTEMALOGISTICOVEHICULARSISLOGVEH</t>
  </si>
  <si>
    <t>PECU S.A.</t>
  </si>
  <si>
    <t>Ernesto Ordóñez</t>
  </si>
  <si>
    <t>0990847421</t>
  </si>
  <si>
    <t>eordonez66@gmail.com</t>
  </si>
  <si>
    <t>PECU</t>
  </si>
  <si>
    <t>INDUSTRIA MCMGRINEC S.A.</t>
  </si>
  <si>
    <t>EDISON MONTOYA</t>
  </si>
  <si>
    <t>0998740184</t>
  </si>
  <si>
    <t>inmontoya@grinnecsa.com</t>
  </si>
  <si>
    <t>INDUSTRIAMCMGRINEC</t>
  </si>
  <si>
    <t>GREEN WISE CONSULTING GWC CIA.LTDA.</t>
  </si>
  <si>
    <t>Santiago Lasso</t>
  </si>
  <si>
    <t>0983885902</t>
  </si>
  <si>
    <t>santiagolasso1@gmail.com</t>
  </si>
  <si>
    <t>GREENWISECONSULTINGGWC</t>
  </si>
  <si>
    <t>ZEMOS LED SOUTH AMERICA S.A. ZEMLEDSOUTH</t>
  </si>
  <si>
    <t>NICOLAS CORTA</t>
  </si>
  <si>
    <t>099 104 7765</t>
  </si>
  <si>
    <t>gerencia@disadm.com</t>
  </si>
  <si>
    <t>ZEMOSLEDSOUTHAMERICAZEMLEDSOUTH</t>
  </si>
  <si>
    <t>VIAJES Y DESTINOS TV TRAVEL DESTV CIA. LTDA.</t>
  </si>
  <si>
    <t>CAROLINA OLMEDO</t>
  </si>
  <si>
    <t>CONTABILIDAD</t>
  </si>
  <si>
    <t>0991310391</t>
  </si>
  <si>
    <t>contabilidad@viajesydestinos.ec</t>
  </si>
  <si>
    <t>VIAJESYDESTINOSTVTRAVELDESTV</t>
  </si>
  <si>
    <t>Bou company</t>
  </si>
  <si>
    <t>ALEXIS MARTINEZ</t>
  </si>
  <si>
    <t>0987936913</t>
  </si>
  <si>
    <t>alexis@boucompany.com</t>
  </si>
  <si>
    <t>BOUCOMPANY</t>
  </si>
  <si>
    <t>LA BAHÍA ECUADOR ''TIENDAONLINE'' S.A.</t>
  </si>
  <si>
    <t>Mario Utierrez</t>
  </si>
  <si>
    <t>0993895152</t>
  </si>
  <si>
    <t>mario_utierrez@hotmail.com</t>
  </si>
  <si>
    <t>LABAHIAECUADORTIENDAONLINE</t>
  </si>
  <si>
    <t>ALMANETAX S.A.</t>
  </si>
  <si>
    <t>LUIS MARQUES</t>
  </si>
  <si>
    <t>042791177</t>
  </si>
  <si>
    <t>marquessalasluis@gmail.com</t>
  </si>
  <si>
    <t>ALMANETAX</t>
  </si>
  <si>
    <t>ZAZAPRINT S.A.</t>
  </si>
  <si>
    <t>KAREN NAREA</t>
  </si>
  <si>
    <t>RECEPCION</t>
  </si>
  <si>
    <t>042936070</t>
  </si>
  <si>
    <t>KNAREA@ZAZAPRINT.COM</t>
  </si>
  <si>
    <t>ZAZAPRINT</t>
  </si>
  <si>
    <t>INDUSTRIA LATINOAMERICANA DE REPUESTOS LATINREP S.A.</t>
  </si>
  <si>
    <t>DAVID CHICAIZA</t>
  </si>
  <si>
    <t>0990369954</t>
  </si>
  <si>
    <t>uhfe@latinred.ec</t>
  </si>
  <si>
    <t>INDUSTRIALATINOAMERICANADEREPUESTOSLATINREP</t>
  </si>
  <si>
    <t>NAVE CATERING SERVICE</t>
  </si>
  <si>
    <t>Francisco Narváez</t>
  </si>
  <si>
    <t>0987873023</t>
  </si>
  <si>
    <t>nave_cdai@hotmail.com</t>
  </si>
  <si>
    <t>NAVETERINGSERVICE</t>
  </si>
  <si>
    <t>COMERCIALIZADORA AGRICOLA - INDUSTRIAL DE ARROZ HERMANOS LOPEZ SOCIEDAD ANONIMA - COHERLO</t>
  </si>
  <si>
    <t>HECTOR LOPEZ</t>
  </si>
  <si>
    <t>0993683715</t>
  </si>
  <si>
    <t>hecglo_206@hotmail.com</t>
  </si>
  <si>
    <t>COMERCIALIZADORAAGRICOLAINDUSTRIALDEARROZHERMANOSLOPEZSOCIEDADANONIMACOHERLO</t>
  </si>
  <si>
    <t>ESTRATEK</t>
  </si>
  <si>
    <t>Jaime Lozada</t>
  </si>
  <si>
    <t>0984300303</t>
  </si>
  <si>
    <t>info@estratek.ec</t>
  </si>
  <si>
    <t>SORACOM S.A.</t>
  </si>
  <si>
    <t>Lenin Chacua</t>
  </si>
  <si>
    <t>0968954695</t>
  </si>
  <si>
    <t>lchacua@gruposoracom.com</t>
  </si>
  <si>
    <t>SORACOM</t>
  </si>
  <si>
    <t>Caefyc</t>
  </si>
  <si>
    <t>José Almeida</t>
  </si>
  <si>
    <t>administración</t>
  </si>
  <si>
    <t>0992585615</t>
  </si>
  <si>
    <t>gerencia@caefyc-ec.com</t>
  </si>
  <si>
    <t>CAEFYC</t>
  </si>
  <si>
    <t>MONUMENTAL COMUNICACIONES MONUCOM CIA. LTDA.</t>
  </si>
  <si>
    <t>DAVID MORALES</t>
  </si>
  <si>
    <t>DIRECTOR TECNICO</t>
  </si>
  <si>
    <t>0996721551</t>
  </si>
  <si>
    <t>davidmorales.megatv@gmail.com</t>
  </si>
  <si>
    <t>MONUMENTALCOMUNICACIONESMONUCOM</t>
  </si>
  <si>
    <t>FALOT S.A.</t>
  </si>
  <si>
    <t>Kelly Alarcon</t>
  </si>
  <si>
    <t>TALENTO HUMANO</t>
  </si>
  <si>
    <t>0994692820</t>
  </si>
  <si>
    <t>kalarcon@pronobis.ec</t>
  </si>
  <si>
    <t>FALOT</t>
  </si>
  <si>
    <t>PAGINAS AMARILLAS ESPECIALIZADAS</t>
  </si>
  <si>
    <t>José Torres</t>
  </si>
  <si>
    <t>0979123623</t>
  </si>
  <si>
    <t>jmt6729@gmail.com</t>
  </si>
  <si>
    <t>PAGINASAMARILLASESPECIALIZADAS</t>
  </si>
  <si>
    <t>SERVICIOS DE COMUNICACION RADPRINT S.A.</t>
  </si>
  <si>
    <t>GERMAN JARAMILLO</t>
  </si>
  <si>
    <t>0999430315</t>
  </si>
  <si>
    <t>germanjara@hotmail.com</t>
  </si>
  <si>
    <t>Chimborazo</t>
  </si>
  <si>
    <t>SERVICIOSDECOMUNICACIONRADPRINT</t>
  </si>
  <si>
    <t>GUIDE GALÁPAGOS</t>
  </si>
  <si>
    <t>Alejandro Jácome</t>
  </si>
  <si>
    <t>0998734255</t>
  </si>
  <si>
    <t>info@guideecuador.com</t>
  </si>
  <si>
    <t>GUIDEGALAPAGOS</t>
  </si>
  <si>
    <t>'IMORME S.A.''</t>
  </si>
  <si>
    <t>ANDRES SOLORZANO</t>
  </si>
  <si>
    <t>0992948233</t>
  </si>
  <si>
    <t>andres_solorzano54@hotmail.com</t>
  </si>
  <si>
    <t>IMORME</t>
  </si>
  <si>
    <t>ALFA EMPRESAS</t>
  </si>
  <si>
    <t>Alex Castillo</t>
  </si>
  <si>
    <t>0987475099</t>
  </si>
  <si>
    <t>alfaempresas@alfaempresas.com</t>
  </si>
  <si>
    <t>ALFAEMPRESAS</t>
  </si>
  <si>
    <t>RIOBRENT S.A.</t>
  </si>
  <si>
    <t>MARCELO INZQUIERDO</t>
  </si>
  <si>
    <t>OPERARIO</t>
  </si>
  <si>
    <t>0992161517</t>
  </si>
  <si>
    <t>marcelo_izquierdo@hotmail.com</t>
  </si>
  <si>
    <t>RIOBRENT</t>
  </si>
  <si>
    <t>SISTEMA DE RADIODIFUSION AMAZONICA SIDERAMA S.A.</t>
  </si>
  <si>
    <t>JAIME CUSTODIO</t>
  </si>
  <si>
    <t>032411712</t>
  </si>
  <si>
    <t>RT@culturaquito.com</t>
  </si>
  <si>
    <t>SISTEMADERADIODIFUSIONAMAZONICASIDERAMA</t>
  </si>
  <si>
    <t>MAINTRONIC</t>
  </si>
  <si>
    <t>Miguel Ángel Pino</t>
  </si>
  <si>
    <t>0999796375</t>
  </si>
  <si>
    <t>miguel.pino@maintronic.com.ec</t>
  </si>
  <si>
    <t>PATRICIO RODRIGUES</t>
  </si>
  <si>
    <t>COMUNICADOR</t>
  </si>
  <si>
    <t>32830075</t>
  </si>
  <si>
    <t>patricio_r7@yahoo.com</t>
  </si>
  <si>
    <t>ADS Software</t>
  </si>
  <si>
    <t>Ariana Toapanta</t>
  </si>
  <si>
    <t>ASESOR COMERCIAL</t>
  </si>
  <si>
    <t>0998514801</t>
  </si>
  <si>
    <t>comercializacion@fenixcorp.net</t>
  </si>
  <si>
    <t>ADSSOFTWARE</t>
  </si>
  <si>
    <t>WILDLAND CIA.LTDA.</t>
  </si>
  <si>
    <t>HERNAN PAZ</t>
  </si>
  <si>
    <t>DIRECTOR DE OPERACIONES</t>
  </si>
  <si>
    <t>0962909216</t>
  </si>
  <si>
    <t>phpaz@hotmail.com</t>
  </si>
  <si>
    <t>WILDLAND</t>
  </si>
  <si>
    <t>MAQUINARIAS AGRÍCOLAS DEL ECUADOR</t>
  </si>
  <si>
    <t>José Álvarez</t>
  </si>
  <si>
    <t>0980090500</t>
  </si>
  <si>
    <t>maquiagricolas@yahoo.es</t>
  </si>
  <si>
    <t>Los Ríos</t>
  </si>
  <si>
    <t>MAQUINARIASAGRICOLASDELECUADOR</t>
  </si>
  <si>
    <t>Barzallo Abogados</t>
  </si>
  <si>
    <t>José Luis Barzallo</t>
  </si>
  <si>
    <t>026040700</t>
  </si>
  <si>
    <t>|joseluis@barzallo.com</t>
  </si>
  <si>
    <t>BARZALLOABOGADOS</t>
  </si>
  <si>
    <t>CONASEPRI SEGURIDAD ESPECIAL CIA. LTDA.</t>
  </si>
  <si>
    <t>Karina Beltrán</t>
  </si>
  <si>
    <t>Administradora</t>
  </si>
  <si>
    <t>0994918744</t>
  </si>
  <si>
    <t>administracion@conasepri.com</t>
  </si>
  <si>
    <t>CONASEPRISEGURIDADESPECIAL</t>
  </si>
  <si>
    <t>Biometrika S.A.</t>
  </si>
  <si>
    <t>Martha Manosalvas</t>
  </si>
  <si>
    <t>DIRECTIVO</t>
  </si>
  <si>
    <t>0992567867</t>
  </si>
  <si>
    <t>contactenos@biometrika.ec</t>
  </si>
  <si>
    <t>BIOMETRIKA</t>
  </si>
  <si>
    <t>FUMIGACIONES FLASHCOM</t>
  </si>
  <si>
    <t>Christian Bustamante</t>
  </si>
  <si>
    <t>0981641938</t>
  </si>
  <si>
    <t>christian1991@gmail.com</t>
  </si>
  <si>
    <t>FUMIGACIONESFLASHCOM</t>
  </si>
  <si>
    <t>CORPORACION MEDICA CORMEDICAL-CIA S.A.</t>
  </si>
  <si>
    <t>JENNY MARQUES</t>
  </si>
  <si>
    <t>998005045</t>
  </si>
  <si>
    <t>cormedicalnegocios@gmail.com</t>
  </si>
  <si>
    <t>CORPORACIONMEDICACORMEDICALCIA</t>
  </si>
  <si>
    <t>SERINDPET</t>
  </si>
  <si>
    <t>Mayra Ocampo</t>
  </si>
  <si>
    <t>0994579564</t>
  </si>
  <si>
    <t>secretaria_@hotmail.com</t>
  </si>
  <si>
    <t>CaymanSystems Cia.Ltda</t>
  </si>
  <si>
    <t>Agustin Carrasco</t>
  </si>
  <si>
    <t>0987554296</t>
  </si>
  <si>
    <t>agustin.carrasco@caymansystems.com</t>
  </si>
  <si>
    <t>CAYMANSYSTEMS</t>
  </si>
  <si>
    <t>HOPLITE TECHNOLOGIES CIA.LTDA.</t>
  </si>
  <si>
    <t>Paola Lichan</t>
  </si>
  <si>
    <t>0984663055</t>
  </si>
  <si>
    <t>ventas@optitech.com</t>
  </si>
  <si>
    <t>HOPLITETECHNOLOGIES</t>
  </si>
  <si>
    <t>J Y J SOLUCIONES INTEGRALES</t>
  </si>
  <si>
    <t>Jaime Aguirre</t>
  </si>
  <si>
    <t>0989824491</t>
  </si>
  <si>
    <t>jhac37@hotmail.com</t>
  </si>
  <si>
    <t>JYJSOLUCIONESINTEGRALES</t>
  </si>
  <si>
    <t>CRETCHEUS S.A.</t>
  </si>
  <si>
    <t>DEVORA ALVARADO</t>
  </si>
  <si>
    <t>045045754</t>
  </si>
  <si>
    <t>recepcion@cedrosin.com</t>
  </si>
  <si>
    <t>CRETCHEUS</t>
  </si>
  <si>
    <t>PAJA TIERNA ARTESANAL TOQUIFINA S.A.</t>
  </si>
  <si>
    <t>GEOVANY MERA</t>
  </si>
  <si>
    <t>DUEÑO</t>
  </si>
  <si>
    <t>0978984435</t>
  </si>
  <si>
    <t>toquifina@yahoo.com</t>
  </si>
  <si>
    <t>PAJATIERNAARTESANALTOQUIFINA</t>
  </si>
  <si>
    <t>EMPRESA OPAUSTRO CIA. LTDA.</t>
  </si>
  <si>
    <t>FERNANDO CAMPOS</t>
  </si>
  <si>
    <t>RECURSOS HUMANOS</t>
  </si>
  <si>
    <t>032969203</t>
  </si>
  <si>
    <t>fernando.cantos@opaustro.com</t>
  </si>
  <si>
    <t>EMPRESAOPAUSTRO</t>
  </si>
  <si>
    <t>MEGACOM S.A.</t>
  </si>
  <si>
    <t>Bercelio Rojas</t>
  </si>
  <si>
    <t>0990282737</t>
  </si>
  <si>
    <t>megonsa2@gmail.com</t>
  </si>
  <si>
    <t>MEGACOM</t>
  </si>
  <si>
    <t>CLOUDVOLUTION CIA.LTDA</t>
  </si>
  <si>
    <t>SANTIAGO VALLEJO</t>
  </si>
  <si>
    <t>GERENTE COMERCIAL</t>
  </si>
  <si>
    <t>0996545526</t>
  </si>
  <si>
    <t>svallejo@clousvolution.com.ec</t>
  </si>
  <si>
    <t>CLOUDVOLUTION</t>
  </si>
  <si>
    <t>CADENA RADIAL PANAMERICANA</t>
  </si>
  <si>
    <t>GALO LLENERA</t>
  </si>
  <si>
    <t>PRODUCTOR</t>
  </si>
  <si>
    <t>03 274 6129</t>
  </si>
  <si>
    <t>radiopanamericanatvpana@gmail.com</t>
  </si>
  <si>
    <t>CADENARADIALPANAMERICANA</t>
  </si>
  <si>
    <t>DATACK S.A.S.</t>
  </si>
  <si>
    <t>Alex Idrovo</t>
  </si>
  <si>
    <t>Abogado</t>
  </si>
  <si>
    <t>0979758210</t>
  </si>
  <si>
    <t>legal.idrovorodriguez@gmail.com</t>
  </si>
  <si>
    <t>DATACKS</t>
  </si>
  <si>
    <t>MANTENIMIENTO EN REDES IT MANREDIT</t>
  </si>
  <si>
    <t>RUBEN MEDINA</t>
  </si>
  <si>
    <t>SUPERVISOR</t>
  </si>
  <si>
    <t>992932920</t>
  </si>
  <si>
    <t>ruben.medina@funcionjudicial.gob.ec</t>
  </si>
  <si>
    <t>MANTENIMIENTOENREDESITMANREDIT</t>
  </si>
  <si>
    <t>CODEX ECUADOR CODEX-EC S.A.S.</t>
  </si>
  <si>
    <t>Carlos Baldeón</t>
  </si>
  <si>
    <t>Director Comercial</t>
  </si>
  <si>
    <t>0993284956</t>
  </si>
  <si>
    <t>cbaldeon@codex-ec.com</t>
  </si>
  <si>
    <t>CODEXECUADORCODEXECS</t>
  </si>
  <si>
    <t>EL PAMPERO EMBUTIDOS Y CARNES EMBUCAR S.A.</t>
  </si>
  <si>
    <t>Washington Ganchozo</t>
  </si>
  <si>
    <t>Representante comercial</t>
  </si>
  <si>
    <t>0959132523</t>
  </si>
  <si>
    <t>wgancghozo@hotmail.com</t>
  </si>
  <si>
    <t>ELPAMPEROEMBUTIDOSYRNESEMBUCAR</t>
  </si>
  <si>
    <t>SOLUCIONES COMEX SOLCOMEXEC S.A.S.</t>
  </si>
  <si>
    <t>Jessica Moreno</t>
  </si>
  <si>
    <t>Gerente Comercial</t>
  </si>
  <si>
    <t>0962899192</t>
  </si>
  <si>
    <t>operaciones@solcomexec.com</t>
  </si>
  <si>
    <t>SOLUCIONESCOMEXSOLCOMEXECS</t>
  </si>
  <si>
    <t>Pydaco</t>
  </si>
  <si>
    <t>Santiago villegas</t>
  </si>
  <si>
    <t>Asistente de bodega</t>
  </si>
  <si>
    <t>0979330667</t>
  </si>
  <si>
    <t>Santiagov.eddy@gmail.com</t>
  </si>
  <si>
    <t>PYDACO</t>
  </si>
  <si>
    <t>ASESORIA LOGISTICA, TRIBUTARIA Y TRAMITES DE ADUANA-ALTRAD S.A.</t>
  </si>
  <si>
    <t>Aldo Idrovo</t>
  </si>
  <si>
    <t>Auxiliar de operación</t>
  </si>
  <si>
    <t>042422659</t>
  </si>
  <si>
    <t>informacion@altrad.com.ec</t>
  </si>
  <si>
    <t>ASESORIALOGISTICATRIBUTARIAYTRAMITESDEADUANAALTRAD</t>
  </si>
  <si>
    <t>Buen trip hub</t>
  </si>
  <si>
    <t>Carmen de la Cerda</t>
  </si>
  <si>
    <t>0991419044</t>
  </si>
  <si>
    <t>cdelacerda@buentriphub.com</t>
  </si>
  <si>
    <t>BUENTRIPHUB</t>
  </si>
  <si>
    <t>GREEN PLACE GPLACE S.A.</t>
  </si>
  <si>
    <t>Alejandro Delgado</t>
  </si>
  <si>
    <t>0993254841</t>
  </si>
  <si>
    <t>adelgadogiler@gmail.com</t>
  </si>
  <si>
    <t>GREENPLACEGPLACE</t>
  </si>
  <si>
    <t>SERVICIOS VARIOS Y CONSTRUCCIONES S.A. SERVACONSA</t>
  </si>
  <si>
    <t>VANESA CERNA</t>
  </si>
  <si>
    <t>CONTADORA</t>
  </si>
  <si>
    <t>0987715097</t>
  </si>
  <si>
    <t>VZ_79@HOTMAIL.COM</t>
  </si>
  <si>
    <t>SERVICIOSVARIOSYCONSTRUCCIONESSERVACONSA</t>
  </si>
  <si>
    <t>DISTRIBUIDORA DE PLASTICOS CM</t>
  </si>
  <si>
    <t>Miguel Calderón</t>
  </si>
  <si>
    <t>0984013289</t>
  </si>
  <si>
    <t>distribuidoradeplasticoscm@gmail.com</t>
  </si>
  <si>
    <t>DISTRIBUIDORADEPLASTICOSCM</t>
  </si>
  <si>
    <t>PROINPLASTIC</t>
  </si>
  <si>
    <t>Galo Molina</t>
  </si>
  <si>
    <t>0959888134</t>
  </si>
  <si>
    <t>proinplastic@gmail.com</t>
  </si>
  <si>
    <t>DEACHE S.A.</t>
  </si>
  <si>
    <t>Chellma Herrera</t>
  </si>
  <si>
    <t>0980862786</t>
  </si>
  <si>
    <t>dita4@hotmail.com</t>
  </si>
  <si>
    <t>DEACHE</t>
  </si>
  <si>
    <t>ALFRANTEX</t>
  </si>
  <si>
    <t>Alfredo Cisa</t>
  </si>
  <si>
    <t>Encargado De Producción</t>
  </si>
  <si>
    <t>0958827666</t>
  </si>
  <si>
    <t>alfrantex@hotmail.com</t>
  </si>
  <si>
    <t>BROPEX S.A.</t>
  </si>
  <si>
    <t>JAIRO COBOS</t>
  </si>
  <si>
    <t>CONTADOR</t>
  </si>
  <si>
    <t>0997601581</t>
  </si>
  <si>
    <t>jairoac420@gmail.com</t>
  </si>
  <si>
    <t>BROPEX</t>
  </si>
  <si>
    <t>IMPORTADORA R Y M</t>
  </si>
  <si>
    <t>Tomás Freire</t>
  </si>
  <si>
    <t>0994104883</t>
  </si>
  <si>
    <t>tomas@importadorarm.com</t>
  </si>
  <si>
    <t>IMPORTADORARYM</t>
  </si>
  <si>
    <t>SMARTSTORES S.A.</t>
  </si>
  <si>
    <t>Johanna Molina</t>
  </si>
  <si>
    <t>0995393632</t>
  </si>
  <si>
    <t>johanna.molina@smartstores.com.ec</t>
  </si>
  <si>
    <t>SMARTSTORES</t>
  </si>
  <si>
    <t>ASOSERLIMSUKA</t>
  </si>
  <si>
    <t>BRENDA MATAMOROS</t>
  </si>
  <si>
    <t>0984537625</t>
  </si>
  <si>
    <t>BRENDA_203039@HOTMAIL.COM</t>
  </si>
  <si>
    <t>PONT S.A.S.</t>
  </si>
  <si>
    <t>Cristhian Díaz</t>
  </si>
  <si>
    <t>Director Ejecutivo</t>
  </si>
  <si>
    <t>0982856410</t>
  </si>
  <si>
    <t>cristhiandiazaviles@gmail.com</t>
  </si>
  <si>
    <t>PONTS</t>
  </si>
  <si>
    <t>MUNDO INDUTEXT</t>
  </si>
  <si>
    <t>Robin Días Torres</t>
  </si>
  <si>
    <t>0961030935</t>
  </si>
  <si>
    <t>dorintri@hotmail.com</t>
  </si>
  <si>
    <t>MUNDOINDUTEXT</t>
  </si>
  <si>
    <t>Decisión c.a</t>
  </si>
  <si>
    <t>Mary Maldonado</t>
  </si>
  <si>
    <t>022346880</t>
  </si>
  <si>
    <t>contactenos@decision.com.ec</t>
  </si>
  <si>
    <t>DECISION</t>
  </si>
  <si>
    <t>FOWER ECUADOR S.A.S.</t>
  </si>
  <si>
    <t>Betty Inoco</t>
  </si>
  <si>
    <t>0999965162</t>
  </si>
  <si>
    <t>hherrera@mga.com.ec</t>
  </si>
  <si>
    <t>FOWERECUADORS</t>
  </si>
  <si>
    <t>ADRISSA VENTAS</t>
  </si>
  <si>
    <t>Bolívar Quezada</t>
  </si>
  <si>
    <t>0960530854</t>
  </si>
  <si>
    <t>darwinq1971@hotmail.com</t>
  </si>
  <si>
    <t>ADRISSAVENTAS</t>
  </si>
  <si>
    <t>INYECPLAST CIA. LTDA.</t>
  </si>
  <si>
    <t>Javier Espinoza</t>
  </si>
  <si>
    <t>0995793346</t>
  </si>
  <si>
    <t>inyectplast@live.com</t>
  </si>
  <si>
    <t>INYECPLAST</t>
  </si>
  <si>
    <t>Mekinnova</t>
  </si>
  <si>
    <t>Daniel Narvaez</t>
  </si>
  <si>
    <t>0999037412</t>
  </si>
  <si>
    <t>daniel.narvaez@mekinnova.com</t>
  </si>
  <si>
    <t>MEKINNOVA</t>
  </si>
  <si>
    <t>DULZURA CREACIONES Y PUBLICITY</t>
  </si>
  <si>
    <t>Jessenia Romero</t>
  </si>
  <si>
    <t>0997632398</t>
  </si>
  <si>
    <t>perezsandrayessenia@yahoo.es</t>
  </si>
  <si>
    <t>DULZURACREACIONESYPUBLICITY</t>
  </si>
  <si>
    <t>DEKOR ACEROS</t>
  </si>
  <si>
    <t>Janina Armijos</t>
  </si>
  <si>
    <t>0993888256</t>
  </si>
  <si>
    <t>janinaarmijos@gmail.com</t>
  </si>
  <si>
    <t>DEKORACEROS</t>
  </si>
  <si>
    <t>CONSULTORIA EDUCATIVA</t>
  </si>
  <si>
    <t>Wilman Guarnizo</t>
  </si>
  <si>
    <t>Consultor</t>
  </si>
  <si>
    <t>0995462426</t>
  </si>
  <si>
    <t>wsge1978@gmail.com</t>
  </si>
  <si>
    <t>CONSULTORIAEDUCATIVA</t>
  </si>
  <si>
    <t>FUNDICIONES JCR</t>
  </si>
  <si>
    <t>María José Recalde</t>
  </si>
  <si>
    <t>Jefa de Producción</t>
  </si>
  <si>
    <t>0999723831</t>
  </si>
  <si>
    <t>mjrecalde@delvallemetalcast.com.ec</t>
  </si>
  <si>
    <t>FUNDICIONESJCR</t>
  </si>
  <si>
    <t>LE PARC APART HOTEL</t>
  </si>
  <si>
    <t>Estefanía Méndez</t>
  </si>
  <si>
    <t>0995582184</t>
  </si>
  <si>
    <t>amileparc@gmail.com</t>
  </si>
  <si>
    <t>LEPARCAPARTHOTEL</t>
  </si>
  <si>
    <t>PLASTINMEGA S.A.</t>
  </si>
  <si>
    <t>René Nagua</t>
  </si>
  <si>
    <t>0987474901</t>
  </si>
  <si>
    <t>gerencia@plastinmega.com</t>
  </si>
  <si>
    <t>PLASTINMEGA</t>
  </si>
  <si>
    <t>GO ECUADOR</t>
  </si>
  <si>
    <t>Franklin Cáceres</t>
  </si>
  <si>
    <t>0981586168</t>
  </si>
  <si>
    <t>info@goecuador.net</t>
  </si>
  <si>
    <t>GOECUADOR</t>
  </si>
  <si>
    <t>ECOLAB</t>
  </si>
  <si>
    <t>Raúl Ruíz</t>
  </si>
  <si>
    <t>Responsable Técnico</t>
  </si>
  <si>
    <t>0996864996</t>
  </si>
  <si>
    <t>raulruiz1962@live.com</t>
  </si>
  <si>
    <t>ZIVAH INTERNATIONAL S.A.</t>
  </si>
  <si>
    <t>Julio Quiroz</t>
  </si>
  <si>
    <t>0987449971</t>
  </si>
  <si>
    <t>gerencia@belmontesito.net</t>
  </si>
  <si>
    <t>ZIVAHINTERNATIONAL</t>
  </si>
  <si>
    <t>Ecuacompra</t>
  </si>
  <si>
    <t>Alejandro Ortiz</t>
  </si>
  <si>
    <t>Jefe sistemas</t>
  </si>
  <si>
    <t>0984072079</t>
  </si>
  <si>
    <t>arboldematico@gmail.com</t>
  </si>
  <si>
    <t>ECUACOMPRA</t>
  </si>
  <si>
    <t>DE LUCCA EC SOFTW CIA.LTDA.</t>
  </si>
  <si>
    <t>Andrés Vaca</t>
  </si>
  <si>
    <t>022601171</t>
  </si>
  <si>
    <t>contact@deluccasoftw.com</t>
  </si>
  <si>
    <t>DELUCCAECSOFTW</t>
  </si>
  <si>
    <t>CVCLIN</t>
  </si>
  <si>
    <t>César Vélez</t>
  </si>
  <si>
    <t>Encargado de Producción</t>
  </si>
  <si>
    <t>0983005334</t>
  </si>
  <si>
    <t>cessar_vel@hotmail.com</t>
  </si>
  <si>
    <t>CERVECERIA PARAMOBRAUHAUS S. A</t>
  </si>
  <si>
    <t>MARISOL RODRIGEZ</t>
  </si>
  <si>
    <t>JEFE ADMINISTRATIVA</t>
  </si>
  <si>
    <t>098-743-9719</t>
  </si>
  <si>
    <t>marisol@paramau.vir</t>
  </si>
  <si>
    <t>CERVECERIAPARAMOBRAUHAUS</t>
  </si>
  <si>
    <t>ARMONIA COMUNICACIONES NUCHEYDAR CIA LTDA</t>
  </si>
  <si>
    <t>NUVIA CHAVEZ</t>
  </si>
  <si>
    <t>0986403009</t>
  </si>
  <si>
    <t>nubi@armoniafm.com</t>
  </si>
  <si>
    <t>ARMONIACOMUNICACIONESNUCHEYDAR</t>
  </si>
  <si>
    <t>AGROSOLUCIONES NUTRIRIEGO</t>
  </si>
  <si>
    <t>BAYRON CAICEDO</t>
  </si>
  <si>
    <t>099 966 1007</t>
  </si>
  <si>
    <t>nutriphos.ecuador@gmail.com</t>
  </si>
  <si>
    <t>AGROSOLUCIONESNUTRIRIEGO</t>
  </si>
  <si>
    <t>OPTIMIZING CIA. LTDA.</t>
  </si>
  <si>
    <t>JAVIER CABASCANGO</t>
  </si>
  <si>
    <t>DUEÑO O GERENTE</t>
  </si>
  <si>
    <t>062603628</t>
  </si>
  <si>
    <t>javiboyca@yahoo.com</t>
  </si>
  <si>
    <t>OPTIMIZING</t>
  </si>
  <si>
    <t>TV ECHANDIA</t>
  </si>
  <si>
    <t>WILLIAM SANCHEZ</t>
  </si>
  <si>
    <t>099 465 1018</t>
  </si>
  <si>
    <t>echandiatv@hotmail.com</t>
  </si>
  <si>
    <t>Bolívar</t>
  </si>
  <si>
    <t>TVECHANDIA</t>
  </si>
  <si>
    <t>CREATIVO PUBLICIDAD</t>
  </si>
  <si>
    <t>Alberto González</t>
  </si>
  <si>
    <t>0960701520</t>
  </si>
  <si>
    <t>creativopublicidad17@gmail.com</t>
  </si>
  <si>
    <t>CREATIVOPUBLICIDAD</t>
  </si>
  <si>
    <t>POWER SOUND SERVICIOS CIA. LTDA.</t>
  </si>
  <si>
    <t>Richar Dominguez</t>
  </si>
  <si>
    <t>Produccion TV</t>
  </si>
  <si>
    <t>06295-1036</t>
  </si>
  <si>
    <t>info@radiovocu.com</t>
  </si>
  <si>
    <t>POWERSOUNDSERVICIOS</t>
  </si>
  <si>
    <t>VIGCONTROL CIA. LTDA.</t>
  </si>
  <si>
    <t>Jorge Iglesias</t>
  </si>
  <si>
    <t>0992314727</t>
  </si>
  <si>
    <t>vygcontrolvyg@hotmail.com</t>
  </si>
  <si>
    <t>VIGCONTROL</t>
  </si>
  <si>
    <t>NEGOCIOS YANSAKE S.A.</t>
  </si>
  <si>
    <t>Kerly Vaque</t>
  </si>
  <si>
    <t>0999763514</t>
  </si>
  <si>
    <t>yadriquijija91@hotmail.com</t>
  </si>
  <si>
    <t>NEGOCIOSYANSAKE</t>
  </si>
  <si>
    <t>RADIO GENESIS RADIOGENSA S.A.</t>
  </si>
  <si>
    <t>FLORENCIO FARES</t>
  </si>
  <si>
    <t>099 615 7321</t>
  </si>
  <si>
    <t>radiogenesishuaquillas@gmail.com</t>
  </si>
  <si>
    <t>RADIOGENESISRADIOGENSA</t>
  </si>
  <si>
    <t>CARNISARIATO ARTUNY</t>
  </si>
  <si>
    <t>Darío Álvarez</t>
  </si>
  <si>
    <t>Admnistrador</t>
  </si>
  <si>
    <t>0983515709</t>
  </si>
  <si>
    <t>artuny.corp@gmail.com</t>
  </si>
  <si>
    <t>CARNISARIATOARTUNY</t>
  </si>
  <si>
    <t>SOLUCIONES INDUSTRIALES MONTES</t>
  </si>
  <si>
    <t>Alejandro Sánchez</t>
  </si>
  <si>
    <t>0986346350</t>
  </si>
  <si>
    <t>taller.montes@oultook.com</t>
  </si>
  <si>
    <t>SOLUCIONESINDUSTRIALESMONTES</t>
  </si>
  <si>
    <t>JECONT</t>
  </si>
  <si>
    <t>Jefferson Cortéz</t>
  </si>
  <si>
    <t>0989890786</t>
  </si>
  <si>
    <t>jsop_92@hotmail.com</t>
  </si>
  <si>
    <t>DEPOSITO DE GAS DON SIXTO</t>
  </si>
  <si>
    <t>SIxto Alvarado</t>
  </si>
  <si>
    <t>0988379285</t>
  </si>
  <si>
    <t>deposigassixto@hotmail.com</t>
  </si>
  <si>
    <t>DEPOSITODEGASDONSIXTO</t>
  </si>
  <si>
    <t>RADIO GALACTICA</t>
  </si>
  <si>
    <t>LUIS BENAVIDES</t>
  </si>
  <si>
    <t>042533885</t>
  </si>
  <si>
    <t>galacticaradio@hotmail.com</t>
  </si>
  <si>
    <t>RADIOGALACTICA</t>
  </si>
  <si>
    <t>SERVICIOS DE COMUNICACIONES AUMALA FERNANDEZ S.A.</t>
  </si>
  <si>
    <t>CARLOS CASALOMBO</t>
  </si>
  <si>
    <t>DIRECTOR PRODUCTOR</t>
  </si>
  <si>
    <t>032970685</t>
  </si>
  <si>
    <t>RADIOSOBERANA98_7FMSTEREO@YAHOO.ES.</t>
  </si>
  <si>
    <t>SERVICIOSDECOMUNICACIONESAUMALAFERNANDEZ</t>
  </si>
  <si>
    <t>SERVICPLAG CIA. LTDA.</t>
  </si>
  <si>
    <t>Carlos Andrade</t>
  </si>
  <si>
    <t>Departamento de Calidad</t>
  </si>
  <si>
    <t>0969454521</t>
  </si>
  <si>
    <t>servicplag@gmail.com</t>
  </si>
  <si>
    <t>SERVICPLAG</t>
  </si>
  <si>
    <t>JARA SEGURIDAD</t>
  </si>
  <si>
    <t>Celestino Guamán</t>
  </si>
  <si>
    <t>Jefe De Operaciones</t>
  </si>
  <si>
    <t>0982596118</t>
  </si>
  <si>
    <t>tinoguaman@jaraseguridad.com.ec</t>
  </si>
  <si>
    <t>JARASEGURIDAD</t>
  </si>
  <si>
    <t>AUDIT Y PLANNING S.A.</t>
  </si>
  <si>
    <t>Roberto Lara</t>
  </si>
  <si>
    <t>0980683334</t>
  </si>
  <si>
    <t>gerencia@asesorgerencial.com</t>
  </si>
  <si>
    <t>AUDITYPLANNING</t>
  </si>
  <si>
    <t>MASTER ALUM</t>
  </si>
  <si>
    <t>Ángel Tello</t>
  </si>
  <si>
    <t>0984172486</t>
  </si>
  <si>
    <t>info@grupotelgar.com</t>
  </si>
  <si>
    <t>MASTERALUM</t>
  </si>
  <si>
    <t>HANZE ALVEAR &amp; ASOCIADOS S.A.S.</t>
  </si>
  <si>
    <t>Luciano Hanze</t>
  </si>
  <si>
    <t>Abogado socio</t>
  </si>
  <si>
    <t>0998561981</t>
  </si>
  <si>
    <t>lucianoh19@hotmail.com</t>
  </si>
  <si>
    <t>HANZEALVEARASOCIADOSS</t>
  </si>
  <si>
    <t>GOLDEN MARKET CORP GMKTC S.A.S.</t>
  </si>
  <si>
    <t>Carlos Ramírez</t>
  </si>
  <si>
    <t>0982465168</t>
  </si>
  <si>
    <t>usemosgoldenmarketcorp@gmail.com</t>
  </si>
  <si>
    <t>GOLDENMARKETCORPGMKTCS</t>
  </si>
  <si>
    <t>CORPORACION KUMBRE S.A.</t>
  </si>
  <si>
    <t>Fabián Aroca</t>
  </si>
  <si>
    <t>0982444706</t>
  </si>
  <si>
    <t>info@asinomasec.com</t>
  </si>
  <si>
    <t>CORPORACIONKUMBRE</t>
  </si>
  <si>
    <t>DISTRIBUIDORA DE LACTEOS CAMPOVERDE ANDALUZ DISCAMAND S.A.S.</t>
  </si>
  <si>
    <t>Luis Campoverde</t>
  </si>
  <si>
    <t>Presidente</t>
  </si>
  <si>
    <t>0986122569</t>
  </si>
  <si>
    <t>luis.campoverde@clesertec.com</t>
  </si>
  <si>
    <t>DISTRIBUIDORADELACTEOSMPOVERDEANDALUZDISCAMANDS</t>
  </si>
  <si>
    <t>RIEGO INNOVA</t>
  </si>
  <si>
    <t>Fabián Molina</t>
  </si>
  <si>
    <t>0982512729</t>
  </si>
  <si>
    <t>ventasinnova@hotmail.com</t>
  </si>
  <si>
    <t>RIEGOINNOVA</t>
  </si>
  <si>
    <t>LOGISTICSCAM CIA.LTDA.</t>
  </si>
  <si>
    <t>Ana Espejo</t>
  </si>
  <si>
    <t>0988345671</t>
  </si>
  <si>
    <t>ecuador@camlogistic.net</t>
  </si>
  <si>
    <t>LOGISTICSCAM</t>
  </si>
  <si>
    <t>COTOPAXISPRINGS HOLDING S.A.S.</t>
  </si>
  <si>
    <t>Nelson Sánchez</t>
  </si>
  <si>
    <t>Presidente Ejecutivo</t>
  </si>
  <si>
    <t>0998711516</t>
  </si>
  <si>
    <t>nsanchezs@gmail.com</t>
  </si>
  <si>
    <t>COTOPAXISPRINGSHOLDINGS</t>
  </si>
  <si>
    <t>FUNERARIA ROJAS CIA. LTDA.</t>
  </si>
  <si>
    <t>Franklin Rojas</t>
  </si>
  <si>
    <t>0984251334</t>
  </si>
  <si>
    <t>funerariarojasnr@hotmail.com</t>
  </si>
  <si>
    <t>FUNERARIAROJAS</t>
  </si>
  <si>
    <t>DENEV CORP S.A.</t>
  </si>
  <si>
    <t>Andrés King</t>
  </si>
  <si>
    <t>Gerente Administrativo Financiero</t>
  </si>
  <si>
    <t>0987441384</t>
  </si>
  <si>
    <t>aking@denevcorp.com</t>
  </si>
  <si>
    <t>DENEVCORP</t>
  </si>
  <si>
    <t>PERSON TECHNOLOGY</t>
  </si>
  <si>
    <t>David Criollo</t>
  </si>
  <si>
    <t>Ceo Ejecutivo</t>
  </si>
  <si>
    <t>0998808775</t>
  </si>
  <si>
    <t>info@persontechnology.com</t>
  </si>
  <si>
    <t>PERSONTECHNOLOGY</t>
  </si>
  <si>
    <t>EMMAIPC EP</t>
  </si>
  <si>
    <t>Freddy Lema</t>
  </si>
  <si>
    <t>Comunicador Social</t>
  </si>
  <si>
    <t>0995256800</t>
  </si>
  <si>
    <t>comunicacion@emmaipc.gob.ec</t>
  </si>
  <si>
    <t>Cañar</t>
  </si>
  <si>
    <t>EMMAIPCEP</t>
  </si>
  <si>
    <t>CAPITALFORESTAL S.A.</t>
  </si>
  <si>
    <t>Beatriz Armijos</t>
  </si>
  <si>
    <t>0981820308</t>
  </si>
  <si>
    <t>beatriz20armijos@yahoo.com</t>
  </si>
  <si>
    <t>Pastaza</t>
  </si>
  <si>
    <t>CAPITALFORESTAL</t>
  </si>
  <si>
    <t>INDALUM S.A.</t>
  </si>
  <si>
    <t>Fabian Fuenzalida</t>
  </si>
  <si>
    <t>Diseñador</t>
  </si>
  <si>
    <t>0983033628</t>
  </si>
  <si>
    <t>ventasonline@indalum.com</t>
  </si>
  <si>
    <t>INDALUM</t>
  </si>
  <si>
    <t>ICAECUADOR</t>
  </si>
  <si>
    <t>Juan Chalco</t>
  </si>
  <si>
    <t>Ingeniero De Proyectos</t>
  </si>
  <si>
    <t>0983845797</t>
  </si>
  <si>
    <t>proyectos@icaecuador.com</t>
  </si>
  <si>
    <t>CARNISSERIA ALDÁZ</t>
  </si>
  <si>
    <t>Verónica Rocío</t>
  </si>
  <si>
    <t>0998212203</t>
  </si>
  <si>
    <t>verodelrocioaj@gmail.com</t>
  </si>
  <si>
    <t>CARNISSERIAALDAZ</t>
  </si>
  <si>
    <t>GOALSECURITY CIA.LTDA.</t>
  </si>
  <si>
    <t>Jonathan Moyano</t>
  </si>
  <si>
    <t>0979096591</t>
  </si>
  <si>
    <t>jmoyano96@hotmail.com</t>
  </si>
  <si>
    <t>GOALSECURITY</t>
  </si>
  <si>
    <t>CÁRNICOS NENITA 2</t>
  </si>
  <si>
    <t>Jeannina Barahona</t>
  </si>
  <si>
    <t>0984994503</t>
  </si>
  <si>
    <t>jjhany@hotmail.com</t>
  </si>
  <si>
    <t>CARNICOSNENITA2</t>
  </si>
  <si>
    <t>COMPLEHAUS S.A.</t>
  </si>
  <si>
    <t>Yainier Vena</t>
  </si>
  <si>
    <t>0995175768</t>
  </si>
  <si>
    <t>gerencia@haus.ec</t>
  </si>
  <si>
    <t>COMPLEHAUS</t>
  </si>
  <si>
    <t>NETEL CIA. LTDA.</t>
  </si>
  <si>
    <t>Juan Idrovo</t>
  </si>
  <si>
    <t>0984851864</t>
  </si>
  <si>
    <t>juanidrovo20@hotmail.com</t>
  </si>
  <si>
    <t>NETEL</t>
  </si>
  <si>
    <t>NEXOAUDITORES NEXAUDIT CIA. LTDA.</t>
  </si>
  <si>
    <t>Saúl Vásquez</t>
  </si>
  <si>
    <t>0995462778</t>
  </si>
  <si>
    <t>svasquez@nexoauditores.com</t>
  </si>
  <si>
    <t>NEXOAUDITORESNEXAUDIT</t>
  </si>
  <si>
    <t>ANDRADES FRIGORIFICO</t>
  </si>
  <si>
    <t>0991477020</t>
  </si>
  <si>
    <t>andradesfrigorifico@gmail.com</t>
  </si>
  <si>
    <t>ANDRADESFRIGORIFICO</t>
  </si>
  <si>
    <t>GRUPO V Y M</t>
  </si>
  <si>
    <t>José Veintimilla</t>
  </si>
  <si>
    <t>0995830199</t>
  </si>
  <si>
    <t>edupinmal@hotmail.com</t>
  </si>
  <si>
    <t>GRUPOVYM</t>
  </si>
  <si>
    <t>IMAGINARIOS PUBLICIDAD MOVIL IMAGINARIOMOVIL CIA.LTDA.</t>
  </si>
  <si>
    <t>Patricio Arboleda</t>
  </si>
  <si>
    <t>0958882013</t>
  </si>
  <si>
    <t>info@imaginarios.ec</t>
  </si>
  <si>
    <t>IMAGINARIOSPUBLICIDADMOVILIMAGINARIOMOVIL</t>
  </si>
  <si>
    <t>IMPORTADORA DE TEXTILES VARIOS IMPTEXUA</t>
  </si>
  <si>
    <t>CESAR GOYA</t>
  </si>
  <si>
    <t>COORDINADOR</t>
  </si>
  <si>
    <t>0986988493</t>
  </si>
  <si>
    <t>andresgoya@hotmail.es</t>
  </si>
  <si>
    <t>IMPORTADORADETEXTILESVARIOSIMPTEXUA</t>
  </si>
  <si>
    <t>CHONILLOTEC S.A.</t>
  </si>
  <si>
    <t>BRENDA REYES</t>
  </si>
  <si>
    <t>COORDINADORA</t>
  </si>
  <si>
    <t>0999702368</t>
  </si>
  <si>
    <t>brendareyes@gmail.com</t>
  </si>
  <si>
    <t>E. Distribución de energía</t>
  </si>
  <si>
    <t>CHONILLOTEC</t>
  </si>
  <si>
    <t>SECALMET SOLUCIONES ESPECIALIZADAS EN CALIDAD Y METROLOGIA CIA. LTDA.</t>
  </si>
  <si>
    <t>MONICA GUALOTUÑA</t>
  </si>
  <si>
    <t>DIRECTORA DE CALIDAD</t>
  </si>
  <si>
    <t>022884126</t>
  </si>
  <si>
    <t>calidad@secalmet.com</t>
  </si>
  <si>
    <t>SECALMETSOLUCIONESESPECIALIZADASENLIDADYMETROLOGIA</t>
  </si>
  <si>
    <t>DISTRILIFE CIA.LTDA</t>
  </si>
  <si>
    <t>CARLOS RUIZ</t>
  </si>
  <si>
    <t>0996999219</t>
  </si>
  <si>
    <t>ruisborja6@gmail.com</t>
  </si>
  <si>
    <t>DISTRILIFE</t>
  </si>
  <si>
    <t>MARITZA CHAN</t>
  </si>
  <si>
    <t>ESCUELA GASTRONOMICA AZUCAR &amp; CANELA S.A. ESGASUCA</t>
  </si>
  <si>
    <t>0969392668</t>
  </si>
  <si>
    <t>azucarycanelapedidos@hotmail.com</t>
  </si>
  <si>
    <t>MARITZACHAN</t>
  </si>
  <si>
    <t>CONSTRUCCIONES, MATERIALES, EQUIPOS Y SERVICIOS INDUSTRIALES GELMANI CÍA. LTDA.</t>
  </si>
  <si>
    <t>AMELIA OROZCO</t>
  </si>
  <si>
    <t>0997019802</t>
  </si>
  <si>
    <t>infogermani@gmail.com</t>
  </si>
  <si>
    <t>CONSTRUCCIONESMATERIALESEQUIPOSYSERVICIOSINDUSTRIALESGELMANI</t>
  </si>
  <si>
    <t>ENERGY IV S.A. (ENERGIA INTRAVENOSA) ENEIVSA</t>
  </si>
  <si>
    <t>JOSE DANIEL POLES</t>
  </si>
  <si>
    <t>0985664161</t>
  </si>
  <si>
    <t>josedaniel83@gmail.com</t>
  </si>
  <si>
    <t>ENERGYIVENERGIAINTRAVENOSAENEIVSA</t>
  </si>
  <si>
    <t>RADIOCAPITALFM S.A.</t>
  </si>
  <si>
    <t>FERNANDO LUCAS</t>
  </si>
  <si>
    <t>DIRECTOR DE PRODUCCION</t>
  </si>
  <si>
    <t>052337765</t>
  </si>
  <si>
    <t>fernandolucabj@hotmail.com</t>
  </si>
  <si>
    <t>RADIOCAPITALFM</t>
  </si>
  <si>
    <t>RADIOMEGACOMS.A.</t>
  </si>
  <si>
    <t>MARCO SILVA</t>
  </si>
  <si>
    <t>PRODUCCION</t>
  </si>
  <si>
    <t>0992438789</t>
  </si>
  <si>
    <t>radiomegaestacion@msn.com</t>
  </si>
  <si>
    <t>RADIOMEGACOMSA</t>
  </si>
  <si>
    <t>ARIAS&amp;ARIAS COMUNICACIONES S.A.</t>
  </si>
  <si>
    <t>JORGE ARIAS</t>
  </si>
  <si>
    <t>0997150669</t>
  </si>
  <si>
    <t>canal41sd@hotmail.com</t>
  </si>
  <si>
    <t>ARIASARIASCOMUNICACIONES</t>
  </si>
  <si>
    <t>SERVICIOS ENERGETICOS PARA LA INDUSTRIA SENERIN CIA. LTDA.</t>
  </si>
  <si>
    <t>ANITA BAUTISTA</t>
  </si>
  <si>
    <t>0996199078</t>
  </si>
  <si>
    <t>annasenerin@hotmail.com</t>
  </si>
  <si>
    <t>D. Suministro de energía</t>
  </si>
  <si>
    <t>SERVICIOSENERGETICOSPARALAINDUSTRIASENERIN</t>
  </si>
  <si>
    <t>CAÑARTV S.A.</t>
  </si>
  <si>
    <t>OLGA CONTRERAS</t>
  </si>
  <si>
    <t>0997829319</t>
  </si>
  <si>
    <t>olgacontre174@yahoo.com</t>
  </si>
  <si>
    <t>CANARTV</t>
  </si>
  <si>
    <t>SISTEMA RADIAL SIRA CIA LTDA</t>
  </si>
  <si>
    <t>SONIA DELTINA</t>
  </si>
  <si>
    <t>0999229179</t>
  </si>
  <si>
    <t>radiosira1710@hotmail.com</t>
  </si>
  <si>
    <t>SISTEMARADIALSIRA</t>
  </si>
  <si>
    <t>QUINDEPROD CIA.LTDA</t>
  </si>
  <si>
    <t>PATRICIO CONSTANTE</t>
  </si>
  <si>
    <t>0983852839</t>
  </si>
  <si>
    <t>constante_patricio@hotmail.com</t>
  </si>
  <si>
    <t>QUINDEPROD</t>
  </si>
  <si>
    <t>TECNOWEB S.A.</t>
  </si>
  <si>
    <t>KARINA GOMEZ</t>
  </si>
  <si>
    <t>0995071149</t>
  </si>
  <si>
    <t>karymc@gmail.com</t>
  </si>
  <si>
    <t>TECNOWEB</t>
  </si>
  <si>
    <t>OPTIMAX S.A. OPTIMAXECU</t>
  </si>
  <si>
    <t>MARIUXI QUIROGA</t>
  </si>
  <si>
    <t>0988522968</t>
  </si>
  <si>
    <t>maru_qz@hotmail.com</t>
  </si>
  <si>
    <t>OPTIMAXOPTIMAXECU</t>
  </si>
  <si>
    <t>CONTRUCTORA VIPACAS CIA. LTDA.</t>
  </si>
  <si>
    <t>RAMIRO VIVANCO</t>
  </si>
  <si>
    <t>0991708805</t>
  </si>
  <si>
    <t>ramvivanco@yahoo.es</t>
  </si>
  <si>
    <t>CONTRUCTORAVIPACAS</t>
  </si>
  <si>
    <t>HOME&amp;HEALTH SERVICES S.A.</t>
  </si>
  <si>
    <t>Andrea Loor</t>
  </si>
  <si>
    <t>0999483789</t>
  </si>
  <si>
    <t>mpaocont@hotmail.com</t>
  </si>
  <si>
    <t>HOMEHEALTHSERVICES</t>
  </si>
  <si>
    <t>CECAPROFVC CIA.LTDA.</t>
  </si>
  <si>
    <t>Andrea Vargas</t>
  </si>
  <si>
    <t>0999208397</t>
  </si>
  <si>
    <t>andreavargas2808@gmail.com</t>
  </si>
  <si>
    <t>CECAPROFVC</t>
  </si>
  <si>
    <t>COMPAÑIA DE TRANSPORTE PESADO LLOACANA E HIJOS SA TRANSPORTELLOACANA S.A.</t>
  </si>
  <si>
    <t>Rubén Lloacana</t>
  </si>
  <si>
    <t>0999686991</t>
  </si>
  <si>
    <t>companiadetransportelloacanaehijos@hotmail.com</t>
  </si>
  <si>
    <t>COMPANIADETRANSPORTEPESADOLLOACANAEHIJOSTRANSPORTELLOACANA</t>
  </si>
  <si>
    <t>SECURITY EXPERTISE INTERNATIONAL EXITERITY CIA.LTDA.</t>
  </si>
  <si>
    <t>Fernando García</t>
  </si>
  <si>
    <t>0988274873</t>
  </si>
  <si>
    <t>fgarcia@seiconsultancy.com</t>
  </si>
  <si>
    <t>SECURITYEXPERTISEINTERNATIONALEXITERITY</t>
  </si>
  <si>
    <t>CORPORACIÓN AGRÍCOLA GANADERA INDUSTRIAL Y COMERCIAL LA JOYA AGROLAJOYA S.A.</t>
  </si>
  <si>
    <t>Víctor Revelo</t>
  </si>
  <si>
    <t>0986939086</t>
  </si>
  <si>
    <t>agrolajoyasa@gmail.com</t>
  </si>
  <si>
    <t>CORPORACIONAGRICOLAGANADERAINDUSTRIALYCOMERCIALLAJOYAAGROLAJOYA</t>
  </si>
  <si>
    <t>COMPAÑIA DE TRANSPORTE ESCOLAR E INSTITUCIONAL J.ESCOBAR &amp; ASOCIADOS TRASNESCOBAR S.A.</t>
  </si>
  <si>
    <t>Julio Escobar</t>
  </si>
  <si>
    <t>0990301146</t>
  </si>
  <si>
    <t>trasnescobar@hotmail.com</t>
  </si>
  <si>
    <t>Sucumbíos</t>
  </si>
  <si>
    <t>COMPANIADETRANSPORTEESCOLAREINSTITUCIONALJESCOBARASOCIADOSTRASNESCOBAR</t>
  </si>
  <si>
    <t>TAXIS RODARKARCH RODARKAR CHAVEZ CIA.LTDA.</t>
  </si>
  <si>
    <t>Carlos Chávez</t>
  </si>
  <si>
    <t>0979275552</t>
  </si>
  <si>
    <t>k_chavez@hotmail.com</t>
  </si>
  <si>
    <t>TAXISRODARKARCHRODARKARCHAVEZ</t>
  </si>
  <si>
    <t>AVALON BARDOT STUDIOS CIA.LTDA.</t>
  </si>
  <si>
    <t>Eduardo Prosperi</t>
  </si>
  <si>
    <t>0994937775</t>
  </si>
  <si>
    <t>eduprosperi90@gmail.com</t>
  </si>
  <si>
    <t>AVALONBARDOTSTUDIOS</t>
  </si>
  <si>
    <t>LANTERFER S.A.</t>
  </si>
  <si>
    <t>Roberto Lantermo</t>
  </si>
  <si>
    <t>042838731</t>
  </si>
  <si>
    <t>rlantermo@favoritaec.com</t>
  </si>
  <si>
    <t>LANTERFER</t>
  </si>
  <si>
    <t>JADEM</t>
  </si>
  <si>
    <t>MIRIAN CAMPOS</t>
  </si>
  <si>
    <t>024501211</t>
  </si>
  <si>
    <t>myromero2210@hotmaill.com</t>
  </si>
  <si>
    <t>Centro geriatrico sagrado corqzon de jesus</t>
  </si>
  <si>
    <t>Debora Vinueza</t>
  </si>
  <si>
    <t>Lic. En Terapia Ocupacional</t>
  </si>
  <si>
    <t>0987505870</t>
  </si>
  <si>
    <t>debi_vinueza@hotmail.com</t>
  </si>
  <si>
    <t>CENTROGERIATRICOGRADOCORQZONDEJESUS</t>
  </si>
  <si>
    <t>BM Laurus</t>
  </si>
  <si>
    <t>Marcelo Paredes</t>
  </si>
  <si>
    <t>0996007700</t>
  </si>
  <si>
    <t>mparedes@bmlaurus.com</t>
  </si>
  <si>
    <t>BMLAURUS</t>
  </si>
  <si>
    <t>BLESSEN CONSULTING</t>
  </si>
  <si>
    <t>Henry Padilla</t>
  </si>
  <si>
    <t>AdminIstrador</t>
  </si>
  <si>
    <t>0992952569</t>
  </si>
  <si>
    <t>blessenconsulting@gmail.com</t>
  </si>
  <si>
    <t>BLESSENCONSULTING</t>
  </si>
  <si>
    <t>SERVIPORTEX S.A</t>
  </si>
  <si>
    <t>JORGE ASENCIO</t>
  </si>
  <si>
    <t>ASESOR</t>
  </si>
  <si>
    <t>0984165242</t>
  </si>
  <si>
    <t>asenciojorge07@gmail.com</t>
  </si>
  <si>
    <t>SERVIPORTEX</t>
  </si>
  <si>
    <t>IMPORTADORA GAVA</t>
  </si>
  <si>
    <t>Freddy Galarza</t>
  </si>
  <si>
    <t>0987664337</t>
  </si>
  <si>
    <t>fredyrgalarzaceo@hotmail.com</t>
  </si>
  <si>
    <t>IMPORTADORAGAVA</t>
  </si>
  <si>
    <t>MODULTEK</t>
  </si>
  <si>
    <t>Ramiro Enríquez</t>
  </si>
  <si>
    <t>0999561011</t>
  </si>
  <si>
    <t>modultekecuador@gmail.com</t>
  </si>
  <si>
    <t>Flobegroup</t>
  </si>
  <si>
    <t>Alexandra quiñonez</t>
  </si>
  <si>
    <t>Empleadl</t>
  </si>
  <si>
    <t>0962320620</t>
  </si>
  <si>
    <t>Alexamicaela1@gmail.com</t>
  </si>
  <si>
    <t>FLOBEGROUP</t>
  </si>
  <si>
    <t>ABS CONSULTING AGENCY</t>
  </si>
  <si>
    <t>Anabel Borja</t>
  </si>
  <si>
    <t>0987779820</t>
  </si>
  <si>
    <t>absconsultingagency@gmail.com</t>
  </si>
  <si>
    <t>ABSCONSULTINGAGENCY</t>
  </si>
  <si>
    <t>Xray Center</t>
  </si>
  <si>
    <t>Christopher Albornoz</t>
  </si>
  <si>
    <t>Aux de radiología</t>
  </si>
  <si>
    <t>0983235529</t>
  </si>
  <si>
    <t>albornoz_christopher@hotmail.com</t>
  </si>
  <si>
    <t>XRAYCENTER</t>
  </si>
  <si>
    <t>Punto Visión</t>
  </si>
  <si>
    <t>Morella Zamora</t>
  </si>
  <si>
    <t>Optometrista</t>
  </si>
  <si>
    <t>0983366796</t>
  </si>
  <si>
    <t>zmore706@gmail.com</t>
  </si>
  <si>
    <t>PUNTOVISION</t>
  </si>
  <si>
    <t>EMPORIO 4 PAREDES ARQUITECTOS</t>
  </si>
  <si>
    <t>Mauro Paredes</t>
  </si>
  <si>
    <t>Jefe de Proyectos</t>
  </si>
  <si>
    <t>0999783438</t>
  </si>
  <si>
    <t>4paredesarquitectos@gmail.com</t>
  </si>
  <si>
    <t>EMPORIO4PAREDESARQUITECTOS</t>
  </si>
  <si>
    <t>ZOSO MACHINE</t>
  </si>
  <si>
    <t>Andrés Yacelga</t>
  </si>
  <si>
    <t>0983068223</t>
  </si>
  <si>
    <t>zosomachineoficial@gmail.com</t>
  </si>
  <si>
    <t>ZOSOMACHINE</t>
  </si>
  <si>
    <t>Fundación Visual</t>
  </si>
  <si>
    <t>Cristian Pineda</t>
  </si>
  <si>
    <t>Optometra</t>
  </si>
  <si>
    <t>0994576469</t>
  </si>
  <si>
    <t>armando7y2903@gmail.com</t>
  </si>
  <si>
    <t>FUNDACIONVISUAL</t>
  </si>
  <si>
    <t>OCELOT SISTEMAS MECANICOS S.A.</t>
  </si>
  <si>
    <t>Marcela Tapia</t>
  </si>
  <si>
    <t>0988406947</t>
  </si>
  <si>
    <t>m.benavidez@ocelot.com.ec</t>
  </si>
  <si>
    <t>OCELOTSISTEMASMECANICOS</t>
  </si>
  <si>
    <t>Natuflor</t>
  </si>
  <si>
    <t>Hilary Benalcazar</t>
  </si>
  <si>
    <t>Asistente</t>
  </si>
  <si>
    <t>0986266439</t>
  </si>
  <si>
    <t>hilarykarelisbs1@gmail.com</t>
  </si>
  <si>
    <t>NATUFLOR</t>
  </si>
  <si>
    <t>SOPTEC PC</t>
  </si>
  <si>
    <t>Alex Montero</t>
  </si>
  <si>
    <t>0997052581</t>
  </si>
  <si>
    <t>al_ceocoronel@hotmail.com</t>
  </si>
  <si>
    <t>SOPTECPC</t>
  </si>
  <si>
    <t>EMPRESAS FLAMENCO</t>
  </si>
  <si>
    <t>Pablo Perugachi</t>
  </si>
  <si>
    <t>Jefe de Personal</t>
  </si>
  <si>
    <t>0990021746</t>
  </si>
  <si>
    <t>pabloperugachi22@gmail.com</t>
  </si>
  <si>
    <t>EMPRESASFLAMENCO</t>
  </si>
  <si>
    <t>AVISA TRAVEL</t>
  </si>
  <si>
    <t>JAVIER GONZALEZ</t>
  </si>
  <si>
    <t>0986067675</t>
  </si>
  <si>
    <t>javierescar1996_26@hotmail.com</t>
  </si>
  <si>
    <t>AVISATRAVEL</t>
  </si>
  <si>
    <t>SELEC SERVICIOS ELECTROMECÁNICOS</t>
  </si>
  <si>
    <t>José Carvajal</t>
  </si>
  <si>
    <t>0997099166</t>
  </si>
  <si>
    <t>selecservicioselectromecanicos@gmail.com</t>
  </si>
  <si>
    <t>SELECSERVICIOSELECTROMECANICOS</t>
  </si>
  <si>
    <t>IMPORTADORA ADEI</t>
  </si>
  <si>
    <t>Manuel Ronquillo</t>
  </si>
  <si>
    <t>0983165886</t>
  </si>
  <si>
    <t>andresronquillo.000@gmcom</t>
  </si>
  <si>
    <t>IMPORTADORAADEI</t>
  </si>
  <si>
    <t>TRANSCARLIT &amp; ASOCIADOS TRANSCARLIT&amp;ASOCIADOS S.A.</t>
  </si>
  <si>
    <t>Víctor Farías</t>
  </si>
  <si>
    <t>0986851201</t>
  </si>
  <si>
    <t>vfarias_24hotmail.com</t>
  </si>
  <si>
    <t>TRANSCARLITASOCIADOSTRANSCARLITASOCIADOS</t>
  </si>
  <si>
    <t>COMPAÑIA DE TRANSPORTE LIVIANO JATAGASSA S.A.</t>
  </si>
  <si>
    <t>Manuel Tapia</t>
  </si>
  <si>
    <t>0999159614</t>
  </si>
  <si>
    <t>mtapiaf8@hotmail.com</t>
  </si>
  <si>
    <t>COMPANIADETRANSPORTELIVIANOJATAGASSA</t>
  </si>
  <si>
    <t>TRANSPORTESBIOACEITFLORES TRANSPORTE DE CARGA PESADA Y COMBUSTIBLE TRANSBIOACEITFLORES &amp; ASOCIADOS S.A.</t>
  </si>
  <si>
    <t>Karen Flores</t>
  </si>
  <si>
    <t>0987914390</t>
  </si>
  <si>
    <t>wilsoncuencam@hotmail.com</t>
  </si>
  <si>
    <t>TRANSPORTESBIOACEITFLORESTRANSPORTEDERGAPESADAYCOMBUSTIBLETRANSBIOACEITFLORESASOCIADOS</t>
  </si>
  <si>
    <t>FRIOMATIK S.A.</t>
  </si>
  <si>
    <t>Daniela Ortiz</t>
  </si>
  <si>
    <t>0993851406</t>
  </si>
  <si>
    <t>gerencia@hotelsander.com.ec</t>
  </si>
  <si>
    <t>FRIOMATIK</t>
  </si>
  <si>
    <t>GLADIATOR FITNESS CENTER GLADIGYM CIA.LTDA.</t>
  </si>
  <si>
    <t>Víctor Castillo</t>
  </si>
  <si>
    <t>0969221934</t>
  </si>
  <si>
    <t>victoraguilar834@gmail.com</t>
  </si>
  <si>
    <t>GLADIATORFITNESSCENTERGLADIGYM</t>
  </si>
  <si>
    <t>AGRIVALPUL S.A.</t>
  </si>
  <si>
    <t>Edson Puluá</t>
  </si>
  <si>
    <t>0980172361</t>
  </si>
  <si>
    <t>agrivalpulsa@gmail.com</t>
  </si>
  <si>
    <t>AGRIVALPUL</t>
  </si>
  <si>
    <t>MARSERVICORP S.A.</t>
  </si>
  <si>
    <t>Cecilia Leon</t>
  </si>
  <si>
    <t>contadora</t>
  </si>
  <si>
    <t>0997647176</t>
  </si>
  <si>
    <t>contabilidad@marservicorp.com.ec</t>
  </si>
  <si>
    <t>MARSERVICORP</t>
  </si>
  <si>
    <t>CAMITEOS ADVENTURE OPERADORA DE TURISMO CIA.LTDA.</t>
  </si>
  <si>
    <t>Willam Torres</t>
  </si>
  <si>
    <t>0999418388</t>
  </si>
  <si>
    <t>wimatova@yahoo.es</t>
  </si>
  <si>
    <t>Esmeraldas</t>
  </si>
  <si>
    <t>CAMITEOSADVENTUREOPERADORADETURISMO</t>
  </si>
  <si>
    <t>EUFRATESINVEST S.A.</t>
  </si>
  <si>
    <t>Henrry ayala</t>
  </si>
  <si>
    <t>0997660440</t>
  </si>
  <si>
    <t>eufratesinvest2004@hotmail.es</t>
  </si>
  <si>
    <t>EUFRATESINVEST</t>
  </si>
  <si>
    <t>GREENCOM S.A.</t>
  </si>
  <si>
    <t>Alfredo Rosales</t>
  </si>
  <si>
    <t>0997834873</t>
  </si>
  <si>
    <t>greencomrv@hotmail.com</t>
  </si>
  <si>
    <t>GREENCOM</t>
  </si>
  <si>
    <t>Mivil Soft</t>
  </si>
  <si>
    <t>Jose Miranda</t>
  </si>
  <si>
    <t>0999945535</t>
  </si>
  <si>
    <t>jose.miranda@mivilsoft.com</t>
  </si>
  <si>
    <t>MIVILSOFT</t>
  </si>
  <si>
    <t>Nexsys del Ecuador</t>
  </si>
  <si>
    <t>Ana Maria Minga</t>
  </si>
  <si>
    <t>Microsoft</t>
  </si>
  <si>
    <t>042136586</t>
  </si>
  <si>
    <t>ana.minga@nexsysla.com</t>
  </si>
  <si>
    <t>NEXSYSDELECUADOR</t>
  </si>
  <si>
    <t>Niubox Legal | Digital</t>
  </si>
  <si>
    <t>Diego Alvarez</t>
  </si>
  <si>
    <t>0995270249</t>
  </si>
  <si>
    <t>dalvarez@NIUBOX.LEGAL</t>
  </si>
  <si>
    <t>NIUBOXLEGALDIGITAL</t>
  </si>
  <si>
    <t>Opinno Ecuador</t>
  </si>
  <si>
    <t>santiago villacres</t>
  </si>
  <si>
    <t>director comercial</t>
  </si>
  <si>
    <t>0999730846</t>
  </si>
  <si>
    <t>santiago.villacres@opinno.com</t>
  </si>
  <si>
    <t>OPINNOECUADOR</t>
  </si>
  <si>
    <t>Noux</t>
  </si>
  <si>
    <t>Nelson Vargas</t>
  </si>
  <si>
    <t>022525795</t>
  </si>
  <si>
    <t>nvargas@nouxbi.com</t>
  </si>
  <si>
    <t>NOUX</t>
  </si>
  <si>
    <t>AVATIMPORTS S.A.</t>
  </si>
  <si>
    <t>Alejandro Villanueva</t>
  </si>
  <si>
    <t>0992741971</t>
  </si>
  <si>
    <t>avillanueva@avantimports.com</t>
  </si>
  <si>
    <t>AVATIMPORTS</t>
  </si>
  <si>
    <t>TRANSPORTE DE CARGA PESADA RUIZJILA CIA.LTDA.</t>
  </si>
  <si>
    <t>Jose Lito</t>
  </si>
  <si>
    <t>0967710135</t>
  </si>
  <si>
    <t>joselitoruiz1972@gmail.com</t>
  </si>
  <si>
    <t>TRANSPORTEDERGAPESADARUIZJILA</t>
  </si>
  <si>
    <t>EXPORTADORA E IMPORTADORAEPICENTRO ECUADOR EXPIMPOREPIEC</t>
  </si>
  <si>
    <t>JANETH GAVILANEZ</t>
  </si>
  <si>
    <t>984905014</t>
  </si>
  <si>
    <t>anecita_11@hotmail.com</t>
  </si>
  <si>
    <t>EXPORTADORAEIMPORTADORAEPICENTROECUADOREXPIMPOREPIEC</t>
  </si>
  <si>
    <t>AGROFOUS</t>
  </si>
  <si>
    <t>DORIS FONSECA</t>
  </si>
  <si>
    <t>979837826</t>
  </si>
  <si>
    <t>djfonsan17@hotmail.com</t>
  </si>
  <si>
    <t>COSTARADIO COSRADI CIA.LTDA.</t>
  </si>
  <si>
    <t>XAVIER PANCHANA</t>
  </si>
  <si>
    <t>ANALISTA DE CONTABILIDAD</t>
  </si>
  <si>
    <t>982110757</t>
  </si>
  <si>
    <t>xavier_328@hotmail.com</t>
  </si>
  <si>
    <t>COSTARADIOCOSRADI</t>
  </si>
  <si>
    <t>SUMARECUADOR S.A.</t>
  </si>
  <si>
    <t>JULIA MORENO</t>
  </si>
  <si>
    <t>CONTRALOR</t>
  </si>
  <si>
    <t>0998050304</t>
  </si>
  <si>
    <t>jmoreira@grupolider.com.ec</t>
  </si>
  <si>
    <t>B. Minas y canteras</t>
  </si>
  <si>
    <t>SUMARECUADOR</t>
  </si>
  <si>
    <t>SERVICIOS REALES DE LA COSTA S.A. REALCOAST</t>
  </si>
  <si>
    <t>JAELA CARLOSAMA</t>
  </si>
  <si>
    <t>0991601104</t>
  </si>
  <si>
    <t>jaela.carlosama@epn.com.ec</t>
  </si>
  <si>
    <t>SERVICIOSREALESDELACOSTAREALCOAST</t>
  </si>
  <si>
    <t>ROBOTICA Y AUTOMATIZACION ROBOTRON CIA.LTDA</t>
  </si>
  <si>
    <t>MARCIA CARRION</t>
  </si>
  <si>
    <t>0985002169</t>
  </si>
  <si>
    <t>marciacarrion@robotron.com.ec</t>
  </si>
  <si>
    <t>ROBOTICAYAUTOMATIZACIONROBOTRON</t>
  </si>
  <si>
    <t>TROYAWURK S.A.</t>
  </si>
  <si>
    <t>SEBASTIAN ZURITA</t>
  </si>
  <si>
    <t>0993990995</t>
  </si>
  <si>
    <t>zaps007@hotmail.com</t>
  </si>
  <si>
    <t>TROYAWURK</t>
  </si>
  <si>
    <t>PUBLICISTAS Y ASOCIADOS C.A. ''JDYGE''</t>
  </si>
  <si>
    <t>ANDRES TORRES</t>
  </si>
  <si>
    <t>0999156646</t>
  </si>
  <si>
    <t>infochaladotec.com</t>
  </si>
  <si>
    <t>PUBLICISTASYASOCIADOSJDYGE</t>
  </si>
  <si>
    <t>KLEAN ENERGYSOLUTIONS S.A.</t>
  </si>
  <si>
    <t>MARIA JOSE MARTINEZ</t>
  </si>
  <si>
    <t>m@gardincenter.com</t>
  </si>
  <si>
    <t>KLEANENERGYSOLUTIONS</t>
  </si>
  <si>
    <t>PARAISOLIMPIO S.A.GALAPALIM</t>
  </si>
  <si>
    <t>MARCO ESCARBAY</t>
  </si>
  <si>
    <t>0982367106</t>
  </si>
  <si>
    <t>carlossuas@gmail.com</t>
  </si>
  <si>
    <t>Galápagos</t>
  </si>
  <si>
    <t>PARAISOLIMPIOGALAPALIM</t>
  </si>
  <si>
    <t>ARCOSERVICESECUADOR.C.A.</t>
  </si>
  <si>
    <t>LUIS GOMEZ</t>
  </si>
  <si>
    <t>0983519991</t>
  </si>
  <si>
    <t>lhgomez@acoservices.net</t>
  </si>
  <si>
    <t>ARCOSERVICESECUADORCA</t>
  </si>
  <si>
    <t>INDUSTRIA TEXTIL TEXTIRODAL CIA.LTDA</t>
  </si>
  <si>
    <t>ARTURO DONOSO</t>
  </si>
  <si>
    <t>0999668950</t>
  </si>
  <si>
    <t>contador.mishell@gmail.com</t>
  </si>
  <si>
    <t>INDUSTRIATEXTILTEXTIRODAL</t>
  </si>
  <si>
    <t>CADENA DE FARMACIAS SUIZA CADFAS S.A.</t>
  </si>
  <si>
    <t>ROCIO CHACHA</t>
  </si>
  <si>
    <t>0996672832</t>
  </si>
  <si>
    <t>@cadenadefarmaciassuiza.com</t>
  </si>
  <si>
    <t>CADENADEFARMACIASSUIZADFAS</t>
  </si>
  <si>
    <t>LA LEYENDA DE CHOCOLATE CHOCOLEYENDA CIA.LTDA.</t>
  </si>
  <si>
    <t>MARCO TAPIA</t>
  </si>
  <si>
    <t>0995655802</t>
  </si>
  <si>
    <t>matj83@hotmail.com</t>
  </si>
  <si>
    <t>LALEYENDADECHOCOLATECHOCOLEYENDA</t>
  </si>
  <si>
    <t>COMSOLTV S.A.</t>
  </si>
  <si>
    <t>CECILIA PAEZ</t>
  </si>
  <si>
    <t>PRODUCTORA</t>
  </si>
  <si>
    <t>0992723214</t>
  </si>
  <si>
    <t>secretariasol965rio@hotmail.com</t>
  </si>
  <si>
    <t>COMSOLTV</t>
  </si>
  <si>
    <t>ORO BANAORO REAL ORBANREAL CIA.LTDA.</t>
  </si>
  <si>
    <t>Orfa Coronel</t>
  </si>
  <si>
    <t>0995548523</t>
  </si>
  <si>
    <t>orfeliz@hotmail.com</t>
  </si>
  <si>
    <t>OROBANAOROREALORBANREAL</t>
  </si>
  <si>
    <t>RIVERA-CONSULTORES S.A.</t>
  </si>
  <si>
    <t>Carlos Rivera</t>
  </si>
  <si>
    <t>0987848504</t>
  </si>
  <si>
    <t>carlosrivera.rcsa@gmail.com</t>
  </si>
  <si>
    <t>RIVERACONSULTORES</t>
  </si>
  <si>
    <t>DM-MEDICAL S.A.</t>
  </si>
  <si>
    <t>Danny Tigua</t>
  </si>
  <si>
    <t>0992292899</t>
  </si>
  <si>
    <t>financiero@vitagarden.ec</t>
  </si>
  <si>
    <t>DMMEDICAL</t>
  </si>
  <si>
    <t>COMPAÑIA DE TRANSPORTES PIMPINTSA . TRANSWKG S.A.</t>
  </si>
  <si>
    <t>Robin Shahuin</t>
  </si>
  <si>
    <t>0982290875</t>
  </si>
  <si>
    <t>robinsonjr2007@hotmail.com</t>
  </si>
  <si>
    <t>Morona Santiago</t>
  </si>
  <si>
    <t>COMPANIADETRANSPORTESPIMPINTSATRANSWKG</t>
  </si>
  <si>
    <t>TAXINET S.A.</t>
  </si>
  <si>
    <t>William Galarza</t>
  </si>
  <si>
    <t>Representate</t>
  </si>
  <si>
    <t>0999688595</t>
  </si>
  <si>
    <t>taxinetsa@gmail.com</t>
  </si>
  <si>
    <t>TAXINET</t>
  </si>
  <si>
    <t>CARPEDIEM TRAVEL C.L.</t>
  </si>
  <si>
    <t>Ana Larco</t>
  </si>
  <si>
    <t>0983426554</t>
  </si>
  <si>
    <t>anitalarco@yahoo.es</t>
  </si>
  <si>
    <t>CARPEDIEMTRAVEL</t>
  </si>
  <si>
    <t>AVIATION SAFETYAUDIT C.LTDA.</t>
  </si>
  <si>
    <t>Francisco Páez</t>
  </si>
  <si>
    <t>0998022386</t>
  </si>
  <si>
    <t>fpaez57@gmail.com</t>
  </si>
  <si>
    <t>AVIATIONFETYAUDITTDA</t>
  </si>
  <si>
    <t>ECUATORIANA DE TRANSPORTE DE CARGA PESADA CAPTRANSECUA S.A.</t>
  </si>
  <si>
    <t>Xavier Pozo</t>
  </si>
  <si>
    <t>0993096265</t>
  </si>
  <si>
    <t>xmpozo@gmail.com</t>
  </si>
  <si>
    <t>ECUATORIANADETRANSPORTEDERGAPESADAPTRANSECUA</t>
  </si>
  <si>
    <t>COMPAÑIA DE TRANSPORTE LOS ANDES DE CAYAMBE CAYAMDES S.A.</t>
  </si>
  <si>
    <t>Luis Lechón</t>
  </si>
  <si>
    <t>0969791572</t>
  </si>
  <si>
    <t>luislechon97@gmail.com</t>
  </si>
  <si>
    <t>COMPANIADETRANSPORTELOSANDESDEYAMBEYAMDES</t>
  </si>
  <si>
    <t>COMPAÑIA DE TRANSPORTE PESADOS COMTRAPESADOS PEREZ &amp; PEREZ S.A.</t>
  </si>
  <si>
    <t>José Pérez</t>
  </si>
  <si>
    <t>0997265829</t>
  </si>
  <si>
    <t>luisperezg_1977@hotmail.com</t>
  </si>
  <si>
    <t>COMPANIADETRANSPORTEPESADOSCOMTRAPESADOSPEREZPEREZ</t>
  </si>
  <si>
    <t>COMPAÑIA DE TRANSPORTE ESCOLAR E INSTITUCIONAL EXPRESS-TRANSVACH S.A.</t>
  </si>
  <si>
    <t>Pablo Chacón</t>
  </si>
  <si>
    <t>0981603498</t>
  </si>
  <si>
    <t>chaconpablo906@yahoo.com</t>
  </si>
  <si>
    <t>COMPANIADETRANSPORTEESCOLAREINSTITUCIONALEXPRESSTRANSVACH</t>
  </si>
  <si>
    <t>COMERCIALIZADORA CHRISTIAN GUAYANAY EDEP CIA.LTDA.</t>
  </si>
  <si>
    <t>Narcisa Cuenca</t>
  </si>
  <si>
    <t>0992675944</t>
  </si>
  <si>
    <t>narcisa_1965@hotmail.com</t>
  </si>
  <si>
    <t>COMERCIALIZADORACHRISTIANGUAYANAYEDEP</t>
  </si>
  <si>
    <t>JARDINES DE QUEVEDO JARDEQUE JARDINES FUNERARIOS S.A.</t>
  </si>
  <si>
    <t>Lourdes Terán</t>
  </si>
  <si>
    <t>0982673155</t>
  </si>
  <si>
    <t>fbucheli@jardinesecuador.com</t>
  </si>
  <si>
    <t>JARDINESDEQUEVEDOJARDEQUEJARDINESFUNERARIOS</t>
  </si>
  <si>
    <t>TERRASEMILLAS S.A.</t>
  </si>
  <si>
    <t>GERMAN VELASCO</t>
  </si>
  <si>
    <t>0987415155</t>
  </si>
  <si>
    <t>gerente@grupoatchc.ecuador.com</t>
  </si>
  <si>
    <t>TERRASEMILLAS</t>
  </si>
  <si>
    <t>IPROCOLCEMIND.ENVASADORA PRODUCTORA Y COMERCIALIZADORA</t>
  </si>
  <si>
    <t>PILAR MORENO</t>
  </si>
  <si>
    <t>0998470355</t>
  </si>
  <si>
    <t>iprocolcem@gmail.com</t>
  </si>
  <si>
    <t>IPROCOLCEMINDENVASADORAPRODUCTORAYCOMERCIALIZADORA</t>
  </si>
  <si>
    <t>ECUAPETSA PET DEL ECUADOR</t>
  </si>
  <si>
    <t>BETHY LUCAS</t>
  </si>
  <si>
    <t>RECURSOS HUMANOS Y COMPRAS</t>
  </si>
  <si>
    <t>0990785171</t>
  </si>
  <si>
    <t>info@ecuapetsa.com</t>
  </si>
  <si>
    <t>ECUAPETSAPETDELECUADOR</t>
  </si>
  <si>
    <t>PROCESADORA Y EXPORTADORA PROCAMARONEX</t>
  </si>
  <si>
    <t>DANIEL DELGADO</t>
  </si>
  <si>
    <t>0968865459</t>
  </si>
  <si>
    <t>@procamaronexcamaronera.com</t>
  </si>
  <si>
    <t>PROCESADORAYEXPORTADORAPROCAMARONEX</t>
  </si>
  <si>
    <t>ECUATORIANA DE CONDIMENTOS Y ESPECIAS ECONESPECIAS CIA. LTDA.</t>
  </si>
  <si>
    <t>MAX CASTILLO</t>
  </si>
  <si>
    <t>0997975459</t>
  </si>
  <si>
    <t>sistemas@condimensa.com.ec</t>
  </si>
  <si>
    <t>ECUATORIANADECONDIMENTOSYESPECIASECONESPECIAS</t>
  </si>
  <si>
    <t>HALLEYCORPORACION C.L.</t>
  </si>
  <si>
    <t>CRISTINA VILLACRES</t>
  </si>
  <si>
    <t>0963064579</t>
  </si>
  <si>
    <t>@contable.halleycorporcia.com</t>
  </si>
  <si>
    <t>HALLEYCORPORACION</t>
  </si>
  <si>
    <t>HUMACHOCOLATE C.I.</t>
  </si>
  <si>
    <t>JAVIER LAGUAPILLO</t>
  </si>
  <si>
    <t>0996679755</t>
  </si>
  <si>
    <t>chocolatehuma@gmail.com</t>
  </si>
  <si>
    <t>HUMACHOCOLATECI</t>
  </si>
  <si>
    <t>FRUEXPORVALLECIA.LTDA.</t>
  </si>
  <si>
    <t>GUILLERMO VALLEJO</t>
  </si>
  <si>
    <t>0986111620</t>
  </si>
  <si>
    <t>guillermovallejo6@gmail.com</t>
  </si>
  <si>
    <t>FRUEXPORVALLE</t>
  </si>
  <si>
    <t>FRACOMP RADIO FRANCISCO STEREO CIA.LTDA.</t>
  </si>
  <si>
    <t>MARCELO ALVAREZ</t>
  </si>
  <si>
    <t>0995404696</t>
  </si>
  <si>
    <t>produccionfranciscostereo@gmail.com</t>
  </si>
  <si>
    <t>FRACOMPRADIOFRANCISCOSTEREO</t>
  </si>
  <si>
    <t>MONDOLATTE S.A.</t>
  </si>
  <si>
    <t>JANETH FREIRE</t>
  </si>
  <si>
    <t>CONTABLE</t>
  </si>
  <si>
    <t>0992528612</t>
  </si>
  <si>
    <t>silviafreire01yahoo.es</t>
  </si>
  <si>
    <t>MONDOLATTE</t>
  </si>
  <si>
    <t>ALISPRO CIA. LTDA.</t>
  </si>
  <si>
    <t>GABRIELA CAGUANA</t>
  </si>
  <si>
    <t>0967692434</t>
  </si>
  <si>
    <t>talentohumano</t>
  </si>
  <si>
    <t>ALISPRO</t>
  </si>
  <si>
    <t>MODUHOME S.A.</t>
  </si>
  <si>
    <t>Galo Larrea</t>
  </si>
  <si>
    <t>0990382759</t>
  </si>
  <si>
    <t>galolarrea@gmail.com</t>
  </si>
  <si>
    <t>MODUHOME</t>
  </si>
  <si>
    <t>HIELALIB S. A.</t>
  </si>
  <si>
    <t>Mario Ayoub</t>
  </si>
  <si>
    <t>0999428161</t>
  </si>
  <si>
    <t>hielalib@gmail.com</t>
  </si>
  <si>
    <t>HIELALIB</t>
  </si>
  <si>
    <t>TRANSPORTE DE CARGA CMG TRANSCMG S.A.</t>
  </si>
  <si>
    <t>Franklin Correa</t>
  </si>
  <si>
    <t>0992071371</t>
  </si>
  <si>
    <t>frankvincor@hotmail.com</t>
  </si>
  <si>
    <t>TRANSPORTEDERGACMGTRANSCMG</t>
  </si>
  <si>
    <t>TRANSPORTE PESADO Y LOGISTICA ZAMBRANO &amp; CEDEÑO ZAMCETRANSPE S.A.</t>
  </si>
  <si>
    <t>César Zambrano</t>
  </si>
  <si>
    <t>0980910065</t>
  </si>
  <si>
    <t>cesarzamb@hotmail.es</t>
  </si>
  <si>
    <t>TRANSPORTEPESADOYLOGISTICAZAMBRANOCEDENOZAMCETRANSPE</t>
  </si>
  <si>
    <t>GLOBAL REFRIGERACION S.A. REFFIGLOB</t>
  </si>
  <si>
    <t>ESTEFANIA ALVARADO</t>
  </si>
  <si>
    <t>096 054 0968</t>
  </si>
  <si>
    <t>estefania95@gmail.com</t>
  </si>
  <si>
    <t>GLOBALREFRIGERACIONREFFIGLOB</t>
  </si>
  <si>
    <t>CORPORACION IMPACTEX CIA.LTDA</t>
  </si>
  <si>
    <t>MAYRA SEGURA</t>
  </si>
  <si>
    <t>DISEÑO</t>
  </si>
  <si>
    <t>0990416885</t>
  </si>
  <si>
    <t>aleja.sma6@hotmail.com</t>
  </si>
  <si>
    <t>CORPORACIONIMPACTEX</t>
  </si>
  <si>
    <t>FUTURECO BIOSCIENCE</t>
  </si>
  <si>
    <t>IRINA VALLADARES</t>
  </si>
  <si>
    <t>0987284636</t>
  </si>
  <si>
    <t>irina.valladares@conhagri.com</t>
  </si>
  <si>
    <t>FUTURECOBIOSCIENCE</t>
  </si>
  <si>
    <t>LATAMFIBERHOME CABLE C. LTDA.</t>
  </si>
  <si>
    <t>FELIZ VALAREZO</t>
  </si>
  <si>
    <t>0984222661</t>
  </si>
  <si>
    <t>fvalarezo@telconet.com</t>
  </si>
  <si>
    <t>LATAMFIBERHOMEBLE</t>
  </si>
  <si>
    <t>VECTORQUIM CIA.LTDA</t>
  </si>
  <si>
    <t>JONNY VEGA</t>
  </si>
  <si>
    <t>0994502163</t>
  </si>
  <si>
    <t>jonny-vega@hotmail.com</t>
  </si>
  <si>
    <t>VECTORQUIM</t>
  </si>
  <si>
    <t>HIDROELECTRICA PALMIRA-NANEGAL C.E.M. IPNEGAL</t>
  </si>
  <si>
    <t>ESTEBAN FERNANDEZ</t>
  </si>
  <si>
    <t>0994171332</t>
  </si>
  <si>
    <t>estebanfr@gmail.com</t>
  </si>
  <si>
    <t>HIDROELECTRICAPALMIRANANEGALCEMIPNEGAL</t>
  </si>
  <si>
    <t>FABRICA DE PLASTICOS PLASTICIMPORT CIA.LTDA</t>
  </si>
  <si>
    <t>CECILIA BARBA</t>
  </si>
  <si>
    <t>0982576330</t>
  </si>
  <si>
    <t>ventas@plasticim.com</t>
  </si>
  <si>
    <t>FABRICADEPLASTICOSPLASTICIMPORT</t>
  </si>
  <si>
    <t>LACTEOSSANISIDRO S.A.</t>
  </si>
  <si>
    <t>JOSE LUCAS</t>
  </si>
  <si>
    <t>0999186980</t>
  </si>
  <si>
    <t>alimentos.frescos@hotmail.com</t>
  </si>
  <si>
    <t>LACTEOSSANISIDRO</t>
  </si>
  <si>
    <t>Column1</t>
  </si>
  <si>
    <t>[Departamento o unidad de Ventas y Mercadeo]</t>
  </si>
  <si>
    <t>[Directivos de la Organización]</t>
  </si>
  <si>
    <t>[Departamento o unidad interna de I+D o de Diseño]</t>
  </si>
  <si>
    <t>[Casa Matriz (del país de origen)]</t>
  </si>
  <si>
    <t>[Clientes]</t>
  </si>
  <si>
    <t>[Departamentos de producción, Logística, Distribución o similares]</t>
  </si>
  <si>
    <t>[Competidores]</t>
  </si>
  <si>
    <t>[Entidades externas (Consutores, Universidades u otros Proveedores de conocimiento)]</t>
  </si>
  <si>
    <r>
      <t xml:space="preserve">Las principales </t>
    </r>
    <r>
      <rPr>
        <b/>
        <sz val="11"/>
        <color rgb="FF000000"/>
        <rFont val="Calibri"/>
        <family val="2"/>
        <scheme val="minor"/>
      </rPr>
      <t>fuentes de información</t>
    </r>
    <r>
      <rPr>
        <sz val="11"/>
        <color rgb="FF000000"/>
        <rFont val="Calibri"/>
        <family val="2"/>
        <scheme val="minor"/>
      </rPr>
      <t xml:space="preserve"> para los procesos de innovación de su organización están representadas por:</t>
    </r>
  </si>
  <si>
    <r>
      <t xml:space="preserve">Las principales </t>
    </r>
    <r>
      <rPr>
        <b/>
        <sz val="11"/>
        <color rgb="FF000000"/>
        <rFont val="Calibri"/>
        <family val="2"/>
        <scheme val="minor"/>
      </rPr>
      <t>fuentes de financiamiento</t>
    </r>
    <r>
      <rPr>
        <sz val="11"/>
        <color rgb="FF000000"/>
        <rFont val="Calibri"/>
        <family val="2"/>
        <scheme val="minor"/>
      </rPr>
      <t xml:space="preserve"> para los procesos de innovación en su organización están representadas por:</t>
    </r>
  </si>
  <si>
    <t>[Recursos Propios]</t>
  </si>
  <si>
    <t>[Recurso de la Casa Matríz (del país de origen)]</t>
  </si>
  <si>
    <t>[Grupo Empresarial al que pertenece la organización]</t>
  </si>
  <si>
    <t>[Recursos Gubernamentales o Mixtos]</t>
  </si>
  <si>
    <t>[Banca Comercial]</t>
  </si>
  <si>
    <t>[Actividades de I+D con su respectiva asignación de recursos (personal, equipos, insumos)]</t>
  </si>
  <si>
    <t>[Inversión en licencias o acuerdos de propiedad intelectual (patentes, marcas, etc)]</t>
  </si>
  <si>
    <t>[Implementación de programas de capacitación orientados a la innovación y mejoramiento de procesos productivos]</t>
  </si>
  <si>
    <t>[Diseño del portafolio de negocio y/o de procesos]</t>
  </si>
  <si>
    <t>[Implementación de programas de modernización y gestión de procesos de producción]</t>
  </si>
  <si>
    <t>[Actividades de diseño u otras actividades creativas]</t>
  </si>
  <si>
    <t>[Implementación de nuevas formas de distribución y mercadeo]</t>
  </si>
  <si>
    <t>[Comercialización de productos innovados]</t>
  </si>
  <si>
    <t>[Implementaciones orientadas a la transformación digital y el teletrabajo]</t>
  </si>
  <si>
    <r>
      <t xml:space="preserve">Indique las </t>
    </r>
    <r>
      <rPr>
        <b/>
        <sz val="11"/>
        <color rgb="FF000000"/>
        <rFont val="Calibri"/>
        <family val="2"/>
        <scheme val="minor"/>
      </rPr>
      <t>actividades</t>
    </r>
    <r>
      <rPr>
        <sz val="11"/>
        <color rgb="FF000000"/>
        <rFont val="Calibri"/>
        <family val="2"/>
        <scheme val="minor"/>
      </rPr>
      <t xml:space="preserve"> que se han realizado en su organización </t>
    </r>
    <r>
      <rPr>
        <b/>
        <sz val="11"/>
        <color rgb="FF000000"/>
        <rFont val="Calibri"/>
        <family val="2"/>
        <scheme val="minor"/>
      </rPr>
      <t>para promover la innovación</t>
    </r>
    <r>
      <rPr>
        <sz val="11"/>
        <color rgb="FF000000"/>
        <rFont val="Calibri"/>
        <family val="2"/>
        <scheme val="minor"/>
      </rPr>
      <t xml:space="preserve">: </t>
    </r>
  </si>
  <si>
    <t>[Ampliar el mercado actual]</t>
  </si>
  <si>
    <t>[Reducir costos laborales unitarios, de consumo de materiales y/o de consumo de energía]</t>
  </si>
  <si>
    <t>[Mejorar las condiciones de trabajo]</t>
  </si>
  <si>
    <t>[Flexibilizar la producción y/o desarrollar soluciones para clientes específicos]</t>
  </si>
  <si>
    <t>[Aprovechar los conocimientos cietífico- tecnológicos nuevos]</t>
  </si>
  <si>
    <t>[Mejorar la transformación digital de la organización]</t>
  </si>
  <si>
    <t>[Aprovechar la capacidad organizacional de producción]</t>
  </si>
  <si>
    <t>[Aprovechar los nuevos materiales o insumos existentes]</t>
  </si>
  <si>
    <t>[Reducir los tiempos muertos]</t>
  </si>
  <si>
    <t>[Ha introducido métodos organizacionales nuevos o significativamente mejorados]</t>
  </si>
  <si>
    <t>[Ha introducido métodos organizacionales de toma de decisiones nuevos o significativamente mejorados]</t>
  </si>
  <si>
    <t>[Ha introducido métodos/modelos /prácticas comerciales nuevos o significativamente mejorados]</t>
  </si>
  <si>
    <t>[Ha introducido métodos de distribución o colocación de productos en el mercado nuevos o significativamente mejorados]</t>
  </si>
  <si>
    <r>
      <t xml:space="preserve">Indique los </t>
    </r>
    <r>
      <rPr>
        <b/>
        <sz val="11"/>
        <color rgb="FF000000"/>
        <rFont val="Calibri"/>
        <family val="2"/>
        <scheme val="minor"/>
      </rPr>
      <t>objetivos</t>
    </r>
    <r>
      <rPr>
        <sz val="11"/>
        <color rgb="FF000000"/>
        <rFont val="Calibri"/>
        <family val="2"/>
        <scheme val="minor"/>
      </rPr>
      <t xml:space="preserve"> que su organización ha propuesto </t>
    </r>
    <r>
      <rPr>
        <b/>
        <sz val="11"/>
        <color rgb="FF000000"/>
        <rFont val="Calibri"/>
        <family val="2"/>
        <scheme val="minor"/>
      </rPr>
      <t>para la innovación</t>
    </r>
  </si>
  <si>
    <r>
      <t xml:space="preserve">Indique los </t>
    </r>
    <r>
      <rPr>
        <b/>
        <sz val="11"/>
        <color rgb="FF000000"/>
        <rFont val="Calibri"/>
        <family val="2"/>
        <scheme val="minor"/>
      </rPr>
      <t>resultados</t>
    </r>
    <r>
      <rPr>
        <sz val="11"/>
        <color rgb="FF000000"/>
        <rFont val="Calibri"/>
        <family val="2"/>
        <scheme val="minor"/>
      </rPr>
      <t xml:space="preserve"> de innovación </t>
    </r>
    <r>
      <rPr>
        <b/>
        <sz val="11"/>
        <color rgb="FF000000"/>
        <rFont val="Calibri"/>
        <family val="2"/>
        <scheme val="minor"/>
      </rPr>
      <t>de su organización</t>
    </r>
  </si>
  <si>
    <t>[Impacto positivo en la utilidad bruta, utilidad operacional y/o utilidad antes de impuestos]</t>
  </si>
  <si>
    <t>[Impacto positivo en rentabilidad]</t>
  </si>
  <si>
    <t>[Impacto positivo en la competitividad]</t>
  </si>
  <si>
    <t>[Impacto positivo en la productividad]</t>
  </si>
  <si>
    <t>[Impacto positivo en las relaciones laborales]</t>
  </si>
  <si>
    <t>[Se han incrementado las ventas]</t>
  </si>
  <si>
    <t>[Se han reducido los costos de producción]</t>
  </si>
  <si>
    <t>[Se ha reducido el impacto ambiental negativo]</t>
  </si>
  <si>
    <t>[Se ha mejorado la salud, calidad de vida y bienestar en el entorno de la organización]</t>
  </si>
  <si>
    <r>
      <t xml:space="preserve">Indique los </t>
    </r>
    <r>
      <rPr>
        <b/>
        <sz val="11"/>
        <color rgb="FF000000"/>
        <rFont val="Calibri"/>
        <family val="2"/>
        <scheme val="minor"/>
      </rPr>
      <t>impactos</t>
    </r>
    <r>
      <rPr>
        <sz val="11"/>
        <color rgb="FF000000"/>
        <rFont val="Calibri"/>
        <family val="2"/>
        <scheme val="minor"/>
      </rPr>
      <t xml:space="preserve"> que se han obtenido </t>
    </r>
    <r>
      <rPr>
        <b/>
        <sz val="11"/>
        <color rgb="FF000000"/>
        <rFont val="Calibri"/>
        <family val="2"/>
        <scheme val="minor"/>
      </rPr>
      <t>en su organización</t>
    </r>
    <r>
      <rPr>
        <sz val="11"/>
        <color rgb="FF000000"/>
        <rFont val="Calibri"/>
        <family val="2"/>
        <scheme val="minor"/>
      </rPr>
      <t xml:space="preserve"> por la introducción de productos, procesos, métods/modelos comerciales u otros resultados de la innovación.</t>
    </r>
  </si>
  <si>
    <r>
      <t xml:space="preserve">[Ha introducido al mercado </t>
    </r>
    <r>
      <rPr>
        <b/>
        <sz val="11"/>
        <color rgb="FF000000"/>
        <rFont val="Calibri"/>
        <family val="2"/>
      </rPr>
      <t>productos</t>
    </r>
    <r>
      <rPr>
        <sz val="11"/>
        <color rgb="FF000000"/>
        <rFont val="Calibri"/>
        <family val="2"/>
      </rPr>
      <t xml:space="preserve"> nuevos o significativamente mejorados]</t>
    </r>
  </si>
  <si>
    <r>
      <t xml:space="preserve">[Ha introducido al mercado </t>
    </r>
    <r>
      <rPr>
        <b/>
        <sz val="11"/>
        <color rgb="FF000000"/>
        <rFont val="Calibri"/>
        <family val="2"/>
      </rPr>
      <t>procesos</t>
    </r>
    <r>
      <rPr>
        <sz val="11"/>
        <color rgb="FF000000"/>
        <rFont val="Calibri"/>
        <family val="2"/>
      </rPr>
      <t xml:space="preserve"> nuevos o significativamente mejorados]</t>
    </r>
  </si>
  <si>
    <r>
      <rPr>
        <b/>
        <sz val="11"/>
        <color rgb="FF000000"/>
        <rFont val="Calibri"/>
        <family val="2"/>
        <scheme val="minor"/>
      </rPr>
      <t>RESULTADOS:</t>
    </r>
    <r>
      <rPr>
        <sz val="11"/>
        <color rgb="FF000000"/>
        <rFont val="Calibri"/>
        <family val="2"/>
        <scheme val="minor"/>
      </rPr>
      <t xml:space="preserve"> 6     | 1 subcategoría</t>
    </r>
  </si>
  <si>
    <r>
      <rPr>
        <b/>
        <sz val="11"/>
        <color rgb="FF000000"/>
        <rFont val="Calibri"/>
        <family val="2"/>
        <scheme val="minor"/>
      </rPr>
      <t>IMPACTOS:</t>
    </r>
    <r>
      <rPr>
        <sz val="11"/>
        <color rgb="FF000000"/>
        <rFont val="Calibri"/>
        <family val="2"/>
        <scheme val="minor"/>
      </rPr>
      <t xml:space="preserve"> 9         | 1 subcategoría</t>
    </r>
  </si>
  <si>
    <r>
      <rPr>
        <b/>
        <sz val="11"/>
        <color rgb="FF000000"/>
        <rFont val="Calibri"/>
        <family val="2"/>
        <scheme val="minor"/>
      </rPr>
      <t>CAPACIDADES:</t>
    </r>
    <r>
      <rPr>
        <sz val="11"/>
        <color rgb="FF000000"/>
        <rFont val="Calibri"/>
        <family val="2"/>
        <scheme val="minor"/>
      </rPr>
      <t xml:space="preserve"> 31 | 4 subcategorías</t>
    </r>
  </si>
  <si>
    <t>Item</t>
  </si>
  <si>
    <t>Factor</t>
  </si>
  <si>
    <t>Item del Factor</t>
  </si>
  <si>
    <t>x</t>
  </si>
  <si>
    <t>y</t>
  </si>
  <si>
    <t>#</t>
  </si>
  <si>
    <t xml:space="preserve"> </t>
  </si>
  <si>
    <t>Posición en Innovación Organizacional</t>
  </si>
  <si>
    <t>Capacidades</t>
  </si>
  <si>
    <t>Resultados</t>
  </si>
  <si>
    <t>Impactos</t>
  </si>
  <si>
    <t>Supera el promedio</t>
  </si>
  <si>
    <t>Potencial de Innovación</t>
  </si>
  <si>
    <t>Alto</t>
  </si>
  <si>
    <t>Medio</t>
  </si>
  <si>
    <t>Bajo</t>
  </si>
  <si>
    <t>Rafael Salazar</t>
  </si>
  <si>
    <t>Luisa Cabrera</t>
  </si>
  <si>
    <t>Cristian Vergara</t>
  </si>
  <si>
    <t>Pamela Juscamaica Palacios</t>
  </si>
  <si>
    <t>Viviana Carreño</t>
  </si>
  <si>
    <t>Luis Miranda</t>
  </si>
  <si>
    <t>Carlos Teran</t>
  </si>
  <si>
    <t>Priscila Bravo</t>
  </si>
  <si>
    <t>Pamela Apolo</t>
  </si>
  <si>
    <t>Danis Cardenas</t>
  </si>
  <si>
    <t>Gerano Ushca</t>
  </si>
  <si>
    <t>Marylin Molina</t>
  </si>
  <si>
    <t>Javier Piloso</t>
  </si>
  <si>
    <t>Jessica Cabrera</t>
  </si>
  <si>
    <t>Kenia Tumbaco</t>
  </si>
  <si>
    <t>Jose Luis Pazmiño   4:00</t>
  </si>
  <si>
    <t>Diego Pulla</t>
  </si>
  <si>
    <t>Alejandro Yanez</t>
  </si>
  <si>
    <t>Cesar Sinna</t>
  </si>
  <si>
    <t>Victor Cevallos</t>
  </si>
  <si>
    <t>Carlos Vera</t>
  </si>
  <si>
    <t>Ruben Calderon</t>
  </si>
  <si>
    <t>Teresa Martinez</t>
  </si>
  <si>
    <t>Nancy Gualoto</t>
  </si>
  <si>
    <t>Diego Leon</t>
  </si>
  <si>
    <t>Alicia Nuñez</t>
  </si>
  <si>
    <t>Lizeth Quichamba</t>
  </si>
  <si>
    <t>Jonatahn Vargas</t>
  </si>
  <si>
    <t>Nely Cedeño</t>
  </si>
  <si>
    <t>Maryuri Moreira</t>
  </si>
  <si>
    <t>Claudio Padilla</t>
  </si>
  <si>
    <t>Daniela Idrobo</t>
  </si>
  <si>
    <t>Henry Martinez</t>
  </si>
  <si>
    <t>Maori Chancai</t>
  </si>
  <si>
    <t>Ever Colas</t>
  </si>
  <si>
    <t>Ruth Vera</t>
  </si>
  <si>
    <t>Jorge Viera</t>
  </si>
  <si>
    <t>William Villacís</t>
  </si>
  <si>
    <t>Jennifer Diaz</t>
  </si>
  <si>
    <t>Sofia Velastegui</t>
  </si>
  <si>
    <t>German Villareal</t>
  </si>
  <si>
    <t>Jaqueline Lucero</t>
  </si>
  <si>
    <t>Edison Montoya</t>
  </si>
  <si>
    <t>Nicolas Corta</t>
  </si>
  <si>
    <t>Carolina Olmedo</t>
  </si>
  <si>
    <t>Alexis Martinez</t>
  </si>
  <si>
    <t>Luis Marques</t>
  </si>
  <si>
    <t>Karen Narea</t>
  </si>
  <si>
    <t>David Chicaiza</t>
  </si>
  <si>
    <t>Hector Lopez</t>
  </si>
  <si>
    <t>David Morales</t>
  </si>
  <si>
    <t>German Jaramillo</t>
  </si>
  <si>
    <t>Andres Solorzano</t>
  </si>
  <si>
    <t>Marcelo Inzquierdo</t>
  </si>
  <si>
    <t>Jaime Custodio</t>
  </si>
  <si>
    <t>Patricio Rodrigues</t>
  </si>
  <si>
    <t>Hernan Paz</t>
  </si>
  <si>
    <t>Jenny Marques</t>
  </si>
  <si>
    <t>Devora Alvarado</t>
  </si>
  <si>
    <t>Geovany Mera</t>
  </si>
  <si>
    <t>Fernando Campos</t>
  </si>
  <si>
    <t>Santiago Vallejo</t>
  </si>
  <si>
    <t>Galo Llenera</t>
  </si>
  <si>
    <t>Ruben Medina</t>
  </si>
  <si>
    <t>Santiago Villegas</t>
  </si>
  <si>
    <t>Carmen De La Cerda</t>
  </si>
  <si>
    <t>Vanesa Cerna</t>
  </si>
  <si>
    <t>Jairo Cobos</t>
  </si>
  <si>
    <t>Brenda Matamoros</t>
  </si>
  <si>
    <t>Marisol Rodrigez</t>
  </si>
  <si>
    <t>Nuvia Chavez</t>
  </si>
  <si>
    <t>Bayron Caicedo</t>
  </si>
  <si>
    <t>Javier Cabascango</t>
  </si>
  <si>
    <t>William Sanchez</t>
  </si>
  <si>
    <t>Florencio Fares</t>
  </si>
  <si>
    <t>Sixto Alvarado</t>
  </si>
  <si>
    <t>Luis Benavides</t>
  </si>
  <si>
    <t>Carlos Casalombo</t>
  </si>
  <si>
    <t>Cesar Goya</t>
  </si>
  <si>
    <t>Brenda Reyes</t>
  </si>
  <si>
    <t>Monica Gualotuña</t>
  </si>
  <si>
    <t>Carlos Ruiz</t>
  </si>
  <si>
    <t>Escuela Gastronomica Azucar &amp; Canela S.A. Esgasuca</t>
  </si>
  <si>
    <t>Amelia Orozco</t>
  </si>
  <si>
    <t>Jose Daniel Poles</t>
  </si>
  <si>
    <t>Fernando Lucas</t>
  </si>
  <si>
    <t>Marco Silva</t>
  </si>
  <si>
    <t>Jorge Arias</t>
  </si>
  <si>
    <t>Anita Bautista</t>
  </si>
  <si>
    <t>Olga Contreras</t>
  </si>
  <si>
    <t>Sonia Deltina</t>
  </si>
  <si>
    <t>Patricio Constante</t>
  </si>
  <si>
    <t>Karina Gomez</t>
  </si>
  <si>
    <t>Mariuxi Quiroga</t>
  </si>
  <si>
    <t>Ramiro Vivanco</t>
  </si>
  <si>
    <t>Mirian Campos</t>
  </si>
  <si>
    <t>Jorge Asencio</t>
  </si>
  <si>
    <t>Alexandra Quiñonez</t>
  </si>
  <si>
    <t>Javier Gonzalez</t>
  </si>
  <si>
    <t>Henrry Ayala</t>
  </si>
  <si>
    <t>Santiago Villacres</t>
  </si>
  <si>
    <t>Janeth Gavilanez</t>
  </si>
  <si>
    <t>Doris Fonseca</t>
  </si>
  <si>
    <t>Xavier Panchana</t>
  </si>
  <si>
    <t>Julia Moreno</t>
  </si>
  <si>
    <t>Jaela Carlosama</t>
  </si>
  <si>
    <t>Marcia Carrion</t>
  </si>
  <si>
    <t>Sebastian Zurita</t>
  </si>
  <si>
    <t>Andres Torres</t>
  </si>
  <si>
    <t>Maria Jose Martinez</t>
  </si>
  <si>
    <t>Marco Escarbay</t>
  </si>
  <si>
    <t>Luis Gomez</t>
  </si>
  <si>
    <t>Arturo Donoso</t>
  </si>
  <si>
    <t>Rocio Chacha</t>
  </si>
  <si>
    <t>Marco Tapia</t>
  </si>
  <si>
    <t>Cecilia Paez</t>
  </si>
  <si>
    <t>German Velasco</t>
  </si>
  <si>
    <t>Pilar Moreno</t>
  </si>
  <si>
    <t>Bethy Lucas</t>
  </si>
  <si>
    <t>Daniel Delgado</t>
  </si>
  <si>
    <t>Max Castillo</t>
  </si>
  <si>
    <t>Cristina Villacres</t>
  </si>
  <si>
    <t>Javier Laguapillo</t>
  </si>
  <si>
    <t>Guillermo Vallejo</t>
  </si>
  <si>
    <t>Marcelo Alvarez</t>
  </si>
  <si>
    <t>Janeth Freire</t>
  </si>
  <si>
    <t>Gabriela Caguana</t>
  </si>
  <si>
    <t>Estefania Alvarado</t>
  </si>
  <si>
    <t>Mayra Segura</t>
  </si>
  <si>
    <t>Irina Valladares</t>
  </si>
  <si>
    <t>Feliz Valarezo</t>
  </si>
  <si>
    <t>Jonny Vega</t>
  </si>
  <si>
    <t>Esteban Fernandez</t>
  </si>
  <si>
    <t>Cecilia Barba</t>
  </si>
  <si>
    <t>Jose Lucas</t>
  </si>
  <si>
    <t>Innovacion Y Desarrollo</t>
  </si>
  <si>
    <t>Jefe De Tecnología</t>
  </si>
  <si>
    <t>Country Leaf</t>
  </si>
  <si>
    <t>Administracion</t>
  </si>
  <si>
    <t>Editor De Nuevos Productos</t>
  </si>
  <si>
    <t>Chofer</t>
  </si>
  <si>
    <t>Gerente De Ventas</t>
  </si>
  <si>
    <t>Sistemas</t>
  </si>
  <si>
    <t>Desarrollador</t>
  </si>
  <si>
    <t>Consultora Junior</t>
  </si>
  <si>
    <t>Aistente Desarrollo</t>
  </si>
  <si>
    <t>Customer Services</t>
  </si>
  <si>
    <t>Compras</t>
  </si>
  <si>
    <t>Marketink</t>
  </si>
  <si>
    <t>Jefe De Talento Humano</t>
  </si>
  <si>
    <t>Gerente Ventas</t>
  </si>
  <si>
    <t>Country Manager</t>
  </si>
  <si>
    <t>Monitoreo</t>
  </si>
  <si>
    <t>Facturacion</t>
  </si>
  <si>
    <t>Gerente De Produccion</t>
  </si>
  <si>
    <t>Auxiliar Contable</t>
  </si>
  <si>
    <t>Cobranzas</t>
  </si>
  <si>
    <t>Director De Compras</t>
  </si>
  <si>
    <t>Operador</t>
  </si>
  <si>
    <t>Asistente De Gerencia</t>
  </si>
  <si>
    <t>Calidad</t>
  </si>
  <si>
    <t>Gerente De Proyectos</t>
  </si>
  <si>
    <t>Coordinador De Operaciones</t>
  </si>
  <si>
    <t>Auxiliar Administrativa</t>
  </si>
  <si>
    <t>Presidente De La Compañía</t>
  </si>
  <si>
    <t>Contabilidad</t>
  </si>
  <si>
    <t>Recepcion</t>
  </si>
  <si>
    <t>Administración</t>
  </si>
  <si>
    <t>Director Tecnico</t>
  </si>
  <si>
    <t>Talento Humano</t>
  </si>
  <si>
    <t>Operario</t>
  </si>
  <si>
    <t>Comunicador</t>
  </si>
  <si>
    <t>Asesor Comercial</t>
  </si>
  <si>
    <t>Director De Operaciones</t>
  </si>
  <si>
    <t>Directivo</t>
  </si>
  <si>
    <t>Dueño</t>
  </si>
  <si>
    <t>Recursos Humanos</t>
  </si>
  <si>
    <t>Productor</t>
  </si>
  <si>
    <t>Supervisor</t>
  </si>
  <si>
    <t>Representante Comercial</t>
  </si>
  <si>
    <t>Asistente De Bodega</t>
  </si>
  <si>
    <t>Auxiliar De Operación</t>
  </si>
  <si>
    <t>Jefa De Producción</t>
  </si>
  <si>
    <t>Jefe Sistemas</t>
  </si>
  <si>
    <t>Jefe Administrativa</t>
  </si>
  <si>
    <t>Dueño O Gerente</t>
  </si>
  <si>
    <t>Produccion Tv</t>
  </si>
  <si>
    <t>Director Productor</t>
  </si>
  <si>
    <t>Departamento De Calidad</t>
  </si>
  <si>
    <t>Abogado Socio</t>
  </si>
  <si>
    <t>Coordinador</t>
  </si>
  <si>
    <t>Coordinadora</t>
  </si>
  <si>
    <t>Directora De Calidad</t>
  </si>
  <si>
    <t>Director De Produccion</t>
  </si>
  <si>
    <t>Produccion</t>
  </si>
  <si>
    <t>Asesor</t>
  </si>
  <si>
    <t>Aux De Radiología</t>
  </si>
  <si>
    <t>Jefe De Proyectos</t>
  </si>
  <si>
    <t>Jefe De Personal</t>
  </si>
  <si>
    <t>Analista De Contabilidad</t>
  </si>
  <si>
    <t>Contralor</t>
  </si>
  <si>
    <t>Productora</t>
  </si>
  <si>
    <t>Recursos Humanos Y Compras</t>
  </si>
  <si>
    <t>Contable</t>
  </si>
  <si>
    <t>Diseño</t>
  </si>
  <si>
    <t>ESTRATEGO TECHNOLOGIES CIA.LTDA</t>
  </si>
  <si>
    <t>GRAPHISOFT ECUADOR</t>
  </si>
  <si>
    <t>EXCELENCIA CORPORATIVA</t>
  </si>
  <si>
    <t>CASA PAZMIÑO S.A</t>
  </si>
  <si>
    <t>GRUPO MAS</t>
  </si>
  <si>
    <t>JRTEC S.A.S</t>
  </si>
  <si>
    <t>KYRIOS TECHNOLOGIES</t>
  </si>
  <si>
    <t>GRILLO NEGRO</t>
  </si>
  <si>
    <t>DIGITAL STRATEGY</t>
  </si>
  <si>
    <t>BOU COMPANY</t>
  </si>
  <si>
    <t>ADS SOFTWARE</t>
  </si>
  <si>
    <t>BARZALLO ABOGADOS</t>
  </si>
  <si>
    <t>BIOMETRIKA S.A.</t>
  </si>
  <si>
    <t>CAYMANSYSTEMS CIA.LTDA</t>
  </si>
  <si>
    <t>BUEN TRIP HUB</t>
  </si>
  <si>
    <t>DECISIÓN C.A</t>
  </si>
  <si>
    <t>CENTRO GERIATRICO SAGRADO CORQZON DE JESUS</t>
  </si>
  <si>
    <t>BM LAURUS</t>
  </si>
  <si>
    <t>XRAY CENTER</t>
  </si>
  <si>
    <t>PUNTO VISIÓN</t>
  </si>
  <si>
    <t>FUNDACIÓN VISUAL</t>
  </si>
  <si>
    <t>MIVIL SOFT</t>
  </si>
  <si>
    <t>NEXSYS DEL ECUADOR</t>
  </si>
  <si>
    <t>NIUBOX LEGAL | DIGITAL</t>
  </si>
  <si>
    <t>OPINNO ECUADOR</t>
  </si>
  <si>
    <t>Niveles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</si>
</sst>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</font>
    <font>
      <sz val="12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11" xfId="0" applyBorder="1"/>
    <xf numFmtId="0" fontId="0" fillId="0" borderId="5" xfId="0" applyBorder="1"/>
    <xf numFmtId="0" fontId="7" fillId="0" borderId="6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7" fillId="0" borderId="9" xfId="0" applyFont="1" applyBorder="1" applyAlignment="1"/>
    <xf numFmtId="0" fontId="0" fillId="0" borderId="10" xfId="0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6" fillId="0" borderId="0" xfId="0" applyFont="1"/>
    <xf numFmtId="0" fontId="8" fillId="0" borderId="0" xfId="0" applyFont="1" applyAlignment="1">
      <alignment wrapText="1"/>
    </xf>
    <xf numFmtId="0" fontId="0" fillId="0" borderId="12" xfId="0" applyBorder="1"/>
    <xf numFmtId="0" fontId="7" fillId="0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0" fillId="0" borderId="0" xfId="0" applyBorder="1"/>
    <xf numFmtId="0" fontId="0" fillId="0" borderId="14" xfId="0" applyBorder="1"/>
    <xf numFmtId="0" fontId="0" fillId="3" borderId="0" xfId="0" applyFill="1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15" xfId="0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6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7" fillId="0" borderId="3" xfId="0" applyFont="1" applyBorder="1" applyAlignment="1"/>
    <xf numFmtId="0" fontId="7" fillId="0" borderId="17" xfId="0" applyFont="1" applyBorder="1" applyAlignment="1">
      <alignment wrapText="1"/>
    </xf>
    <xf numFmtId="0" fontId="7" fillId="0" borderId="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2" fillId="5" borderId="19" xfId="0" applyFont="1" applyFill="1" applyBorder="1"/>
    <xf numFmtId="0" fontId="2" fillId="0" borderId="19" xfId="0" applyFont="1" applyBorder="1"/>
    <xf numFmtId="0" fontId="10" fillId="0" borderId="0" xfId="0" applyFont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2" fillId="0" borderId="22" xfId="0" applyFont="1" applyBorder="1"/>
    <xf numFmtId="0" fontId="0" fillId="0" borderId="0" xfId="0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/>
    </xf>
    <xf numFmtId="0" fontId="12" fillId="0" borderId="23" xfId="0" applyFont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family val="2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E552B-408F-4469-9C85-24918728A579}" name="Table33" displayName="Table33" ref="A5:C62" totalsRowShown="0">
  <autoFilter ref="A5:C62" xr:uid="{00000000-0009-0000-0100-000003000000}"/>
  <tableColumns count="3">
    <tableColumn id="1" xr3:uid="{EB43EC53-D025-456E-8D82-877F7626F8F4}" name="Código"/>
    <tableColumn id="2" xr3:uid="{00DA3864-BBF8-4122-BB6C-D15E7C9269AC}" name="Descripción"/>
    <tableColumn id="3" xr3:uid="{108766F1-1F93-40D5-AE1B-CCAAF2DC3F9D}" name="Column1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6D01C-DF76-4510-998E-C314085958C2}" name="Table4" displayName="Table4" ref="A1:C47" totalsRowShown="0" headerRowDxfId="31" tableBorderDxfId="30">
  <autoFilter ref="A1:C47" xr:uid="{C746D01C-DF76-4510-998E-C314085958C2}"/>
  <tableColumns count="3">
    <tableColumn id="1" xr3:uid="{4640F5B4-8F19-40D8-A4DD-CDFB4195616B}" name="Item"/>
    <tableColumn id="2" xr3:uid="{EF22CD3E-5B8C-46DD-B344-0AFE9D8F67D9}" name="Factor" dataDxfId="29"/>
    <tableColumn id="3" xr3:uid="{24800448-16AB-4FD5-98C2-4C279B740F01}" name="Item del Factor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B62" totalsRowShown="0">
  <autoFilter ref="A5:B62" xr:uid="{00000000-0009-0000-0100-000003000000}"/>
  <tableColumns count="2">
    <tableColumn id="1" xr3:uid="{00000000-0010-0000-0000-000001000000}" name="Código"/>
    <tableColumn id="2" xr3:uid="{00000000-0010-0000-0000-000002000000}" name="Descripció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1568A-B24C-4846-B206-A81EB89E90E8}" name="Table1" displayName="Table1" ref="A1:BE351" totalsRowShown="0" headerRowDxfId="27">
  <autoFilter ref="A1:BE351" xr:uid="{2EB1568A-B24C-4846-B206-A81EB89E90E8}"/>
  <tableColumns count="57">
    <tableColumn id="1" xr3:uid="{FF2A6302-0CCD-49C0-994B-4642C2AC898A}" name="NOMBRE_EMPRESA"/>
    <tableColumn id="2" xr3:uid="{6F5B499B-9197-41C9-9792-186E2C381DF2}" name="CONTACTO"/>
    <tableColumn id="3" xr3:uid="{6BAA64CB-ED2A-487F-8C2B-7D0758CB5E3C}" name="CARGO"/>
    <tableColumn id="4" xr3:uid="{B8AAB153-1A48-4CFD-B10D-6282818F2482}" name="TELEFONO"/>
    <tableColumn id="5" xr3:uid="{6A676658-AF73-4FE0-B63A-0A3B5D22E631}" name="CORREO"/>
    <tableColumn id="6" xr3:uid="{83BBD1B0-A67F-4F8A-BF13-DE63E922BB4B}" name="SECTOR"/>
    <tableColumn id="7" xr3:uid="{649E17C5-1613-4E58-BBA8-2F6FE2DF2794}" name="NUMERO_EMPLEADOS"/>
    <tableColumn id="8" xr3:uid="{E4658133-C1BB-46FB-9C44-08921B572FA5}" name="PROVINCIA"/>
    <tableColumn id="9" xr3:uid="{A0E522D6-1C50-4832-9C31-E5ADDBBE63EA}" name="NIVEL_DECISION"/>
    <tableColumn id="10" xr3:uid="{87FE9432-F8DB-4EC4-819E-FA7F7FA095A9}" name="NIVEL_ESTUDIOS"/>
    <tableColumn id="11" xr3:uid="{6DFBFE7C-2788-49B1-9F75-DB454338212F}" name="C101"/>
    <tableColumn id="12" xr3:uid="{3D868742-1084-4419-993A-2FF619C90A96}" name="C102"/>
    <tableColumn id="13" xr3:uid="{6B617B43-7208-4CB1-848C-81E444C581F1}" name="C103"/>
    <tableColumn id="14" xr3:uid="{FF440936-77DA-40BC-95C2-B141F296003C}" name="C104"/>
    <tableColumn id="15" xr3:uid="{E4A2461E-9E85-4513-82EB-75F70E7A693B}" name="C105"/>
    <tableColumn id="16" xr3:uid="{3388EB9F-26C0-4130-AB5D-C6775E24B96C}" name="C106"/>
    <tableColumn id="17" xr3:uid="{097CB606-4657-450E-A87A-830E983FADAD}" name="C107"/>
    <tableColumn id="18" xr3:uid="{F2371BAC-4FB7-40AE-90F8-801FE04D89EE}" name="C108"/>
    <tableColumn id="19" xr3:uid="{C4D785E6-D62F-4DD3-8E74-C8F43F52EE21}" name="C201"/>
    <tableColumn id="20" xr3:uid="{EB002893-440B-442C-BA2A-D2F728CB111B}" name="C202"/>
    <tableColumn id="21" xr3:uid="{E4654CEA-BFFA-41DC-ADC0-75E4AD861770}" name="C203"/>
    <tableColumn id="22" xr3:uid="{A0A4AF20-1212-4CBC-889B-56ED0475438D}" name="C204"/>
    <tableColumn id="23" xr3:uid="{B6863015-ADA4-41C3-93B4-2E1E1CEF664B}" name="C205"/>
    <tableColumn id="24" xr3:uid="{1ABFDF74-0E27-4447-BEA0-9AECD10E97AC}" name="C301"/>
    <tableColumn id="25" xr3:uid="{8083F8A1-DA36-4E4E-AF83-476850D36B68}" name="C302"/>
    <tableColumn id="26" xr3:uid="{176E58AC-44C0-4A09-ADB9-C6E6E0683155}" name="C303"/>
    <tableColumn id="27" xr3:uid="{F24E3157-577C-4DDF-BE26-073987E26DC0}" name="C304"/>
    <tableColumn id="28" xr3:uid="{39FD6DFD-A775-4594-A46B-4E4E2C669AEE}" name="C305"/>
    <tableColumn id="29" xr3:uid="{E768B3EB-AAC2-425D-831A-E654FC62B282}" name="C306"/>
    <tableColumn id="30" xr3:uid="{C5A8C708-7555-44A8-B72D-83CCA88FB5E0}" name="C307"/>
    <tableColumn id="31" xr3:uid="{AE708871-93E2-4C50-AEF9-B59196D316FD}" name="C309"/>
    <tableColumn id="32" xr3:uid="{567C86C4-000D-4261-A858-5B41EF77C6E1}" name="C310"/>
    <tableColumn id="33" xr3:uid="{AD856537-A3A9-499D-8E71-E4250AE2D0F6}" name="C401"/>
    <tableColumn id="34" xr3:uid="{60C4FB34-DE0C-4740-8E7E-F4BBD89C5DF2}" name="C402"/>
    <tableColumn id="35" xr3:uid="{F952E52D-0948-4624-928A-BCA1381CF0C7}" name="C403"/>
    <tableColumn id="36" xr3:uid="{F50027B8-1286-4250-9F02-53DE01A405C1}" name="C404"/>
    <tableColumn id="37" xr3:uid="{6DDCB733-F6CD-45CD-B34F-B3A221C2C976}" name="C405"/>
    <tableColumn id="38" xr3:uid="{4B58BF9F-4CA2-4B43-B2BD-63FBD102FB9B}" name="C406"/>
    <tableColumn id="39" xr3:uid="{5E6BAC32-AA8E-4F9F-B474-8E0D97D2D91C}" name="C407"/>
    <tableColumn id="40" xr3:uid="{DB5052FF-1927-49A3-8881-E0BA1C04ED01}" name="C408"/>
    <tableColumn id="41" xr3:uid="{114D3EEE-8731-4D0F-BF88-319BD23576FE}" name="C409"/>
    <tableColumn id="42" xr3:uid="{985C0F2A-235A-4C15-B09B-1D48B519D121}" name="R101"/>
    <tableColumn id="43" xr3:uid="{7C31FC13-5882-48E0-8484-29EC78A78C41}" name="R102"/>
    <tableColumn id="44" xr3:uid="{4F5C2D1D-7FE8-494D-B4F1-5EB7EB6AB2AE}" name="R103"/>
    <tableColumn id="45" xr3:uid="{B537E198-AF19-4FF6-A6F4-A82F028E39E9}" name="R104"/>
    <tableColumn id="46" xr3:uid="{CAE7A73F-3C73-4C5D-B99C-10FED11983E1}" name="R105"/>
    <tableColumn id="47" xr3:uid="{666F4F7D-FC37-44A8-A95B-245AA0D9D09C}" name="R106"/>
    <tableColumn id="48" xr3:uid="{EF6792BD-487C-4507-AC13-16215841ECEB}" name="I101"/>
    <tableColumn id="49" xr3:uid="{BA37767F-090B-4424-96A3-5F4775CA46D4}" name="I102"/>
    <tableColumn id="50" xr3:uid="{4161D769-0C9B-4350-991A-8E78811F741B}" name="I103"/>
    <tableColumn id="51" xr3:uid="{D82F97D6-08D3-4C5C-ABE4-B75AE8AC5A60}" name="I104"/>
    <tableColumn id="52" xr3:uid="{B609E653-FEB0-4534-AD23-FE73BCEA8F3E}" name="I105"/>
    <tableColumn id="53" xr3:uid="{BD854C42-10CB-4CCA-BB43-8CA1D1A41478}" name="I106"/>
    <tableColumn id="54" xr3:uid="{353B76A3-1259-4ED9-A52D-AD2A1862FE62}" name="I107"/>
    <tableColumn id="55" xr3:uid="{21ABCBE2-DB98-4B8D-AFA7-C90C9B807D3F}" name="I108"/>
    <tableColumn id="56" xr3:uid="{348272C8-591E-40DE-AC59-EF0BE77E7D45}" name="I110"/>
    <tableColumn id="57" xr3:uid="{C62AD5DA-F1BF-4F2E-8120-A7FA33E0739E}" name="nempres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BDF23C-3836-4229-8F3F-749B31D4FA5D}" name="Empresas" displayName="Empresas" ref="A1:F351" totalsRowShown="0" headerRowDxfId="26" dataDxfId="24" headerRowBorderDxfId="25" tableBorderDxfId="23" totalsRowBorderDxfId="22">
  <autoFilter ref="A1:F351" xr:uid="{F8BDF23C-3836-4229-8F3F-749B31D4FA5D}"/>
  <tableColumns count="6">
    <tableColumn id="6" xr3:uid="{45325053-3F1C-4041-B0E5-F3FB98D1CFFA}" name="#" dataDxfId="21"/>
    <tableColumn id="1" xr3:uid="{B794BB36-DA53-4EC6-B567-EBCE50DABAD5}" name="NOMBRE_EMPRESA" dataDxfId="20"/>
    <tableColumn id="2" xr3:uid="{ACC793CA-7EA5-4556-9D8C-5C1ED0195178}" name="CONTACTO" dataDxfId="19"/>
    <tableColumn id="3" xr3:uid="{98585147-B6C3-4E7C-9483-671686E8E684}" name="CARGO" dataDxfId="18"/>
    <tableColumn id="4" xr3:uid="{54303603-0D00-43B7-9D84-3ACC92BC2B63}" name="TELEFONO" dataDxfId="17"/>
    <tableColumn id="5" xr3:uid="{8372F29B-242D-4077-9403-8F870B6ACEA1}" name="CORREO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F54A21-3227-45A2-A9D4-3A9D2E8BB126}" name="Orden" displayName="Orden" ref="A1:B344" totalsRowShown="0" headerRowDxfId="15">
  <autoFilter ref="A1:B344" xr:uid="{65F54A21-3227-45A2-A9D4-3A9D2E8BB126}"/>
  <sortState xmlns:xlrd2="http://schemas.microsoft.com/office/spreadsheetml/2017/richdata2" ref="A2:B344">
    <sortCondition descending="1" ref="B1:B344"/>
  </sortState>
  <tableColumns count="2">
    <tableColumn id="1" xr3:uid="{D18046F9-4485-447F-BED1-8D6DB6683DE0}" name="x"/>
    <tableColumn id="2" xr3:uid="{66D6DA54-E3FF-4ACF-967E-4C9B939D41EE}" name="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137408-5E3C-4DED-9578-5BE9F4591BB7}" name="Table7" displayName="Table7" ref="A1:M344" totalsRowShown="0" headerRowDxfId="14" dataDxfId="13">
  <autoFilter ref="A1:M344" xr:uid="{44137408-5E3C-4DED-9578-5BE9F4591BB7}"/>
  <tableColumns count="13">
    <tableColumn id="1" xr3:uid="{3E48EACD-39FA-4286-AF5F-47B60EB9AB96}" name="Posición en Innovación Organizacional" dataDxfId="12"/>
    <tableColumn id="2" xr3:uid="{BB9236C7-834F-4322-AC89-CADCACDAA1C6}" name="#" dataDxfId="11"/>
    <tableColumn id="3" xr3:uid="{48A7DA97-3A3A-4802-9870-B73B14A882FD}" name="NOMBRE_EMPRESA" dataDxfId="10">
      <calculatedColumnFormula>INDEX(Empresas[],Clasificacion!B2,2)</calculatedColumnFormula>
    </tableColumn>
    <tableColumn id="8" xr3:uid="{9D7BED29-5C3B-4937-B4E4-B9206E4C63D9}" name="Potencial de Innovación" dataDxfId="9"/>
    <tableColumn id="13" xr3:uid="{7A4685C4-AF07-476A-B47B-49930EDC9CF5}" name="Capacidades" dataDxfId="8"/>
    <tableColumn id="14" xr3:uid="{DAC3F757-F18E-4F1D-A4F4-4DAA419D29F6}" name="Resultados" dataDxfId="7"/>
    <tableColumn id="11" xr3:uid="{5762B191-2885-487D-9B14-770C5B191233}" name="Impactos" dataDxfId="6"/>
    <tableColumn id="10" xr3:uid="{6933A433-08E8-426B-8321-1440B0C76F48}" name="Supera el promedio" dataDxfId="5">
      <calculatedColumnFormula>+IF(Table7[[#This Row],[Potencial de Innovación]]&gt;D345,1,0)</calculatedColumnFormula>
    </tableColumn>
    <tableColumn id="4" xr3:uid="{723F1248-27D4-4C6C-BDA9-358CE3346A57}" name="CONTACTO" dataDxfId="4">
      <calculatedColumnFormula>INDEX(Empresas[],B2,3)</calculatedColumnFormula>
    </tableColumn>
    <tableColumn id="5" xr3:uid="{59EB3310-BAB5-4573-A5CF-66891C3695F0}" name="CARGO" dataDxfId="3">
      <calculatedColumnFormula>INDEX(Empresas[],B2,4)</calculatedColumnFormula>
    </tableColumn>
    <tableColumn id="6" xr3:uid="{40C66999-15B6-4DAC-A011-E8EA0FC63FBE}" name="TELEFONO" dataDxfId="2">
      <calculatedColumnFormula>INDEX(Empresas[],B2,5)</calculatedColumnFormula>
    </tableColumn>
    <tableColumn id="7" xr3:uid="{D2397D52-CFDD-43BF-A92E-A32F44B93EC1}" name="CORREO" dataDxfId="1">
      <calculatedColumnFormula>INDEX(Empresas[],B2,6)</calculatedColumnFormula>
    </tableColumn>
    <tableColumn id="12" xr3:uid="{1BE34073-56DC-4656-A907-99FC65CCE525}" name="Niveles" dataDxfId="0">
      <calculatedColumnFormula>+VLOOKUP(Table7[[#This Row],[Potencial de Innovación]],$S$2:$T$5,2,TRUE)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50F-5452-4405-AB18-45E88D0ECECD}">
  <dimension ref="A1:C100"/>
  <sheetViews>
    <sheetView topLeftCell="A10" zoomScaleNormal="100" workbookViewId="0">
      <selection activeCell="C64" sqref="C64"/>
    </sheetView>
  </sheetViews>
  <sheetFormatPr defaultColWidth="11.44140625" defaultRowHeight="14.4" x14ac:dyDescent="0.3"/>
  <cols>
    <col min="1" max="1" width="20.6640625" customWidth="1"/>
    <col min="2" max="2" width="100.6640625" customWidth="1"/>
    <col min="3" max="3" width="80.6640625" customWidth="1"/>
  </cols>
  <sheetData>
    <row r="1" spans="1:3" ht="18" x14ac:dyDescent="0.35">
      <c r="A1" s="76" t="s">
        <v>0</v>
      </c>
      <c r="B1" s="77"/>
      <c r="C1">
        <f>31+6+9</f>
        <v>46</v>
      </c>
    </row>
    <row r="3" spans="1:3" ht="15.6" x14ac:dyDescent="0.3">
      <c r="A3" s="78" t="s">
        <v>1</v>
      </c>
      <c r="B3" s="77"/>
    </row>
    <row r="4" spans="1:3" x14ac:dyDescent="0.3">
      <c r="B4" s="1"/>
    </row>
    <row r="5" spans="1:3" x14ac:dyDescent="0.3">
      <c r="A5" s="32" t="s">
        <v>2</v>
      </c>
      <c r="B5" s="33" t="s">
        <v>3</v>
      </c>
      <c r="C5" t="s">
        <v>2039</v>
      </c>
    </row>
    <row r="6" spans="1:3" x14ac:dyDescent="0.3">
      <c r="A6" t="s">
        <v>4</v>
      </c>
      <c r="B6" s="1" t="s">
        <v>5</v>
      </c>
    </row>
    <row r="7" spans="1:3" x14ac:dyDescent="0.3">
      <c r="A7" t="s">
        <v>6</v>
      </c>
      <c r="B7" s="1" t="s">
        <v>7</v>
      </c>
    </row>
    <row r="8" spans="1:3" x14ac:dyDescent="0.3">
      <c r="A8" t="s">
        <v>8</v>
      </c>
      <c r="B8" s="1" t="s">
        <v>9</v>
      </c>
      <c r="C8" t="s">
        <v>2094</v>
      </c>
    </row>
    <row r="9" spans="1:3" x14ac:dyDescent="0.3">
      <c r="A9" t="s">
        <v>10</v>
      </c>
      <c r="B9" s="1" t="s">
        <v>11</v>
      </c>
    </row>
    <row r="10" spans="1:3" x14ac:dyDescent="0.3">
      <c r="A10" t="s">
        <v>12</v>
      </c>
      <c r="B10" s="1" t="s">
        <v>13</v>
      </c>
      <c r="C10" t="s">
        <v>2092</v>
      </c>
    </row>
    <row r="11" spans="1:3" x14ac:dyDescent="0.3">
      <c r="A11" t="s">
        <v>14</v>
      </c>
      <c r="B11" s="1" t="s">
        <v>15</v>
      </c>
    </row>
    <row r="12" spans="1:3" x14ac:dyDescent="0.3">
      <c r="A12" t="s">
        <v>16</v>
      </c>
      <c r="B12" s="1" t="s">
        <v>17</v>
      </c>
      <c r="C12" t="s">
        <v>2093</v>
      </c>
    </row>
    <row r="13" spans="1:3" x14ac:dyDescent="0.3">
      <c r="A13" t="s">
        <v>18</v>
      </c>
      <c r="B13" s="1" t="s">
        <v>19</v>
      </c>
      <c r="C13" s="14"/>
    </row>
    <row r="14" spans="1:3" ht="28.8" x14ac:dyDescent="0.3">
      <c r="A14" t="s">
        <v>20</v>
      </c>
      <c r="B14" s="1" t="s">
        <v>21</v>
      </c>
    </row>
    <row r="15" spans="1:3" x14ac:dyDescent="0.3">
      <c r="A15" t="s">
        <v>22</v>
      </c>
      <c r="B15" s="1" t="s">
        <v>23</v>
      </c>
    </row>
    <row r="16" spans="1:3" ht="15" thickBot="1" x14ac:dyDescent="0.35">
      <c r="A16" t="s">
        <v>116</v>
      </c>
      <c r="B16" s="1" t="s">
        <v>117</v>
      </c>
    </row>
    <row r="17" spans="1:3" ht="15" thickTop="1" x14ac:dyDescent="0.3">
      <c r="A17" s="3" t="s">
        <v>24</v>
      </c>
      <c r="B17" s="34"/>
      <c r="C17" s="9" t="s">
        <v>2042</v>
      </c>
    </row>
    <row r="18" spans="1:3" x14ac:dyDescent="0.3">
      <c r="A18" s="4" t="s">
        <v>26</v>
      </c>
      <c r="B18" s="19"/>
      <c r="C18" s="10" t="s">
        <v>2040</v>
      </c>
    </row>
    <row r="19" spans="1:3" x14ac:dyDescent="0.3">
      <c r="A19" s="4" t="s">
        <v>28</v>
      </c>
      <c r="B19" s="19"/>
      <c r="C19" s="10" t="s">
        <v>2041</v>
      </c>
    </row>
    <row r="20" spans="1:3" x14ac:dyDescent="0.3">
      <c r="A20" s="4" t="s">
        <v>30</v>
      </c>
      <c r="B20" s="19" t="s">
        <v>2048</v>
      </c>
      <c r="C20" s="10" t="s">
        <v>2043</v>
      </c>
    </row>
    <row r="21" spans="1:3" x14ac:dyDescent="0.3">
      <c r="A21" s="4" t="s">
        <v>32</v>
      </c>
      <c r="B21" s="19"/>
      <c r="C21" s="10" t="s">
        <v>2044</v>
      </c>
    </row>
    <row r="22" spans="1:3" x14ac:dyDescent="0.3">
      <c r="A22" s="4" t="s">
        <v>34</v>
      </c>
      <c r="B22" s="19"/>
      <c r="C22" s="10" t="s">
        <v>2046</v>
      </c>
    </row>
    <row r="23" spans="1:3" x14ac:dyDescent="0.3">
      <c r="A23" s="4" t="s">
        <v>36</v>
      </c>
      <c r="B23" s="19"/>
      <c r="C23" s="10" t="s">
        <v>2045</v>
      </c>
    </row>
    <row r="24" spans="1:3" x14ac:dyDescent="0.3">
      <c r="A24" s="5" t="s">
        <v>38</v>
      </c>
      <c r="B24" s="19"/>
      <c r="C24" s="11" t="s">
        <v>2047</v>
      </c>
    </row>
    <row r="25" spans="1:3" x14ac:dyDescent="0.3">
      <c r="A25" s="3" t="s">
        <v>40</v>
      </c>
      <c r="B25" s="18"/>
      <c r="C25" s="15" t="s">
        <v>2050</v>
      </c>
    </row>
    <row r="26" spans="1:3" x14ac:dyDescent="0.3">
      <c r="A26" s="4" t="s">
        <v>42</v>
      </c>
      <c r="B26" s="19"/>
      <c r="C26" s="16" t="s">
        <v>2051</v>
      </c>
    </row>
    <row r="27" spans="1:3" x14ac:dyDescent="0.3">
      <c r="A27" s="4" t="s">
        <v>44</v>
      </c>
      <c r="B27" s="19" t="s">
        <v>2049</v>
      </c>
      <c r="C27" s="16" t="s">
        <v>2054</v>
      </c>
    </row>
    <row r="28" spans="1:3" x14ac:dyDescent="0.3">
      <c r="A28" s="4" t="s">
        <v>46</v>
      </c>
      <c r="B28" s="19"/>
      <c r="C28" s="16" t="s">
        <v>2052</v>
      </c>
    </row>
    <row r="29" spans="1:3" x14ac:dyDescent="0.3">
      <c r="A29" s="5" t="s">
        <v>48</v>
      </c>
      <c r="B29" s="19"/>
      <c r="C29" s="17" t="s">
        <v>2053</v>
      </c>
    </row>
    <row r="30" spans="1:3" x14ac:dyDescent="0.3">
      <c r="A30" s="3" t="s">
        <v>50</v>
      </c>
      <c r="B30" s="18"/>
      <c r="C30" s="15" t="s">
        <v>2055</v>
      </c>
    </row>
    <row r="31" spans="1:3" x14ac:dyDescent="0.3">
      <c r="A31" s="4" t="s">
        <v>52</v>
      </c>
      <c r="B31" s="19"/>
      <c r="C31" s="16" t="s">
        <v>2056</v>
      </c>
    </row>
    <row r="32" spans="1:3" x14ac:dyDescent="0.3">
      <c r="A32" s="4" t="s">
        <v>54</v>
      </c>
      <c r="B32" s="19"/>
      <c r="C32" s="16" t="s">
        <v>2060</v>
      </c>
    </row>
    <row r="33" spans="1:3" x14ac:dyDescent="0.3">
      <c r="A33" s="4" t="s">
        <v>56</v>
      </c>
      <c r="B33" s="19"/>
      <c r="C33" s="16" t="s">
        <v>2059</v>
      </c>
    </row>
    <row r="34" spans="1:3" ht="28.8" x14ac:dyDescent="0.3">
      <c r="A34" s="4" t="s">
        <v>58</v>
      </c>
      <c r="B34" s="26" t="s">
        <v>2064</v>
      </c>
      <c r="C34" s="16" t="s">
        <v>2057</v>
      </c>
    </row>
    <row r="35" spans="1:3" x14ac:dyDescent="0.3">
      <c r="A35" s="4" t="s">
        <v>60</v>
      </c>
      <c r="B35" s="19"/>
      <c r="C35" s="16" t="s">
        <v>2058</v>
      </c>
    </row>
    <row r="36" spans="1:3" x14ac:dyDescent="0.3">
      <c r="A36" s="30" t="s">
        <v>62</v>
      </c>
      <c r="B36" s="19"/>
      <c r="C36" s="16" t="s">
        <v>2061</v>
      </c>
    </row>
    <row r="37" spans="1:3" x14ac:dyDescent="0.3">
      <c r="A37" s="30" t="s">
        <v>64</v>
      </c>
      <c r="B37" s="19"/>
      <c r="C37" s="16" t="s">
        <v>2062</v>
      </c>
    </row>
    <row r="38" spans="1:3" x14ac:dyDescent="0.3">
      <c r="A38" s="5" t="s">
        <v>66</v>
      </c>
      <c r="B38" s="19"/>
      <c r="C38" s="17" t="s">
        <v>2063</v>
      </c>
    </row>
    <row r="39" spans="1:3" x14ac:dyDescent="0.3">
      <c r="A39" s="3" t="s">
        <v>68</v>
      </c>
      <c r="B39" s="18"/>
      <c r="C39" s="15" t="s">
        <v>2065</v>
      </c>
    </row>
    <row r="40" spans="1:3" x14ac:dyDescent="0.3">
      <c r="A40" s="4" t="s">
        <v>70</v>
      </c>
      <c r="B40" s="19"/>
      <c r="C40" s="16" t="s">
        <v>2066</v>
      </c>
    </row>
    <row r="41" spans="1:3" x14ac:dyDescent="0.3">
      <c r="A41" s="4" t="s">
        <v>72</v>
      </c>
      <c r="B41" s="19"/>
      <c r="C41" s="16" t="s">
        <v>2067</v>
      </c>
    </row>
    <row r="42" spans="1:3" x14ac:dyDescent="0.3">
      <c r="A42" s="4" t="s">
        <v>74</v>
      </c>
      <c r="B42" s="19"/>
      <c r="C42" s="16" t="s">
        <v>2068</v>
      </c>
    </row>
    <row r="43" spans="1:3" x14ac:dyDescent="0.3">
      <c r="A43" s="4" t="s">
        <v>76</v>
      </c>
      <c r="B43" s="19" t="s">
        <v>2078</v>
      </c>
      <c r="C43" s="16" t="s">
        <v>2073</v>
      </c>
    </row>
    <row r="44" spans="1:3" x14ac:dyDescent="0.3">
      <c r="A44" s="4" t="s">
        <v>78</v>
      </c>
      <c r="B44" s="19"/>
      <c r="C44" s="16" t="s">
        <v>2069</v>
      </c>
    </row>
    <row r="45" spans="1:3" x14ac:dyDescent="0.3">
      <c r="A45" s="4" t="s">
        <v>80</v>
      </c>
      <c r="B45" s="19"/>
      <c r="C45" s="16" t="s">
        <v>2072</v>
      </c>
    </row>
    <row r="46" spans="1:3" x14ac:dyDescent="0.3">
      <c r="A46" s="4" t="s">
        <v>82</v>
      </c>
      <c r="B46" s="19"/>
      <c r="C46" s="16" t="s">
        <v>2071</v>
      </c>
    </row>
    <row r="47" spans="1:3" ht="15" thickBot="1" x14ac:dyDescent="0.35">
      <c r="A47" s="19" t="s">
        <v>84</v>
      </c>
      <c r="B47" s="19"/>
      <c r="C47" s="16" t="s">
        <v>2070</v>
      </c>
    </row>
    <row r="48" spans="1:3" ht="15" thickTop="1" x14ac:dyDescent="0.3">
      <c r="A48" s="18" t="s">
        <v>86</v>
      </c>
      <c r="B48" s="34"/>
      <c r="C48" s="35" t="s">
        <v>2090</v>
      </c>
    </row>
    <row r="49" spans="1:3" x14ac:dyDescent="0.3">
      <c r="A49" s="4" t="s">
        <v>88</v>
      </c>
      <c r="B49" s="19"/>
      <c r="C49" s="29" t="s">
        <v>2091</v>
      </c>
    </row>
    <row r="50" spans="1:3" x14ac:dyDescent="0.3">
      <c r="A50" s="4" t="s">
        <v>90</v>
      </c>
      <c r="B50" s="19"/>
      <c r="C50" s="16" t="s">
        <v>2074</v>
      </c>
    </row>
    <row r="51" spans="1:3" ht="28.8" x14ac:dyDescent="0.3">
      <c r="A51" s="4" t="s">
        <v>92</v>
      </c>
      <c r="B51" s="25" t="s">
        <v>2079</v>
      </c>
      <c r="C51" s="16" t="s">
        <v>2075</v>
      </c>
    </row>
    <row r="52" spans="1:3" s="22" customFormat="1" x14ac:dyDescent="0.3">
      <c r="A52" s="20" t="s">
        <v>94</v>
      </c>
      <c r="B52" s="21"/>
      <c r="C52" s="23" t="s">
        <v>2076</v>
      </c>
    </row>
    <row r="53" spans="1:3" ht="29.4" thickBot="1" x14ac:dyDescent="0.35">
      <c r="A53" s="4" t="s">
        <v>96</v>
      </c>
      <c r="B53" s="19"/>
      <c r="C53" s="36" t="s">
        <v>2077</v>
      </c>
    </row>
    <row r="54" spans="1:3" ht="15" thickTop="1" x14ac:dyDescent="0.3">
      <c r="A54" s="34" t="s">
        <v>98</v>
      </c>
      <c r="B54" s="34"/>
      <c r="C54" s="16" t="s">
        <v>2081</v>
      </c>
    </row>
    <row r="55" spans="1:3" x14ac:dyDescent="0.3">
      <c r="A55" s="4" t="s">
        <v>100</v>
      </c>
      <c r="B55" s="19"/>
      <c r="C55" s="16" t="s">
        <v>2080</v>
      </c>
    </row>
    <row r="56" spans="1:3" x14ac:dyDescent="0.3">
      <c r="A56" s="4" t="s">
        <v>102</v>
      </c>
      <c r="B56" s="19"/>
      <c r="C56" s="16" t="s">
        <v>2082</v>
      </c>
    </row>
    <row r="57" spans="1:3" x14ac:dyDescent="0.3">
      <c r="A57" s="4" t="s">
        <v>104</v>
      </c>
      <c r="B57" s="19"/>
      <c r="C57" s="16" t="s">
        <v>2083</v>
      </c>
    </row>
    <row r="58" spans="1:3" ht="28.8" x14ac:dyDescent="0.3">
      <c r="A58" s="4" t="s">
        <v>106</v>
      </c>
      <c r="B58" s="27" t="s">
        <v>2089</v>
      </c>
      <c r="C58" s="28" t="s">
        <v>2084</v>
      </c>
    </row>
    <row r="59" spans="1:3" x14ac:dyDescent="0.3">
      <c r="A59" s="4" t="s">
        <v>108</v>
      </c>
      <c r="B59" s="19"/>
      <c r="C59" s="16" t="s">
        <v>2085</v>
      </c>
    </row>
    <row r="60" spans="1:3" x14ac:dyDescent="0.3">
      <c r="A60" s="4" t="s">
        <v>110</v>
      </c>
      <c r="B60" s="19"/>
      <c r="C60" s="16" t="s">
        <v>2086</v>
      </c>
    </row>
    <row r="61" spans="1:3" x14ac:dyDescent="0.3">
      <c r="A61" s="30" t="s">
        <v>112</v>
      </c>
      <c r="B61" s="19"/>
      <c r="C61" s="16" t="s">
        <v>2087</v>
      </c>
    </row>
    <row r="62" spans="1:3" x14ac:dyDescent="0.3">
      <c r="A62" s="31" t="s">
        <v>114</v>
      </c>
      <c r="B62" s="24"/>
      <c r="C62" s="17" t="s">
        <v>2088</v>
      </c>
    </row>
    <row r="63" spans="1:3" x14ac:dyDescent="0.3">
      <c r="B63" s="1"/>
    </row>
    <row r="64" spans="1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AA19-4E19-47B0-BD5C-7FAF9DFD8A5B}">
  <dimension ref="A1:C47"/>
  <sheetViews>
    <sheetView workbookViewId="0">
      <selection activeCell="B14" sqref="B14"/>
    </sheetView>
  </sheetViews>
  <sheetFormatPr defaultRowHeight="14.4" x14ac:dyDescent="0.3"/>
  <cols>
    <col min="1" max="1" width="10.44140625" customWidth="1"/>
    <col min="2" max="2" width="100.33203125" bestFit="1" customWidth="1"/>
    <col min="3" max="3" width="82.5546875" bestFit="1" customWidth="1"/>
  </cols>
  <sheetData>
    <row r="1" spans="1:3" s="2" customFormat="1" ht="15.6" thickTop="1" thickBot="1" x14ac:dyDescent="0.35">
      <c r="A1" s="54" t="s">
        <v>2095</v>
      </c>
      <c r="B1" s="55" t="s">
        <v>2096</v>
      </c>
      <c r="C1" s="56" t="s">
        <v>2097</v>
      </c>
    </row>
    <row r="2" spans="1:3" ht="15" thickTop="1" x14ac:dyDescent="0.3">
      <c r="A2" s="12" t="s">
        <v>24</v>
      </c>
      <c r="B2" s="34"/>
      <c r="C2" s="43" t="s">
        <v>2042</v>
      </c>
    </row>
    <row r="3" spans="1:3" x14ac:dyDescent="0.3">
      <c r="A3" s="37" t="s">
        <v>26</v>
      </c>
      <c r="B3" s="19"/>
      <c r="C3" s="44" t="s">
        <v>2040</v>
      </c>
    </row>
    <row r="4" spans="1:3" x14ac:dyDescent="0.3">
      <c r="A4" s="37" t="s">
        <v>28</v>
      </c>
      <c r="B4" s="19"/>
      <c r="C4" s="44" t="s">
        <v>2041</v>
      </c>
    </row>
    <row r="5" spans="1:3" x14ac:dyDescent="0.3">
      <c r="A5" s="37" t="s">
        <v>30</v>
      </c>
      <c r="B5" s="19" t="s">
        <v>2048</v>
      </c>
      <c r="C5" s="44" t="s">
        <v>2043</v>
      </c>
    </row>
    <row r="6" spans="1:3" x14ac:dyDescent="0.3">
      <c r="A6" s="37" t="s">
        <v>32</v>
      </c>
      <c r="B6" s="19"/>
      <c r="C6" s="44" t="s">
        <v>2044</v>
      </c>
    </row>
    <row r="7" spans="1:3" x14ac:dyDescent="0.3">
      <c r="A7" s="37" t="s">
        <v>34</v>
      </c>
      <c r="B7" s="19"/>
      <c r="C7" s="44" t="s">
        <v>2046</v>
      </c>
    </row>
    <row r="8" spans="1:3" x14ac:dyDescent="0.3">
      <c r="A8" s="37" t="s">
        <v>36</v>
      </c>
      <c r="B8" s="19"/>
      <c r="C8" s="44" t="s">
        <v>2045</v>
      </c>
    </row>
    <row r="9" spans="1:3" x14ac:dyDescent="0.3">
      <c r="A9" s="38" t="s">
        <v>38</v>
      </c>
      <c r="B9" s="19"/>
      <c r="C9" s="45" t="s">
        <v>2047</v>
      </c>
    </row>
    <row r="10" spans="1:3" x14ac:dyDescent="0.3">
      <c r="A10" s="12" t="s">
        <v>40</v>
      </c>
      <c r="B10" s="18"/>
      <c r="C10" s="46" t="s">
        <v>2050</v>
      </c>
    </row>
    <row r="11" spans="1:3" x14ac:dyDescent="0.3">
      <c r="A11" s="37" t="s">
        <v>42</v>
      </c>
      <c r="B11" s="19"/>
      <c r="C11" s="47" t="s">
        <v>2051</v>
      </c>
    </row>
    <row r="12" spans="1:3" x14ac:dyDescent="0.3">
      <c r="A12" s="37" t="s">
        <v>44</v>
      </c>
      <c r="B12" s="19" t="s">
        <v>2049</v>
      </c>
      <c r="C12" s="47" t="s">
        <v>2054</v>
      </c>
    </row>
    <row r="13" spans="1:3" x14ac:dyDescent="0.3">
      <c r="A13" s="37" t="s">
        <v>46</v>
      </c>
      <c r="B13" s="19"/>
      <c r="C13" s="47" t="s">
        <v>2052</v>
      </c>
    </row>
    <row r="14" spans="1:3" x14ac:dyDescent="0.3">
      <c r="A14" s="38" t="s">
        <v>48</v>
      </c>
      <c r="B14" s="19"/>
      <c r="C14" s="48" t="s">
        <v>2053</v>
      </c>
    </row>
    <row r="15" spans="1:3" x14ac:dyDescent="0.3">
      <c r="A15" s="12" t="s">
        <v>50</v>
      </c>
      <c r="B15" s="18"/>
      <c r="C15" s="46" t="s">
        <v>2055</v>
      </c>
    </row>
    <row r="16" spans="1:3" x14ac:dyDescent="0.3">
      <c r="A16" s="37" t="s">
        <v>52</v>
      </c>
      <c r="B16" s="19"/>
      <c r="C16" s="47" t="s">
        <v>2056</v>
      </c>
    </row>
    <row r="17" spans="1:3" x14ac:dyDescent="0.3">
      <c r="A17" s="37" t="s">
        <v>54</v>
      </c>
      <c r="B17" s="19"/>
      <c r="C17" s="47" t="s">
        <v>2060</v>
      </c>
    </row>
    <row r="18" spans="1:3" x14ac:dyDescent="0.3">
      <c r="A18" s="37" t="s">
        <v>56</v>
      </c>
      <c r="B18" s="19"/>
      <c r="C18" s="47" t="s">
        <v>2059</v>
      </c>
    </row>
    <row r="19" spans="1:3" ht="28.8" x14ac:dyDescent="0.3">
      <c r="A19" s="37" t="s">
        <v>58</v>
      </c>
      <c r="B19" s="26" t="s">
        <v>2064</v>
      </c>
      <c r="C19" s="47" t="s">
        <v>2057</v>
      </c>
    </row>
    <row r="20" spans="1:3" x14ac:dyDescent="0.3">
      <c r="A20" s="37" t="s">
        <v>60</v>
      </c>
      <c r="B20" s="19"/>
      <c r="C20" s="47" t="s">
        <v>2058</v>
      </c>
    </row>
    <row r="21" spans="1:3" x14ac:dyDescent="0.3">
      <c r="A21" s="39" t="s">
        <v>62</v>
      </c>
      <c r="B21" s="19"/>
      <c r="C21" s="47" t="s">
        <v>2061</v>
      </c>
    </row>
    <row r="22" spans="1:3" x14ac:dyDescent="0.3">
      <c r="A22" s="39" t="s">
        <v>64</v>
      </c>
      <c r="B22" s="19"/>
      <c r="C22" s="47" t="s">
        <v>2062</v>
      </c>
    </row>
    <row r="23" spans="1:3" x14ac:dyDescent="0.3">
      <c r="A23" s="38" t="s">
        <v>66</v>
      </c>
      <c r="B23" s="19"/>
      <c r="C23" s="48" t="s">
        <v>2063</v>
      </c>
    </row>
    <row r="24" spans="1:3" x14ac:dyDescent="0.3">
      <c r="A24" s="12" t="s">
        <v>68</v>
      </c>
      <c r="B24" s="18"/>
      <c r="C24" s="46" t="s">
        <v>2065</v>
      </c>
    </row>
    <row r="25" spans="1:3" x14ac:dyDescent="0.3">
      <c r="A25" s="37" t="s">
        <v>70</v>
      </c>
      <c r="B25" s="19"/>
      <c r="C25" s="47" t="s">
        <v>2066</v>
      </c>
    </row>
    <row r="26" spans="1:3" x14ac:dyDescent="0.3">
      <c r="A26" s="37" t="s">
        <v>72</v>
      </c>
      <c r="B26" s="19"/>
      <c r="C26" s="47" t="s">
        <v>2067</v>
      </c>
    </row>
    <row r="27" spans="1:3" x14ac:dyDescent="0.3">
      <c r="A27" s="37" t="s">
        <v>74</v>
      </c>
      <c r="B27" s="19"/>
      <c r="C27" s="47" t="s">
        <v>2068</v>
      </c>
    </row>
    <row r="28" spans="1:3" x14ac:dyDescent="0.3">
      <c r="A28" s="37" t="s">
        <v>76</v>
      </c>
      <c r="B28" s="19" t="s">
        <v>2078</v>
      </c>
      <c r="C28" s="47" t="s">
        <v>2073</v>
      </c>
    </row>
    <row r="29" spans="1:3" x14ac:dyDescent="0.3">
      <c r="A29" s="37" t="s">
        <v>78</v>
      </c>
      <c r="B29" s="19"/>
      <c r="C29" s="47" t="s">
        <v>2069</v>
      </c>
    </row>
    <row r="30" spans="1:3" x14ac:dyDescent="0.3">
      <c r="A30" s="37" t="s">
        <v>80</v>
      </c>
      <c r="B30" s="19"/>
      <c r="C30" s="47" t="s">
        <v>2072</v>
      </c>
    </row>
    <row r="31" spans="1:3" x14ac:dyDescent="0.3">
      <c r="A31" s="37" t="s">
        <v>82</v>
      </c>
      <c r="B31" s="19"/>
      <c r="C31" s="47" t="s">
        <v>2071</v>
      </c>
    </row>
    <row r="32" spans="1:3" ht="15" thickBot="1" x14ac:dyDescent="0.35">
      <c r="A32" s="40" t="s">
        <v>84</v>
      </c>
      <c r="B32" s="19"/>
      <c r="C32" s="47" t="s">
        <v>2070</v>
      </c>
    </row>
    <row r="33" spans="1:3" ht="15" thickTop="1" x14ac:dyDescent="0.3">
      <c r="A33" s="13" t="s">
        <v>86</v>
      </c>
      <c r="B33" s="34"/>
      <c r="C33" s="49" t="s">
        <v>2090</v>
      </c>
    </row>
    <row r="34" spans="1:3" x14ac:dyDescent="0.3">
      <c r="A34" s="37" t="s">
        <v>88</v>
      </c>
      <c r="B34" s="19"/>
      <c r="C34" s="50" t="s">
        <v>2091</v>
      </c>
    </row>
    <row r="35" spans="1:3" x14ac:dyDescent="0.3">
      <c r="A35" s="37" t="s">
        <v>90</v>
      </c>
      <c r="B35" s="19"/>
      <c r="C35" s="47" t="s">
        <v>2074</v>
      </c>
    </row>
    <row r="36" spans="1:3" ht="28.8" x14ac:dyDescent="0.3">
      <c r="A36" s="37" t="s">
        <v>92</v>
      </c>
      <c r="B36" s="25" t="s">
        <v>2079</v>
      </c>
      <c r="C36" s="47" t="s">
        <v>2075</v>
      </c>
    </row>
    <row r="37" spans="1:3" x14ac:dyDescent="0.3">
      <c r="A37" s="41" t="s">
        <v>94</v>
      </c>
      <c r="B37" s="21"/>
      <c r="C37" s="51" t="s">
        <v>2076</v>
      </c>
    </row>
    <row r="38" spans="1:3" ht="29.4" thickBot="1" x14ac:dyDescent="0.35">
      <c r="A38" s="37" t="s">
        <v>96</v>
      </c>
      <c r="B38" s="19"/>
      <c r="C38" s="52" t="s">
        <v>2077</v>
      </c>
    </row>
    <row r="39" spans="1:3" ht="15" thickTop="1" x14ac:dyDescent="0.3">
      <c r="A39" s="42" t="s">
        <v>98</v>
      </c>
      <c r="B39" s="34"/>
      <c r="C39" s="47" t="s">
        <v>2081</v>
      </c>
    </row>
    <row r="40" spans="1:3" x14ac:dyDescent="0.3">
      <c r="A40" s="37" t="s">
        <v>100</v>
      </c>
      <c r="B40" s="19"/>
      <c r="C40" s="47" t="s">
        <v>2080</v>
      </c>
    </row>
    <row r="41" spans="1:3" x14ac:dyDescent="0.3">
      <c r="A41" s="37" t="s">
        <v>102</v>
      </c>
      <c r="B41" s="19"/>
      <c r="C41" s="47" t="s">
        <v>2082</v>
      </c>
    </row>
    <row r="42" spans="1:3" x14ac:dyDescent="0.3">
      <c r="A42" s="37" t="s">
        <v>104</v>
      </c>
      <c r="B42" s="19"/>
      <c r="C42" s="47" t="s">
        <v>2083</v>
      </c>
    </row>
    <row r="43" spans="1:3" ht="28.8" x14ac:dyDescent="0.3">
      <c r="A43" s="37" t="s">
        <v>106</v>
      </c>
      <c r="B43" s="27" t="s">
        <v>2089</v>
      </c>
      <c r="C43" s="53" t="s">
        <v>2084</v>
      </c>
    </row>
    <row r="44" spans="1:3" x14ac:dyDescent="0.3">
      <c r="A44" s="37" t="s">
        <v>108</v>
      </c>
      <c r="B44" s="19"/>
      <c r="C44" s="47" t="s">
        <v>2085</v>
      </c>
    </row>
    <row r="45" spans="1:3" x14ac:dyDescent="0.3">
      <c r="A45" s="37" t="s">
        <v>110</v>
      </c>
      <c r="B45" s="19"/>
      <c r="C45" s="47" t="s">
        <v>2086</v>
      </c>
    </row>
    <row r="46" spans="1:3" x14ac:dyDescent="0.3">
      <c r="A46" s="39" t="s">
        <v>112</v>
      </c>
      <c r="B46" s="19"/>
      <c r="C46" s="47" t="s">
        <v>2087</v>
      </c>
    </row>
    <row r="47" spans="1:3" x14ac:dyDescent="0.3">
      <c r="A47" s="39" t="s">
        <v>114</v>
      </c>
      <c r="B47" s="19"/>
      <c r="C47" s="47" t="s">
        <v>2088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opLeftCell="A7" workbookViewId="0">
      <selection activeCell="C17" sqref="C17"/>
    </sheetView>
  </sheetViews>
  <sheetFormatPr defaultColWidth="11.44140625" defaultRowHeight="14.4" x14ac:dyDescent="0.3"/>
  <cols>
    <col min="1" max="1" width="20.6640625" customWidth="1"/>
    <col min="2" max="2" width="100.6640625" customWidth="1"/>
  </cols>
  <sheetData>
    <row r="1" spans="1:2" ht="18" x14ac:dyDescent="0.35">
      <c r="A1" s="76" t="s">
        <v>0</v>
      </c>
      <c r="B1" s="77"/>
    </row>
    <row r="3" spans="1:2" ht="15.6" x14ac:dyDescent="0.3">
      <c r="A3" s="78" t="s">
        <v>1</v>
      </c>
      <c r="B3" s="77"/>
    </row>
    <row r="4" spans="1:2" x14ac:dyDescent="0.3">
      <c r="B4" s="1"/>
    </row>
    <row r="5" spans="1:2" x14ac:dyDescent="0.3">
      <c r="A5" t="s">
        <v>2</v>
      </c>
      <c r="B5" s="1" t="s">
        <v>3</v>
      </c>
    </row>
    <row r="6" spans="1:2" x14ac:dyDescent="0.3">
      <c r="A6" t="s">
        <v>4</v>
      </c>
      <c r="B6" s="1" t="s">
        <v>5</v>
      </c>
    </row>
    <row r="7" spans="1:2" x14ac:dyDescent="0.3">
      <c r="A7" t="s">
        <v>6</v>
      </c>
      <c r="B7" s="1" t="s">
        <v>7</v>
      </c>
    </row>
    <row r="8" spans="1:2" x14ac:dyDescent="0.3">
      <c r="A8" t="s">
        <v>8</v>
      </c>
      <c r="B8" s="1" t="s">
        <v>9</v>
      </c>
    </row>
    <row r="9" spans="1:2" x14ac:dyDescent="0.3">
      <c r="A9" t="s">
        <v>10</v>
      </c>
      <c r="B9" s="1" t="s">
        <v>11</v>
      </c>
    </row>
    <row r="10" spans="1:2" x14ac:dyDescent="0.3">
      <c r="A10" t="s">
        <v>12</v>
      </c>
      <c r="B10" s="1" t="s">
        <v>13</v>
      </c>
    </row>
    <row r="11" spans="1:2" x14ac:dyDescent="0.3">
      <c r="A11" t="s">
        <v>14</v>
      </c>
      <c r="B11" s="1" t="s">
        <v>15</v>
      </c>
    </row>
    <row r="12" spans="1:2" x14ac:dyDescent="0.3">
      <c r="A12" t="s">
        <v>16</v>
      </c>
      <c r="B12" s="1" t="s">
        <v>17</v>
      </c>
    </row>
    <row r="13" spans="1:2" x14ac:dyDescent="0.3">
      <c r="A13" t="s">
        <v>18</v>
      </c>
      <c r="B13" s="1" t="s">
        <v>19</v>
      </c>
    </row>
    <row r="14" spans="1:2" ht="28.8" x14ac:dyDescent="0.3">
      <c r="A14" t="s">
        <v>20</v>
      </c>
      <c r="B14" s="1" t="s">
        <v>21</v>
      </c>
    </row>
    <row r="15" spans="1:2" x14ac:dyDescent="0.3">
      <c r="A15" t="s">
        <v>22</v>
      </c>
      <c r="B15" s="1" t="s">
        <v>23</v>
      </c>
    </row>
    <row r="16" spans="1:2" x14ac:dyDescent="0.3">
      <c r="A16" t="s">
        <v>116</v>
      </c>
      <c r="B16" s="1" t="s">
        <v>117</v>
      </c>
    </row>
    <row r="17" spans="1:2" ht="28.8" x14ac:dyDescent="0.3">
      <c r="A17" s="3" t="s">
        <v>24</v>
      </c>
      <c r="B17" s="6" t="s">
        <v>25</v>
      </c>
    </row>
    <row r="18" spans="1:2" ht="28.8" x14ac:dyDescent="0.3">
      <c r="A18" s="4" t="s">
        <v>26</v>
      </c>
      <c r="B18" s="7" t="s">
        <v>27</v>
      </c>
    </row>
    <row r="19" spans="1:2" ht="28.8" x14ac:dyDescent="0.3">
      <c r="A19" s="4" t="s">
        <v>28</v>
      </c>
      <c r="B19" s="7" t="s">
        <v>29</v>
      </c>
    </row>
    <row r="20" spans="1:2" ht="28.8" x14ac:dyDescent="0.3">
      <c r="A20" s="4" t="s">
        <v>30</v>
      </c>
      <c r="B20" s="7" t="s">
        <v>31</v>
      </c>
    </row>
    <row r="21" spans="1:2" ht="28.8" x14ac:dyDescent="0.3">
      <c r="A21" s="4" t="s">
        <v>32</v>
      </c>
      <c r="B21" s="7" t="s">
        <v>33</v>
      </c>
    </row>
    <row r="22" spans="1:2" ht="28.8" x14ac:dyDescent="0.3">
      <c r="A22" s="4" t="s">
        <v>34</v>
      </c>
      <c r="B22" s="7" t="s">
        <v>35</v>
      </c>
    </row>
    <row r="23" spans="1:2" ht="28.8" x14ac:dyDescent="0.3">
      <c r="A23" s="4" t="s">
        <v>36</v>
      </c>
      <c r="B23" s="7" t="s">
        <v>37</v>
      </c>
    </row>
    <row r="24" spans="1:2" ht="28.8" x14ac:dyDescent="0.3">
      <c r="A24" s="5" t="s">
        <v>38</v>
      </c>
      <c r="B24" s="8" t="s">
        <v>39</v>
      </c>
    </row>
    <row r="25" spans="1:2" ht="28.8" x14ac:dyDescent="0.3">
      <c r="A25" s="3" t="s">
        <v>40</v>
      </c>
      <c r="B25" s="6" t="s">
        <v>41</v>
      </c>
    </row>
    <row r="26" spans="1:2" ht="28.8" x14ac:dyDescent="0.3">
      <c r="A26" s="4" t="s">
        <v>42</v>
      </c>
      <c r="B26" s="7" t="s">
        <v>43</v>
      </c>
    </row>
    <row r="27" spans="1:2" ht="28.8" x14ac:dyDescent="0.3">
      <c r="A27" s="4" t="s">
        <v>44</v>
      </c>
      <c r="B27" s="7" t="s">
        <v>45</v>
      </c>
    </row>
    <row r="28" spans="1:2" ht="28.8" x14ac:dyDescent="0.3">
      <c r="A28" s="4" t="s">
        <v>46</v>
      </c>
      <c r="B28" s="7" t="s">
        <v>47</v>
      </c>
    </row>
    <row r="29" spans="1:2" ht="28.8" x14ac:dyDescent="0.3">
      <c r="A29" s="5" t="s">
        <v>48</v>
      </c>
      <c r="B29" s="8" t="s">
        <v>49</v>
      </c>
    </row>
    <row r="30" spans="1:2" ht="28.8" x14ac:dyDescent="0.3">
      <c r="A30" s="3" t="s">
        <v>50</v>
      </c>
      <c r="B30" s="6" t="s">
        <v>51</v>
      </c>
    </row>
    <row r="31" spans="1:2" ht="28.8" x14ac:dyDescent="0.3">
      <c r="A31" s="4" t="s">
        <v>52</v>
      </c>
      <c r="B31" s="7" t="s">
        <v>53</v>
      </c>
    </row>
    <row r="32" spans="1:2" ht="28.8" x14ac:dyDescent="0.3">
      <c r="A32" s="4" t="s">
        <v>54</v>
      </c>
      <c r="B32" s="7" t="s">
        <v>55</v>
      </c>
    </row>
    <row r="33" spans="1:2" ht="28.8" x14ac:dyDescent="0.3">
      <c r="A33" s="4" t="s">
        <v>56</v>
      </c>
      <c r="B33" s="7" t="s">
        <v>57</v>
      </c>
    </row>
    <row r="34" spans="1:2" ht="28.8" x14ac:dyDescent="0.3">
      <c r="A34" s="4" t="s">
        <v>58</v>
      </c>
      <c r="B34" s="7" t="s">
        <v>59</v>
      </c>
    </row>
    <row r="35" spans="1:2" ht="28.8" x14ac:dyDescent="0.3">
      <c r="A35" s="4" t="s">
        <v>60</v>
      </c>
      <c r="B35" s="7" t="s">
        <v>61</v>
      </c>
    </row>
    <row r="36" spans="1:2" ht="28.8" x14ac:dyDescent="0.3">
      <c r="A36" s="4" t="s">
        <v>62</v>
      </c>
      <c r="B36" s="7" t="s">
        <v>63</v>
      </c>
    </row>
    <row r="37" spans="1:2" ht="28.8" x14ac:dyDescent="0.3">
      <c r="A37" s="4" t="s">
        <v>64</v>
      </c>
      <c r="B37" s="7" t="s">
        <v>65</v>
      </c>
    </row>
    <row r="38" spans="1:2" ht="28.8" x14ac:dyDescent="0.3">
      <c r="A38" s="5" t="s">
        <v>66</v>
      </c>
      <c r="B38" s="8" t="s">
        <v>67</v>
      </c>
    </row>
    <row r="39" spans="1:2" x14ac:dyDescent="0.3">
      <c r="A39" s="3" t="s">
        <v>68</v>
      </c>
      <c r="B39" s="6" t="s">
        <v>69</v>
      </c>
    </row>
    <row r="40" spans="1:2" ht="28.8" x14ac:dyDescent="0.3">
      <c r="A40" s="4" t="s">
        <v>70</v>
      </c>
      <c r="B40" s="7" t="s">
        <v>71</v>
      </c>
    </row>
    <row r="41" spans="1:2" x14ac:dyDescent="0.3">
      <c r="A41" s="4" t="s">
        <v>72</v>
      </c>
      <c r="B41" s="7" t="s">
        <v>73</v>
      </c>
    </row>
    <row r="42" spans="1:2" ht="28.8" x14ac:dyDescent="0.3">
      <c r="A42" s="4" t="s">
        <v>74</v>
      </c>
      <c r="B42" s="7" t="s">
        <v>75</v>
      </c>
    </row>
    <row r="43" spans="1:2" x14ac:dyDescent="0.3">
      <c r="A43" s="4" t="s">
        <v>76</v>
      </c>
      <c r="B43" s="7" t="s">
        <v>77</v>
      </c>
    </row>
    <row r="44" spans="1:2" ht="28.8" x14ac:dyDescent="0.3">
      <c r="A44" s="4" t="s">
        <v>78</v>
      </c>
      <c r="B44" s="7" t="s">
        <v>79</v>
      </c>
    </row>
    <row r="45" spans="1:2" ht="28.8" x14ac:dyDescent="0.3">
      <c r="A45" s="4" t="s">
        <v>80</v>
      </c>
      <c r="B45" s="7" t="s">
        <v>81</v>
      </c>
    </row>
    <row r="46" spans="1:2" ht="28.8" x14ac:dyDescent="0.3">
      <c r="A46" s="4" t="s">
        <v>82</v>
      </c>
      <c r="B46" s="7" t="s">
        <v>83</v>
      </c>
    </row>
    <row r="47" spans="1:2" ht="28.8" x14ac:dyDescent="0.3">
      <c r="A47" s="5" t="s">
        <v>84</v>
      </c>
      <c r="B47" s="8" t="s">
        <v>85</v>
      </c>
    </row>
    <row r="48" spans="1:2" ht="28.8" x14ac:dyDescent="0.3">
      <c r="A48" s="3" t="s">
        <v>86</v>
      </c>
      <c r="B48" s="6" t="s">
        <v>87</v>
      </c>
    </row>
    <row r="49" spans="1:2" ht="28.8" x14ac:dyDescent="0.3">
      <c r="A49" s="4" t="s">
        <v>88</v>
      </c>
      <c r="B49" s="7" t="s">
        <v>89</v>
      </c>
    </row>
    <row r="50" spans="1:2" ht="28.8" x14ac:dyDescent="0.3">
      <c r="A50" s="4" t="s">
        <v>90</v>
      </c>
      <c r="B50" s="7" t="s">
        <v>91</v>
      </c>
    </row>
    <row r="51" spans="1:2" ht="28.8" x14ac:dyDescent="0.3">
      <c r="A51" s="4" t="s">
        <v>92</v>
      </c>
      <c r="B51" s="7" t="s">
        <v>93</v>
      </c>
    </row>
    <row r="52" spans="1:2" ht="28.8" x14ac:dyDescent="0.3">
      <c r="A52" s="4" t="s">
        <v>94</v>
      </c>
      <c r="B52" s="7" t="s">
        <v>95</v>
      </c>
    </row>
    <row r="53" spans="1:2" ht="28.8" x14ac:dyDescent="0.3">
      <c r="A53" s="5" t="s">
        <v>96</v>
      </c>
      <c r="B53" s="8" t="s">
        <v>97</v>
      </c>
    </row>
    <row r="54" spans="1:2" ht="28.8" x14ac:dyDescent="0.3">
      <c r="A54" s="3" t="s">
        <v>98</v>
      </c>
      <c r="B54" s="6" t="s">
        <v>99</v>
      </c>
    </row>
    <row r="55" spans="1:2" ht="43.2" x14ac:dyDescent="0.3">
      <c r="A55" s="4" t="s">
        <v>100</v>
      </c>
      <c r="B55" s="7" t="s">
        <v>101</v>
      </c>
    </row>
    <row r="56" spans="1:2" ht="28.8" x14ac:dyDescent="0.3">
      <c r="A56" s="4" t="s">
        <v>102</v>
      </c>
      <c r="B56" s="7" t="s">
        <v>103</v>
      </c>
    </row>
    <row r="57" spans="1:2" ht="28.8" x14ac:dyDescent="0.3">
      <c r="A57" s="4" t="s">
        <v>104</v>
      </c>
      <c r="B57" s="7" t="s">
        <v>105</v>
      </c>
    </row>
    <row r="58" spans="1:2" ht="28.8" x14ac:dyDescent="0.3">
      <c r="A58" s="4" t="s">
        <v>106</v>
      </c>
      <c r="B58" s="7" t="s">
        <v>107</v>
      </c>
    </row>
    <row r="59" spans="1:2" ht="28.8" x14ac:dyDescent="0.3">
      <c r="A59" s="4" t="s">
        <v>108</v>
      </c>
      <c r="B59" s="7" t="s">
        <v>109</v>
      </c>
    </row>
    <row r="60" spans="1:2" ht="28.8" x14ac:dyDescent="0.3">
      <c r="A60" s="4" t="s">
        <v>110</v>
      </c>
      <c r="B60" s="7" t="s">
        <v>111</v>
      </c>
    </row>
    <row r="61" spans="1:2" ht="28.8" x14ac:dyDescent="0.3">
      <c r="A61" s="4" t="s">
        <v>112</v>
      </c>
      <c r="B61" s="7" t="s">
        <v>113</v>
      </c>
    </row>
    <row r="62" spans="1:2" ht="43.2" x14ac:dyDescent="0.3">
      <c r="A62" s="5" t="s">
        <v>114</v>
      </c>
      <c r="B62" s="8" t="s">
        <v>115</v>
      </c>
    </row>
    <row r="63" spans="1:2" x14ac:dyDescent="0.3">
      <c r="B63" s="1"/>
    </row>
    <row r="64" spans="1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51"/>
  <sheetViews>
    <sheetView zoomScale="70" zoomScaleNormal="70" workbookViewId="0">
      <pane ySplit="1" topLeftCell="A321" activePane="bottomLeft" state="frozen"/>
      <selection pane="bottomLeft" activeCell="B343" sqref="B343"/>
    </sheetView>
  </sheetViews>
  <sheetFormatPr defaultColWidth="11.44140625" defaultRowHeight="14.4" x14ac:dyDescent="0.3"/>
  <cols>
    <col min="1" max="1" width="62.33203125" customWidth="1"/>
    <col min="2" max="4" width="31.6640625" customWidth="1"/>
    <col min="5" max="5" width="44.33203125" bestFit="1" customWidth="1"/>
    <col min="6" max="6" width="24.88671875" customWidth="1"/>
    <col min="7" max="7" width="22.33203125" customWidth="1"/>
    <col min="8" max="8" width="12.44140625" customWidth="1"/>
    <col min="9" max="9" width="17" customWidth="1"/>
    <col min="10" max="10" width="17.33203125" customWidth="1"/>
  </cols>
  <sheetData>
    <row r="1" spans="1:57" s="2" customFormat="1" x14ac:dyDescent="0.3">
      <c r="A1" s="2" t="s">
        <v>4</v>
      </c>
      <c r="B1" s="2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H1" s="2" t="s">
        <v>18</v>
      </c>
      <c r="I1" s="2" t="s">
        <v>20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30</v>
      </c>
      <c r="O1" s="2" t="s">
        <v>32</v>
      </c>
      <c r="P1" s="2" t="s">
        <v>34</v>
      </c>
      <c r="Q1" s="2" t="s">
        <v>36</v>
      </c>
      <c r="R1" s="2" t="s">
        <v>38</v>
      </c>
      <c r="S1" s="2" t="s">
        <v>40</v>
      </c>
      <c r="T1" s="2" t="s">
        <v>42</v>
      </c>
      <c r="U1" s="2" t="s">
        <v>44</v>
      </c>
      <c r="V1" s="2" t="s">
        <v>46</v>
      </c>
      <c r="W1" s="2" t="s">
        <v>48</v>
      </c>
      <c r="X1" s="2" t="s">
        <v>50</v>
      </c>
      <c r="Y1" s="2" t="s">
        <v>52</v>
      </c>
      <c r="Z1" s="2" t="s">
        <v>54</v>
      </c>
      <c r="AA1" s="2" t="s">
        <v>56</v>
      </c>
      <c r="AB1" s="2" t="s">
        <v>58</v>
      </c>
      <c r="AC1" s="2" t="s">
        <v>60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72</v>
      </c>
      <c r="AJ1" s="2" t="s">
        <v>74</v>
      </c>
      <c r="AK1" s="2" t="s">
        <v>76</v>
      </c>
      <c r="AL1" s="2" t="s">
        <v>78</v>
      </c>
      <c r="AM1" s="2" t="s">
        <v>80</v>
      </c>
      <c r="AN1" s="2" t="s">
        <v>82</v>
      </c>
      <c r="AO1" s="2" t="s">
        <v>84</v>
      </c>
      <c r="AP1" s="2" t="s">
        <v>86</v>
      </c>
      <c r="AQ1" s="2" t="s">
        <v>88</v>
      </c>
      <c r="AR1" s="2" t="s">
        <v>90</v>
      </c>
      <c r="AS1" s="2" t="s">
        <v>92</v>
      </c>
      <c r="AT1" s="2" t="s">
        <v>94</v>
      </c>
      <c r="AU1" s="2" t="s">
        <v>96</v>
      </c>
      <c r="AV1" s="2" t="s">
        <v>98</v>
      </c>
      <c r="AW1" s="2" t="s">
        <v>100</v>
      </c>
      <c r="AX1" s="2" t="s">
        <v>102</v>
      </c>
      <c r="AY1" s="2" t="s">
        <v>104</v>
      </c>
      <c r="AZ1" s="2" t="s">
        <v>106</v>
      </c>
      <c r="BA1" s="2" t="s">
        <v>108</v>
      </c>
      <c r="BB1" s="2" t="s">
        <v>110</v>
      </c>
      <c r="BC1" s="2" t="s">
        <v>112</v>
      </c>
      <c r="BD1" s="2" t="s">
        <v>114</v>
      </c>
      <c r="BE1" s="2" t="s">
        <v>118</v>
      </c>
    </row>
    <row r="2" spans="1:5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1</v>
      </c>
      <c r="V2">
        <v>1</v>
      </c>
      <c r="W2">
        <v>1</v>
      </c>
      <c r="X2">
        <v>4</v>
      </c>
      <c r="Y2">
        <v>4</v>
      </c>
      <c r="Z2">
        <v>4</v>
      </c>
      <c r="AA2">
        <v>1</v>
      </c>
      <c r="AB2">
        <v>4</v>
      </c>
      <c r="AC2">
        <v>4</v>
      </c>
      <c r="AD2">
        <v>4</v>
      </c>
      <c r="AE2">
        <v>4</v>
      </c>
      <c r="AF2">
        <v>1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 t="s">
        <v>129</v>
      </c>
    </row>
    <row r="3" spans="1:57" x14ac:dyDescent="0.3">
      <c r="A3" t="s">
        <v>130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126</v>
      </c>
      <c r="I3" t="s">
        <v>127</v>
      </c>
      <c r="J3" t="s">
        <v>128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4</v>
      </c>
      <c r="R3">
        <v>3</v>
      </c>
      <c r="S3">
        <v>4</v>
      </c>
      <c r="T3">
        <v>1</v>
      </c>
      <c r="U3">
        <v>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1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2</v>
      </c>
      <c r="BC3">
        <v>4</v>
      </c>
      <c r="BD3">
        <v>4</v>
      </c>
      <c r="BE3" t="s">
        <v>137</v>
      </c>
    </row>
    <row r="4" spans="1:57" x14ac:dyDescent="0.3">
      <c r="A4" t="s">
        <v>138</v>
      </c>
      <c r="B4" t="s">
        <v>139</v>
      </c>
      <c r="C4" t="s">
        <v>140</v>
      </c>
      <c r="D4" t="s">
        <v>141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128</v>
      </c>
      <c r="K4">
        <v>1</v>
      </c>
      <c r="L4">
        <v>3</v>
      </c>
      <c r="M4">
        <v>3</v>
      </c>
      <c r="N4">
        <v>3</v>
      </c>
      <c r="O4">
        <v>1</v>
      </c>
      <c r="P4">
        <v>3</v>
      </c>
      <c r="Q4">
        <v>3</v>
      </c>
      <c r="R4">
        <v>3</v>
      </c>
      <c r="S4">
        <v>3</v>
      </c>
      <c r="T4">
        <v>3</v>
      </c>
      <c r="U4">
        <v>1</v>
      </c>
      <c r="V4">
        <v>1</v>
      </c>
      <c r="W4">
        <v>1</v>
      </c>
      <c r="X4">
        <v>3</v>
      </c>
      <c r="Y4">
        <v>3</v>
      </c>
      <c r="Z4">
        <v>3</v>
      </c>
      <c r="AA4">
        <v>1</v>
      </c>
      <c r="AB4">
        <v>3</v>
      </c>
      <c r="AC4">
        <v>3</v>
      </c>
      <c r="AD4">
        <v>3</v>
      </c>
      <c r="AE4">
        <v>1</v>
      </c>
      <c r="AF4">
        <v>3</v>
      </c>
      <c r="AG4">
        <v>3</v>
      </c>
      <c r="AH4">
        <v>3</v>
      </c>
      <c r="AI4">
        <v>3</v>
      </c>
      <c r="AJ4">
        <v>1</v>
      </c>
      <c r="AK4">
        <v>3</v>
      </c>
      <c r="AL4">
        <v>1</v>
      </c>
      <c r="AM4">
        <v>3</v>
      </c>
      <c r="AN4">
        <v>1</v>
      </c>
      <c r="AO4">
        <v>3</v>
      </c>
      <c r="AP4">
        <v>1</v>
      </c>
      <c r="AQ4">
        <v>3</v>
      </c>
      <c r="AR4">
        <v>3</v>
      </c>
      <c r="AS4">
        <v>3</v>
      </c>
      <c r="AT4">
        <v>1</v>
      </c>
      <c r="AU4">
        <v>1</v>
      </c>
      <c r="AV4">
        <v>3</v>
      </c>
      <c r="AW4">
        <v>1</v>
      </c>
      <c r="AX4">
        <v>3</v>
      </c>
      <c r="AY4">
        <v>3</v>
      </c>
      <c r="AZ4">
        <v>1</v>
      </c>
      <c r="BA4">
        <v>3</v>
      </c>
      <c r="BB4">
        <v>1</v>
      </c>
      <c r="BC4">
        <v>3</v>
      </c>
      <c r="BD4">
        <v>3</v>
      </c>
      <c r="BE4" t="s">
        <v>147</v>
      </c>
    </row>
    <row r="5" spans="1:57" x14ac:dyDescent="0.3">
      <c r="A5" t="s">
        <v>148</v>
      </c>
      <c r="B5" t="s">
        <v>149</v>
      </c>
      <c r="C5" t="s">
        <v>150</v>
      </c>
      <c r="D5" t="s">
        <v>151</v>
      </c>
      <c r="E5" t="s">
        <v>152</v>
      </c>
      <c r="F5" t="s">
        <v>135</v>
      </c>
      <c r="G5" t="s">
        <v>153</v>
      </c>
      <c r="H5" t="s">
        <v>126</v>
      </c>
      <c r="I5" t="s">
        <v>146</v>
      </c>
      <c r="J5" t="s">
        <v>154</v>
      </c>
      <c r="K5">
        <v>1</v>
      </c>
      <c r="L5">
        <v>4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4</v>
      </c>
      <c r="T5">
        <v>4</v>
      </c>
      <c r="U5">
        <v>4</v>
      </c>
      <c r="V5">
        <v>1</v>
      </c>
      <c r="W5">
        <v>4</v>
      </c>
      <c r="X5">
        <v>4</v>
      </c>
      <c r="Y5">
        <v>1</v>
      </c>
      <c r="Z5">
        <v>4</v>
      </c>
      <c r="AA5">
        <v>1</v>
      </c>
      <c r="AB5">
        <v>1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1</v>
      </c>
      <c r="AQ5">
        <v>1</v>
      </c>
      <c r="AR5">
        <v>1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1</v>
      </c>
      <c r="BC5">
        <v>4</v>
      </c>
      <c r="BD5">
        <v>4</v>
      </c>
      <c r="BE5" t="s">
        <v>155</v>
      </c>
    </row>
    <row r="6" spans="1:57" x14ac:dyDescent="0.3">
      <c r="A6" t="s">
        <v>156</v>
      </c>
      <c r="B6" t="s">
        <v>157</v>
      </c>
      <c r="C6" t="s">
        <v>158</v>
      </c>
      <c r="D6" t="s">
        <v>159</v>
      </c>
      <c r="E6" t="s">
        <v>160</v>
      </c>
      <c r="F6" t="s">
        <v>161</v>
      </c>
      <c r="G6" t="s">
        <v>136</v>
      </c>
      <c r="H6" t="s">
        <v>145</v>
      </c>
      <c r="I6" t="s">
        <v>146</v>
      </c>
      <c r="J6" t="s">
        <v>154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2</v>
      </c>
      <c r="R6">
        <v>4</v>
      </c>
      <c r="S6">
        <v>4</v>
      </c>
      <c r="T6">
        <v>4</v>
      </c>
      <c r="U6">
        <v>4</v>
      </c>
      <c r="V6">
        <v>4</v>
      </c>
      <c r="W6">
        <v>1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1</v>
      </c>
      <c r="AE6">
        <v>1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1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 t="s">
        <v>162</v>
      </c>
    </row>
    <row r="7" spans="1:57" x14ac:dyDescent="0.3">
      <c r="A7" t="s">
        <v>163</v>
      </c>
      <c r="B7" t="s">
        <v>164</v>
      </c>
      <c r="C7" t="s">
        <v>165</v>
      </c>
      <c r="D7" t="s">
        <v>166</v>
      </c>
      <c r="E7" t="s">
        <v>167</v>
      </c>
      <c r="F7" t="s">
        <v>168</v>
      </c>
      <c r="G7" t="s">
        <v>136</v>
      </c>
      <c r="H7" t="s">
        <v>126</v>
      </c>
      <c r="I7" t="s">
        <v>169</v>
      </c>
      <c r="J7" t="s">
        <v>128</v>
      </c>
      <c r="K7">
        <v>1</v>
      </c>
      <c r="L7">
        <v>1</v>
      </c>
      <c r="M7">
        <v>4</v>
      </c>
      <c r="N7">
        <v>1</v>
      </c>
      <c r="O7">
        <v>4</v>
      </c>
      <c r="P7">
        <v>4</v>
      </c>
      <c r="Q7">
        <v>1</v>
      </c>
      <c r="R7">
        <v>1</v>
      </c>
      <c r="S7">
        <v>4</v>
      </c>
      <c r="T7">
        <v>1</v>
      </c>
      <c r="U7">
        <v>1</v>
      </c>
      <c r="V7">
        <v>1</v>
      </c>
      <c r="W7">
        <v>1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1</v>
      </c>
      <c r="AF7">
        <v>1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 t="s">
        <v>170</v>
      </c>
    </row>
    <row r="8" spans="1:57" x14ac:dyDescent="0.3">
      <c r="A8" t="s">
        <v>171</v>
      </c>
      <c r="B8" t="s">
        <v>172</v>
      </c>
      <c r="C8" t="s">
        <v>173</v>
      </c>
      <c r="D8" t="s">
        <v>174</v>
      </c>
      <c r="E8" t="s">
        <v>175</v>
      </c>
      <c r="F8" t="s">
        <v>135</v>
      </c>
      <c r="G8" t="s">
        <v>153</v>
      </c>
      <c r="H8" t="s">
        <v>176</v>
      </c>
      <c r="I8" t="s">
        <v>169</v>
      </c>
      <c r="J8" t="s">
        <v>128</v>
      </c>
      <c r="K8">
        <v>1</v>
      </c>
      <c r="L8">
        <v>4</v>
      </c>
      <c r="M8">
        <v>4</v>
      </c>
      <c r="N8">
        <v>4</v>
      </c>
      <c r="O8">
        <v>4</v>
      </c>
      <c r="P8">
        <v>4</v>
      </c>
      <c r="Q8">
        <v>1</v>
      </c>
      <c r="R8">
        <v>1</v>
      </c>
      <c r="S8">
        <v>4</v>
      </c>
      <c r="T8">
        <v>4</v>
      </c>
      <c r="U8">
        <v>4</v>
      </c>
      <c r="V8">
        <v>1</v>
      </c>
      <c r="W8">
        <v>4</v>
      </c>
      <c r="X8">
        <v>4</v>
      </c>
      <c r="Y8">
        <v>1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1</v>
      </c>
      <c r="AI8">
        <v>4</v>
      </c>
      <c r="AJ8">
        <v>4</v>
      </c>
      <c r="AK8">
        <v>4</v>
      </c>
      <c r="AL8">
        <v>4</v>
      </c>
      <c r="AM8">
        <v>4</v>
      </c>
      <c r="AN8">
        <v>1</v>
      </c>
      <c r="AO8">
        <v>4</v>
      </c>
      <c r="AP8">
        <v>4</v>
      </c>
      <c r="AQ8">
        <v>4</v>
      </c>
      <c r="AR8">
        <v>1</v>
      </c>
      <c r="AS8">
        <v>4</v>
      </c>
      <c r="AT8">
        <v>1</v>
      </c>
      <c r="AU8">
        <v>4</v>
      </c>
      <c r="AV8">
        <v>4</v>
      </c>
      <c r="AW8">
        <v>4</v>
      </c>
      <c r="AX8">
        <v>1</v>
      </c>
      <c r="AY8">
        <v>4</v>
      </c>
      <c r="AZ8">
        <v>4</v>
      </c>
      <c r="BA8">
        <v>4</v>
      </c>
      <c r="BB8">
        <v>4</v>
      </c>
      <c r="BC8">
        <v>1</v>
      </c>
      <c r="BD8">
        <v>4</v>
      </c>
      <c r="BE8" t="s">
        <v>177</v>
      </c>
    </row>
    <row r="9" spans="1:57" x14ac:dyDescent="0.3">
      <c r="A9" t="s">
        <v>178</v>
      </c>
      <c r="B9" t="s">
        <v>179</v>
      </c>
      <c r="C9" t="s">
        <v>180</v>
      </c>
      <c r="D9" t="s">
        <v>181</v>
      </c>
      <c r="E9" t="s">
        <v>182</v>
      </c>
      <c r="F9" t="s">
        <v>183</v>
      </c>
      <c r="H9" t="s">
        <v>145</v>
      </c>
      <c r="I9" t="s">
        <v>169</v>
      </c>
      <c r="J9" t="s">
        <v>184</v>
      </c>
      <c r="K9">
        <v>1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1</v>
      </c>
      <c r="V9">
        <v>3</v>
      </c>
      <c r="W9">
        <v>1</v>
      </c>
      <c r="X9">
        <v>1</v>
      </c>
      <c r="Y9">
        <v>1</v>
      </c>
      <c r="Z9">
        <v>3</v>
      </c>
      <c r="AA9">
        <v>1</v>
      </c>
      <c r="AB9">
        <v>1</v>
      </c>
      <c r="AC9">
        <v>1</v>
      </c>
      <c r="AD9">
        <v>1</v>
      </c>
      <c r="AE9">
        <v>1</v>
      </c>
      <c r="AF9">
        <v>3</v>
      </c>
      <c r="AG9">
        <v>3</v>
      </c>
      <c r="AH9">
        <v>1</v>
      </c>
      <c r="AI9">
        <v>1</v>
      </c>
      <c r="AJ9">
        <v>3</v>
      </c>
      <c r="AK9">
        <v>1</v>
      </c>
      <c r="AL9">
        <v>1</v>
      </c>
      <c r="AM9">
        <v>3</v>
      </c>
      <c r="AN9">
        <v>1</v>
      </c>
      <c r="AO9">
        <v>1</v>
      </c>
      <c r="AP9">
        <v>3</v>
      </c>
      <c r="AQ9">
        <v>3</v>
      </c>
      <c r="AR9">
        <v>3</v>
      </c>
      <c r="AS9">
        <v>3</v>
      </c>
      <c r="AT9">
        <v>3</v>
      </c>
      <c r="AU9">
        <v>1</v>
      </c>
      <c r="AV9">
        <v>1</v>
      </c>
      <c r="AW9">
        <v>1</v>
      </c>
      <c r="AX9">
        <v>3</v>
      </c>
      <c r="AY9">
        <v>3</v>
      </c>
      <c r="AZ9">
        <v>1</v>
      </c>
      <c r="BA9">
        <v>1</v>
      </c>
      <c r="BB9">
        <v>3</v>
      </c>
      <c r="BC9">
        <v>3</v>
      </c>
      <c r="BD9">
        <v>1</v>
      </c>
      <c r="BE9" t="s">
        <v>185</v>
      </c>
    </row>
    <row r="10" spans="1:57" x14ac:dyDescent="0.3">
      <c r="A10" t="s">
        <v>186</v>
      </c>
      <c r="B10" t="s">
        <v>187</v>
      </c>
      <c r="C10" t="s">
        <v>188</v>
      </c>
      <c r="D10" t="s">
        <v>189</v>
      </c>
      <c r="E10" t="s">
        <v>190</v>
      </c>
      <c r="F10" t="s">
        <v>191</v>
      </c>
      <c r="G10" t="s">
        <v>153</v>
      </c>
      <c r="H10" t="s">
        <v>192</v>
      </c>
      <c r="I10" t="s">
        <v>146</v>
      </c>
      <c r="J10" t="s">
        <v>128</v>
      </c>
      <c r="K10">
        <v>1</v>
      </c>
      <c r="L10">
        <v>1</v>
      </c>
      <c r="M10">
        <v>1</v>
      </c>
      <c r="N10">
        <v>1</v>
      </c>
      <c r="O10">
        <v>4</v>
      </c>
      <c r="P10">
        <v>4</v>
      </c>
      <c r="Q10">
        <v>1</v>
      </c>
      <c r="R10">
        <v>1</v>
      </c>
      <c r="S10">
        <v>3</v>
      </c>
      <c r="T10">
        <v>3</v>
      </c>
      <c r="U10">
        <v>2</v>
      </c>
      <c r="V10">
        <v>3</v>
      </c>
      <c r="W10">
        <v>1</v>
      </c>
      <c r="X10">
        <v>4</v>
      </c>
      <c r="Y10">
        <v>1</v>
      </c>
      <c r="Z10">
        <v>3</v>
      </c>
      <c r="AA10">
        <v>3</v>
      </c>
      <c r="AB10">
        <v>1</v>
      </c>
      <c r="AC10">
        <v>1</v>
      </c>
      <c r="AD10">
        <v>3</v>
      </c>
      <c r="AE10">
        <v>4</v>
      </c>
      <c r="AF10">
        <v>1</v>
      </c>
      <c r="AG10">
        <v>4</v>
      </c>
      <c r="AH10">
        <v>3</v>
      </c>
      <c r="AI10">
        <v>3</v>
      </c>
      <c r="AJ10">
        <v>3</v>
      </c>
      <c r="AK10">
        <v>1</v>
      </c>
      <c r="AL10">
        <v>3</v>
      </c>
      <c r="AM10">
        <v>3</v>
      </c>
      <c r="AN10">
        <v>3</v>
      </c>
      <c r="AO10">
        <v>4</v>
      </c>
      <c r="AP10">
        <v>4</v>
      </c>
      <c r="AQ10">
        <v>3</v>
      </c>
      <c r="AR10">
        <v>1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1</v>
      </c>
      <c r="BA10">
        <v>3</v>
      </c>
      <c r="BB10">
        <v>3</v>
      </c>
      <c r="BC10">
        <v>3</v>
      </c>
      <c r="BD10">
        <v>3</v>
      </c>
      <c r="BE10" t="s">
        <v>193</v>
      </c>
    </row>
    <row r="11" spans="1:57" x14ac:dyDescent="0.3">
      <c r="A11" t="s">
        <v>194</v>
      </c>
      <c r="B11" t="s">
        <v>195</v>
      </c>
      <c r="C11" t="s">
        <v>196</v>
      </c>
      <c r="D11" t="s">
        <v>197</v>
      </c>
      <c r="E11" t="s">
        <v>198</v>
      </c>
      <c r="F11" t="s">
        <v>199</v>
      </c>
      <c r="G11" t="s">
        <v>153</v>
      </c>
      <c r="H11" t="s">
        <v>145</v>
      </c>
      <c r="I11" t="s">
        <v>146</v>
      </c>
      <c r="J11" t="s">
        <v>128</v>
      </c>
      <c r="K11">
        <v>1</v>
      </c>
      <c r="L11">
        <v>3</v>
      </c>
      <c r="M11">
        <v>1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3</v>
      </c>
      <c r="U11">
        <v>1</v>
      </c>
      <c r="V11">
        <v>1</v>
      </c>
      <c r="W11">
        <v>1</v>
      </c>
      <c r="X11">
        <v>3</v>
      </c>
      <c r="Y11">
        <v>1</v>
      </c>
      <c r="Z11">
        <v>3</v>
      </c>
      <c r="AA11">
        <v>1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3</v>
      </c>
      <c r="AI11">
        <v>4</v>
      </c>
      <c r="AJ11">
        <v>3</v>
      </c>
      <c r="AK11">
        <v>3</v>
      </c>
      <c r="AL11">
        <v>4</v>
      </c>
      <c r="AM11">
        <v>3</v>
      </c>
      <c r="AN11">
        <v>2</v>
      </c>
      <c r="AO11">
        <v>1</v>
      </c>
      <c r="AP11">
        <v>3</v>
      </c>
      <c r="AQ11">
        <v>3</v>
      </c>
      <c r="AR11">
        <v>1</v>
      </c>
      <c r="AS11">
        <v>3</v>
      </c>
      <c r="AT11">
        <v>1</v>
      </c>
      <c r="AU11">
        <v>3</v>
      </c>
      <c r="AV11">
        <v>2</v>
      </c>
      <c r="AW11">
        <v>1</v>
      </c>
      <c r="AX11">
        <v>1</v>
      </c>
      <c r="AY11">
        <v>1</v>
      </c>
      <c r="AZ11">
        <v>1</v>
      </c>
      <c r="BA11">
        <v>3</v>
      </c>
      <c r="BB11">
        <v>1</v>
      </c>
      <c r="BC11">
        <v>1</v>
      </c>
      <c r="BD11">
        <v>1</v>
      </c>
      <c r="BE11" t="s">
        <v>200</v>
      </c>
    </row>
    <row r="12" spans="1:57" x14ac:dyDescent="0.3">
      <c r="A12" t="s">
        <v>201</v>
      </c>
      <c r="B12" t="s">
        <v>202</v>
      </c>
      <c r="C12" t="s">
        <v>203</v>
      </c>
      <c r="D12" t="s">
        <v>204</v>
      </c>
      <c r="E12" t="s">
        <v>205</v>
      </c>
      <c r="F12" t="s">
        <v>206</v>
      </c>
      <c r="G12" t="s">
        <v>153</v>
      </c>
      <c r="H12" t="s">
        <v>207</v>
      </c>
      <c r="I12" t="s">
        <v>208</v>
      </c>
      <c r="J12" t="s">
        <v>209</v>
      </c>
      <c r="K12">
        <v>1</v>
      </c>
      <c r="L12">
        <v>3</v>
      </c>
      <c r="M12">
        <v>1</v>
      </c>
      <c r="N12">
        <v>1</v>
      </c>
      <c r="O12">
        <v>1</v>
      </c>
      <c r="P12">
        <v>4</v>
      </c>
      <c r="Q12">
        <v>3</v>
      </c>
      <c r="R12">
        <v>1</v>
      </c>
      <c r="S12">
        <v>3</v>
      </c>
      <c r="T12">
        <v>1</v>
      </c>
      <c r="U12">
        <v>4</v>
      </c>
      <c r="V12">
        <v>1</v>
      </c>
      <c r="W12">
        <v>1</v>
      </c>
      <c r="X12">
        <v>4</v>
      </c>
      <c r="Y12">
        <v>3</v>
      </c>
      <c r="Z12">
        <v>1</v>
      </c>
      <c r="AA12">
        <v>1</v>
      </c>
      <c r="AB12">
        <v>3</v>
      </c>
      <c r="AC12">
        <v>3</v>
      </c>
      <c r="AD12">
        <v>1</v>
      </c>
      <c r="AE12">
        <v>4</v>
      </c>
      <c r="AF12">
        <v>1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1</v>
      </c>
      <c r="AT12">
        <v>2</v>
      </c>
      <c r="AU12">
        <v>4</v>
      </c>
      <c r="AV12">
        <v>4</v>
      </c>
      <c r="AW12">
        <v>3</v>
      </c>
      <c r="AX12">
        <v>1</v>
      </c>
      <c r="AY12">
        <v>4</v>
      </c>
      <c r="AZ12">
        <v>4</v>
      </c>
      <c r="BA12">
        <v>1</v>
      </c>
      <c r="BB12">
        <v>4</v>
      </c>
      <c r="BC12">
        <v>4</v>
      </c>
      <c r="BD12">
        <v>1</v>
      </c>
      <c r="BE12" t="s">
        <v>210</v>
      </c>
    </row>
    <row r="13" spans="1:57" x14ac:dyDescent="0.3">
      <c r="A13" t="s">
        <v>211</v>
      </c>
      <c r="B13" t="s">
        <v>212</v>
      </c>
      <c r="C13" t="s">
        <v>150</v>
      </c>
      <c r="D13" t="s">
        <v>213</v>
      </c>
      <c r="E13" t="s">
        <v>214</v>
      </c>
      <c r="F13" t="s">
        <v>161</v>
      </c>
      <c r="G13" t="s">
        <v>136</v>
      </c>
      <c r="H13" t="s">
        <v>145</v>
      </c>
      <c r="I13" t="s">
        <v>146</v>
      </c>
      <c r="J13" t="s">
        <v>128</v>
      </c>
      <c r="K13">
        <v>4</v>
      </c>
      <c r="L13">
        <v>4</v>
      </c>
      <c r="M13">
        <v>4</v>
      </c>
      <c r="N13">
        <v>1</v>
      </c>
      <c r="O13">
        <v>4</v>
      </c>
      <c r="P13">
        <v>4</v>
      </c>
      <c r="Q13">
        <v>1</v>
      </c>
      <c r="R13">
        <v>1</v>
      </c>
      <c r="S13">
        <v>4</v>
      </c>
      <c r="T13">
        <v>1</v>
      </c>
      <c r="U13">
        <v>4</v>
      </c>
      <c r="V13">
        <v>1</v>
      </c>
      <c r="W13">
        <v>1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1</v>
      </c>
      <c r="AT13">
        <v>1</v>
      </c>
      <c r="AU13">
        <v>1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 t="s">
        <v>215</v>
      </c>
    </row>
    <row r="14" spans="1:57" x14ac:dyDescent="0.3">
      <c r="A14" t="s">
        <v>216</v>
      </c>
      <c r="B14" t="s">
        <v>217</v>
      </c>
      <c r="C14" t="s">
        <v>218</v>
      </c>
      <c r="D14" t="s">
        <v>219</v>
      </c>
      <c r="E14" t="s">
        <v>220</v>
      </c>
      <c r="F14" t="s">
        <v>161</v>
      </c>
      <c r="G14" t="s">
        <v>153</v>
      </c>
      <c r="H14" t="s">
        <v>145</v>
      </c>
      <c r="I14" t="s">
        <v>221</v>
      </c>
      <c r="J14" t="s">
        <v>128</v>
      </c>
      <c r="K14">
        <v>4</v>
      </c>
      <c r="L14">
        <v>2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1</v>
      </c>
      <c r="V14">
        <v>1</v>
      </c>
      <c r="W14">
        <v>1</v>
      </c>
      <c r="X14">
        <v>3</v>
      </c>
      <c r="Y14">
        <v>1</v>
      </c>
      <c r="Z14">
        <v>3</v>
      </c>
      <c r="AA14">
        <v>1</v>
      </c>
      <c r="AB14">
        <v>3</v>
      </c>
      <c r="AC14">
        <v>3</v>
      </c>
      <c r="AD14">
        <v>3</v>
      </c>
      <c r="AE14">
        <v>1</v>
      </c>
      <c r="AF14">
        <v>3</v>
      </c>
      <c r="AG14">
        <v>3</v>
      </c>
      <c r="AH14">
        <v>1</v>
      </c>
      <c r="AI14">
        <v>3</v>
      </c>
      <c r="AJ14">
        <v>3</v>
      </c>
      <c r="AK14">
        <v>1</v>
      </c>
      <c r="AL14">
        <v>3</v>
      </c>
      <c r="AM14">
        <v>3</v>
      </c>
      <c r="AN14">
        <v>3</v>
      </c>
      <c r="AO14">
        <v>3</v>
      </c>
      <c r="AP14">
        <v>1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1</v>
      </c>
      <c r="AY14">
        <v>4</v>
      </c>
      <c r="AZ14">
        <v>3</v>
      </c>
      <c r="BA14">
        <v>2</v>
      </c>
      <c r="BB14">
        <v>4</v>
      </c>
      <c r="BC14">
        <v>1</v>
      </c>
      <c r="BD14">
        <v>2</v>
      </c>
      <c r="BE14" t="s">
        <v>222</v>
      </c>
    </row>
    <row r="15" spans="1:57" x14ac:dyDescent="0.3">
      <c r="A15" t="s">
        <v>223</v>
      </c>
      <c r="B15" t="s">
        <v>224</v>
      </c>
      <c r="C15" t="s">
        <v>225</v>
      </c>
      <c r="D15" t="s">
        <v>226</v>
      </c>
      <c r="E15" t="s">
        <v>227</v>
      </c>
      <c r="F15" t="s">
        <v>143</v>
      </c>
      <c r="G15" t="s">
        <v>153</v>
      </c>
      <c r="H15" t="s">
        <v>207</v>
      </c>
      <c r="I15" t="s">
        <v>146</v>
      </c>
      <c r="J15" t="s">
        <v>128</v>
      </c>
      <c r="K15">
        <v>1</v>
      </c>
      <c r="L15">
        <v>1</v>
      </c>
      <c r="M15">
        <v>1</v>
      </c>
      <c r="N15">
        <v>1</v>
      </c>
      <c r="O15">
        <v>4</v>
      </c>
      <c r="P15">
        <v>4</v>
      </c>
      <c r="Q15">
        <v>4</v>
      </c>
      <c r="R15">
        <v>1</v>
      </c>
      <c r="S15">
        <v>4</v>
      </c>
      <c r="T15">
        <v>4</v>
      </c>
      <c r="U15">
        <v>4</v>
      </c>
      <c r="V15">
        <v>1</v>
      </c>
      <c r="W15">
        <v>4</v>
      </c>
      <c r="X15">
        <v>3</v>
      </c>
      <c r="Y15">
        <v>1</v>
      </c>
      <c r="Z15">
        <v>1</v>
      </c>
      <c r="AA15">
        <v>1</v>
      </c>
      <c r="AB15">
        <v>4</v>
      </c>
      <c r="AC15">
        <v>4</v>
      </c>
      <c r="AD15">
        <v>1</v>
      </c>
      <c r="AE15">
        <v>1</v>
      </c>
      <c r="AF15">
        <v>1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3</v>
      </c>
      <c r="AQ15">
        <v>4</v>
      </c>
      <c r="AR15">
        <v>4</v>
      </c>
      <c r="AS15">
        <v>1</v>
      </c>
      <c r="AT15">
        <v>1</v>
      </c>
      <c r="AU15">
        <v>3</v>
      </c>
      <c r="AV15">
        <v>3</v>
      </c>
      <c r="AW15">
        <v>3</v>
      </c>
      <c r="AX15">
        <v>4</v>
      </c>
      <c r="AY15">
        <v>4</v>
      </c>
      <c r="AZ15">
        <v>4</v>
      </c>
      <c r="BA15">
        <v>4</v>
      </c>
      <c r="BB15">
        <v>3</v>
      </c>
      <c r="BC15">
        <v>3</v>
      </c>
      <c r="BD15">
        <v>3</v>
      </c>
      <c r="BE15" t="s">
        <v>228</v>
      </c>
    </row>
    <row r="16" spans="1:57" x14ac:dyDescent="0.3">
      <c r="A16" t="s">
        <v>229</v>
      </c>
      <c r="B16" t="s">
        <v>230</v>
      </c>
      <c r="C16" t="s">
        <v>231</v>
      </c>
      <c r="D16" t="s">
        <v>232</v>
      </c>
      <c r="E16" t="s">
        <v>233</v>
      </c>
      <c r="F16" t="s">
        <v>143</v>
      </c>
      <c r="G16" t="s">
        <v>136</v>
      </c>
      <c r="H16" t="s">
        <v>234</v>
      </c>
      <c r="I16" t="s">
        <v>235</v>
      </c>
      <c r="J16" t="s">
        <v>128</v>
      </c>
      <c r="K16">
        <v>1</v>
      </c>
      <c r="L16">
        <v>1</v>
      </c>
      <c r="M16">
        <v>4</v>
      </c>
      <c r="N16">
        <v>4</v>
      </c>
      <c r="O16">
        <v>3</v>
      </c>
      <c r="P16">
        <v>3</v>
      </c>
      <c r="Q16">
        <v>3</v>
      </c>
      <c r="R16">
        <v>1</v>
      </c>
      <c r="S16">
        <v>3</v>
      </c>
      <c r="T16">
        <v>3</v>
      </c>
      <c r="U16">
        <v>4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4</v>
      </c>
      <c r="AC16">
        <v>1</v>
      </c>
      <c r="AD16">
        <v>1</v>
      </c>
      <c r="AE16">
        <v>1</v>
      </c>
      <c r="AF16">
        <v>1</v>
      </c>
      <c r="AG16">
        <v>4</v>
      </c>
      <c r="AH16">
        <v>3</v>
      </c>
      <c r="AI16">
        <v>4</v>
      </c>
      <c r="AJ16">
        <v>3</v>
      </c>
      <c r="AK16">
        <v>3</v>
      </c>
      <c r="AL16">
        <v>4</v>
      </c>
      <c r="AM16">
        <v>1</v>
      </c>
      <c r="AN16">
        <v>4</v>
      </c>
      <c r="AO16">
        <v>4</v>
      </c>
      <c r="AP16">
        <v>2</v>
      </c>
      <c r="AQ16">
        <v>1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4</v>
      </c>
      <c r="AY16">
        <v>4</v>
      </c>
      <c r="AZ16">
        <v>3</v>
      </c>
      <c r="BA16">
        <v>3</v>
      </c>
      <c r="BB16">
        <v>3</v>
      </c>
      <c r="BC16">
        <v>4</v>
      </c>
      <c r="BD16">
        <v>4</v>
      </c>
      <c r="BE16" t="s">
        <v>236</v>
      </c>
    </row>
    <row r="17" spans="1:57" x14ac:dyDescent="0.3">
      <c r="A17" t="s">
        <v>237</v>
      </c>
      <c r="B17" t="s">
        <v>238</v>
      </c>
      <c r="C17" t="s">
        <v>239</v>
      </c>
      <c r="D17" t="s">
        <v>240</v>
      </c>
      <c r="E17" t="s">
        <v>241</v>
      </c>
      <c r="F17" t="s">
        <v>242</v>
      </c>
      <c r="G17" t="s">
        <v>136</v>
      </c>
      <c r="H17" t="s">
        <v>126</v>
      </c>
      <c r="I17" t="s">
        <v>146</v>
      </c>
      <c r="J17" t="s">
        <v>128</v>
      </c>
      <c r="K17">
        <v>3</v>
      </c>
      <c r="L17">
        <v>3</v>
      </c>
      <c r="M17">
        <v>1</v>
      </c>
      <c r="N17">
        <v>1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1</v>
      </c>
      <c r="W17">
        <v>1</v>
      </c>
      <c r="X17">
        <v>3</v>
      </c>
      <c r="Y17">
        <v>3</v>
      </c>
      <c r="Z17">
        <v>3</v>
      </c>
      <c r="AA17">
        <v>3</v>
      </c>
      <c r="AB17">
        <v>3</v>
      </c>
      <c r="AC17">
        <v>1</v>
      </c>
      <c r="AD17">
        <v>1</v>
      </c>
      <c r="AE17">
        <v>3</v>
      </c>
      <c r="AF17">
        <v>3</v>
      </c>
      <c r="AG17">
        <v>3</v>
      </c>
      <c r="AH17">
        <v>2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1</v>
      </c>
      <c r="AR17">
        <v>3</v>
      </c>
      <c r="AS17">
        <v>3</v>
      </c>
      <c r="AT17">
        <v>3</v>
      </c>
      <c r="AU17">
        <v>3</v>
      </c>
      <c r="AV17">
        <v>2</v>
      </c>
      <c r="AW17">
        <v>1</v>
      </c>
      <c r="AX17">
        <v>3</v>
      </c>
      <c r="AY17">
        <v>3</v>
      </c>
      <c r="AZ17">
        <v>3</v>
      </c>
      <c r="BA17">
        <v>3</v>
      </c>
      <c r="BB17">
        <v>1</v>
      </c>
      <c r="BC17">
        <v>1</v>
      </c>
      <c r="BD17">
        <v>3</v>
      </c>
      <c r="BE17" t="s">
        <v>243</v>
      </c>
    </row>
    <row r="18" spans="1:57" x14ac:dyDescent="0.3">
      <c r="A18" t="s">
        <v>244</v>
      </c>
      <c r="B18" t="s">
        <v>245</v>
      </c>
      <c r="C18" t="s">
        <v>246</v>
      </c>
      <c r="D18" t="s">
        <v>247</v>
      </c>
      <c r="E18" t="s">
        <v>248</v>
      </c>
      <c r="F18" t="s">
        <v>161</v>
      </c>
      <c r="G18" t="s">
        <v>153</v>
      </c>
      <c r="H18" t="s">
        <v>145</v>
      </c>
      <c r="I18" t="s">
        <v>221</v>
      </c>
      <c r="J18" t="s">
        <v>184</v>
      </c>
      <c r="K18">
        <v>4</v>
      </c>
      <c r="L18">
        <v>4</v>
      </c>
      <c r="M18">
        <v>4</v>
      </c>
      <c r="N18">
        <v>1</v>
      </c>
      <c r="O18">
        <v>4</v>
      </c>
      <c r="P18">
        <v>4</v>
      </c>
      <c r="Q18">
        <v>4</v>
      </c>
      <c r="R18">
        <v>1</v>
      </c>
      <c r="S18">
        <v>4</v>
      </c>
      <c r="T18">
        <v>4</v>
      </c>
      <c r="U18">
        <v>1</v>
      </c>
      <c r="V18">
        <v>4</v>
      </c>
      <c r="W18">
        <v>1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1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 t="s">
        <v>249</v>
      </c>
    </row>
    <row r="19" spans="1:57" x14ac:dyDescent="0.3">
      <c r="A19" t="s">
        <v>250</v>
      </c>
      <c r="B19" t="s">
        <v>251</v>
      </c>
      <c r="C19" t="s">
        <v>252</v>
      </c>
      <c r="D19" t="s">
        <v>253</v>
      </c>
      <c r="E19" t="s">
        <v>254</v>
      </c>
      <c r="F19" t="s">
        <v>161</v>
      </c>
      <c r="G19" t="s">
        <v>125</v>
      </c>
      <c r="H19" t="s">
        <v>145</v>
      </c>
      <c r="I19" t="s">
        <v>221</v>
      </c>
      <c r="J19" t="s">
        <v>128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1</v>
      </c>
      <c r="W19">
        <v>1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1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1</v>
      </c>
      <c r="AY19">
        <v>4</v>
      </c>
      <c r="AZ19">
        <v>3</v>
      </c>
      <c r="BA19">
        <v>4</v>
      </c>
      <c r="BB19">
        <v>1</v>
      </c>
      <c r="BC19">
        <v>4</v>
      </c>
      <c r="BD19">
        <v>4</v>
      </c>
      <c r="BE19" t="s">
        <v>255</v>
      </c>
    </row>
    <row r="20" spans="1:57" x14ac:dyDescent="0.3">
      <c r="A20" t="s">
        <v>256</v>
      </c>
      <c r="B20" t="s">
        <v>257</v>
      </c>
      <c r="C20" t="s">
        <v>196</v>
      </c>
      <c r="D20" t="s">
        <v>258</v>
      </c>
      <c r="E20" t="s">
        <v>259</v>
      </c>
      <c r="F20" t="s">
        <v>143</v>
      </c>
      <c r="G20" t="s">
        <v>153</v>
      </c>
      <c r="H20" t="s">
        <v>207</v>
      </c>
      <c r="I20" t="s">
        <v>146</v>
      </c>
      <c r="J20" t="s">
        <v>209</v>
      </c>
      <c r="K20">
        <v>1</v>
      </c>
      <c r="L20">
        <v>1</v>
      </c>
      <c r="M20">
        <v>3</v>
      </c>
      <c r="N20">
        <v>3</v>
      </c>
      <c r="O20">
        <v>1</v>
      </c>
      <c r="P20">
        <v>2</v>
      </c>
      <c r="Q20">
        <v>1</v>
      </c>
      <c r="R20">
        <v>1</v>
      </c>
      <c r="S20">
        <v>1</v>
      </c>
      <c r="T20">
        <v>1</v>
      </c>
      <c r="U20">
        <v>4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3</v>
      </c>
      <c r="AH20">
        <v>1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4</v>
      </c>
      <c r="AQ20">
        <v>3</v>
      </c>
      <c r="AR20">
        <v>3</v>
      </c>
      <c r="AS20">
        <v>3</v>
      </c>
      <c r="AT20">
        <v>1</v>
      </c>
      <c r="AU20">
        <v>3</v>
      </c>
      <c r="AV20">
        <v>3</v>
      </c>
      <c r="AW20">
        <v>3</v>
      </c>
      <c r="AX20">
        <v>1</v>
      </c>
      <c r="AY20">
        <v>3</v>
      </c>
      <c r="AZ20">
        <v>3</v>
      </c>
      <c r="BA20">
        <v>1</v>
      </c>
      <c r="BB20">
        <v>1</v>
      </c>
      <c r="BC20">
        <v>1</v>
      </c>
      <c r="BD20">
        <v>1</v>
      </c>
      <c r="BE20" t="s">
        <v>260</v>
      </c>
    </row>
    <row r="21" spans="1:57" x14ac:dyDescent="0.3">
      <c r="A21" t="s">
        <v>261</v>
      </c>
      <c r="B21" t="s">
        <v>262</v>
      </c>
      <c r="C21" t="s">
        <v>225</v>
      </c>
      <c r="D21" t="s">
        <v>263</v>
      </c>
      <c r="E21" t="s">
        <v>264</v>
      </c>
      <c r="F21" t="s">
        <v>206</v>
      </c>
      <c r="G21" t="s">
        <v>153</v>
      </c>
      <c r="H21" t="s">
        <v>145</v>
      </c>
      <c r="I21" t="s">
        <v>146</v>
      </c>
      <c r="J21" t="s">
        <v>265</v>
      </c>
      <c r="K21">
        <v>4</v>
      </c>
      <c r="L21">
        <v>3</v>
      </c>
      <c r="M21">
        <v>3</v>
      </c>
      <c r="N21">
        <v>3</v>
      </c>
      <c r="O21">
        <v>4</v>
      </c>
      <c r="P21">
        <v>4</v>
      </c>
      <c r="Q21">
        <v>3</v>
      </c>
      <c r="R21">
        <v>4</v>
      </c>
      <c r="S21">
        <v>4</v>
      </c>
      <c r="T21">
        <v>1</v>
      </c>
      <c r="U21">
        <v>4</v>
      </c>
      <c r="V21">
        <v>3</v>
      </c>
      <c r="W21">
        <v>1</v>
      </c>
      <c r="X21">
        <v>4</v>
      </c>
      <c r="Y21">
        <v>1</v>
      </c>
      <c r="Z21">
        <v>1</v>
      </c>
      <c r="AA21">
        <v>1</v>
      </c>
      <c r="AB21">
        <v>1</v>
      </c>
      <c r="AC21">
        <v>1</v>
      </c>
      <c r="AD21">
        <v>4</v>
      </c>
      <c r="AE21">
        <v>1</v>
      </c>
      <c r="AF21">
        <v>4</v>
      </c>
      <c r="AG21">
        <v>4</v>
      </c>
      <c r="AH21">
        <v>1</v>
      </c>
      <c r="AI21">
        <v>4</v>
      </c>
      <c r="AJ21">
        <v>4</v>
      </c>
      <c r="AK21">
        <v>1</v>
      </c>
      <c r="AL21">
        <v>1</v>
      </c>
      <c r="AM21">
        <v>1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3</v>
      </c>
      <c r="AU21">
        <v>1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1</v>
      </c>
      <c r="BC21">
        <v>1</v>
      </c>
      <c r="BD21">
        <v>4</v>
      </c>
      <c r="BE21" t="s">
        <v>266</v>
      </c>
    </row>
    <row r="22" spans="1:57" x14ac:dyDescent="0.3">
      <c r="A22" t="s">
        <v>267</v>
      </c>
      <c r="B22" t="s">
        <v>268</v>
      </c>
      <c r="C22" t="s">
        <v>269</v>
      </c>
      <c r="D22" t="s">
        <v>270</v>
      </c>
      <c r="E22" t="s">
        <v>271</v>
      </c>
      <c r="F22" t="s">
        <v>183</v>
      </c>
      <c r="G22" t="s">
        <v>153</v>
      </c>
      <c r="H22" t="s">
        <v>272</v>
      </c>
      <c r="I22" t="s">
        <v>235</v>
      </c>
      <c r="J22" t="s">
        <v>184</v>
      </c>
      <c r="K22">
        <v>4</v>
      </c>
      <c r="L22">
        <v>1</v>
      </c>
      <c r="M22">
        <v>4</v>
      </c>
      <c r="N22">
        <v>4</v>
      </c>
      <c r="O22">
        <v>1</v>
      </c>
      <c r="P22">
        <v>1</v>
      </c>
      <c r="Q22">
        <v>1</v>
      </c>
      <c r="R22">
        <v>1</v>
      </c>
      <c r="S22">
        <v>4</v>
      </c>
      <c r="T22">
        <v>1</v>
      </c>
      <c r="U22">
        <v>1</v>
      </c>
      <c r="V22">
        <v>1</v>
      </c>
      <c r="W22">
        <v>1</v>
      </c>
      <c r="X22">
        <v>4</v>
      </c>
      <c r="Y22">
        <v>1</v>
      </c>
      <c r="Z22">
        <v>4</v>
      </c>
      <c r="AA22">
        <v>1</v>
      </c>
      <c r="AB22">
        <v>1</v>
      </c>
      <c r="AC22">
        <v>4</v>
      </c>
      <c r="AD22">
        <v>1</v>
      </c>
      <c r="AE22">
        <v>1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3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1</v>
      </c>
      <c r="BB22">
        <v>4</v>
      </c>
      <c r="BC22">
        <v>4</v>
      </c>
      <c r="BD22">
        <v>1</v>
      </c>
      <c r="BE22" t="s">
        <v>273</v>
      </c>
    </row>
    <row r="23" spans="1:57" x14ac:dyDescent="0.3">
      <c r="A23" t="s">
        <v>274</v>
      </c>
      <c r="B23" t="s">
        <v>275</v>
      </c>
      <c r="C23" t="s">
        <v>276</v>
      </c>
      <c r="D23" t="s">
        <v>277</v>
      </c>
      <c r="E23" t="s">
        <v>278</v>
      </c>
      <c r="F23" t="s">
        <v>199</v>
      </c>
      <c r="G23" t="s">
        <v>153</v>
      </c>
      <c r="H23" t="s">
        <v>145</v>
      </c>
      <c r="I23" t="s">
        <v>235</v>
      </c>
      <c r="J23" t="s">
        <v>128</v>
      </c>
      <c r="K23">
        <v>1</v>
      </c>
      <c r="L23">
        <v>2</v>
      </c>
      <c r="M23">
        <v>1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4</v>
      </c>
      <c r="U23">
        <v>4</v>
      </c>
      <c r="V23">
        <v>1</v>
      </c>
      <c r="W23">
        <v>1</v>
      </c>
      <c r="X23">
        <v>4</v>
      </c>
      <c r="Y23">
        <v>1</v>
      </c>
      <c r="Z23">
        <v>4</v>
      </c>
      <c r="AA23">
        <v>1</v>
      </c>
      <c r="AB23">
        <v>1</v>
      </c>
      <c r="AC23">
        <v>2</v>
      </c>
      <c r="AD23">
        <v>3</v>
      </c>
      <c r="AE23">
        <v>4</v>
      </c>
      <c r="AF23">
        <v>1</v>
      </c>
      <c r="AG23">
        <v>4</v>
      </c>
      <c r="AH23">
        <v>4</v>
      </c>
      <c r="AI23">
        <v>3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1</v>
      </c>
      <c r="AS23">
        <v>1</v>
      </c>
      <c r="AT23">
        <v>4</v>
      </c>
      <c r="AU23">
        <v>4</v>
      </c>
      <c r="AV23">
        <v>3</v>
      </c>
      <c r="AW23">
        <v>4</v>
      </c>
      <c r="AX23">
        <v>4</v>
      </c>
      <c r="AY23">
        <v>4</v>
      </c>
      <c r="AZ23">
        <v>4</v>
      </c>
      <c r="BA23">
        <v>3</v>
      </c>
      <c r="BB23">
        <v>4</v>
      </c>
      <c r="BC23">
        <v>1</v>
      </c>
      <c r="BD23">
        <v>4</v>
      </c>
      <c r="BE23" t="s">
        <v>279</v>
      </c>
    </row>
    <row r="24" spans="1:57" x14ac:dyDescent="0.3">
      <c r="A24" t="s">
        <v>280</v>
      </c>
      <c r="B24" t="s">
        <v>281</v>
      </c>
      <c r="C24" t="s">
        <v>282</v>
      </c>
      <c r="D24" t="s">
        <v>283</v>
      </c>
      <c r="E24" t="s">
        <v>284</v>
      </c>
      <c r="F24" t="s">
        <v>161</v>
      </c>
      <c r="G24" t="s">
        <v>153</v>
      </c>
      <c r="H24" t="s">
        <v>126</v>
      </c>
      <c r="I24" t="s">
        <v>221</v>
      </c>
      <c r="J24" t="s">
        <v>128</v>
      </c>
      <c r="K24">
        <v>4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4</v>
      </c>
      <c r="T24">
        <v>4</v>
      </c>
      <c r="U24">
        <v>1</v>
      </c>
      <c r="V24">
        <v>1</v>
      </c>
      <c r="W24">
        <v>1</v>
      </c>
      <c r="X24">
        <v>4</v>
      </c>
      <c r="Y24">
        <v>1</v>
      </c>
      <c r="Z24">
        <v>1</v>
      </c>
      <c r="AA24">
        <v>4</v>
      </c>
      <c r="AB24">
        <v>4</v>
      </c>
      <c r="AC24">
        <v>4</v>
      </c>
      <c r="AD24">
        <v>1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1</v>
      </c>
      <c r="AU24">
        <v>1</v>
      </c>
      <c r="AV24">
        <v>4</v>
      </c>
      <c r="AW24">
        <v>4</v>
      </c>
      <c r="AX24">
        <v>4</v>
      </c>
      <c r="AY24">
        <v>4</v>
      </c>
      <c r="AZ24">
        <v>1</v>
      </c>
      <c r="BA24">
        <v>4</v>
      </c>
      <c r="BB24">
        <v>4</v>
      </c>
      <c r="BC24">
        <v>4</v>
      </c>
      <c r="BD24">
        <v>4</v>
      </c>
      <c r="BE24" t="s">
        <v>285</v>
      </c>
    </row>
    <row r="25" spans="1:57" x14ac:dyDescent="0.3">
      <c r="A25" t="s">
        <v>286</v>
      </c>
      <c r="B25" t="s">
        <v>287</v>
      </c>
      <c r="C25" t="s">
        <v>288</v>
      </c>
      <c r="D25" t="s">
        <v>289</v>
      </c>
      <c r="E25" t="s">
        <v>290</v>
      </c>
      <c r="F25" t="s">
        <v>135</v>
      </c>
      <c r="G25" t="s">
        <v>153</v>
      </c>
      <c r="H25" t="s">
        <v>126</v>
      </c>
      <c r="I25" t="s">
        <v>127</v>
      </c>
      <c r="J25" t="s">
        <v>128</v>
      </c>
      <c r="K25">
        <v>1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1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1</v>
      </c>
      <c r="BC25">
        <v>4</v>
      </c>
      <c r="BD25">
        <v>4</v>
      </c>
      <c r="BE25" t="s">
        <v>291</v>
      </c>
    </row>
    <row r="26" spans="1:57" x14ac:dyDescent="0.3">
      <c r="A26" t="s">
        <v>292</v>
      </c>
      <c r="B26" t="s">
        <v>293</v>
      </c>
      <c r="C26" t="s">
        <v>225</v>
      </c>
      <c r="D26" t="s">
        <v>294</v>
      </c>
      <c r="E26" t="s">
        <v>295</v>
      </c>
      <c r="F26" t="s">
        <v>206</v>
      </c>
      <c r="G26" t="s">
        <v>136</v>
      </c>
      <c r="H26" t="s">
        <v>145</v>
      </c>
      <c r="I26" t="s">
        <v>146</v>
      </c>
      <c r="J26" t="s">
        <v>265</v>
      </c>
      <c r="K26">
        <v>1</v>
      </c>
      <c r="L26">
        <v>1</v>
      </c>
      <c r="M26">
        <v>4</v>
      </c>
      <c r="N26">
        <v>1</v>
      </c>
      <c r="O26">
        <v>4</v>
      </c>
      <c r="P26">
        <v>4</v>
      </c>
      <c r="Q26">
        <v>1</v>
      </c>
      <c r="R26">
        <v>1</v>
      </c>
      <c r="S26">
        <v>1</v>
      </c>
      <c r="T26">
        <v>1</v>
      </c>
      <c r="U26">
        <v>4</v>
      </c>
      <c r="V26">
        <v>1</v>
      </c>
      <c r="W26">
        <v>1</v>
      </c>
      <c r="X26">
        <v>1</v>
      </c>
      <c r="Y26">
        <v>4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3</v>
      </c>
      <c r="AP26">
        <v>1</v>
      </c>
      <c r="AQ26">
        <v>1</v>
      </c>
      <c r="AR26">
        <v>4</v>
      </c>
      <c r="AS26">
        <v>4</v>
      </c>
      <c r="AT26">
        <v>3</v>
      </c>
      <c r="AU26">
        <v>2</v>
      </c>
      <c r="AV26">
        <v>4</v>
      </c>
      <c r="AW26">
        <v>1</v>
      </c>
      <c r="AX26">
        <v>4</v>
      </c>
      <c r="AY26">
        <v>4</v>
      </c>
      <c r="AZ26">
        <v>4</v>
      </c>
      <c r="BA26">
        <v>3</v>
      </c>
      <c r="BB26">
        <v>4</v>
      </c>
      <c r="BC26">
        <v>3</v>
      </c>
      <c r="BD26">
        <v>4</v>
      </c>
      <c r="BE26" t="s">
        <v>296</v>
      </c>
    </row>
    <row r="27" spans="1:57" x14ac:dyDescent="0.3">
      <c r="A27" t="s">
        <v>297</v>
      </c>
      <c r="B27" t="s">
        <v>298</v>
      </c>
      <c r="C27" t="s">
        <v>299</v>
      </c>
      <c r="D27" t="s">
        <v>300</v>
      </c>
      <c r="E27" t="s">
        <v>301</v>
      </c>
      <c r="F27" t="s">
        <v>206</v>
      </c>
      <c r="G27" t="s">
        <v>153</v>
      </c>
      <c r="H27" t="s">
        <v>126</v>
      </c>
      <c r="I27" t="s">
        <v>169</v>
      </c>
      <c r="J27" t="s">
        <v>128</v>
      </c>
      <c r="K27">
        <v>1</v>
      </c>
      <c r="L27">
        <v>1</v>
      </c>
      <c r="M27">
        <v>4</v>
      </c>
      <c r="N27">
        <v>4</v>
      </c>
      <c r="O27">
        <v>4</v>
      </c>
      <c r="P27">
        <v>4</v>
      </c>
      <c r="Q27">
        <v>1</v>
      </c>
      <c r="R27">
        <v>1</v>
      </c>
      <c r="S27">
        <v>4</v>
      </c>
      <c r="T27">
        <v>1</v>
      </c>
      <c r="U27">
        <v>1</v>
      </c>
      <c r="V27">
        <v>1</v>
      </c>
      <c r="W27">
        <v>1</v>
      </c>
      <c r="X27">
        <v>4</v>
      </c>
      <c r="Y27">
        <v>1</v>
      </c>
      <c r="Z27">
        <v>4</v>
      </c>
      <c r="AA27">
        <v>1</v>
      </c>
      <c r="AB27">
        <v>1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1</v>
      </c>
      <c r="BA27">
        <v>4</v>
      </c>
      <c r="BB27">
        <v>4</v>
      </c>
      <c r="BC27">
        <v>4</v>
      </c>
      <c r="BD27">
        <v>4</v>
      </c>
      <c r="BE27" t="s">
        <v>302</v>
      </c>
    </row>
    <row r="28" spans="1:57" x14ac:dyDescent="0.3">
      <c r="A28" t="s">
        <v>303</v>
      </c>
      <c r="B28" t="s">
        <v>304</v>
      </c>
      <c r="C28" t="s">
        <v>150</v>
      </c>
      <c r="D28" t="s">
        <v>305</v>
      </c>
      <c r="E28" t="s">
        <v>306</v>
      </c>
      <c r="F28" t="s">
        <v>161</v>
      </c>
      <c r="G28" t="s">
        <v>136</v>
      </c>
      <c r="H28" t="s">
        <v>126</v>
      </c>
      <c r="I28" t="s">
        <v>146</v>
      </c>
      <c r="J28" t="s">
        <v>209</v>
      </c>
      <c r="K28">
        <v>4</v>
      </c>
      <c r="L28">
        <v>4</v>
      </c>
      <c r="M28">
        <v>4</v>
      </c>
      <c r="N28">
        <v>4</v>
      </c>
      <c r="O28">
        <v>4</v>
      </c>
      <c r="P28">
        <v>2</v>
      </c>
      <c r="Q28">
        <v>2</v>
      </c>
      <c r="R28">
        <v>2</v>
      </c>
      <c r="S28">
        <v>4</v>
      </c>
      <c r="T28">
        <v>2</v>
      </c>
      <c r="U28">
        <v>2</v>
      </c>
      <c r="V28">
        <v>2</v>
      </c>
      <c r="W28">
        <v>2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1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1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1</v>
      </c>
      <c r="AV28">
        <v>4</v>
      </c>
      <c r="AW28">
        <v>4</v>
      </c>
      <c r="AX28">
        <v>1</v>
      </c>
      <c r="AY28">
        <v>4</v>
      </c>
      <c r="AZ28">
        <v>4</v>
      </c>
      <c r="BA28">
        <v>4</v>
      </c>
      <c r="BB28">
        <v>4</v>
      </c>
      <c r="BC28">
        <v>1</v>
      </c>
      <c r="BD28">
        <v>4</v>
      </c>
      <c r="BE28" t="s">
        <v>307</v>
      </c>
    </row>
    <row r="29" spans="1:57" x14ac:dyDescent="0.3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183</v>
      </c>
      <c r="G29" t="s">
        <v>153</v>
      </c>
      <c r="H29" t="s">
        <v>145</v>
      </c>
      <c r="I29" t="s">
        <v>146</v>
      </c>
      <c r="J29" t="s">
        <v>154</v>
      </c>
      <c r="K29">
        <v>1</v>
      </c>
      <c r="L29">
        <v>1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1</v>
      </c>
      <c r="U29">
        <v>4</v>
      </c>
      <c r="V29">
        <v>1</v>
      </c>
      <c r="W29">
        <v>4</v>
      </c>
      <c r="X29">
        <v>4</v>
      </c>
      <c r="Y29">
        <v>1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1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3</v>
      </c>
      <c r="BE29" t="s">
        <v>313</v>
      </c>
    </row>
    <row r="30" spans="1:57" x14ac:dyDescent="0.3">
      <c r="A30" t="s">
        <v>314</v>
      </c>
      <c r="B30" t="s">
        <v>315</v>
      </c>
      <c r="C30" t="s">
        <v>316</v>
      </c>
      <c r="D30" t="s">
        <v>317</v>
      </c>
      <c r="E30" t="s">
        <v>318</v>
      </c>
      <c r="F30" t="s">
        <v>199</v>
      </c>
      <c r="G30" t="s">
        <v>153</v>
      </c>
      <c r="H30" t="s">
        <v>126</v>
      </c>
      <c r="I30" t="s">
        <v>127</v>
      </c>
      <c r="J30" t="s">
        <v>128</v>
      </c>
      <c r="K30">
        <v>1</v>
      </c>
      <c r="L30">
        <v>1</v>
      </c>
      <c r="M30">
        <v>2</v>
      </c>
      <c r="N30">
        <v>1</v>
      </c>
      <c r="O30">
        <v>4</v>
      </c>
      <c r="P30">
        <v>3</v>
      </c>
      <c r="Q30">
        <v>3</v>
      </c>
      <c r="R30">
        <v>1</v>
      </c>
      <c r="S30">
        <v>4</v>
      </c>
      <c r="T30">
        <v>1</v>
      </c>
      <c r="U30">
        <v>1</v>
      </c>
      <c r="V30">
        <v>3</v>
      </c>
      <c r="W30">
        <v>1</v>
      </c>
      <c r="X30">
        <v>3</v>
      </c>
      <c r="Y30">
        <v>1</v>
      </c>
      <c r="Z30">
        <v>4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1</v>
      </c>
      <c r="AV30">
        <v>3</v>
      </c>
      <c r="AW30">
        <v>3</v>
      </c>
      <c r="AX30">
        <v>4</v>
      </c>
      <c r="AY30">
        <v>3</v>
      </c>
      <c r="AZ30">
        <v>4</v>
      </c>
      <c r="BA30">
        <v>4</v>
      </c>
      <c r="BB30">
        <v>4</v>
      </c>
      <c r="BC30">
        <v>4</v>
      </c>
      <c r="BD30">
        <v>4</v>
      </c>
      <c r="BE30" t="s">
        <v>319</v>
      </c>
    </row>
    <row r="31" spans="1:57" x14ac:dyDescent="0.3">
      <c r="A31" t="s">
        <v>320</v>
      </c>
      <c r="B31" t="s">
        <v>321</v>
      </c>
      <c r="C31" t="s">
        <v>150</v>
      </c>
      <c r="D31" t="s">
        <v>322</v>
      </c>
      <c r="E31" t="s">
        <v>323</v>
      </c>
      <c r="F31" t="s">
        <v>206</v>
      </c>
      <c r="G31" t="s">
        <v>153</v>
      </c>
      <c r="H31" t="s">
        <v>207</v>
      </c>
      <c r="I31" t="s">
        <v>146</v>
      </c>
      <c r="J31" t="s">
        <v>128</v>
      </c>
      <c r="K31">
        <v>1</v>
      </c>
      <c r="L31">
        <v>1</v>
      </c>
      <c r="M31">
        <v>3</v>
      </c>
      <c r="N31">
        <v>3</v>
      </c>
      <c r="O31">
        <v>3</v>
      </c>
      <c r="P31">
        <v>2</v>
      </c>
      <c r="Q31">
        <v>2</v>
      </c>
      <c r="R31">
        <v>1</v>
      </c>
      <c r="S31">
        <v>3</v>
      </c>
      <c r="T31">
        <v>3</v>
      </c>
      <c r="U31">
        <v>1</v>
      </c>
      <c r="V31">
        <v>1</v>
      </c>
      <c r="W31">
        <v>1</v>
      </c>
      <c r="X31">
        <v>1</v>
      </c>
      <c r="Y31">
        <v>1</v>
      </c>
      <c r="Z31">
        <v>3</v>
      </c>
      <c r="AA31">
        <v>1</v>
      </c>
      <c r="AB31">
        <v>2</v>
      </c>
      <c r="AC31">
        <v>1</v>
      </c>
      <c r="AD31">
        <v>3</v>
      </c>
      <c r="AE31">
        <v>1</v>
      </c>
      <c r="AF31">
        <v>3</v>
      </c>
      <c r="AG31">
        <v>3</v>
      </c>
      <c r="AH31">
        <v>1</v>
      </c>
      <c r="AI31">
        <v>3</v>
      </c>
      <c r="AJ31">
        <v>1</v>
      </c>
      <c r="AK31">
        <v>3</v>
      </c>
      <c r="AL31">
        <v>1</v>
      </c>
      <c r="AM31">
        <v>3</v>
      </c>
      <c r="AN31">
        <v>1</v>
      </c>
      <c r="AO31">
        <v>3</v>
      </c>
      <c r="AP31">
        <v>1</v>
      </c>
      <c r="AQ31">
        <v>3</v>
      </c>
      <c r="AR31">
        <v>1</v>
      </c>
      <c r="AS31">
        <v>1</v>
      </c>
      <c r="AT31">
        <v>1</v>
      </c>
      <c r="AU31">
        <v>3</v>
      </c>
      <c r="AV31">
        <v>3</v>
      </c>
      <c r="AW31">
        <v>3</v>
      </c>
      <c r="AX31">
        <v>3</v>
      </c>
      <c r="AY31">
        <v>2</v>
      </c>
      <c r="AZ31">
        <v>3</v>
      </c>
      <c r="BA31">
        <v>3</v>
      </c>
      <c r="BB31">
        <v>1</v>
      </c>
      <c r="BC31">
        <v>1</v>
      </c>
      <c r="BD31">
        <v>3</v>
      </c>
      <c r="BE31" t="s">
        <v>324</v>
      </c>
    </row>
    <row r="32" spans="1:57" x14ac:dyDescent="0.3">
      <c r="A32" t="s">
        <v>325</v>
      </c>
      <c r="B32" t="s">
        <v>326</v>
      </c>
      <c r="C32" t="s">
        <v>327</v>
      </c>
      <c r="D32" t="s">
        <v>328</v>
      </c>
      <c r="E32" t="s">
        <v>329</v>
      </c>
      <c r="F32" t="s">
        <v>161</v>
      </c>
      <c r="G32" t="s">
        <v>136</v>
      </c>
      <c r="H32" t="s">
        <v>126</v>
      </c>
      <c r="I32" t="s">
        <v>146</v>
      </c>
      <c r="J32" t="s">
        <v>128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1</v>
      </c>
      <c r="S32">
        <v>3</v>
      </c>
      <c r="T32">
        <v>3</v>
      </c>
      <c r="U32">
        <v>1</v>
      </c>
      <c r="V32">
        <v>1</v>
      </c>
      <c r="W32">
        <v>1</v>
      </c>
      <c r="X32">
        <v>3</v>
      </c>
      <c r="Y32">
        <v>1</v>
      </c>
      <c r="Z32">
        <v>3</v>
      </c>
      <c r="AA32">
        <v>1</v>
      </c>
      <c r="AB32">
        <v>3</v>
      </c>
      <c r="AC32">
        <v>1</v>
      </c>
      <c r="AD32">
        <v>1</v>
      </c>
      <c r="AE32">
        <v>1</v>
      </c>
      <c r="AF32">
        <v>3</v>
      </c>
      <c r="AG32">
        <v>2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2</v>
      </c>
      <c r="AZ32">
        <v>3</v>
      </c>
      <c r="BA32">
        <v>3</v>
      </c>
      <c r="BB32">
        <v>3</v>
      </c>
      <c r="BC32">
        <v>3</v>
      </c>
      <c r="BD32">
        <v>3</v>
      </c>
      <c r="BE32" t="s">
        <v>330</v>
      </c>
    </row>
    <row r="33" spans="1:57" x14ac:dyDescent="0.3">
      <c r="A33" t="s">
        <v>331</v>
      </c>
      <c r="B33" t="s">
        <v>332</v>
      </c>
      <c r="C33" t="s">
        <v>150</v>
      </c>
      <c r="D33" t="s">
        <v>333</v>
      </c>
      <c r="E33" t="s">
        <v>334</v>
      </c>
      <c r="F33" t="s">
        <v>143</v>
      </c>
      <c r="G33" t="s">
        <v>153</v>
      </c>
      <c r="H33" t="s">
        <v>335</v>
      </c>
      <c r="I33" t="s">
        <v>146</v>
      </c>
      <c r="J33" t="s">
        <v>265</v>
      </c>
      <c r="K33">
        <v>1</v>
      </c>
      <c r="L33">
        <v>1</v>
      </c>
      <c r="M33">
        <v>4</v>
      </c>
      <c r="N33">
        <v>1</v>
      </c>
      <c r="O33">
        <v>1</v>
      </c>
      <c r="P33">
        <v>1</v>
      </c>
      <c r="Q33">
        <v>1</v>
      </c>
      <c r="R33">
        <v>1</v>
      </c>
      <c r="S33">
        <v>4</v>
      </c>
      <c r="T33">
        <v>1</v>
      </c>
      <c r="U33">
        <v>1</v>
      </c>
      <c r="V33">
        <v>1</v>
      </c>
      <c r="W33">
        <v>1</v>
      </c>
      <c r="X33">
        <v>4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1</v>
      </c>
      <c r="AN33">
        <v>1</v>
      </c>
      <c r="AO33">
        <v>4</v>
      </c>
      <c r="AP33">
        <v>1</v>
      </c>
      <c r="AQ33">
        <v>1</v>
      </c>
      <c r="AR33">
        <v>4</v>
      </c>
      <c r="AS33">
        <v>4</v>
      </c>
      <c r="AT33">
        <v>4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4</v>
      </c>
      <c r="BA33">
        <v>1</v>
      </c>
      <c r="BB33">
        <v>1</v>
      </c>
      <c r="BC33">
        <v>1</v>
      </c>
      <c r="BD33">
        <v>1</v>
      </c>
      <c r="BE33" t="s">
        <v>336</v>
      </c>
    </row>
    <row r="34" spans="1:57" x14ac:dyDescent="0.3">
      <c r="A34" t="s">
        <v>337</v>
      </c>
      <c r="B34" t="s">
        <v>338</v>
      </c>
      <c r="C34" t="s">
        <v>225</v>
      </c>
      <c r="D34" t="s">
        <v>339</v>
      </c>
      <c r="E34" t="s">
        <v>340</v>
      </c>
      <c r="F34" t="s">
        <v>199</v>
      </c>
      <c r="G34" t="s">
        <v>153</v>
      </c>
      <c r="H34" t="s">
        <v>145</v>
      </c>
      <c r="I34" t="s">
        <v>146</v>
      </c>
      <c r="J34" t="s">
        <v>265</v>
      </c>
      <c r="K34">
        <v>1</v>
      </c>
      <c r="L34">
        <v>1</v>
      </c>
      <c r="M34">
        <v>1</v>
      </c>
      <c r="N34">
        <v>1</v>
      </c>
      <c r="O34">
        <v>4</v>
      </c>
      <c r="P34">
        <v>2</v>
      </c>
      <c r="Q34">
        <v>3</v>
      </c>
      <c r="R34">
        <v>3</v>
      </c>
      <c r="S34">
        <v>4</v>
      </c>
      <c r="T34">
        <v>4</v>
      </c>
      <c r="U34">
        <v>1</v>
      </c>
      <c r="V34">
        <v>1</v>
      </c>
      <c r="W34">
        <v>1</v>
      </c>
      <c r="X34">
        <v>4</v>
      </c>
      <c r="Y34">
        <v>4</v>
      </c>
      <c r="Z34">
        <v>4</v>
      </c>
      <c r="AA34">
        <v>1</v>
      </c>
      <c r="AB34">
        <v>1</v>
      </c>
      <c r="AC34">
        <v>3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1</v>
      </c>
      <c r="AS34">
        <v>1</v>
      </c>
      <c r="AT34">
        <v>1</v>
      </c>
      <c r="AU34">
        <v>4</v>
      </c>
      <c r="AV34">
        <v>1</v>
      </c>
      <c r="AW34">
        <v>1</v>
      </c>
      <c r="AX34">
        <v>1</v>
      </c>
      <c r="AY34">
        <v>4</v>
      </c>
      <c r="AZ34">
        <v>4</v>
      </c>
      <c r="BA34">
        <v>1</v>
      </c>
      <c r="BB34">
        <v>4</v>
      </c>
      <c r="BC34">
        <v>1</v>
      </c>
      <c r="BD34">
        <v>4</v>
      </c>
      <c r="BE34" t="s">
        <v>341</v>
      </c>
    </row>
    <row r="35" spans="1:57" x14ac:dyDescent="0.3">
      <c r="A35" t="s">
        <v>342</v>
      </c>
      <c r="B35" t="s">
        <v>343</v>
      </c>
      <c r="C35" t="s">
        <v>344</v>
      </c>
      <c r="D35" t="s">
        <v>345</v>
      </c>
      <c r="E35" t="s">
        <v>346</v>
      </c>
      <c r="F35" t="s">
        <v>168</v>
      </c>
      <c r="G35" t="s">
        <v>153</v>
      </c>
      <c r="H35" t="s">
        <v>126</v>
      </c>
      <c r="I35" t="s">
        <v>127</v>
      </c>
      <c r="J35" t="s">
        <v>128</v>
      </c>
      <c r="K35">
        <v>4</v>
      </c>
      <c r="L35">
        <v>4</v>
      </c>
      <c r="M35">
        <v>1</v>
      </c>
      <c r="N35">
        <v>4</v>
      </c>
      <c r="O35">
        <v>4</v>
      </c>
      <c r="P35">
        <v>1</v>
      </c>
      <c r="Q35">
        <v>1</v>
      </c>
      <c r="R35">
        <v>4</v>
      </c>
      <c r="S35">
        <v>4</v>
      </c>
      <c r="T35">
        <v>1</v>
      </c>
      <c r="U35">
        <v>1</v>
      </c>
      <c r="V35">
        <v>1</v>
      </c>
      <c r="W35">
        <v>1</v>
      </c>
      <c r="X35">
        <v>4</v>
      </c>
      <c r="Y35">
        <v>4</v>
      </c>
      <c r="Z35">
        <v>1</v>
      </c>
      <c r="AA35">
        <v>1</v>
      </c>
      <c r="AB35">
        <v>4</v>
      </c>
      <c r="AC35">
        <v>1</v>
      </c>
      <c r="AD35">
        <v>4</v>
      </c>
      <c r="AE35">
        <v>1</v>
      </c>
      <c r="AF35">
        <v>4</v>
      </c>
      <c r="AG35">
        <v>4</v>
      </c>
      <c r="AH35">
        <v>1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1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1</v>
      </c>
      <c r="AX35">
        <v>1</v>
      </c>
      <c r="AY35">
        <v>4</v>
      </c>
      <c r="AZ35">
        <v>4</v>
      </c>
      <c r="BA35">
        <v>4</v>
      </c>
      <c r="BB35">
        <v>1</v>
      </c>
      <c r="BC35">
        <v>1</v>
      </c>
      <c r="BD35">
        <v>1</v>
      </c>
      <c r="BE35" t="s">
        <v>347</v>
      </c>
    </row>
    <row r="36" spans="1:57" x14ac:dyDescent="0.3">
      <c r="A36" t="s">
        <v>348</v>
      </c>
      <c r="B36" t="s">
        <v>349</v>
      </c>
      <c r="C36" t="s">
        <v>350</v>
      </c>
      <c r="D36" t="s">
        <v>351</v>
      </c>
      <c r="E36" t="s">
        <v>352</v>
      </c>
      <c r="F36" t="s">
        <v>353</v>
      </c>
      <c r="G36" t="s">
        <v>136</v>
      </c>
      <c r="H36" t="s">
        <v>145</v>
      </c>
      <c r="I36" t="s">
        <v>146</v>
      </c>
      <c r="J36" t="s">
        <v>128</v>
      </c>
      <c r="K36">
        <v>1</v>
      </c>
      <c r="L36">
        <v>1</v>
      </c>
      <c r="M36">
        <v>4</v>
      </c>
      <c r="N36">
        <v>4</v>
      </c>
      <c r="O36">
        <v>4</v>
      </c>
      <c r="P36">
        <v>1</v>
      </c>
      <c r="Q36">
        <v>4</v>
      </c>
      <c r="R36">
        <v>1</v>
      </c>
      <c r="S36">
        <v>4</v>
      </c>
      <c r="T36">
        <v>4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3</v>
      </c>
      <c r="AB36">
        <v>1</v>
      </c>
      <c r="AC36">
        <v>1</v>
      </c>
      <c r="AD36">
        <v>1</v>
      </c>
      <c r="AE36">
        <v>1</v>
      </c>
      <c r="AF36">
        <v>3</v>
      </c>
      <c r="AG36">
        <v>3</v>
      </c>
      <c r="AH36">
        <v>4</v>
      </c>
      <c r="AI36">
        <v>3</v>
      </c>
      <c r="AJ36">
        <v>4</v>
      </c>
      <c r="AK36">
        <v>4</v>
      </c>
      <c r="AL36">
        <v>2</v>
      </c>
      <c r="AM36">
        <v>4</v>
      </c>
      <c r="AN36">
        <v>4</v>
      </c>
      <c r="AO36">
        <v>1</v>
      </c>
      <c r="AP36">
        <v>4</v>
      </c>
      <c r="AQ36">
        <v>4</v>
      </c>
      <c r="AR36">
        <v>3</v>
      </c>
      <c r="AS36">
        <v>4</v>
      </c>
      <c r="AT36">
        <v>4</v>
      </c>
      <c r="AU36">
        <v>2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2</v>
      </c>
      <c r="BC36">
        <v>3</v>
      </c>
      <c r="BD36">
        <v>4</v>
      </c>
      <c r="BE36" t="s">
        <v>354</v>
      </c>
    </row>
    <row r="37" spans="1:57" x14ac:dyDescent="0.3">
      <c r="A37" t="s">
        <v>355</v>
      </c>
      <c r="B37" t="s">
        <v>356</v>
      </c>
      <c r="C37" t="s">
        <v>357</v>
      </c>
      <c r="D37" t="s">
        <v>358</v>
      </c>
      <c r="E37" t="s">
        <v>359</v>
      </c>
      <c r="F37" t="s">
        <v>199</v>
      </c>
      <c r="H37" t="s">
        <v>145</v>
      </c>
      <c r="I37" t="s">
        <v>127</v>
      </c>
      <c r="J37" t="s">
        <v>128</v>
      </c>
      <c r="K37">
        <v>1</v>
      </c>
      <c r="L37">
        <v>1</v>
      </c>
      <c r="M37">
        <v>4</v>
      </c>
      <c r="N37">
        <v>4</v>
      </c>
      <c r="O37">
        <v>4</v>
      </c>
      <c r="P37">
        <v>1</v>
      </c>
      <c r="Q37">
        <v>4</v>
      </c>
      <c r="R37">
        <v>4</v>
      </c>
      <c r="S37">
        <v>4</v>
      </c>
      <c r="T37">
        <v>1</v>
      </c>
      <c r="U37">
        <v>1</v>
      </c>
      <c r="V37">
        <v>1</v>
      </c>
      <c r="W37">
        <v>1</v>
      </c>
      <c r="X37">
        <v>1</v>
      </c>
      <c r="Y37">
        <v>4</v>
      </c>
      <c r="Z37">
        <v>4</v>
      </c>
      <c r="AA37">
        <v>1</v>
      </c>
      <c r="AB37">
        <v>4</v>
      </c>
      <c r="AC37">
        <v>4</v>
      </c>
      <c r="AD37">
        <v>1</v>
      </c>
      <c r="AE37">
        <v>1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1</v>
      </c>
      <c r="AL37">
        <v>4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4</v>
      </c>
      <c r="BE37" t="s">
        <v>360</v>
      </c>
    </row>
    <row r="38" spans="1:57" x14ac:dyDescent="0.3">
      <c r="A38" t="s">
        <v>361</v>
      </c>
      <c r="B38" t="s">
        <v>362</v>
      </c>
      <c r="C38" t="s">
        <v>132</v>
      </c>
      <c r="D38" t="s">
        <v>363</v>
      </c>
      <c r="E38" t="s">
        <v>364</v>
      </c>
      <c r="F38" t="s">
        <v>206</v>
      </c>
      <c r="G38" t="s">
        <v>136</v>
      </c>
      <c r="H38" t="s">
        <v>126</v>
      </c>
      <c r="I38" t="s">
        <v>235</v>
      </c>
      <c r="J38" t="s">
        <v>209</v>
      </c>
      <c r="K38">
        <v>1</v>
      </c>
      <c r="L38">
        <v>1</v>
      </c>
      <c r="M38">
        <v>4</v>
      </c>
      <c r="N38">
        <v>4</v>
      </c>
      <c r="O38">
        <v>1</v>
      </c>
      <c r="P38">
        <v>3</v>
      </c>
      <c r="Q38">
        <v>1</v>
      </c>
      <c r="R38">
        <v>4</v>
      </c>
      <c r="S38">
        <v>4</v>
      </c>
      <c r="T38">
        <v>1</v>
      </c>
      <c r="U38">
        <v>1</v>
      </c>
      <c r="V38">
        <v>4</v>
      </c>
      <c r="W38">
        <v>1</v>
      </c>
      <c r="X38">
        <v>1</v>
      </c>
      <c r="Y38">
        <v>1</v>
      </c>
      <c r="Z38">
        <v>4</v>
      </c>
      <c r="AA38">
        <v>4</v>
      </c>
      <c r="AB38">
        <v>4</v>
      </c>
      <c r="AC38">
        <v>1</v>
      </c>
      <c r="AD38">
        <v>1</v>
      </c>
      <c r="AE38">
        <v>1</v>
      </c>
      <c r="AF38">
        <v>1</v>
      </c>
      <c r="AG38">
        <v>4</v>
      </c>
      <c r="AH38">
        <v>1</v>
      </c>
      <c r="AI38">
        <v>4</v>
      </c>
      <c r="AJ38">
        <v>4</v>
      </c>
      <c r="AK38">
        <v>3</v>
      </c>
      <c r="AL38">
        <v>4</v>
      </c>
      <c r="AM38">
        <v>4</v>
      </c>
      <c r="AN38">
        <v>1</v>
      </c>
      <c r="AO38">
        <v>4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4</v>
      </c>
      <c r="BA38">
        <v>1</v>
      </c>
      <c r="BB38">
        <v>1</v>
      </c>
      <c r="BC38">
        <v>1</v>
      </c>
      <c r="BD38">
        <v>4</v>
      </c>
      <c r="BE38" t="s">
        <v>365</v>
      </c>
    </row>
    <row r="39" spans="1:57" x14ac:dyDescent="0.3">
      <c r="A39" t="s">
        <v>366</v>
      </c>
      <c r="B39" t="s">
        <v>367</v>
      </c>
      <c r="C39" t="s">
        <v>368</v>
      </c>
      <c r="D39" t="s">
        <v>369</v>
      </c>
      <c r="E39" t="s">
        <v>370</v>
      </c>
      <c r="F39" t="s">
        <v>161</v>
      </c>
      <c r="G39" t="s">
        <v>136</v>
      </c>
      <c r="H39" t="s">
        <v>145</v>
      </c>
      <c r="I39" t="s">
        <v>146</v>
      </c>
      <c r="J39" t="s">
        <v>128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1</v>
      </c>
      <c r="V39">
        <v>1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 t="s">
        <v>371</v>
      </c>
    </row>
    <row r="40" spans="1:57" x14ac:dyDescent="0.3">
      <c r="A40" t="s">
        <v>372</v>
      </c>
      <c r="B40" t="s">
        <v>373</v>
      </c>
      <c r="C40" t="s">
        <v>246</v>
      </c>
      <c r="D40" t="s">
        <v>374</v>
      </c>
      <c r="E40" t="s">
        <v>375</v>
      </c>
      <c r="F40" t="s">
        <v>161</v>
      </c>
      <c r="G40" t="s">
        <v>153</v>
      </c>
      <c r="H40" t="s">
        <v>145</v>
      </c>
      <c r="I40" t="s">
        <v>169</v>
      </c>
      <c r="J40" t="s">
        <v>128</v>
      </c>
      <c r="K40">
        <v>1</v>
      </c>
      <c r="L40">
        <v>4</v>
      </c>
      <c r="M40">
        <v>4</v>
      </c>
      <c r="N40">
        <v>1</v>
      </c>
      <c r="O40">
        <v>4</v>
      </c>
      <c r="P40">
        <v>4</v>
      </c>
      <c r="Q40">
        <v>1</v>
      </c>
      <c r="R40">
        <v>1</v>
      </c>
      <c r="S40">
        <v>4</v>
      </c>
      <c r="T40">
        <v>1</v>
      </c>
      <c r="U40">
        <v>1</v>
      </c>
      <c r="V40">
        <v>1</v>
      </c>
      <c r="W40">
        <v>1</v>
      </c>
      <c r="X40">
        <v>4</v>
      </c>
      <c r="Y40">
        <v>4</v>
      </c>
      <c r="Z40">
        <v>1</v>
      </c>
      <c r="AA40">
        <v>1</v>
      </c>
      <c r="AB40">
        <v>1</v>
      </c>
      <c r="AC40">
        <v>4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1</v>
      </c>
      <c r="AO40">
        <v>4</v>
      </c>
      <c r="AP40">
        <v>1</v>
      </c>
      <c r="AQ40">
        <v>1</v>
      </c>
      <c r="AR40">
        <v>4</v>
      </c>
      <c r="AS40">
        <v>1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 t="s">
        <v>376</v>
      </c>
    </row>
    <row r="41" spans="1:57" x14ac:dyDescent="0.3">
      <c r="A41" t="s">
        <v>377</v>
      </c>
      <c r="B41" t="s">
        <v>378</v>
      </c>
      <c r="C41" t="s">
        <v>379</v>
      </c>
      <c r="D41" t="s">
        <v>380</v>
      </c>
      <c r="E41" t="s">
        <v>381</v>
      </c>
      <c r="F41" t="s">
        <v>199</v>
      </c>
      <c r="G41" t="s">
        <v>153</v>
      </c>
      <c r="H41" t="s">
        <v>382</v>
      </c>
      <c r="I41" t="s">
        <v>146</v>
      </c>
      <c r="J41" t="s">
        <v>128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4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3</v>
      </c>
      <c r="AH41">
        <v>2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 t="s">
        <v>383</v>
      </c>
    </row>
    <row r="42" spans="1:57" x14ac:dyDescent="0.3">
      <c r="A42" t="s">
        <v>384</v>
      </c>
      <c r="B42" t="s">
        <v>385</v>
      </c>
      <c r="C42" t="s">
        <v>225</v>
      </c>
      <c r="D42" t="s">
        <v>386</v>
      </c>
      <c r="E42" t="s">
        <v>387</v>
      </c>
      <c r="F42" t="s">
        <v>135</v>
      </c>
      <c r="G42" t="s">
        <v>153</v>
      </c>
      <c r="H42" t="s">
        <v>145</v>
      </c>
      <c r="I42" t="s">
        <v>146</v>
      </c>
      <c r="J42" t="s">
        <v>128</v>
      </c>
      <c r="K42">
        <v>1</v>
      </c>
      <c r="L42">
        <v>1</v>
      </c>
      <c r="M42">
        <v>1</v>
      </c>
      <c r="N42">
        <v>1</v>
      </c>
      <c r="O42">
        <v>4</v>
      </c>
      <c r="P42">
        <v>4</v>
      </c>
      <c r="Q42">
        <v>4</v>
      </c>
      <c r="R42">
        <v>3</v>
      </c>
      <c r="S42">
        <v>4</v>
      </c>
      <c r="T42">
        <v>4</v>
      </c>
      <c r="U42">
        <v>1</v>
      </c>
      <c r="V42">
        <v>1</v>
      </c>
      <c r="W42">
        <v>1</v>
      </c>
      <c r="X42">
        <v>4</v>
      </c>
      <c r="Y42">
        <v>1</v>
      </c>
      <c r="Z42">
        <v>4</v>
      </c>
      <c r="AA42">
        <v>1</v>
      </c>
      <c r="AB42">
        <v>1</v>
      </c>
      <c r="AC42">
        <v>4</v>
      </c>
      <c r="AD42">
        <v>3</v>
      </c>
      <c r="AE42">
        <v>2</v>
      </c>
      <c r="AF42">
        <v>1</v>
      </c>
      <c r="AG42">
        <v>4</v>
      </c>
      <c r="AH42">
        <v>1</v>
      </c>
      <c r="AI42">
        <v>4</v>
      </c>
      <c r="AJ42">
        <v>4</v>
      </c>
      <c r="AK42">
        <v>4</v>
      </c>
      <c r="AL42">
        <v>3</v>
      </c>
      <c r="AM42">
        <v>4</v>
      </c>
      <c r="AN42">
        <v>4</v>
      </c>
      <c r="AO42">
        <v>4</v>
      </c>
      <c r="AP42">
        <v>4</v>
      </c>
      <c r="AQ42">
        <v>3</v>
      </c>
      <c r="AR42">
        <v>1</v>
      </c>
      <c r="AS42">
        <v>1</v>
      </c>
      <c r="AT42">
        <v>1</v>
      </c>
      <c r="AU42">
        <v>1</v>
      </c>
      <c r="AV42">
        <v>3</v>
      </c>
      <c r="AW42">
        <v>4</v>
      </c>
      <c r="AX42">
        <v>4</v>
      </c>
      <c r="AY42">
        <v>1</v>
      </c>
      <c r="AZ42">
        <v>4</v>
      </c>
      <c r="BA42">
        <v>3</v>
      </c>
      <c r="BB42">
        <v>4</v>
      </c>
      <c r="BC42">
        <v>1</v>
      </c>
      <c r="BD42">
        <v>1</v>
      </c>
      <c r="BE42" t="s">
        <v>388</v>
      </c>
    </row>
    <row r="43" spans="1:57" x14ac:dyDescent="0.3">
      <c r="A43" t="s">
        <v>389</v>
      </c>
      <c r="B43" t="s">
        <v>390</v>
      </c>
      <c r="C43" t="s">
        <v>150</v>
      </c>
      <c r="D43" t="s">
        <v>391</v>
      </c>
      <c r="E43" t="s">
        <v>392</v>
      </c>
      <c r="F43" t="s">
        <v>183</v>
      </c>
      <c r="G43" t="s">
        <v>153</v>
      </c>
      <c r="H43" t="s">
        <v>382</v>
      </c>
      <c r="I43" t="s">
        <v>146</v>
      </c>
      <c r="J43" t="s">
        <v>128</v>
      </c>
      <c r="K43">
        <v>1</v>
      </c>
      <c r="L43">
        <v>1</v>
      </c>
      <c r="M43">
        <v>3</v>
      </c>
      <c r="N43">
        <v>3</v>
      </c>
      <c r="O43">
        <v>3</v>
      </c>
      <c r="P43">
        <v>1</v>
      </c>
      <c r="Q43">
        <v>1</v>
      </c>
      <c r="R43">
        <v>1</v>
      </c>
      <c r="S43">
        <v>4</v>
      </c>
      <c r="T43">
        <v>4</v>
      </c>
      <c r="U43">
        <v>2</v>
      </c>
      <c r="V43">
        <v>1</v>
      </c>
      <c r="W43">
        <v>1</v>
      </c>
      <c r="X43">
        <v>3</v>
      </c>
      <c r="Y43">
        <v>1</v>
      </c>
      <c r="Z43">
        <v>3</v>
      </c>
      <c r="AA43">
        <v>1</v>
      </c>
      <c r="AB43">
        <v>3</v>
      </c>
      <c r="AC43">
        <v>3</v>
      </c>
      <c r="AD43">
        <v>3</v>
      </c>
      <c r="AE43">
        <v>1</v>
      </c>
      <c r="AF43">
        <v>3</v>
      </c>
      <c r="AG43">
        <v>3</v>
      </c>
      <c r="AH43">
        <v>3</v>
      </c>
      <c r="AI43">
        <v>1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1</v>
      </c>
      <c r="AU43">
        <v>3</v>
      </c>
      <c r="AV43">
        <v>2</v>
      </c>
      <c r="AW43">
        <v>1</v>
      </c>
      <c r="AX43">
        <v>3</v>
      </c>
      <c r="AY43">
        <v>3</v>
      </c>
      <c r="AZ43">
        <v>3</v>
      </c>
      <c r="BA43">
        <v>2</v>
      </c>
      <c r="BB43">
        <v>3</v>
      </c>
      <c r="BC43">
        <v>1</v>
      </c>
      <c r="BD43">
        <v>1</v>
      </c>
      <c r="BE43" t="s">
        <v>393</v>
      </c>
    </row>
    <row r="44" spans="1:57" x14ac:dyDescent="0.3">
      <c r="A44" t="s">
        <v>394</v>
      </c>
      <c r="B44" t="s">
        <v>395</v>
      </c>
      <c r="C44" t="s">
        <v>396</v>
      </c>
      <c r="D44" t="s">
        <v>397</v>
      </c>
      <c r="E44" t="s">
        <v>398</v>
      </c>
      <c r="F44" t="s">
        <v>161</v>
      </c>
      <c r="G44" t="s">
        <v>153</v>
      </c>
      <c r="H44" t="s">
        <v>192</v>
      </c>
      <c r="I44" t="s">
        <v>169</v>
      </c>
      <c r="J44" t="s">
        <v>184</v>
      </c>
      <c r="K44">
        <v>1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2</v>
      </c>
      <c r="S44">
        <v>3</v>
      </c>
      <c r="T44">
        <v>3</v>
      </c>
      <c r="U44">
        <v>1</v>
      </c>
      <c r="V44">
        <v>1</v>
      </c>
      <c r="W44">
        <v>1</v>
      </c>
      <c r="X44">
        <v>3</v>
      </c>
      <c r="Y44">
        <v>1</v>
      </c>
      <c r="Z44">
        <v>3</v>
      </c>
      <c r="AA44">
        <v>3</v>
      </c>
      <c r="AB44">
        <v>1</v>
      </c>
      <c r="AC44">
        <v>1</v>
      </c>
      <c r="AD44">
        <v>3</v>
      </c>
      <c r="AE44">
        <v>3</v>
      </c>
      <c r="AF44">
        <v>3</v>
      </c>
      <c r="AG44">
        <v>3</v>
      </c>
      <c r="AH44">
        <v>2</v>
      </c>
      <c r="AI44">
        <v>3</v>
      </c>
      <c r="AJ44">
        <v>3</v>
      </c>
      <c r="AK44">
        <v>3</v>
      </c>
      <c r="AL44">
        <v>4</v>
      </c>
      <c r="AM44">
        <v>3</v>
      </c>
      <c r="AN44">
        <v>3</v>
      </c>
      <c r="AO44">
        <v>3</v>
      </c>
      <c r="AP44">
        <v>1</v>
      </c>
      <c r="AQ44">
        <v>3</v>
      </c>
      <c r="AR44">
        <v>1</v>
      </c>
      <c r="AS44">
        <v>3</v>
      </c>
      <c r="AT44">
        <v>2</v>
      </c>
      <c r="AU44">
        <v>1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2</v>
      </c>
      <c r="BB44">
        <v>1</v>
      </c>
      <c r="BC44">
        <v>3</v>
      </c>
      <c r="BD44">
        <v>3</v>
      </c>
      <c r="BE44" t="s">
        <v>394</v>
      </c>
    </row>
    <row r="45" spans="1:57" x14ac:dyDescent="0.3">
      <c r="A45" t="s">
        <v>399</v>
      </c>
      <c r="B45" t="s">
        <v>400</v>
      </c>
      <c r="C45" t="s">
        <v>173</v>
      </c>
      <c r="D45" t="s">
        <v>401</v>
      </c>
      <c r="E45" t="s">
        <v>402</v>
      </c>
      <c r="F45" t="s">
        <v>403</v>
      </c>
      <c r="G45" t="s">
        <v>153</v>
      </c>
      <c r="H45" t="s">
        <v>145</v>
      </c>
      <c r="I45" t="s">
        <v>208</v>
      </c>
      <c r="J45" t="s">
        <v>128</v>
      </c>
      <c r="K45">
        <v>1</v>
      </c>
      <c r="L45">
        <v>4</v>
      </c>
      <c r="M45">
        <v>1</v>
      </c>
      <c r="N45">
        <v>4</v>
      </c>
      <c r="O45">
        <v>4</v>
      </c>
      <c r="P45">
        <v>1</v>
      </c>
      <c r="Q45">
        <v>1</v>
      </c>
      <c r="R45">
        <v>1</v>
      </c>
      <c r="S45">
        <v>4</v>
      </c>
      <c r="T45">
        <v>1</v>
      </c>
      <c r="U45">
        <v>1</v>
      </c>
      <c r="V45">
        <v>1</v>
      </c>
      <c r="W45">
        <v>1</v>
      </c>
      <c r="X45">
        <v>1</v>
      </c>
      <c r="Y45">
        <v>4</v>
      </c>
      <c r="Z45">
        <v>1</v>
      </c>
      <c r="AA45">
        <v>1</v>
      </c>
      <c r="AB45">
        <v>1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4</v>
      </c>
      <c r="AJ45">
        <v>4</v>
      </c>
      <c r="AK45">
        <v>3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1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3</v>
      </c>
      <c r="AX45">
        <v>3</v>
      </c>
      <c r="AY45">
        <v>4</v>
      </c>
      <c r="AZ45">
        <v>4</v>
      </c>
      <c r="BA45">
        <v>3</v>
      </c>
      <c r="BB45">
        <v>4</v>
      </c>
      <c r="BC45">
        <v>4</v>
      </c>
      <c r="BD45">
        <v>4</v>
      </c>
      <c r="BE45" t="s">
        <v>404</v>
      </c>
    </row>
    <row r="46" spans="1:57" x14ac:dyDescent="0.3">
      <c r="A46" t="s">
        <v>405</v>
      </c>
      <c r="B46" t="s">
        <v>406</v>
      </c>
      <c r="C46" t="s">
        <v>150</v>
      </c>
      <c r="D46" t="s">
        <v>407</v>
      </c>
      <c r="E46" t="s">
        <v>408</v>
      </c>
      <c r="F46" t="s">
        <v>143</v>
      </c>
      <c r="G46" t="s">
        <v>136</v>
      </c>
      <c r="H46" t="s">
        <v>207</v>
      </c>
      <c r="I46" t="s">
        <v>146</v>
      </c>
      <c r="J46" t="s">
        <v>128</v>
      </c>
      <c r="K46">
        <v>3</v>
      </c>
      <c r="L46">
        <v>1</v>
      </c>
      <c r="M46">
        <v>3</v>
      </c>
      <c r="N46">
        <v>3</v>
      </c>
      <c r="O46">
        <v>3</v>
      </c>
      <c r="P46">
        <v>3</v>
      </c>
      <c r="Q46">
        <v>3</v>
      </c>
      <c r="R46">
        <v>1</v>
      </c>
      <c r="S46">
        <v>3</v>
      </c>
      <c r="T46">
        <v>3</v>
      </c>
      <c r="U46">
        <v>1</v>
      </c>
      <c r="V46">
        <v>1</v>
      </c>
      <c r="W46">
        <v>1</v>
      </c>
      <c r="X46">
        <v>1</v>
      </c>
      <c r="Y46">
        <v>1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1</v>
      </c>
      <c r="AF46">
        <v>3</v>
      </c>
      <c r="AG46">
        <v>3</v>
      </c>
      <c r="AH46">
        <v>1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1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1</v>
      </c>
      <c r="BC46">
        <v>1</v>
      </c>
      <c r="BD46">
        <v>3</v>
      </c>
      <c r="BE46" t="s">
        <v>409</v>
      </c>
    </row>
    <row r="47" spans="1:57" x14ac:dyDescent="0.3">
      <c r="A47" t="s">
        <v>410</v>
      </c>
      <c r="B47" t="s">
        <v>411</v>
      </c>
      <c r="C47" t="s">
        <v>412</v>
      </c>
      <c r="D47" t="s">
        <v>413</v>
      </c>
      <c r="E47" t="s">
        <v>414</v>
      </c>
      <c r="F47" t="s">
        <v>199</v>
      </c>
      <c r="G47" t="s">
        <v>136</v>
      </c>
      <c r="H47" t="s">
        <v>145</v>
      </c>
      <c r="I47" t="s">
        <v>235</v>
      </c>
      <c r="J47" t="s">
        <v>128</v>
      </c>
      <c r="K47">
        <v>4</v>
      </c>
      <c r="L47">
        <v>1</v>
      </c>
      <c r="M47">
        <v>4</v>
      </c>
      <c r="N47">
        <v>4</v>
      </c>
      <c r="O47">
        <v>4</v>
      </c>
      <c r="P47">
        <v>2</v>
      </c>
      <c r="Q47">
        <v>1</v>
      </c>
      <c r="R47">
        <v>4</v>
      </c>
      <c r="S47">
        <v>4</v>
      </c>
      <c r="T47">
        <v>2</v>
      </c>
      <c r="U47">
        <v>2</v>
      </c>
      <c r="V47">
        <v>2</v>
      </c>
      <c r="W47">
        <v>2</v>
      </c>
      <c r="X47">
        <v>4</v>
      </c>
      <c r="Y47">
        <v>1</v>
      </c>
      <c r="Z47">
        <v>4</v>
      </c>
      <c r="AA47">
        <v>1</v>
      </c>
      <c r="AB47">
        <v>4</v>
      </c>
      <c r="AC47">
        <v>1</v>
      </c>
      <c r="AD47">
        <v>1</v>
      </c>
      <c r="AE47">
        <v>1</v>
      </c>
      <c r="AF47">
        <v>1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1</v>
      </c>
      <c r="AR47">
        <v>1</v>
      </c>
      <c r="AS47">
        <v>4</v>
      </c>
      <c r="AT47">
        <v>1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1</v>
      </c>
      <c r="BD47">
        <v>4</v>
      </c>
      <c r="BE47" t="s">
        <v>415</v>
      </c>
    </row>
    <row r="48" spans="1:57" x14ac:dyDescent="0.3">
      <c r="A48" t="s">
        <v>416</v>
      </c>
      <c r="B48" t="s">
        <v>417</v>
      </c>
      <c r="C48" t="s">
        <v>150</v>
      </c>
      <c r="D48" t="s">
        <v>418</v>
      </c>
      <c r="E48" t="s">
        <v>419</v>
      </c>
      <c r="F48" t="s">
        <v>403</v>
      </c>
      <c r="G48" t="s">
        <v>125</v>
      </c>
      <c r="H48" t="s">
        <v>145</v>
      </c>
      <c r="I48" t="s">
        <v>146</v>
      </c>
      <c r="J48" t="s">
        <v>128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1</v>
      </c>
      <c r="U48">
        <v>1</v>
      </c>
      <c r="V48">
        <v>1</v>
      </c>
      <c r="W48">
        <v>1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 t="s">
        <v>420</v>
      </c>
    </row>
    <row r="49" spans="1:57" x14ac:dyDescent="0.3">
      <c r="A49" t="s">
        <v>421</v>
      </c>
      <c r="B49" t="s">
        <v>422</v>
      </c>
      <c r="C49" t="s">
        <v>225</v>
      </c>
      <c r="D49" t="s">
        <v>423</v>
      </c>
      <c r="E49" t="s">
        <v>424</v>
      </c>
      <c r="F49" t="s">
        <v>161</v>
      </c>
      <c r="G49" t="s">
        <v>153</v>
      </c>
      <c r="H49" t="s">
        <v>145</v>
      </c>
      <c r="I49" t="s">
        <v>146</v>
      </c>
      <c r="J49" t="s">
        <v>184</v>
      </c>
      <c r="K49">
        <v>1</v>
      </c>
      <c r="L49">
        <v>1</v>
      </c>
      <c r="M49">
        <v>2</v>
      </c>
      <c r="N49">
        <v>1</v>
      </c>
      <c r="O49">
        <v>4</v>
      </c>
      <c r="P49">
        <v>3</v>
      </c>
      <c r="Q49">
        <v>3</v>
      </c>
      <c r="R49">
        <v>4</v>
      </c>
      <c r="S49">
        <v>3</v>
      </c>
      <c r="T49">
        <v>1</v>
      </c>
      <c r="U49">
        <v>4</v>
      </c>
      <c r="V49">
        <v>1</v>
      </c>
      <c r="W49">
        <v>1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3</v>
      </c>
      <c r="AF49">
        <v>3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3</v>
      </c>
      <c r="AN49">
        <v>3</v>
      </c>
      <c r="AO49">
        <v>4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1</v>
      </c>
      <c r="BC49">
        <v>4</v>
      </c>
      <c r="BD49">
        <v>4</v>
      </c>
      <c r="BE49" t="s">
        <v>425</v>
      </c>
    </row>
    <row r="50" spans="1:57" x14ac:dyDescent="0.3">
      <c r="A50" t="s">
        <v>426</v>
      </c>
      <c r="B50" t="s">
        <v>427</v>
      </c>
      <c r="C50" t="s">
        <v>225</v>
      </c>
      <c r="D50" t="s">
        <v>428</v>
      </c>
      <c r="E50" t="s">
        <v>429</v>
      </c>
      <c r="F50" t="s">
        <v>430</v>
      </c>
      <c r="G50" t="s">
        <v>153</v>
      </c>
      <c r="H50" t="s">
        <v>207</v>
      </c>
      <c r="I50" t="s">
        <v>146</v>
      </c>
      <c r="J50" t="s">
        <v>128</v>
      </c>
      <c r="K50">
        <v>4</v>
      </c>
      <c r="L50">
        <v>1</v>
      </c>
      <c r="M50">
        <v>4</v>
      </c>
      <c r="N50">
        <v>4</v>
      </c>
      <c r="O50">
        <v>4</v>
      </c>
      <c r="P50">
        <v>2</v>
      </c>
      <c r="Q50">
        <v>4</v>
      </c>
      <c r="R50">
        <v>1</v>
      </c>
      <c r="S50">
        <v>3</v>
      </c>
      <c r="T50">
        <v>3</v>
      </c>
      <c r="U50">
        <v>1</v>
      </c>
      <c r="V50">
        <v>1</v>
      </c>
      <c r="W50">
        <v>1</v>
      </c>
      <c r="X50">
        <v>3</v>
      </c>
      <c r="Y50">
        <v>1</v>
      </c>
      <c r="Z50">
        <v>4</v>
      </c>
      <c r="AA50">
        <v>1</v>
      </c>
      <c r="AB50">
        <v>1</v>
      </c>
      <c r="AC50">
        <v>3</v>
      </c>
      <c r="AD50">
        <v>3</v>
      </c>
      <c r="AE50">
        <v>1</v>
      </c>
      <c r="AF50">
        <v>1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1</v>
      </c>
      <c r="AR50">
        <v>1</v>
      </c>
      <c r="AS50">
        <v>1</v>
      </c>
      <c r="AT50">
        <v>4</v>
      </c>
      <c r="AU50">
        <v>1</v>
      </c>
      <c r="AV50">
        <v>1</v>
      </c>
      <c r="AW50">
        <v>1</v>
      </c>
      <c r="AX50">
        <v>3</v>
      </c>
      <c r="AY50">
        <v>1</v>
      </c>
      <c r="AZ50">
        <v>3</v>
      </c>
      <c r="BA50">
        <v>1</v>
      </c>
      <c r="BB50">
        <v>1</v>
      </c>
      <c r="BC50">
        <v>1</v>
      </c>
      <c r="BD50">
        <v>4</v>
      </c>
      <c r="BE50" t="s">
        <v>431</v>
      </c>
    </row>
    <row r="51" spans="1:57" x14ac:dyDescent="0.3">
      <c r="A51" t="s">
        <v>432</v>
      </c>
      <c r="B51" t="s">
        <v>433</v>
      </c>
      <c r="C51" t="s">
        <v>434</v>
      </c>
      <c r="D51" t="s">
        <v>435</v>
      </c>
      <c r="E51" t="s">
        <v>436</v>
      </c>
      <c r="F51" t="s">
        <v>161</v>
      </c>
      <c r="G51" t="s">
        <v>144</v>
      </c>
      <c r="H51" t="s">
        <v>126</v>
      </c>
      <c r="I51" t="s">
        <v>146</v>
      </c>
      <c r="J51" t="s">
        <v>128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1</v>
      </c>
      <c r="R51">
        <v>4</v>
      </c>
      <c r="S51">
        <v>4</v>
      </c>
      <c r="T51">
        <v>4</v>
      </c>
      <c r="U51">
        <v>4</v>
      </c>
      <c r="V51">
        <v>1</v>
      </c>
      <c r="W51">
        <v>1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3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3</v>
      </c>
      <c r="AZ51">
        <v>1</v>
      </c>
      <c r="BA51">
        <v>4</v>
      </c>
      <c r="BB51">
        <v>4</v>
      </c>
      <c r="BC51">
        <v>1</v>
      </c>
      <c r="BD51">
        <v>2</v>
      </c>
      <c r="BE51" t="s">
        <v>437</v>
      </c>
    </row>
    <row r="52" spans="1:57" x14ac:dyDescent="0.3">
      <c r="A52" t="s">
        <v>438</v>
      </c>
      <c r="B52" t="s">
        <v>439</v>
      </c>
      <c r="C52" t="s">
        <v>150</v>
      </c>
      <c r="D52" t="s">
        <v>440</v>
      </c>
      <c r="E52" t="s">
        <v>441</v>
      </c>
      <c r="F52" t="s">
        <v>206</v>
      </c>
      <c r="G52" t="s">
        <v>153</v>
      </c>
      <c r="H52" t="s">
        <v>126</v>
      </c>
      <c r="I52" t="s">
        <v>146</v>
      </c>
      <c r="J52" t="s">
        <v>265</v>
      </c>
      <c r="K52">
        <v>1</v>
      </c>
      <c r="L52">
        <v>1</v>
      </c>
      <c r="M52">
        <v>4</v>
      </c>
      <c r="N52">
        <v>4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4</v>
      </c>
      <c r="AE52">
        <v>1</v>
      </c>
      <c r="AF52">
        <v>1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1</v>
      </c>
      <c r="AM52">
        <v>1</v>
      </c>
      <c r="AN52">
        <v>1</v>
      </c>
      <c r="AO52">
        <v>4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1</v>
      </c>
      <c r="BB52">
        <v>1</v>
      </c>
      <c r="BC52">
        <v>1</v>
      </c>
      <c r="BD52">
        <v>1</v>
      </c>
      <c r="BE52" t="s">
        <v>442</v>
      </c>
    </row>
    <row r="53" spans="1:57" x14ac:dyDescent="0.3">
      <c r="A53" t="s">
        <v>443</v>
      </c>
      <c r="B53" t="s">
        <v>444</v>
      </c>
      <c r="C53" t="s">
        <v>225</v>
      </c>
      <c r="D53" t="s">
        <v>445</v>
      </c>
      <c r="E53" t="s">
        <v>446</v>
      </c>
      <c r="F53" t="s">
        <v>447</v>
      </c>
      <c r="G53" t="s">
        <v>136</v>
      </c>
      <c r="H53" t="s">
        <v>126</v>
      </c>
      <c r="I53" t="s">
        <v>146</v>
      </c>
      <c r="J53" t="s">
        <v>128</v>
      </c>
      <c r="K53">
        <v>1</v>
      </c>
      <c r="L53">
        <v>1</v>
      </c>
      <c r="M53">
        <v>4</v>
      </c>
      <c r="N53">
        <v>4</v>
      </c>
      <c r="O53">
        <v>4</v>
      </c>
      <c r="P53">
        <v>4</v>
      </c>
      <c r="Q53">
        <v>4</v>
      </c>
      <c r="R53">
        <v>3</v>
      </c>
      <c r="S53">
        <v>4</v>
      </c>
      <c r="T53">
        <v>4</v>
      </c>
      <c r="U53">
        <v>4</v>
      </c>
      <c r="V53">
        <v>4</v>
      </c>
      <c r="W53">
        <v>3</v>
      </c>
      <c r="X53">
        <v>4</v>
      </c>
      <c r="Y53">
        <v>4</v>
      </c>
      <c r="Z53">
        <v>4</v>
      </c>
      <c r="AA53">
        <v>3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4</v>
      </c>
      <c r="AH53">
        <v>4</v>
      </c>
      <c r="AI53">
        <v>4</v>
      </c>
      <c r="AJ53">
        <v>1</v>
      </c>
      <c r="AK53">
        <v>2</v>
      </c>
      <c r="AL53">
        <v>4</v>
      </c>
      <c r="AM53">
        <v>4</v>
      </c>
      <c r="AN53">
        <v>4</v>
      </c>
      <c r="AO53">
        <v>3</v>
      </c>
      <c r="AP53">
        <v>3</v>
      </c>
      <c r="AQ53">
        <v>4</v>
      </c>
      <c r="AR53">
        <v>3</v>
      </c>
      <c r="AS53">
        <v>2</v>
      </c>
      <c r="AT53">
        <v>2</v>
      </c>
      <c r="AU53">
        <v>3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t="s">
        <v>448</v>
      </c>
    </row>
    <row r="54" spans="1:57" x14ac:dyDescent="0.3">
      <c r="A54" t="s">
        <v>449</v>
      </c>
      <c r="B54" t="s">
        <v>450</v>
      </c>
      <c r="C54" t="s">
        <v>451</v>
      </c>
      <c r="D54" t="s">
        <v>452</v>
      </c>
      <c r="E54" t="s">
        <v>453</v>
      </c>
      <c r="F54" t="s">
        <v>199</v>
      </c>
      <c r="G54" t="s">
        <v>136</v>
      </c>
      <c r="H54" t="s">
        <v>126</v>
      </c>
      <c r="I54" t="s">
        <v>127</v>
      </c>
      <c r="J54" t="s">
        <v>265</v>
      </c>
      <c r="K54">
        <v>2</v>
      </c>
      <c r="L54">
        <v>1</v>
      </c>
      <c r="M54">
        <v>4</v>
      </c>
      <c r="N54">
        <v>4</v>
      </c>
      <c r="O54">
        <v>4</v>
      </c>
      <c r="P54">
        <v>4</v>
      </c>
      <c r="Q54">
        <v>1</v>
      </c>
      <c r="R54">
        <v>1</v>
      </c>
      <c r="S54">
        <v>4</v>
      </c>
      <c r="T54">
        <v>4</v>
      </c>
      <c r="U54">
        <v>1</v>
      </c>
      <c r="V54">
        <v>1</v>
      </c>
      <c r="W54">
        <v>1</v>
      </c>
      <c r="X54">
        <v>4</v>
      </c>
      <c r="Y54">
        <v>4</v>
      </c>
      <c r="Z54">
        <v>1</v>
      </c>
      <c r="AA54">
        <v>4</v>
      </c>
      <c r="AB54">
        <v>4</v>
      </c>
      <c r="AC54">
        <v>4</v>
      </c>
      <c r="AD54">
        <v>4</v>
      </c>
      <c r="AE54">
        <v>1</v>
      </c>
      <c r="AF54">
        <v>1</v>
      </c>
      <c r="AG54">
        <v>4</v>
      </c>
      <c r="AH54">
        <v>4</v>
      </c>
      <c r="AI54">
        <v>4</v>
      </c>
      <c r="AJ54">
        <v>1</v>
      </c>
      <c r="AK54">
        <v>4</v>
      </c>
      <c r="AL54">
        <v>1</v>
      </c>
      <c r="AM54">
        <v>1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1</v>
      </c>
      <c r="AX54">
        <v>4</v>
      </c>
      <c r="AY54">
        <v>4</v>
      </c>
      <c r="AZ54">
        <v>4</v>
      </c>
      <c r="BA54">
        <v>3</v>
      </c>
      <c r="BB54">
        <v>1</v>
      </c>
      <c r="BC54">
        <v>1</v>
      </c>
      <c r="BD54">
        <v>1</v>
      </c>
      <c r="BE54" t="s">
        <v>454</v>
      </c>
    </row>
    <row r="55" spans="1:57" x14ac:dyDescent="0.3">
      <c r="A55" t="s">
        <v>455</v>
      </c>
      <c r="B55" t="s">
        <v>456</v>
      </c>
      <c r="C55" t="s">
        <v>150</v>
      </c>
      <c r="D55" t="s">
        <v>457</v>
      </c>
      <c r="E55" t="s">
        <v>458</v>
      </c>
      <c r="F55" t="s">
        <v>459</v>
      </c>
      <c r="G55" t="s">
        <v>153</v>
      </c>
      <c r="H55" t="s">
        <v>126</v>
      </c>
      <c r="I55" t="s">
        <v>146</v>
      </c>
      <c r="J55" t="s">
        <v>128</v>
      </c>
      <c r="K55">
        <v>4</v>
      </c>
      <c r="L55">
        <v>4</v>
      </c>
      <c r="M55">
        <v>4</v>
      </c>
      <c r="N55">
        <v>3</v>
      </c>
      <c r="O55">
        <v>4</v>
      </c>
      <c r="P55">
        <v>3</v>
      </c>
      <c r="Q55">
        <v>1</v>
      </c>
      <c r="R55">
        <v>1</v>
      </c>
      <c r="S55">
        <v>4</v>
      </c>
      <c r="T55">
        <v>1</v>
      </c>
      <c r="U55">
        <v>1</v>
      </c>
      <c r="V55">
        <v>1</v>
      </c>
      <c r="W55">
        <v>1</v>
      </c>
      <c r="X55">
        <v>1</v>
      </c>
      <c r="Y55">
        <v>4</v>
      </c>
      <c r="Z55">
        <v>1</v>
      </c>
      <c r="AA55">
        <v>1</v>
      </c>
      <c r="AB55">
        <v>4</v>
      </c>
      <c r="AC55">
        <v>1</v>
      </c>
      <c r="AD55">
        <v>1</v>
      </c>
      <c r="AE55">
        <v>1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3</v>
      </c>
      <c r="AL55">
        <v>4</v>
      </c>
      <c r="AM55">
        <v>4</v>
      </c>
      <c r="AN55">
        <v>1</v>
      </c>
      <c r="AO55">
        <v>4</v>
      </c>
      <c r="AP55">
        <v>1</v>
      </c>
      <c r="AQ55">
        <v>4</v>
      </c>
      <c r="AR55">
        <v>4</v>
      </c>
      <c r="AS55">
        <v>4</v>
      </c>
      <c r="AT55">
        <v>1</v>
      </c>
      <c r="AU55">
        <v>4</v>
      </c>
      <c r="AV55">
        <v>4</v>
      </c>
      <c r="AW55">
        <v>4</v>
      </c>
      <c r="AX55">
        <v>4</v>
      </c>
      <c r="AY55">
        <v>1</v>
      </c>
      <c r="AZ55">
        <v>4</v>
      </c>
      <c r="BA55">
        <v>4</v>
      </c>
      <c r="BB55">
        <v>1</v>
      </c>
      <c r="BC55">
        <v>1</v>
      </c>
      <c r="BD55">
        <v>4</v>
      </c>
      <c r="BE55" t="s">
        <v>460</v>
      </c>
    </row>
    <row r="56" spans="1:57" x14ac:dyDescent="0.3">
      <c r="A56" t="s">
        <v>461</v>
      </c>
      <c r="B56" t="s">
        <v>462</v>
      </c>
      <c r="C56" t="s">
        <v>463</v>
      </c>
      <c r="D56" t="s">
        <v>464</v>
      </c>
      <c r="E56" t="s">
        <v>465</v>
      </c>
      <c r="F56" t="s">
        <v>459</v>
      </c>
      <c r="G56" t="s">
        <v>153</v>
      </c>
      <c r="H56" t="s">
        <v>126</v>
      </c>
      <c r="I56" t="s">
        <v>169</v>
      </c>
      <c r="J56" t="s">
        <v>128</v>
      </c>
      <c r="K56">
        <v>1</v>
      </c>
      <c r="L56">
        <v>1</v>
      </c>
      <c r="M56">
        <v>4</v>
      </c>
      <c r="N56">
        <v>1</v>
      </c>
      <c r="O56">
        <v>4</v>
      </c>
      <c r="P56">
        <v>4</v>
      </c>
      <c r="Q56">
        <v>1</v>
      </c>
      <c r="R56">
        <v>1</v>
      </c>
      <c r="S56">
        <v>4</v>
      </c>
      <c r="T56">
        <v>1</v>
      </c>
      <c r="U56">
        <v>4</v>
      </c>
      <c r="V56">
        <v>1</v>
      </c>
      <c r="W56">
        <v>1</v>
      </c>
      <c r="X56">
        <v>4</v>
      </c>
      <c r="Y56">
        <v>4</v>
      </c>
      <c r="Z56">
        <v>4</v>
      </c>
      <c r="AA56">
        <v>1</v>
      </c>
      <c r="AB56">
        <v>1</v>
      </c>
      <c r="AC56">
        <v>4</v>
      </c>
      <c r="AD56">
        <v>1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1</v>
      </c>
      <c r="AQ56">
        <v>1</v>
      </c>
      <c r="AR56">
        <v>1</v>
      </c>
      <c r="AS56">
        <v>4</v>
      </c>
      <c r="AT56">
        <v>4</v>
      </c>
      <c r="AU56">
        <v>1</v>
      </c>
      <c r="AV56">
        <v>4</v>
      </c>
      <c r="AW56">
        <v>4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 t="s">
        <v>466</v>
      </c>
    </row>
    <row r="57" spans="1:57" x14ac:dyDescent="0.3">
      <c r="A57" t="s">
        <v>467</v>
      </c>
      <c r="B57" t="s">
        <v>468</v>
      </c>
      <c r="C57" t="s">
        <v>165</v>
      </c>
      <c r="D57" t="s">
        <v>469</v>
      </c>
      <c r="E57" t="s">
        <v>470</v>
      </c>
      <c r="F57" t="s">
        <v>459</v>
      </c>
      <c r="G57" t="s">
        <v>136</v>
      </c>
      <c r="H57" t="s">
        <v>126</v>
      </c>
      <c r="I57" t="s">
        <v>235</v>
      </c>
      <c r="J57" t="s">
        <v>128</v>
      </c>
      <c r="K57">
        <v>1</v>
      </c>
      <c r="L57">
        <v>1</v>
      </c>
      <c r="M57">
        <v>4</v>
      </c>
      <c r="N57">
        <v>4</v>
      </c>
      <c r="O57">
        <v>4</v>
      </c>
      <c r="P57">
        <v>4</v>
      </c>
      <c r="Q57">
        <v>4</v>
      </c>
      <c r="R57">
        <v>1</v>
      </c>
      <c r="S57">
        <v>4</v>
      </c>
      <c r="T57">
        <v>4</v>
      </c>
      <c r="U57">
        <v>4</v>
      </c>
      <c r="V57">
        <v>1</v>
      </c>
      <c r="W57">
        <v>1</v>
      </c>
      <c r="X57">
        <v>4</v>
      </c>
      <c r="Y57">
        <v>4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4</v>
      </c>
      <c r="AW57">
        <v>4</v>
      </c>
      <c r="AX57">
        <v>4</v>
      </c>
      <c r="AY57">
        <v>4</v>
      </c>
      <c r="AZ57">
        <v>1</v>
      </c>
      <c r="BA57">
        <v>3</v>
      </c>
      <c r="BB57">
        <v>4</v>
      </c>
      <c r="BC57">
        <v>4</v>
      </c>
      <c r="BD57">
        <v>4</v>
      </c>
      <c r="BE57" t="s">
        <v>471</v>
      </c>
    </row>
    <row r="58" spans="1:57" x14ac:dyDescent="0.3">
      <c r="A58" t="s">
        <v>472</v>
      </c>
      <c r="B58" t="s">
        <v>473</v>
      </c>
      <c r="C58" t="s">
        <v>316</v>
      </c>
      <c r="D58" t="s">
        <v>474</v>
      </c>
      <c r="E58" t="s">
        <v>475</v>
      </c>
      <c r="F58" t="s">
        <v>206</v>
      </c>
      <c r="G58" t="s">
        <v>136</v>
      </c>
      <c r="H58" t="s">
        <v>476</v>
      </c>
      <c r="I58" t="s">
        <v>235</v>
      </c>
      <c r="J58" t="s">
        <v>128</v>
      </c>
      <c r="K58">
        <v>1</v>
      </c>
      <c r="L58">
        <v>1</v>
      </c>
      <c r="M58">
        <v>2</v>
      </c>
      <c r="N58">
        <v>4</v>
      </c>
      <c r="O58">
        <v>4</v>
      </c>
      <c r="P58">
        <v>4</v>
      </c>
      <c r="Q58">
        <v>4</v>
      </c>
      <c r="R58">
        <v>1</v>
      </c>
      <c r="S58">
        <v>4</v>
      </c>
      <c r="T58">
        <v>4</v>
      </c>
      <c r="U58">
        <v>4</v>
      </c>
      <c r="V58">
        <v>1</v>
      </c>
      <c r="W58">
        <v>1</v>
      </c>
      <c r="X58">
        <v>4</v>
      </c>
      <c r="Y58">
        <v>1</v>
      </c>
      <c r="Z58">
        <v>4</v>
      </c>
      <c r="AA58">
        <v>2</v>
      </c>
      <c r="AB58">
        <v>4</v>
      </c>
      <c r="AC58">
        <v>2</v>
      </c>
      <c r="AD58">
        <v>1</v>
      </c>
      <c r="AE58">
        <v>4</v>
      </c>
      <c r="AF58">
        <v>1</v>
      </c>
      <c r="AG58">
        <v>4</v>
      </c>
      <c r="AH58">
        <v>4</v>
      </c>
      <c r="AI58">
        <v>3</v>
      </c>
      <c r="AJ58">
        <v>1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1</v>
      </c>
      <c r="AR58">
        <v>3</v>
      </c>
      <c r="AS58">
        <v>4</v>
      </c>
      <c r="AT58">
        <v>3</v>
      </c>
      <c r="AU58">
        <v>4</v>
      </c>
      <c r="AV58">
        <v>1</v>
      </c>
      <c r="AW58">
        <v>1</v>
      </c>
      <c r="AX58">
        <v>1</v>
      </c>
      <c r="AY58">
        <v>1</v>
      </c>
      <c r="AZ58">
        <v>4</v>
      </c>
      <c r="BA58">
        <v>3</v>
      </c>
      <c r="BB58">
        <v>1</v>
      </c>
      <c r="BC58">
        <v>1</v>
      </c>
      <c r="BD58">
        <v>3</v>
      </c>
      <c r="BE58" t="s">
        <v>477</v>
      </c>
    </row>
    <row r="59" spans="1:57" x14ac:dyDescent="0.3">
      <c r="A59" t="s">
        <v>478</v>
      </c>
      <c r="B59" t="s">
        <v>479</v>
      </c>
      <c r="C59" t="s">
        <v>173</v>
      </c>
      <c r="D59" t="s">
        <v>480</v>
      </c>
      <c r="E59" t="s">
        <v>481</v>
      </c>
      <c r="F59" t="s">
        <v>143</v>
      </c>
      <c r="G59" t="s">
        <v>153</v>
      </c>
      <c r="H59" t="s">
        <v>145</v>
      </c>
      <c r="I59" t="s">
        <v>235</v>
      </c>
      <c r="J59" t="s">
        <v>128</v>
      </c>
      <c r="K59">
        <v>1</v>
      </c>
      <c r="L59">
        <v>4</v>
      </c>
      <c r="M59">
        <v>4</v>
      </c>
      <c r="N59">
        <v>4</v>
      </c>
      <c r="O59">
        <v>4</v>
      </c>
      <c r="P59">
        <v>1</v>
      </c>
      <c r="Q59">
        <v>1</v>
      </c>
      <c r="R59">
        <v>3</v>
      </c>
      <c r="S59">
        <v>4</v>
      </c>
      <c r="T59">
        <v>2</v>
      </c>
      <c r="U59">
        <v>2</v>
      </c>
      <c r="V59">
        <v>2</v>
      </c>
      <c r="W59">
        <v>2</v>
      </c>
      <c r="X59">
        <v>4</v>
      </c>
      <c r="Y59">
        <v>1</v>
      </c>
      <c r="Z59">
        <v>1</v>
      </c>
      <c r="AA59">
        <v>1</v>
      </c>
      <c r="AB59">
        <v>4</v>
      </c>
      <c r="AC59">
        <v>4</v>
      </c>
      <c r="AD59">
        <v>3</v>
      </c>
      <c r="AE59">
        <v>3</v>
      </c>
      <c r="AF59">
        <v>2</v>
      </c>
      <c r="AG59">
        <v>4</v>
      </c>
      <c r="AH59">
        <v>4</v>
      </c>
      <c r="AI59">
        <v>4</v>
      </c>
      <c r="AJ59">
        <v>4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4</v>
      </c>
      <c r="AQ59">
        <v>4</v>
      </c>
      <c r="AR59">
        <v>2</v>
      </c>
      <c r="AS59">
        <v>2</v>
      </c>
      <c r="AT59">
        <v>2</v>
      </c>
      <c r="AU59">
        <v>2</v>
      </c>
      <c r="AV59">
        <v>3</v>
      </c>
      <c r="AW59">
        <v>2</v>
      </c>
      <c r="AX59">
        <v>3</v>
      </c>
      <c r="AY59">
        <v>3</v>
      </c>
      <c r="AZ59">
        <v>4</v>
      </c>
      <c r="BA59">
        <v>4</v>
      </c>
      <c r="BB59">
        <v>3</v>
      </c>
      <c r="BC59">
        <v>3</v>
      </c>
      <c r="BD59">
        <v>3</v>
      </c>
      <c r="BE59" t="s">
        <v>482</v>
      </c>
    </row>
    <row r="60" spans="1:57" x14ac:dyDescent="0.3">
      <c r="A60" t="s">
        <v>483</v>
      </c>
      <c r="B60" t="s">
        <v>484</v>
      </c>
      <c r="C60" t="s">
        <v>150</v>
      </c>
      <c r="D60" t="s">
        <v>485</v>
      </c>
      <c r="E60" t="s">
        <v>486</v>
      </c>
      <c r="F60" t="s">
        <v>135</v>
      </c>
      <c r="G60" t="s">
        <v>153</v>
      </c>
      <c r="H60" t="s">
        <v>145</v>
      </c>
      <c r="I60" t="s">
        <v>146</v>
      </c>
      <c r="J60" t="s">
        <v>128</v>
      </c>
      <c r="K60">
        <v>1</v>
      </c>
      <c r="L60">
        <v>4</v>
      </c>
      <c r="M60">
        <v>4</v>
      </c>
      <c r="N60">
        <v>4</v>
      </c>
      <c r="O60">
        <v>4</v>
      </c>
      <c r="P60">
        <v>4</v>
      </c>
      <c r="Q60">
        <v>1</v>
      </c>
      <c r="R60">
        <v>4</v>
      </c>
      <c r="S60">
        <v>4</v>
      </c>
      <c r="T60">
        <v>4</v>
      </c>
      <c r="U60">
        <v>4</v>
      </c>
      <c r="V60">
        <v>1</v>
      </c>
      <c r="W60">
        <v>1</v>
      </c>
      <c r="X60">
        <v>4</v>
      </c>
      <c r="Y60">
        <v>4</v>
      </c>
      <c r="Z60">
        <v>4</v>
      </c>
      <c r="AA60">
        <v>1</v>
      </c>
      <c r="AB60">
        <v>1</v>
      </c>
      <c r="AC60">
        <v>4</v>
      </c>
      <c r="AD60">
        <v>4</v>
      </c>
      <c r="AE60">
        <v>1</v>
      </c>
      <c r="AF60">
        <v>4</v>
      </c>
      <c r="AG60">
        <v>4</v>
      </c>
      <c r="AH60">
        <v>1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1</v>
      </c>
      <c r="BA60">
        <v>4</v>
      </c>
      <c r="BB60">
        <v>4</v>
      </c>
      <c r="BC60">
        <v>1</v>
      </c>
      <c r="BD60">
        <v>4</v>
      </c>
      <c r="BE60" t="s">
        <v>487</v>
      </c>
    </row>
    <row r="61" spans="1:57" x14ac:dyDescent="0.3">
      <c r="A61" t="s">
        <v>488</v>
      </c>
      <c r="B61" t="s">
        <v>489</v>
      </c>
      <c r="C61" t="s">
        <v>316</v>
      </c>
      <c r="D61" t="s">
        <v>490</v>
      </c>
      <c r="E61" t="s">
        <v>491</v>
      </c>
      <c r="F61" t="s">
        <v>135</v>
      </c>
      <c r="G61" t="s">
        <v>136</v>
      </c>
      <c r="H61" t="s">
        <v>145</v>
      </c>
      <c r="I61" t="s">
        <v>235</v>
      </c>
      <c r="J61" t="s">
        <v>154</v>
      </c>
      <c r="K61">
        <v>1</v>
      </c>
      <c r="L61">
        <v>1</v>
      </c>
      <c r="M61">
        <v>1</v>
      </c>
      <c r="N61">
        <v>4</v>
      </c>
      <c r="O61">
        <v>1</v>
      </c>
      <c r="P61">
        <v>4</v>
      </c>
      <c r="Q61">
        <v>4</v>
      </c>
      <c r="R61">
        <v>4</v>
      </c>
      <c r="S61">
        <v>3</v>
      </c>
      <c r="T61">
        <v>4</v>
      </c>
      <c r="U61">
        <v>3</v>
      </c>
      <c r="V61">
        <v>4</v>
      </c>
      <c r="W61">
        <v>1</v>
      </c>
      <c r="X61">
        <v>4</v>
      </c>
      <c r="Y61">
        <v>3</v>
      </c>
      <c r="Z61">
        <v>4</v>
      </c>
      <c r="AA61">
        <v>1</v>
      </c>
      <c r="AB61">
        <v>4</v>
      </c>
      <c r="AC61">
        <v>3</v>
      </c>
      <c r="AD61">
        <v>1</v>
      </c>
      <c r="AE61">
        <v>1</v>
      </c>
      <c r="AF61">
        <v>4</v>
      </c>
      <c r="AG61">
        <v>4</v>
      </c>
      <c r="AH61">
        <v>3</v>
      </c>
      <c r="AI61">
        <v>4</v>
      </c>
      <c r="AJ61">
        <v>1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1</v>
      </c>
      <c r="AQ61">
        <v>1</v>
      </c>
      <c r="AR61">
        <v>1</v>
      </c>
      <c r="AS61">
        <v>1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1</v>
      </c>
      <c r="BA61">
        <v>4</v>
      </c>
      <c r="BB61">
        <v>4</v>
      </c>
      <c r="BC61">
        <v>4</v>
      </c>
      <c r="BD61">
        <v>4</v>
      </c>
      <c r="BE61" t="s">
        <v>492</v>
      </c>
    </row>
    <row r="62" spans="1:57" x14ac:dyDescent="0.3">
      <c r="A62" t="s">
        <v>493</v>
      </c>
      <c r="B62" t="s">
        <v>494</v>
      </c>
      <c r="C62" t="s">
        <v>150</v>
      </c>
      <c r="D62" t="s">
        <v>495</v>
      </c>
      <c r="E62" t="s">
        <v>496</v>
      </c>
      <c r="F62" t="s">
        <v>161</v>
      </c>
      <c r="G62" t="s">
        <v>153</v>
      </c>
      <c r="H62" t="s">
        <v>126</v>
      </c>
      <c r="I62" t="s">
        <v>146</v>
      </c>
      <c r="J62" t="s">
        <v>265</v>
      </c>
      <c r="K62">
        <v>2</v>
      </c>
      <c r="L62">
        <v>3</v>
      </c>
      <c r="M62">
        <v>3</v>
      </c>
      <c r="N62">
        <v>3</v>
      </c>
      <c r="O62">
        <v>3</v>
      </c>
      <c r="P62">
        <v>3</v>
      </c>
      <c r="Q62">
        <v>1</v>
      </c>
      <c r="R62">
        <v>3</v>
      </c>
      <c r="S62">
        <v>4</v>
      </c>
      <c r="T62">
        <v>1</v>
      </c>
      <c r="U62">
        <v>1</v>
      </c>
      <c r="V62">
        <v>1</v>
      </c>
      <c r="W62">
        <v>1</v>
      </c>
      <c r="X62">
        <v>4</v>
      </c>
      <c r="Y62">
        <v>3</v>
      </c>
      <c r="Z62">
        <v>2</v>
      </c>
      <c r="AA62">
        <v>3</v>
      </c>
      <c r="AB62">
        <v>2</v>
      </c>
      <c r="AC62">
        <v>2</v>
      </c>
      <c r="AD62">
        <v>2</v>
      </c>
      <c r="AE62">
        <v>3</v>
      </c>
      <c r="AF62">
        <v>2</v>
      </c>
      <c r="AG62">
        <v>4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4</v>
      </c>
      <c r="AN62">
        <v>2</v>
      </c>
      <c r="AO62">
        <v>4</v>
      </c>
      <c r="AP62">
        <v>4</v>
      </c>
      <c r="AQ62">
        <v>4</v>
      </c>
      <c r="AR62">
        <v>2</v>
      </c>
      <c r="AS62">
        <v>2</v>
      </c>
      <c r="AT62">
        <v>2</v>
      </c>
      <c r="AU62">
        <v>2</v>
      </c>
      <c r="AV62">
        <v>4</v>
      </c>
      <c r="AW62">
        <v>2</v>
      </c>
      <c r="AX62">
        <v>2</v>
      </c>
      <c r="AY62">
        <v>2</v>
      </c>
      <c r="AZ62">
        <v>4</v>
      </c>
      <c r="BA62">
        <v>4</v>
      </c>
      <c r="BB62">
        <v>2</v>
      </c>
      <c r="BC62">
        <v>1</v>
      </c>
      <c r="BD62">
        <v>4</v>
      </c>
      <c r="BE62" t="s">
        <v>497</v>
      </c>
    </row>
    <row r="63" spans="1:57" x14ac:dyDescent="0.3">
      <c r="A63" t="s">
        <v>498</v>
      </c>
      <c r="B63" t="s">
        <v>499</v>
      </c>
      <c r="C63" t="s">
        <v>500</v>
      </c>
      <c r="D63" t="s">
        <v>501</v>
      </c>
      <c r="E63" t="s">
        <v>502</v>
      </c>
      <c r="F63" t="s">
        <v>161</v>
      </c>
      <c r="G63" t="s">
        <v>153</v>
      </c>
      <c r="H63" t="s">
        <v>145</v>
      </c>
      <c r="I63" t="s">
        <v>146</v>
      </c>
      <c r="J63" t="s">
        <v>128</v>
      </c>
      <c r="K63">
        <v>4</v>
      </c>
      <c r="L63">
        <v>4</v>
      </c>
      <c r="M63">
        <v>4</v>
      </c>
      <c r="N63">
        <v>1</v>
      </c>
      <c r="O63">
        <v>4</v>
      </c>
      <c r="P63">
        <v>4</v>
      </c>
      <c r="Q63">
        <v>1</v>
      </c>
      <c r="R63">
        <v>1</v>
      </c>
      <c r="S63">
        <v>4</v>
      </c>
      <c r="T63">
        <v>1</v>
      </c>
      <c r="U63">
        <v>4</v>
      </c>
      <c r="V63">
        <v>1</v>
      </c>
      <c r="W63">
        <v>1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4</v>
      </c>
      <c r="BD63">
        <v>4</v>
      </c>
      <c r="BE63" t="s">
        <v>503</v>
      </c>
    </row>
    <row r="64" spans="1:57" x14ac:dyDescent="0.3">
      <c r="A64" t="s">
        <v>504</v>
      </c>
      <c r="B64" t="s">
        <v>505</v>
      </c>
      <c r="C64" t="s">
        <v>165</v>
      </c>
      <c r="D64" t="s">
        <v>506</v>
      </c>
      <c r="E64" t="s">
        <v>507</v>
      </c>
      <c r="F64" t="s">
        <v>161</v>
      </c>
      <c r="G64" t="s">
        <v>136</v>
      </c>
      <c r="H64" t="s">
        <v>272</v>
      </c>
      <c r="I64" t="s">
        <v>169</v>
      </c>
      <c r="J64" t="s">
        <v>128</v>
      </c>
      <c r="K64">
        <v>1</v>
      </c>
      <c r="L64">
        <v>4</v>
      </c>
      <c r="M64">
        <v>4</v>
      </c>
      <c r="N64">
        <v>4</v>
      </c>
      <c r="O64">
        <v>4</v>
      </c>
      <c r="P64">
        <v>4</v>
      </c>
      <c r="Q64">
        <v>1</v>
      </c>
      <c r="R64">
        <v>1</v>
      </c>
      <c r="S64">
        <v>4</v>
      </c>
      <c r="T64">
        <v>4</v>
      </c>
      <c r="U64">
        <v>4</v>
      </c>
      <c r="V64">
        <v>1</v>
      </c>
      <c r="W64">
        <v>1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 t="s">
        <v>508</v>
      </c>
    </row>
    <row r="65" spans="1:57" x14ac:dyDescent="0.3">
      <c r="A65" t="s">
        <v>509</v>
      </c>
      <c r="B65" t="s">
        <v>510</v>
      </c>
      <c r="C65" t="s">
        <v>511</v>
      </c>
      <c r="D65" t="s">
        <v>512</v>
      </c>
      <c r="E65" t="s">
        <v>513</v>
      </c>
      <c r="F65" t="s">
        <v>183</v>
      </c>
      <c r="G65" t="s">
        <v>136</v>
      </c>
      <c r="H65" t="s">
        <v>514</v>
      </c>
      <c r="I65" t="s">
        <v>235</v>
      </c>
      <c r="J65" t="s">
        <v>128</v>
      </c>
      <c r="K65">
        <v>4</v>
      </c>
      <c r="L65">
        <v>4</v>
      </c>
      <c r="M65">
        <v>4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2</v>
      </c>
      <c r="U65">
        <v>2</v>
      </c>
      <c r="V65">
        <v>2</v>
      </c>
      <c r="W65">
        <v>1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1</v>
      </c>
      <c r="BD65">
        <v>4</v>
      </c>
      <c r="BE65" t="s">
        <v>515</v>
      </c>
    </row>
    <row r="66" spans="1:57" x14ac:dyDescent="0.3">
      <c r="A66" t="s">
        <v>516</v>
      </c>
      <c r="B66" t="s">
        <v>517</v>
      </c>
      <c r="C66" t="s">
        <v>518</v>
      </c>
      <c r="D66" t="s">
        <v>519</v>
      </c>
      <c r="E66" t="s">
        <v>520</v>
      </c>
      <c r="F66" t="s">
        <v>459</v>
      </c>
      <c r="G66" t="s">
        <v>136</v>
      </c>
      <c r="H66" t="s">
        <v>145</v>
      </c>
      <c r="I66" t="s">
        <v>235</v>
      </c>
      <c r="J66" t="s">
        <v>128</v>
      </c>
      <c r="K66">
        <v>1</v>
      </c>
      <c r="L66">
        <v>4</v>
      </c>
      <c r="M66">
        <v>4</v>
      </c>
      <c r="N66">
        <v>4</v>
      </c>
      <c r="O66">
        <v>4</v>
      </c>
      <c r="P66">
        <v>1</v>
      </c>
      <c r="Q66">
        <v>4</v>
      </c>
      <c r="R66">
        <v>4</v>
      </c>
      <c r="S66">
        <v>4</v>
      </c>
      <c r="T66">
        <v>4</v>
      </c>
      <c r="U66">
        <v>1</v>
      </c>
      <c r="V66">
        <v>4</v>
      </c>
      <c r="W66">
        <v>1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1</v>
      </c>
      <c r="AE66">
        <v>1</v>
      </c>
      <c r="AF66">
        <v>4</v>
      </c>
      <c r="AG66">
        <v>4</v>
      </c>
      <c r="AH66">
        <v>4</v>
      </c>
      <c r="AI66">
        <v>4</v>
      </c>
      <c r="AJ66">
        <v>1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1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1</v>
      </c>
      <c r="BD66">
        <v>4</v>
      </c>
      <c r="BE66" t="s">
        <v>521</v>
      </c>
    </row>
    <row r="67" spans="1:57" x14ac:dyDescent="0.3">
      <c r="A67" t="s">
        <v>522</v>
      </c>
      <c r="B67" t="s">
        <v>523</v>
      </c>
      <c r="C67" t="s">
        <v>150</v>
      </c>
      <c r="D67" t="s">
        <v>524</v>
      </c>
      <c r="E67" t="s">
        <v>525</v>
      </c>
      <c r="F67" t="s">
        <v>161</v>
      </c>
      <c r="G67" t="s">
        <v>153</v>
      </c>
      <c r="H67" t="s">
        <v>145</v>
      </c>
      <c r="I67" t="s">
        <v>146</v>
      </c>
      <c r="J67" t="s">
        <v>128</v>
      </c>
      <c r="K67">
        <v>1</v>
      </c>
      <c r="L67">
        <v>4</v>
      </c>
      <c r="M67">
        <v>1</v>
      </c>
      <c r="N67">
        <v>1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1</v>
      </c>
      <c r="V67">
        <v>1</v>
      </c>
      <c r="W67">
        <v>1</v>
      </c>
      <c r="X67">
        <v>4</v>
      </c>
      <c r="Y67">
        <v>1</v>
      </c>
      <c r="Z67">
        <v>4</v>
      </c>
      <c r="AA67">
        <v>4</v>
      </c>
      <c r="AB67">
        <v>4</v>
      </c>
      <c r="AC67">
        <v>4</v>
      </c>
      <c r="AD67">
        <v>1</v>
      </c>
      <c r="AE67">
        <v>4</v>
      </c>
      <c r="AF67">
        <v>4</v>
      </c>
      <c r="AG67">
        <v>4</v>
      </c>
      <c r="AH67">
        <v>1</v>
      </c>
      <c r="AI67">
        <v>1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1</v>
      </c>
      <c r="BC67">
        <v>4</v>
      </c>
      <c r="BD67">
        <v>4</v>
      </c>
      <c r="BE67" t="s">
        <v>526</v>
      </c>
    </row>
    <row r="68" spans="1:57" x14ac:dyDescent="0.3">
      <c r="A68" t="s">
        <v>527</v>
      </c>
      <c r="B68" t="s">
        <v>528</v>
      </c>
      <c r="C68" t="s">
        <v>529</v>
      </c>
      <c r="D68" t="s">
        <v>530</v>
      </c>
      <c r="E68" t="s">
        <v>531</v>
      </c>
      <c r="F68" t="s">
        <v>161</v>
      </c>
      <c r="G68" t="s">
        <v>153</v>
      </c>
      <c r="H68" t="s">
        <v>145</v>
      </c>
      <c r="I68" t="s">
        <v>146</v>
      </c>
      <c r="J68" t="s">
        <v>128</v>
      </c>
      <c r="K68">
        <v>1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1</v>
      </c>
      <c r="W68">
        <v>1</v>
      </c>
      <c r="X68">
        <v>4</v>
      </c>
      <c r="Y68">
        <v>4</v>
      </c>
      <c r="Z68">
        <v>1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4</v>
      </c>
      <c r="BE68" t="s">
        <v>532</v>
      </c>
    </row>
    <row r="69" spans="1:57" x14ac:dyDescent="0.3">
      <c r="A69" t="s">
        <v>533</v>
      </c>
      <c r="B69" t="s">
        <v>534</v>
      </c>
      <c r="C69" t="s">
        <v>535</v>
      </c>
      <c r="D69" t="s">
        <v>536</v>
      </c>
      <c r="E69" t="s">
        <v>537</v>
      </c>
      <c r="F69" t="s">
        <v>199</v>
      </c>
      <c r="G69" t="s">
        <v>136</v>
      </c>
      <c r="H69" t="s">
        <v>145</v>
      </c>
      <c r="I69" t="s">
        <v>235</v>
      </c>
      <c r="J69" t="s">
        <v>209</v>
      </c>
      <c r="K69">
        <v>2</v>
      </c>
      <c r="L69">
        <v>4</v>
      </c>
      <c r="M69">
        <v>3</v>
      </c>
      <c r="N69">
        <v>3</v>
      </c>
      <c r="O69">
        <v>3</v>
      </c>
      <c r="P69">
        <v>3</v>
      </c>
      <c r="Q69">
        <v>1</v>
      </c>
      <c r="R69">
        <v>1</v>
      </c>
      <c r="S69">
        <v>4</v>
      </c>
      <c r="T69">
        <v>1</v>
      </c>
      <c r="U69">
        <v>1</v>
      </c>
      <c r="V69">
        <v>1</v>
      </c>
      <c r="W69">
        <v>1</v>
      </c>
      <c r="X69">
        <v>2</v>
      </c>
      <c r="Y69">
        <v>3</v>
      </c>
      <c r="Z69">
        <v>2</v>
      </c>
      <c r="AA69">
        <v>2</v>
      </c>
      <c r="AB69">
        <v>4</v>
      </c>
      <c r="AC69">
        <v>2</v>
      </c>
      <c r="AD69">
        <v>2</v>
      </c>
      <c r="AE69">
        <v>2</v>
      </c>
      <c r="AF69">
        <v>3</v>
      </c>
      <c r="AG69">
        <v>4</v>
      </c>
      <c r="AH69">
        <v>2</v>
      </c>
      <c r="AI69">
        <v>3</v>
      </c>
      <c r="AJ69">
        <v>3</v>
      </c>
      <c r="AK69">
        <v>2</v>
      </c>
      <c r="AL69">
        <v>3</v>
      </c>
      <c r="AM69">
        <v>3</v>
      </c>
      <c r="AN69">
        <v>2</v>
      </c>
      <c r="AO69">
        <v>2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 t="s">
        <v>538</v>
      </c>
    </row>
    <row r="70" spans="1:57" x14ac:dyDescent="0.3">
      <c r="A70" t="s">
        <v>539</v>
      </c>
      <c r="B70" t="s">
        <v>540</v>
      </c>
      <c r="C70" t="s">
        <v>541</v>
      </c>
      <c r="D70" t="s">
        <v>542</v>
      </c>
      <c r="E70" t="s">
        <v>543</v>
      </c>
      <c r="F70" t="s">
        <v>143</v>
      </c>
      <c r="G70" t="s">
        <v>136</v>
      </c>
      <c r="H70" t="s">
        <v>544</v>
      </c>
      <c r="I70" t="s">
        <v>235</v>
      </c>
      <c r="J70" t="s">
        <v>128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3</v>
      </c>
      <c r="R70">
        <v>2</v>
      </c>
      <c r="S70">
        <v>4</v>
      </c>
      <c r="T70">
        <v>2</v>
      </c>
      <c r="U70">
        <v>2</v>
      </c>
      <c r="V70">
        <v>2</v>
      </c>
      <c r="W70">
        <v>2</v>
      </c>
      <c r="X70">
        <v>3</v>
      </c>
      <c r="Y70">
        <v>3</v>
      </c>
      <c r="Z70">
        <v>3</v>
      </c>
      <c r="AA70">
        <v>2</v>
      </c>
      <c r="AB70">
        <v>2</v>
      </c>
      <c r="AC70">
        <v>2</v>
      </c>
      <c r="AD70">
        <v>2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2</v>
      </c>
      <c r="AO70">
        <v>2</v>
      </c>
      <c r="AP70">
        <v>3</v>
      </c>
      <c r="AQ70">
        <v>3</v>
      </c>
      <c r="AR70">
        <v>2</v>
      </c>
      <c r="AS70">
        <v>3</v>
      </c>
      <c r="AT70">
        <v>3</v>
      </c>
      <c r="AU70">
        <v>3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1</v>
      </c>
      <c r="BD70">
        <v>3</v>
      </c>
      <c r="BE70" t="s">
        <v>545</v>
      </c>
    </row>
    <row r="71" spans="1:57" x14ac:dyDescent="0.3">
      <c r="A71" t="s">
        <v>546</v>
      </c>
      <c r="B71" t="s">
        <v>547</v>
      </c>
      <c r="C71" t="s">
        <v>548</v>
      </c>
      <c r="D71" t="s">
        <v>549</v>
      </c>
      <c r="E71" t="s">
        <v>550</v>
      </c>
      <c r="F71" t="s">
        <v>183</v>
      </c>
      <c r="G71" t="s">
        <v>153</v>
      </c>
      <c r="H71" t="s">
        <v>207</v>
      </c>
      <c r="I71" t="s">
        <v>146</v>
      </c>
      <c r="J71" t="s">
        <v>128</v>
      </c>
      <c r="K71">
        <v>4</v>
      </c>
      <c r="L71">
        <v>4</v>
      </c>
      <c r="M71">
        <v>4</v>
      </c>
      <c r="N71">
        <v>1</v>
      </c>
      <c r="O71">
        <v>4</v>
      </c>
      <c r="P71">
        <v>4</v>
      </c>
      <c r="Q71">
        <v>4</v>
      </c>
      <c r="R71">
        <v>4</v>
      </c>
      <c r="S71">
        <v>1</v>
      </c>
      <c r="T71">
        <v>1</v>
      </c>
      <c r="U71">
        <v>4</v>
      </c>
      <c r="V71">
        <v>1</v>
      </c>
      <c r="W71">
        <v>1</v>
      </c>
      <c r="X71">
        <v>4</v>
      </c>
      <c r="Y71">
        <v>1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1</v>
      </c>
      <c r="AG71">
        <v>4</v>
      </c>
      <c r="AH71">
        <v>4</v>
      </c>
      <c r="AI71">
        <v>1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v>3</v>
      </c>
      <c r="AZ71">
        <v>4</v>
      </c>
      <c r="BA71">
        <v>4</v>
      </c>
      <c r="BB71">
        <v>4</v>
      </c>
      <c r="BC71">
        <v>4</v>
      </c>
      <c r="BD71">
        <v>1</v>
      </c>
      <c r="BE71" t="s">
        <v>551</v>
      </c>
    </row>
    <row r="72" spans="1:57" x14ac:dyDescent="0.3">
      <c r="A72" t="s">
        <v>552</v>
      </c>
      <c r="B72" t="s">
        <v>553</v>
      </c>
      <c r="C72" t="s">
        <v>225</v>
      </c>
      <c r="D72" t="s">
        <v>554</v>
      </c>
      <c r="E72" t="s">
        <v>555</v>
      </c>
      <c r="F72" t="s">
        <v>161</v>
      </c>
      <c r="G72" t="s">
        <v>153</v>
      </c>
      <c r="H72" t="s">
        <v>145</v>
      </c>
      <c r="I72" t="s">
        <v>146</v>
      </c>
      <c r="J72" t="s">
        <v>128</v>
      </c>
      <c r="K72">
        <v>1</v>
      </c>
      <c r="L72">
        <v>1</v>
      </c>
      <c r="M72">
        <v>4</v>
      </c>
      <c r="N72">
        <v>4</v>
      </c>
      <c r="O72">
        <v>4</v>
      </c>
      <c r="P72">
        <v>4</v>
      </c>
      <c r="Q72">
        <v>4</v>
      </c>
      <c r="R72">
        <v>1</v>
      </c>
      <c r="S72">
        <v>4</v>
      </c>
      <c r="T72">
        <v>4</v>
      </c>
      <c r="U72">
        <v>4</v>
      </c>
      <c r="V72">
        <v>1</v>
      </c>
      <c r="W72">
        <v>1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1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3</v>
      </c>
      <c r="AW72">
        <v>4</v>
      </c>
      <c r="AX72">
        <v>4</v>
      </c>
      <c r="AY72">
        <v>4</v>
      </c>
      <c r="AZ72">
        <v>4</v>
      </c>
      <c r="BA72">
        <v>2</v>
      </c>
      <c r="BB72">
        <v>4</v>
      </c>
      <c r="BC72">
        <v>4</v>
      </c>
      <c r="BD72">
        <v>4</v>
      </c>
      <c r="BE72" t="s">
        <v>556</v>
      </c>
    </row>
    <row r="73" spans="1:57" x14ac:dyDescent="0.3">
      <c r="A73" t="s">
        <v>557</v>
      </c>
      <c r="B73" t="s">
        <v>558</v>
      </c>
      <c r="C73" t="s">
        <v>225</v>
      </c>
      <c r="D73" t="s">
        <v>559</v>
      </c>
      <c r="E73" t="s">
        <v>560</v>
      </c>
      <c r="F73" t="s">
        <v>199</v>
      </c>
      <c r="G73" t="s">
        <v>153</v>
      </c>
      <c r="H73" t="s">
        <v>145</v>
      </c>
      <c r="I73" t="s">
        <v>146</v>
      </c>
      <c r="J73" t="s">
        <v>209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1</v>
      </c>
      <c r="S73">
        <v>3</v>
      </c>
      <c r="T73">
        <v>3</v>
      </c>
      <c r="U73">
        <v>2</v>
      </c>
      <c r="V73">
        <v>1</v>
      </c>
      <c r="W73">
        <v>1</v>
      </c>
      <c r="X73">
        <v>3</v>
      </c>
      <c r="Y73">
        <v>1</v>
      </c>
      <c r="Z73">
        <v>3</v>
      </c>
      <c r="AA73">
        <v>1</v>
      </c>
      <c r="AB73">
        <v>3</v>
      </c>
      <c r="AC73">
        <v>3</v>
      </c>
      <c r="AD73">
        <v>3</v>
      </c>
      <c r="AE73">
        <v>1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1</v>
      </c>
      <c r="AO73">
        <v>1</v>
      </c>
      <c r="AP73">
        <v>3</v>
      </c>
      <c r="AQ73">
        <v>1</v>
      </c>
      <c r="AR73">
        <v>3</v>
      </c>
      <c r="AS73">
        <v>1</v>
      </c>
      <c r="AT73">
        <v>1</v>
      </c>
      <c r="AU73">
        <v>3</v>
      </c>
      <c r="AV73">
        <v>3</v>
      </c>
      <c r="AW73">
        <v>3</v>
      </c>
      <c r="AX73">
        <v>3</v>
      </c>
      <c r="AY73">
        <v>1</v>
      </c>
      <c r="AZ73">
        <v>1</v>
      </c>
      <c r="BA73">
        <v>3</v>
      </c>
      <c r="BB73">
        <v>3</v>
      </c>
      <c r="BC73">
        <v>3</v>
      </c>
      <c r="BD73">
        <v>3</v>
      </c>
      <c r="BE73" t="s">
        <v>561</v>
      </c>
    </row>
    <row r="74" spans="1:57" x14ac:dyDescent="0.3">
      <c r="A74" t="s">
        <v>562</v>
      </c>
      <c r="B74" t="s">
        <v>563</v>
      </c>
      <c r="C74" t="s">
        <v>564</v>
      </c>
      <c r="D74" t="s">
        <v>565</v>
      </c>
      <c r="E74" t="s">
        <v>566</v>
      </c>
      <c r="F74" t="s">
        <v>199</v>
      </c>
      <c r="G74" t="s">
        <v>153</v>
      </c>
      <c r="H74" t="s">
        <v>145</v>
      </c>
      <c r="I74" t="s">
        <v>169</v>
      </c>
      <c r="J74" t="s">
        <v>128</v>
      </c>
      <c r="K74">
        <v>3</v>
      </c>
      <c r="L74">
        <v>3</v>
      </c>
      <c r="M74">
        <v>1</v>
      </c>
      <c r="N74">
        <v>1</v>
      </c>
      <c r="O74">
        <v>4</v>
      </c>
      <c r="P74">
        <v>3</v>
      </c>
      <c r="Q74">
        <v>3</v>
      </c>
      <c r="R74">
        <v>1</v>
      </c>
      <c r="S74">
        <v>3</v>
      </c>
      <c r="T74">
        <v>3</v>
      </c>
      <c r="U74">
        <v>3</v>
      </c>
      <c r="V74">
        <v>1</v>
      </c>
      <c r="W74">
        <v>1</v>
      </c>
      <c r="X74">
        <v>3</v>
      </c>
      <c r="Y74">
        <v>3</v>
      </c>
      <c r="Z74">
        <v>3</v>
      </c>
      <c r="AA74">
        <v>1</v>
      </c>
      <c r="AB74">
        <v>3</v>
      </c>
      <c r="AC74">
        <v>1</v>
      </c>
      <c r="AD74">
        <v>1</v>
      </c>
      <c r="AE74">
        <v>3</v>
      </c>
      <c r="AF74">
        <v>1</v>
      </c>
      <c r="AG74">
        <v>3</v>
      </c>
      <c r="AH74">
        <v>1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1</v>
      </c>
      <c r="AS74">
        <v>1</v>
      </c>
      <c r="AT74">
        <v>1</v>
      </c>
      <c r="AU74">
        <v>1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1</v>
      </c>
      <c r="BC74">
        <v>3</v>
      </c>
      <c r="BD74">
        <v>3</v>
      </c>
      <c r="BE74" t="s">
        <v>567</v>
      </c>
    </row>
    <row r="75" spans="1:57" x14ac:dyDescent="0.3">
      <c r="A75" t="s">
        <v>568</v>
      </c>
      <c r="B75" t="s">
        <v>569</v>
      </c>
      <c r="C75" t="s">
        <v>570</v>
      </c>
      <c r="D75" t="s">
        <v>571</v>
      </c>
      <c r="E75" t="s">
        <v>572</v>
      </c>
      <c r="F75" t="s">
        <v>161</v>
      </c>
      <c r="G75" t="s">
        <v>136</v>
      </c>
      <c r="H75" t="s">
        <v>145</v>
      </c>
      <c r="I75" t="s">
        <v>221</v>
      </c>
      <c r="J75" t="s">
        <v>184</v>
      </c>
      <c r="K75">
        <v>1</v>
      </c>
      <c r="L75">
        <v>3</v>
      </c>
      <c r="M75">
        <v>3</v>
      </c>
      <c r="N75">
        <v>3</v>
      </c>
      <c r="O75">
        <v>1</v>
      </c>
      <c r="P75">
        <v>3</v>
      </c>
      <c r="Q75">
        <v>1</v>
      </c>
      <c r="R75">
        <v>2</v>
      </c>
      <c r="S75">
        <v>3</v>
      </c>
      <c r="T75">
        <v>3</v>
      </c>
      <c r="U75">
        <v>3</v>
      </c>
      <c r="V75">
        <v>1</v>
      </c>
      <c r="W75">
        <v>1</v>
      </c>
      <c r="X75">
        <v>3</v>
      </c>
      <c r="Y75">
        <v>1</v>
      </c>
      <c r="Z75">
        <v>3</v>
      </c>
      <c r="AA75">
        <v>3</v>
      </c>
      <c r="AB75">
        <v>1</v>
      </c>
      <c r="AC75">
        <v>3</v>
      </c>
      <c r="AD75">
        <v>1</v>
      </c>
      <c r="AE75">
        <v>1</v>
      </c>
      <c r="AF75">
        <v>3</v>
      </c>
      <c r="AG75">
        <v>3</v>
      </c>
      <c r="AH75">
        <v>1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3</v>
      </c>
      <c r="AR75">
        <v>3</v>
      </c>
      <c r="AS75">
        <v>1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1</v>
      </c>
      <c r="BC75">
        <v>1</v>
      </c>
      <c r="BD75">
        <v>1</v>
      </c>
      <c r="BE75" t="s">
        <v>568</v>
      </c>
    </row>
    <row r="76" spans="1:57" x14ac:dyDescent="0.3">
      <c r="A76" t="s">
        <v>573</v>
      </c>
      <c r="B76" t="s">
        <v>574</v>
      </c>
      <c r="C76" t="s">
        <v>188</v>
      </c>
      <c r="D76" t="s">
        <v>575</v>
      </c>
      <c r="E76" t="s">
        <v>576</v>
      </c>
      <c r="F76" t="s">
        <v>191</v>
      </c>
      <c r="G76" t="s">
        <v>153</v>
      </c>
      <c r="H76" t="s">
        <v>145</v>
      </c>
      <c r="I76" t="s">
        <v>146</v>
      </c>
      <c r="J76" t="s">
        <v>184</v>
      </c>
      <c r="K76">
        <v>1</v>
      </c>
      <c r="L76">
        <v>1</v>
      </c>
      <c r="M76">
        <v>3</v>
      </c>
      <c r="N76">
        <v>3</v>
      </c>
      <c r="O76">
        <v>3</v>
      </c>
      <c r="P76">
        <v>3</v>
      </c>
      <c r="Q76">
        <v>1</v>
      </c>
      <c r="R76">
        <v>1</v>
      </c>
      <c r="S76">
        <v>3</v>
      </c>
      <c r="T76">
        <v>3</v>
      </c>
      <c r="U76">
        <v>1</v>
      </c>
      <c r="V76">
        <v>1</v>
      </c>
      <c r="W76">
        <v>1</v>
      </c>
      <c r="X76">
        <v>3</v>
      </c>
      <c r="Y76">
        <v>1</v>
      </c>
      <c r="Z76">
        <v>3</v>
      </c>
      <c r="AA76">
        <v>1</v>
      </c>
      <c r="AB76">
        <v>3</v>
      </c>
      <c r="AC76">
        <v>1</v>
      </c>
      <c r="AD76">
        <v>3</v>
      </c>
      <c r="AE76">
        <v>3</v>
      </c>
      <c r="AF76">
        <v>3</v>
      </c>
      <c r="AG76">
        <v>1</v>
      </c>
      <c r="AH76">
        <v>1</v>
      </c>
      <c r="AI76">
        <v>3</v>
      </c>
      <c r="AJ76">
        <v>3</v>
      </c>
      <c r="AK76">
        <v>1</v>
      </c>
      <c r="AL76">
        <v>3</v>
      </c>
      <c r="AM76">
        <v>3</v>
      </c>
      <c r="AN76">
        <v>1</v>
      </c>
      <c r="AO76">
        <v>3</v>
      </c>
      <c r="AP76">
        <v>1</v>
      </c>
      <c r="AQ76">
        <v>3</v>
      </c>
      <c r="AR76">
        <v>1</v>
      </c>
      <c r="AS76">
        <v>1</v>
      </c>
      <c r="AT76">
        <v>1</v>
      </c>
      <c r="AU76">
        <v>3</v>
      </c>
      <c r="AV76">
        <v>3</v>
      </c>
      <c r="AW76">
        <v>1</v>
      </c>
      <c r="AX76">
        <v>3</v>
      </c>
      <c r="AY76">
        <v>3</v>
      </c>
      <c r="AZ76">
        <v>3</v>
      </c>
      <c r="BA76">
        <v>2</v>
      </c>
      <c r="BB76">
        <v>3</v>
      </c>
      <c r="BC76">
        <v>1</v>
      </c>
      <c r="BD76">
        <v>2</v>
      </c>
      <c r="BE76" t="s">
        <v>577</v>
      </c>
    </row>
    <row r="77" spans="1:57" x14ac:dyDescent="0.3">
      <c r="A77" t="s">
        <v>578</v>
      </c>
      <c r="B77" t="s">
        <v>579</v>
      </c>
      <c r="C77" t="s">
        <v>132</v>
      </c>
      <c r="D77" t="s">
        <v>580</v>
      </c>
      <c r="E77" t="s">
        <v>581</v>
      </c>
      <c r="F77" t="s">
        <v>143</v>
      </c>
      <c r="G77" t="s">
        <v>153</v>
      </c>
      <c r="H77" t="s">
        <v>126</v>
      </c>
      <c r="I77" t="s">
        <v>235</v>
      </c>
      <c r="J77" t="s">
        <v>265</v>
      </c>
      <c r="K77">
        <v>2</v>
      </c>
      <c r="L77">
        <v>3</v>
      </c>
      <c r="M77">
        <v>3</v>
      </c>
      <c r="N77">
        <v>2</v>
      </c>
      <c r="O77">
        <v>3</v>
      </c>
      <c r="P77">
        <v>3</v>
      </c>
      <c r="Q77">
        <v>3</v>
      </c>
      <c r="R77">
        <v>4</v>
      </c>
      <c r="S77">
        <v>4</v>
      </c>
      <c r="T77">
        <v>1</v>
      </c>
      <c r="U77">
        <v>1</v>
      </c>
      <c r="V77">
        <v>1</v>
      </c>
      <c r="W77">
        <v>1</v>
      </c>
      <c r="X77">
        <v>3</v>
      </c>
      <c r="Y77">
        <v>1</v>
      </c>
      <c r="Z77">
        <v>1</v>
      </c>
      <c r="AA77">
        <v>1</v>
      </c>
      <c r="AB77">
        <v>4</v>
      </c>
      <c r="AC77">
        <v>1</v>
      </c>
      <c r="AD77">
        <v>3</v>
      </c>
      <c r="AE77">
        <v>3</v>
      </c>
      <c r="AF77">
        <v>2</v>
      </c>
      <c r="AG77">
        <v>4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2</v>
      </c>
      <c r="AO77">
        <v>3</v>
      </c>
      <c r="AP77">
        <v>1</v>
      </c>
      <c r="AQ77">
        <v>1</v>
      </c>
      <c r="AR77">
        <v>1</v>
      </c>
      <c r="AS77">
        <v>2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1</v>
      </c>
      <c r="BD77">
        <v>2</v>
      </c>
      <c r="BE77" t="s">
        <v>582</v>
      </c>
    </row>
    <row r="78" spans="1:57" x14ac:dyDescent="0.3">
      <c r="A78" t="s">
        <v>583</v>
      </c>
      <c r="B78" t="s">
        <v>584</v>
      </c>
      <c r="C78" t="s">
        <v>585</v>
      </c>
      <c r="D78" t="s">
        <v>586</v>
      </c>
      <c r="E78" t="s">
        <v>587</v>
      </c>
      <c r="F78" t="s">
        <v>199</v>
      </c>
      <c r="G78" t="s">
        <v>153</v>
      </c>
      <c r="H78" t="s">
        <v>544</v>
      </c>
      <c r="I78" t="s">
        <v>208</v>
      </c>
      <c r="J78" t="s">
        <v>128</v>
      </c>
      <c r="K78">
        <v>2</v>
      </c>
      <c r="L78">
        <v>3</v>
      </c>
      <c r="M78">
        <v>4</v>
      </c>
      <c r="N78">
        <v>2</v>
      </c>
      <c r="O78">
        <v>3</v>
      </c>
      <c r="P78">
        <v>2</v>
      </c>
      <c r="Q78">
        <v>2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3</v>
      </c>
      <c r="Y78">
        <v>3</v>
      </c>
      <c r="Z78">
        <v>2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4</v>
      </c>
      <c r="AM78">
        <v>4</v>
      </c>
      <c r="AN78">
        <v>4</v>
      </c>
      <c r="AO78">
        <v>4</v>
      </c>
      <c r="AP78">
        <v>2</v>
      </c>
      <c r="AQ78">
        <v>3</v>
      </c>
      <c r="AR78">
        <v>2</v>
      </c>
      <c r="AS78">
        <v>2</v>
      </c>
      <c r="AT78">
        <v>2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 t="s">
        <v>588</v>
      </c>
    </row>
    <row r="79" spans="1:57" x14ac:dyDescent="0.3">
      <c r="A79" t="s">
        <v>589</v>
      </c>
      <c r="B79" t="s">
        <v>590</v>
      </c>
      <c r="C79" t="s">
        <v>591</v>
      </c>
      <c r="D79" t="s">
        <v>592</v>
      </c>
      <c r="E79" t="s">
        <v>593</v>
      </c>
      <c r="F79" t="s">
        <v>242</v>
      </c>
      <c r="G79" t="s">
        <v>153</v>
      </c>
      <c r="H79" t="s">
        <v>272</v>
      </c>
      <c r="I79" t="s">
        <v>127</v>
      </c>
      <c r="J79" t="s">
        <v>265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2</v>
      </c>
      <c r="U79">
        <v>2</v>
      </c>
      <c r="V79">
        <v>2</v>
      </c>
      <c r="W79">
        <v>2</v>
      </c>
      <c r="X79">
        <v>1</v>
      </c>
      <c r="Y79">
        <v>1</v>
      </c>
      <c r="Z79">
        <v>4</v>
      </c>
      <c r="AA79">
        <v>1</v>
      </c>
      <c r="AB79">
        <v>4</v>
      </c>
      <c r="AC79">
        <v>3</v>
      </c>
      <c r="AD79">
        <v>3</v>
      </c>
      <c r="AE79">
        <v>2</v>
      </c>
      <c r="AF79">
        <v>3</v>
      </c>
      <c r="AG79">
        <v>4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4</v>
      </c>
      <c r="AN79">
        <v>4</v>
      </c>
      <c r="AO79">
        <v>4</v>
      </c>
      <c r="AP79">
        <v>1</v>
      </c>
      <c r="AQ79">
        <v>2</v>
      </c>
      <c r="AR79">
        <v>2</v>
      </c>
      <c r="AS79">
        <v>3</v>
      </c>
      <c r="AT79">
        <v>3</v>
      </c>
      <c r="AU79">
        <v>3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 t="s">
        <v>594</v>
      </c>
    </row>
    <row r="80" spans="1:57" x14ac:dyDescent="0.3">
      <c r="A80" t="s">
        <v>595</v>
      </c>
      <c r="B80" t="s">
        <v>596</v>
      </c>
      <c r="C80" t="s">
        <v>597</v>
      </c>
      <c r="D80" t="s">
        <v>598</v>
      </c>
      <c r="E80" t="s">
        <v>599</v>
      </c>
      <c r="F80" t="s">
        <v>161</v>
      </c>
      <c r="G80" t="s">
        <v>136</v>
      </c>
      <c r="H80" t="s">
        <v>145</v>
      </c>
      <c r="I80" t="s">
        <v>146</v>
      </c>
      <c r="J80" t="s">
        <v>154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1</v>
      </c>
      <c r="W80">
        <v>1</v>
      </c>
      <c r="X80">
        <v>4</v>
      </c>
      <c r="Y80">
        <v>1</v>
      </c>
      <c r="Z80">
        <v>1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4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1</v>
      </c>
      <c r="BD80">
        <v>4</v>
      </c>
      <c r="BE80" t="s">
        <v>600</v>
      </c>
    </row>
    <row r="81" spans="1:57" x14ac:dyDescent="0.3">
      <c r="A81" t="s">
        <v>601</v>
      </c>
      <c r="B81" t="s">
        <v>602</v>
      </c>
      <c r="C81" t="s">
        <v>603</v>
      </c>
      <c r="D81" t="s">
        <v>604</v>
      </c>
      <c r="E81" t="s">
        <v>605</v>
      </c>
      <c r="F81" t="s">
        <v>199</v>
      </c>
      <c r="G81" t="s">
        <v>136</v>
      </c>
      <c r="H81" t="s">
        <v>126</v>
      </c>
      <c r="I81" t="s">
        <v>235</v>
      </c>
      <c r="J81" t="s">
        <v>265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2</v>
      </c>
      <c r="T81">
        <v>3</v>
      </c>
      <c r="U81">
        <v>2</v>
      </c>
      <c r="V81">
        <v>2</v>
      </c>
      <c r="W81">
        <v>3</v>
      </c>
      <c r="X81">
        <v>3</v>
      </c>
      <c r="Y81">
        <v>3</v>
      </c>
      <c r="Z81">
        <v>3</v>
      </c>
      <c r="AA81">
        <v>2</v>
      </c>
      <c r="AB81">
        <v>2</v>
      </c>
      <c r="AC81">
        <v>3</v>
      </c>
      <c r="AD81">
        <v>3</v>
      </c>
      <c r="AE81">
        <v>3</v>
      </c>
      <c r="AF81">
        <v>3</v>
      </c>
      <c r="AG81">
        <v>4</v>
      </c>
      <c r="AH81">
        <v>4</v>
      </c>
      <c r="AI81">
        <v>4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4</v>
      </c>
      <c r="AU81">
        <v>4</v>
      </c>
      <c r="AV81">
        <v>4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 t="s">
        <v>606</v>
      </c>
    </row>
    <row r="82" spans="1:57" x14ac:dyDescent="0.3">
      <c r="A82" t="s">
        <v>607</v>
      </c>
      <c r="B82" t="s">
        <v>608</v>
      </c>
      <c r="C82" t="s">
        <v>609</v>
      </c>
      <c r="D82" t="s">
        <v>610</v>
      </c>
      <c r="E82" t="s">
        <v>611</v>
      </c>
      <c r="F82" t="s">
        <v>161</v>
      </c>
      <c r="G82" t="s">
        <v>153</v>
      </c>
      <c r="H82" t="s">
        <v>126</v>
      </c>
      <c r="I82" t="s">
        <v>146</v>
      </c>
      <c r="J82" t="s">
        <v>128</v>
      </c>
      <c r="K82">
        <v>1</v>
      </c>
      <c r="L82">
        <v>4</v>
      </c>
      <c r="M82">
        <v>4</v>
      </c>
      <c r="N82">
        <v>4</v>
      </c>
      <c r="O82">
        <v>3</v>
      </c>
      <c r="P82">
        <v>3</v>
      </c>
      <c r="Q82">
        <v>1</v>
      </c>
      <c r="R82">
        <v>4</v>
      </c>
      <c r="S82">
        <v>4</v>
      </c>
      <c r="T82">
        <v>4</v>
      </c>
      <c r="U82">
        <v>4</v>
      </c>
      <c r="V82">
        <v>1</v>
      </c>
      <c r="W82">
        <v>3</v>
      </c>
      <c r="X82">
        <v>4</v>
      </c>
      <c r="Y82">
        <v>4</v>
      </c>
      <c r="Z82">
        <v>4</v>
      </c>
      <c r="AA82">
        <v>1</v>
      </c>
      <c r="AB82">
        <v>4</v>
      </c>
      <c r="AC82">
        <v>4</v>
      </c>
      <c r="AD82">
        <v>1</v>
      </c>
      <c r="AE82">
        <v>1</v>
      </c>
      <c r="AF82">
        <v>1</v>
      </c>
      <c r="AG82">
        <v>4</v>
      </c>
      <c r="AH82">
        <v>2</v>
      </c>
      <c r="AI82">
        <v>3</v>
      </c>
      <c r="AJ82">
        <v>3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3</v>
      </c>
      <c r="AS82">
        <v>1</v>
      </c>
      <c r="AT82">
        <v>1</v>
      </c>
      <c r="AU82">
        <v>1</v>
      </c>
      <c r="AV82">
        <v>4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3</v>
      </c>
      <c r="BC82">
        <v>1</v>
      </c>
      <c r="BD82">
        <v>4</v>
      </c>
      <c r="BE82" t="s">
        <v>612</v>
      </c>
    </row>
    <row r="83" spans="1:57" x14ac:dyDescent="0.3">
      <c r="A83" t="s">
        <v>613</v>
      </c>
      <c r="B83" t="s">
        <v>614</v>
      </c>
      <c r="C83" t="s">
        <v>173</v>
      </c>
      <c r="D83" t="s">
        <v>615</v>
      </c>
      <c r="E83" t="s">
        <v>616</v>
      </c>
      <c r="F83" t="s">
        <v>161</v>
      </c>
      <c r="G83" t="s">
        <v>153</v>
      </c>
      <c r="H83" t="s">
        <v>145</v>
      </c>
      <c r="I83" t="s">
        <v>221</v>
      </c>
      <c r="J83" t="s">
        <v>128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1</v>
      </c>
      <c r="U83">
        <v>1</v>
      </c>
      <c r="V83">
        <v>1</v>
      </c>
      <c r="W83">
        <v>1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4</v>
      </c>
      <c r="AQ83">
        <v>4</v>
      </c>
      <c r="AR83">
        <v>1</v>
      </c>
      <c r="AS83">
        <v>4</v>
      </c>
      <c r="AT83">
        <v>1</v>
      </c>
      <c r="AU83">
        <v>4</v>
      </c>
      <c r="AV83">
        <v>4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4</v>
      </c>
      <c r="BC83">
        <v>4</v>
      </c>
      <c r="BD83">
        <v>4</v>
      </c>
      <c r="BE83" t="s">
        <v>617</v>
      </c>
    </row>
    <row r="84" spans="1:57" x14ac:dyDescent="0.3">
      <c r="A84" t="s">
        <v>618</v>
      </c>
      <c r="B84" t="s">
        <v>619</v>
      </c>
      <c r="C84" t="s">
        <v>225</v>
      </c>
      <c r="D84" t="s">
        <v>620</v>
      </c>
      <c r="E84" t="s">
        <v>621</v>
      </c>
      <c r="F84" t="s">
        <v>199</v>
      </c>
      <c r="G84" t="s">
        <v>153</v>
      </c>
      <c r="H84" t="s">
        <v>145</v>
      </c>
      <c r="I84" t="s">
        <v>146</v>
      </c>
      <c r="J84" t="s">
        <v>128</v>
      </c>
      <c r="K84">
        <v>1</v>
      </c>
      <c r="L84">
        <v>1</v>
      </c>
      <c r="M84">
        <v>1</v>
      </c>
      <c r="N84">
        <v>1</v>
      </c>
      <c r="O84">
        <v>3</v>
      </c>
      <c r="P84">
        <v>3</v>
      </c>
      <c r="Q84">
        <v>1</v>
      </c>
      <c r="R84">
        <v>1</v>
      </c>
      <c r="S84">
        <v>3</v>
      </c>
      <c r="T84">
        <v>3</v>
      </c>
      <c r="U84">
        <v>1</v>
      </c>
      <c r="V84">
        <v>1</v>
      </c>
      <c r="W84">
        <v>1</v>
      </c>
      <c r="X84">
        <v>1</v>
      </c>
      <c r="Y84">
        <v>3</v>
      </c>
      <c r="Z84">
        <v>3</v>
      </c>
      <c r="AA84">
        <v>1</v>
      </c>
      <c r="AB84">
        <v>3</v>
      </c>
      <c r="AC84">
        <v>1</v>
      </c>
      <c r="AD84">
        <v>3</v>
      </c>
      <c r="AE84">
        <v>3</v>
      </c>
      <c r="AF84">
        <v>1</v>
      </c>
      <c r="AG84">
        <v>3</v>
      </c>
      <c r="AH84">
        <v>1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 t="s">
        <v>622</v>
      </c>
    </row>
    <row r="85" spans="1:57" x14ac:dyDescent="0.3">
      <c r="A85" t="s">
        <v>623</v>
      </c>
      <c r="B85" t="s">
        <v>624</v>
      </c>
      <c r="C85" t="s">
        <v>225</v>
      </c>
      <c r="D85" t="s">
        <v>625</v>
      </c>
      <c r="E85" t="s">
        <v>626</v>
      </c>
      <c r="F85" t="s">
        <v>199</v>
      </c>
      <c r="G85" t="s">
        <v>153</v>
      </c>
      <c r="H85" t="s">
        <v>145</v>
      </c>
      <c r="I85" t="s">
        <v>146</v>
      </c>
      <c r="J85" t="s">
        <v>209</v>
      </c>
      <c r="K85">
        <v>1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1</v>
      </c>
      <c r="U85">
        <v>3</v>
      </c>
      <c r="V85">
        <v>1</v>
      </c>
      <c r="W85">
        <v>1</v>
      </c>
      <c r="X85">
        <v>4</v>
      </c>
      <c r="Y85">
        <v>1</v>
      </c>
      <c r="Z85">
        <v>4</v>
      </c>
      <c r="AA85">
        <v>4</v>
      </c>
      <c r="AB85">
        <v>4</v>
      </c>
      <c r="AC85">
        <v>4</v>
      </c>
      <c r="AD85">
        <v>3</v>
      </c>
      <c r="AE85">
        <v>1</v>
      </c>
      <c r="AF85">
        <v>1</v>
      </c>
      <c r="AG85">
        <v>4</v>
      </c>
      <c r="AH85">
        <v>1</v>
      </c>
      <c r="AI85">
        <v>4</v>
      </c>
      <c r="AJ85">
        <v>4</v>
      </c>
      <c r="AK85">
        <v>4</v>
      </c>
      <c r="AL85">
        <v>4</v>
      </c>
      <c r="AM85">
        <v>3</v>
      </c>
      <c r="AN85">
        <v>4</v>
      </c>
      <c r="AO85">
        <v>4</v>
      </c>
      <c r="AP85">
        <v>3</v>
      </c>
      <c r="AQ85">
        <v>4</v>
      </c>
      <c r="AR85">
        <v>1</v>
      </c>
      <c r="AS85">
        <v>4</v>
      </c>
      <c r="AT85">
        <v>4</v>
      </c>
      <c r="AU85">
        <v>1</v>
      </c>
      <c r="AV85">
        <v>4</v>
      </c>
      <c r="AW85">
        <v>4</v>
      </c>
      <c r="AX85">
        <v>4</v>
      </c>
      <c r="AY85">
        <v>4</v>
      </c>
      <c r="AZ85">
        <v>4</v>
      </c>
      <c r="BA85">
        <v>3</v>
      </c>
      <c r="BB85">
        <v>3</v>
      </c>
      <c r="BC85">
        <v>4</v>
      </c>
      <c r="BD85">
        <v>4</v>
      </c>
      <c r="BE85" t="s">
        <v>627</v>
      </c>
    </row>
    <row r="86" spans="1:57" x14ac:dyDescent="0.3">
      <c r="A86" t="s">
        <v>628</v>
      </c>
      <c r="B86" t="s">
        <v>629</v>
      </c>
      <c r="C86" t="s">
        <v>150</v>
      </c>
      <c r="D86" t="s">
        <v>630</v>
      </c>
      <c r="E86" t="s">
        <v>631</v>
      </c>
      <c r="F86" t="s">
        <v>161</v>
      </c>
      <c r="G86" t="s">
        <v>153</v>
      </c>
      <c r="H86" t="s">
        <v>335</v>
      </c>
      <c r="I86" t="s">
        <v>146</v>
      </c>
      <c r="J86" t="s">
        <v>128</v>
      </c>
      <c r="K86">
        <v>2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1</v>
      </c>
      <c r="T86">
        <v>1</v>
      </c>
      <c r="U86">
        <v>1</v>
      </c>
      <c r="V86">
        <v>1</v>
      </c>
      <c r="W86">
        <v>4</v>
      </c>
      <c r="X86">
        <v>4</v>
      </c>
      <c r="Y86">
        <v>3</v>
      </c>
      <c r="Z86">
        <v>3</v>
      </c>
      <c r="AA86">
        <v>3</v>
      </c>
      <c r="AB86">
        <v>3</v>
      </c>
      <c r="AC86">
        <v>3</v>
      </c>
      <c r="AD86">
        <v>1</v>
      </c>
      <c r="AE86">
        <v>2</v>
      </c>
      <c r="AF86">
        <v>2</v>
      </c>
      <c r="AG86">
        <v>4</v>
      </c>
      <c r="AH86">
        <v>4</v>
      </c>
      <c r="AI86">
        <v>4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1</v>
      </c>
      <c r="AQ86">
        <v>1</v>
      </c>
      <c r="AR86">
        <v>2</v>
      </c>
      <c r="AS86">
        <v>2</v>
      </c>
      <c r="AT86">
        <v>2</v>
      </c>
      <c r="AU86">
        <v>2</v>
      </c>
      <c r="AV86">
        <v>4</v>
      </c>
      <c r="AW86">
        <v>3</v>
      </c>
      <c r="AX86">
        <v>2</v>
      </c>
      <c r="AY86">
        <v>2</v>
      </c>
      <c r="AZ86">
        <v>2</v>
      </c>
      <c r="BA86">
        <v>3</v>
      </c>
      <c r="BB86">
        <v>3</v>
      </c>
      <c r="BC86">
        <v>3</v>
      </c>
      <c r="BD86">
        <v>3</v>
      </c>
      <c r="BE86" t="s">
        <v>632</v>
      </c>
    </row>
    <row r="87" spans="1:57" x14ac:dyDescent="0.3">
      <c r="A87" t="s">
        <v>633</v>
      </c>
      <c r="B87" t="s">
        <v>634</v>
      </c>
      <c r="C87" t="s">
        <v>150</v>
      </c>
      <c r="D87" t="s">
        <v>635</v>
      </c>
      <c r="E87" t="s">
        <v>636</v>
      </c>
      <c r="F87" t="s">
        <v>161</v>
      </c>
      <c r="G87" t="s">
        <v>153</v>
      </c>
      <c r="H87" t="s">
        <v>145</v>
      </c>
      <c r="I87" t="s">
        <v>146</v>
      </c>
      <c r="J87" t="s">
        <v>128</v>
      </c>
      <c r="K87">
        <v>4</v>
      </c>
      <c r="L87">
        <v>4</v>
      </c>
      <c r="M87">
        <v>4</v>
      </c>
      <c r="N87">
        <v>1</v>
      </c>
      <c r="O87">
        <v>4</v>
      </c>
      <c r="P87">
        <v>4</v>
      </c>
      <c r="Q87">
        <v>1</v>
      </c>
      <c r="R87">
        <v>1</v>
      </c>
      <c r="S87">
        <v>4</v>
      </c>
      <c r="T87">
        <v>1</v>
      </c>
      <c r="U87">
        <v>1</v>
      </c>
      <c r="V87">
        <v>1</v>
      </c>
      <c r="W87">
        <v>1</v>
      </c>
      <c r="X87">
        <v>4</v>
      </c>
      <c r="Y87">
        <v>4</v>
      </c>
      <c r="Z87">
        <v>1</v>
      </c>
      <c r="AA87">
        <v>4</v>
      </c>
      <c r="AB87">
        <v>4</v>
      </c>
      <c r="AC87">
        <v>4</v>
      </c>
      <c r="AD87">
        <v>1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2</v>
      </c>
      <c r="BA87">
        <v>4</v>
      </c>
      <c r="BB87">
        <v>4</v>
      </c>
      <c r="BC87">
        <v>4</v>
      </c>
      <c r="BD87">
        <v>4</v>
      </c>
      <c r="BE87" t="s">
        <v>637</v>
      </c>
    </row>
    <row r="88" spans="1:57" x14ac:dyDescent="0.3">
      <c r="A88" t="s">
        <v>638</v>
      </c>
      <c r="B88" t="s">
        <v>639</v>
      </c>
      <c r="C88" t="s">
        <v>150</v>
      </c>
      <c r="D88" t="s">
        <v>640</v>
      </c>
      <c r="E88" t="s">
        <v>641</v>
      </c>
      <c r="F88" t="s">
        <v>191</v>
      </c>
      <c r="G88" t="s">
        <v>153</v>
      </c>
      <c r="H88" t="s">
        <v>145</v>
      </c>
      <c r="I88" t="s">
        <v>146</v>
      </c>
      <c r="J88" t="s">
        <v>209</v>
      </c>
      <c r="K88">
        <v>1</v>
      </c>
      <c r="L88">
        <v>1</v>
      </c>
      <c r="M88">
        <v>3</v>
      </c>
      <c r="N88">
        <v>3</v>
      </c>
      <c r="O88">
        <v>3</v>
      </c>
      <c r="P88">
        <v>3</v>
      </c>
      <c r="Q88">
        <v>1</v>
      </c>
      <c r="R88">
        <v>1</v>
      </c>
      <c r="S88">
        <v>3</v>
      </c>
      <c r="T88">
        <v>3</v>
      </c>
      <c r="U88">
        <v>1</v>
      </c>
      <c r="V88">
        <v>1</v>
      </c>
      <c r="W88">
        <v>1</v>
      </c>
      <c r="X88">
        <v>3</v>
      </c>
      <c r="Y88">
        <v>1</v>
      </c>
      <c r="Z88">
        <v>3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1</v>
      </c>
      <c r="AG88">
        <v>1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 t="s">
        <v>642</v>
      </c>
    </row>
    <row r="89" spans="1:57" x14ac:dyDescent="0.3">
      <c r="A89" t="s">
        <v>643</v>
      </c>
      <c r="B89" t="s">
        <v>644</v>
      </c>
      <c r="C89" t="s">
        <v>173</v>
      </c>
      <c r="D89" t="s">
        <v>645</v>
      </c>
      <c r="E89" t="s">
        <v>646</v>
      </c>
      <c r="F89" t="s">
        <v>403</v>
      </c>
      <c r="G89" t="s">
        <v>136</v>
      </c>
      <c r="H89" t="s">
        <v>126</v>
      </c>
      <c r="I89" t="s">
        <v>169</v>
      </c>
      <c r="J89" t="s">
        <v>128</v>
      </c>
      <c r="K89">
        <v>4</v>
      </c>
      <c r="L89">
        <v>4</v>
      </c>
      <c r="M89">
        <v>4</v>
      </c>
      <c r="N89">
        <v>1</v>
      </c>
      <c r="O89">
        <v>4</v>
      </c>
      <c r="P89">
        <v>4</v>
      </c>
      <c r="Q89">
        <v>4</v>
      </c>
      <c r="R89">
        <v>4</v>
      </c>
      <c r="S89">
        <v>4</v>
      </c>
      <c r="T89">
        <v>1</v>
      </c>
      <c r="U89">
        <v>1</v>
      </c>
      <c r="V89">
        <v>1</v>
      </c>
      <c r="W89">
        <v>1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4</v>
      </c>
      <c r="AR89">
        <v>4</v>
      </c>
      <c r="AS89">
        <v>1</v>
      </c>
      <c r="AT89">
        <v>1</v>
      </c>
      <c r="AU89">
        <v>4</v>
      </c>
      <c r="AV89">
        <v>4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 t="s">
        <v>647</v>
      </c>
    </row>
    <row r="90" spans="1:57" x14ac:dyDescent="0.3">
      <c r="A90" t="s">
        <v>648</v>
      </c>
      <c r="B90" t="s">
        <v>649</v>
      </c>
      <c r="C90" t="s">
        <v>225</v>
      </c>
      <c r="D90" t="s">
        <v>650</v>
      </c>
      <c r="E90" t="s">
        <v>651</v>
      </c>
      <c r="F90" t="s">
        <v>199</v>
      </c>
      <c r="G90" t="s">
        <v>136</v>
      </c>
      <c r="H90" t="s">
        <v>126</v>
      </c>
      <c r="I90" t="s">
        <v>146</v>
      </c>
      <c r="J90" t="s">
        <v>128</v>
      </c>
      <c r="K90">
        <v>1</v>
      </c>
      <c r="L90">
        <v>1</v>
      </c>
      <c r="M90">
        <v>1</v>
      </c>
      <c r="N90">
        <v>1</v>
      </c>
      <c r="O90">
        <v>4</v>
      </c>
      <c r="P90">
        <v>1</v>
      </c>
      <c r="Q90">
        <v>1</v>
      </c>
      <c r="R90">
        <v>4</v>
      </c>
      <c r="S90">
        <v>4</v>
      </c>
      <c r="T90">
        <v>1</v>
      </c>
      <c r="U90">
        <v>4</v>
      </c>
      <c r="V90">
        <v>1</v>
      </c>
      <c r="W90">
        <v>4</v>
      </c>
      <c r="X90">
        <v>4</v>
      </c>
      <c r="Y90">
        <v>1</v>
      </c>
      <c r="Z90">
        <v>1</v>
      </c>
      <c r="AA90">
        <v>4</v>
      </c>
      <c r="AB90">
        <v>4</v>
      </c>
      <c r="AC90">
        <v>1</v>
      </c>
      <c r="AD90">
        <v>4</v>
      </c>
      <c r="AE90">
        <v>1</v>
      </c>
      <c r="AF90">
        <v>4</v>
      </c>
      <c r="AG90">
        <v>4</v>
      </c>
      <c r="AH90">
        <v>1</v>
      </c>
      <c r="AI90">
        <v>4</v>
      </c>
      <c r="AJ90">
        <v>2</v>
      </c>
      <c r="AK90">
        <v>4</v>
      </c>
      <c r="AL90">
        <v>1</v>
      </c>
      <c r="AM90">
        <v>4</v>
      </c>
      <c r="AN90">
        <v>4</v>
      </c>
      <c r="AO90">
        <v>4</v>
      </c>
      <c r="AP90">
        <v>1</v>
      </c>
      <c r="AQ90">
        <v>1</v>
      </c>
      <c r="AR90">
        <v>1</v>
      </c>
      <c r="AS90">
        <v>4</v>
      </c>
      <c r="AT90">
        <v>4</v>
      </c>
      <c r="AU90">
        <v>1</v>
      </c>
      <c r="AV90">
        <v>4</v>
      </c>
      <c r="AW90">
        <v>3</v>
      </c>
      <c r="AX90">
        <v>4</v>
      </c>
      <c r="AY90">
        <v>4</v>
      </c>
      <c r="AZ90">
        <v>4</v>
      </c>
      <c r="BA90">
        <v>4</v>
      </c>
      <c r="BB90">
        <v>1</v>
      </c>
      <c r="BC90">
        <v>1</v>
      </c>
      <c r="BD90">
        <v>1</v>
      </c>
      <c r="BE90" t="s">
        <v>652</v>
      </c>
    </row>
    <row r="91" spans="1:57" x14ac:dyDescent="0.3">
      <c r="A91" t="s">
        <v>653</v>
      </c>
      <c r="B91" t="s">
        <v>654</v>
      </c>
      <c r="C91" t="s">
        <v>655</v>
      </c>
      <c r="D91" t="s">
        <v>656</v>
      </c>
      <c r="E91" t="s">
        <v>657</v>
      </c>
      <c r="F91" t="s">
        <v>403</v>
      </c>
      <c r="G91" t="s">
        <v>153</v>
      </c>
      <c r="H91" t="s">
        <v>126</v>
      </c>
      <c r="I91" t="s">
        <v>221</v>
      </c>
      <c r="J91" t="s">
        <v>128</v>
      </c>
      <c r="K91">
        <v>1</v>
      </c>
      <c r="L91">
        <v>4</v>
      </c>
      <c r="M91">
        <v>4</v>
      </c>
      <c r="N91">
        <v>1</v>
      </c>
      <c r="O91">
        <v>4</v>
      </c>
      <c r="P91">
        <v>4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W91">
        <v>1</v>
      </c>
      <c r="X91">
        <v>4</v>
      </c>
      <c r="Y91">
        <v>1</v>
      </c>
      <c r="Z91">
        <v>1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1</v>
      </c>
      <c r="AT91">
        <v>4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 t="s">
        <v>658</v>
      </c>
    </row>
    <row r="92" spans="1:57" x14ac:dyDescent="0.3">
      <c r="A92" t="s">
        <v>659</v>
      </c>
      <c r="B92" t="s">
        <v>660</v>
      </c>
      <c r="C92" t="s">
        <v>661</v>
      </c>
      <c r="D92" t="s">
        <v>662</v>
      </c>
      <c r="E92" t="s">
        <v>663</v>
      </c>
      <c r="F92" t="s">
        <v>199</v>
      </c>
      <c r="G92" t="s">
        <v>153</v>
      </c>
      <c r="H92" t="s">
        <v>145</v>
      </c>
      <c r="I92" t="s">
        <v>146</v>
      </c>
      <c r="J92" t="s">
        <v>128</v>
      </c>
      <c r="K92">
        <v>1</v>
      </c>
      <c r="L92">
        <v>1</v>
      </c>
      <c r="M92">
        <v>4</v>
      </c>
      <c r="N92">
        <v>1</v>
      </c>
      <c r="O92">
        <v>4</v>
      </c>
      <c r="P92">
        <v>2</v>
      </c>
      <c r="Q92">
        <v>1</v>
      </c>
      <c r="R92">
        <v>1</v>
      </c>
      <c r="S92">
        <v>4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4</v>
      </c>
      <c r="AD92">
        <v>1</v>
      </c>
      <c r="AE92">
        <v>1</v>
      </c>
      <c r="AF92">
        <v>4</v>
      </c>
      <c r="AG92">
        <v>4</v>
      </c>
      <c r="AH92">
        <v>1</v>
      </c>
      <c r="AI92">
        <v>3</v>
      </c>
      <c r="AJ92">
        <v>1</v>
      </c>
      <c r="AK92">
        <v>1</v>
      </c>
      <c r="AL92">
        <v>3</v>
      </c>
      <c r="AM92">
        <v>4</v>
      </c>
      <c r="AN92">
        <v>4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3</v>
      </c>
      <c r="AW92">
        <v>1</v>
      </c>
      <c r="AX92">
        <v>4</v>
      </c>
      <c r="AY92">
        <v>1</v>
      </c>
      <c r="AZ92">
        <v>4</v>
      </c>
      <c r="BA92">
        <v>1</v>
      </c>
      <c r="BB92">
        <v>1</v>
      </c>
      <c r="BC92">
        <v>1</v>
      </c>
      <c r="BD92">
        <v>1</v>
      </c>
      <c r="BE92" t="s">
        <v>664</v>
      </c>
    </row>
    <row r="93" spans="1:57" x14ac:dyDescent="0.3">
      <c r="A93" t="s">
        <v>665</v>
      </c>
      <c r="B93" t="s">
        <v>666</v>
      </c>
      <c r="C93" t="s">
        <v>310</v>
      </c>
      <c r="D93" t="s">
        <v>667</v>
      </c>
      <c r="E93" t="s">
        <v>668</v>
      </c>
      <c r="F93" t="s">
        <v>191</v>
      </c>
      <c r="G93" t="s">
        <v>153</v>
      </c>
      <c r="H93" t="s">
        <v>145</v>
      </c>
      <c r="I93" t="s">
        <v>146</v>
      </c>
      <c r="J93" t="s">
        <v>128</v>
      </c>
      <c r="K93">
        <v>4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4</v>
      </c>
      <c r="T93">
        <v>2</v>
      </c>
      <c r="U93">
        <v>2</v>
      </c>
      <c r="V93">
        <v>2</v>
      </c>
      <c r="W93">
        <v>4</v>
      </c>
      <c r="X93">
        <v>3</v>
      </c>
      <c r="Y93">
        <v>3</v>
      </c>
      <c r="Z93">
        <v>3</v>
      </c>
      <c r="AA93">
        <v>3</v>
      </c>
      <c r="AB93">
        <v>1</v>
      </c>
      <c r="AC93">
        <v>3</v>
      </c>
      <c r="AD93">
        <v>3</v>
      </c>
      <c r="AE93">
        <v>3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2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3</v>
      </c>
      <c r="BC93">
        <v>1</v>
      </c>
      <c r="BD93">
        <v>4</v>
      </c>
      <c r="BE93" t="s">
        <v>669</v>
      </c>
    </row>
    <row r="94" spans="1:57" x14ac:dyDescent="0.3">
      <c r="A94" t="s">
        <v>670</v>
      </c>
      <c r="B94" t="s">
        <v>671</v>
      </c>
      <c r="C94" t="s">
        <v>672</v>
      </c>
      <c r="D94" t="s">
        <v>673</v>
      </c>
      <c r="E94" t="s">
        <v>674</v>
      </c>
      <c r="F94" t="s">
        <v>161</v>
      </c>
      <c r="G94" t="s">
        <v>153</v>
      </c>
      <c r="H94" t="s">
        <v>145</v>
      </c>
      <c r="I94" t="s">
        <v>221</v>
      </c>
      <c r="J94" t="s">
        <v>128</v>
      </c>
      <c r="K94">
        <v>1</v>
      </c>
      <c r="L94">
        <v>1</v>
      </c>
      <c r="M94">
        <v>1</v>
      </c>
      <c r="N94">
        <v>1</v>
      </c>
      <c r="O94">
        <v>1</v>
      </c>
      <c r="P94">
        <v>3</v>
      </c>
      <c r="Q94">
        <v>1</v>
      </c>
      <c r="R94">
        <v>1</v>
      </c>
      <c r="S94">
        <v>1</v>
      </c>
      <c r="T94">
        <v>1</v>
      </c>
      <c r="U94">
        <v>1</v>
      </c>
      <c r="V94">
        <v>3</v>
      </c>
      <c r="W94">
        <v>1</v>
      </c>
      <c r="X94">
        <v>1</v>
      </c>
      <c r="Y94">
        <v>1</v>
      </c>
      <c r="Z94">
        <v>3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1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1</v>
      </c>
      <c r="AQ94">
        <v>1</v>
      </c>
      <c r="AR94">
        <v>1</v>
      </c>
      <c r="AS94">
        <v>1</v>
      </c>
      <c r="AT94">
        <v>2</v>
      </c>
      <c r="AU94">
        <v>1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 t="s">
        <v>675</v>
      </c>
    </row>
    <row r="95" spans="1:57" x14ac:dyDescent="0.3">
      <c r="A95" t="s">
        <v>676</v>
      </c>
      <c r="B95" t="s">
        <v>677</v>
      </c>
      <c r="C95" t="s">
        <v>678</v>
      </c>
      <c r="D95" t="s">
        <v>679</v>
      </c>
      <c r="E95" t="s">
        <v>680</v>
      </c>
      <c r="F95" t="s">
        <v>199</v>
      </c>
      <c r="G95" t="s">
        <v>153</v>
      </c>
      <c r="H95" t="s">
        <v>145</v>
      </c>
      <c r="I95" t="s">
        <v>235</v>
      </c>
      <c r="J95" t="s">
        <v>128</v>
      </c>
      <c r="K95">
        <v>3</v>
      </c>
      <c r="L95">
        <v>3</v>
      </c>
      <c r="M95">
        <v>1</v>
      </c>
      <c r="N95">
        <v>3</v>
      </c>
      <c r="O95">
        <v>1</v>
      </c>
      <c r="P95">
        <v>3</v>
      </c>
      <c r="Q95">
        <v>4</v>
      </c>
      <c r="R95">
        <v>4</v>
      </c>
      <c r="S95">
        <v>1</v>
      </c>
      <c r="T95">
        <v>1</v>
      </c>
      <c r="U95">
        <v>1</v>
      </c>
      <c r="V95">
        <v>4</v>
      </c>
      <c r="W95">
        <v>1</v>
      </c>
      <c r="X95">
        <v>4</v>
      </c>
      <c r="Y95">
        <v>4</v>
      </c>
      <c r="Z95">
        <v>2</v>
      </c>
      <c r="AA95">
        <v>2</v>
      </c>
      <c r="AB95">
        <v>4</v>
      </c>
      <c r="AC95">
        <v>1</v>
      </c>
      <c r="AD95">
        <v>1</v>
      </c>
      <c r="AE95">
        <v>1</v>
      </c>
      <c r="AF95">
        <v>4</v>
      </c>
      <c r="AG95">
        <v>1</v>
      </c>
      <c r="AH95">
        <v>1</v>
      </c>
      <c r="AI95">
        <v>4</v>
      </c>
      <c r="AJ95">
        <v>3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3</v>
      </c>
      <c r="AQ95">
        <v>3</v>
      </c>
      <c r="AR95">
        <v>4</v>
      </c>
      <c r="AS95">
        <v>3</v>
      </c>
      <c r="AT95">
        <v>4</v>
      </c>
      <c r="AU95">
        <v>1</v>
      </c>
      <c r="AV95">
        <v>4</v>
      </c>
      <c r="AW95">
        <v>1</v>
      </c>
      <c r="AX95">
        <v>4</v>
      </c>
      <c r="AY95">
        <v>4</v>
      </c>
      <c r="AZ95">
        <v>1</v>
      </c>
      <c r="BA95">
        <v>1</v>
      </c>
      <c r="BB95">
        <v>1</v>
      </c>
      <c r="BC95">
        <v>1</v>
      </c>
      <c r="BD95">
        <v>1</v>
      </c>
      <c r="BE95" t="s">
        <v>681</v>
      </c>
    </row>
    <row r="96" spans="1:57" x14ac:dyDescent="0.3">
      <c r="A96" t="s">
        <v>682</v>
      </c>
      <c r="B96" t="s">
        <v>683</v>
      </c>
      <c r="C96" t="s">
        <v>684</v>
      </c>
      <c r="D96" t="s">
        <v>685</v>
      </c>
      <c r="E96" t="s">
        <v>686</v>
      </c>
      <c r="F96" t="s">
        <v>135</v>
      </c>
      <c r="G96" t="s">
        <v>153</v>
      </c>
      <c r="H96" t="s">
        <v>145</v>
      </c>
      <c r="I96" t="s">
        <v>235</v>
      </c>
      <c r="J96" t="s">
        <v>128</v>
      </c>
      <c r="K96">
        <v>1</v>
      </c>
      <c r="L96">
        <v>3</v>
      </c>
      <c r="M96">
        <v>3</v>
      </c>
      <c r="N96">
        <v>3</v>
      </c>
      <c r="O96">
        <v>3</v>
      </c>
      <c r="P96">
        <v>3</v>
      </c>
      <c r="Q96">
        <v>1</v>
      </c>
      <c r="R96">
        <v>3</v>
      </c>
      <c r="S96">
        <v>4</v>
      </c>
      <c r="T96">
        <v>1</v>
      </c>
      <c r="U96">
        <v>4</v>
      </c>
      <c r="V96">
        <v>1</v>
      </c>
      <c r="W96">
        <v>1</v>
      </c>
      <c r="X96">
        <v>3</v>
      </c>
      <c r="Y96">
        <v>3</v>
      </c>
      <c r="Z96">
        <v>3</v>
      </c>
      <c r="AA96">
        <v>3</v>
      </c>
      <c r="AB96">
        <v>1</v>
      </c>
      <c r="AC96">
        <v>3</v>
      </c>
      <c r="AD96">
        <v>3</v>
      </c>
      <c r="AE96">
        <v>3</v>
      </c>
      <c r="AF96">
        <v>4</v>
      </c>
      <c r="AG96">
        <v>4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1</v>
      </c>
      <c r="AQ96">
        <v>1</v>
      </c>
      <c r="AR96">
        <v>2</v>
      </c>
      <c r="AS96">
        <v>2</v>
      </c>
      <c r="AT96">
        <v>2</v>
      </c>
      <c r="AU96">
        <v>2</v>
      </c>
      <c r="AV96">
        <v>3</v>
      </c>
      <c r="AW96">
        <v>2</v>
      </c>
      <c r="AX96">
        <v>3</v>
      </c>
      <c r="AY96">
        <v>3</v>
      </c>
      <c r="AZ96">
        <v>3</v>
      </c>
      <c r="BA96">
        <v>3</v>
      </c>
      <c r="BB96">
        <v>3</v>
      </c>
      <c r="BC96">
        <v>2</v>
      </c>
      <c r="BD96">
        <v>3</v>
      </c>
      <c r="BE96" t="s">
        <v>687</v>
      </c>
    </row>
    <row r="97" spans="1:57" x14ac:dyDescent="0.3">
      <c r="A97" t="s">
        <v>688</v>
      </c>
      <c r="B97" t="s">
        <v>689</v>
      </c>
      <c r="C97" t="s">
        <v>690</v>
      </c>
      <c r="D97" t="s">
        <v>691</v>
      </c>
      <c r="E97" t="s">
        <v>692</v>
      </c>
      <c r="F97" t="s">
        <v>161</v>
      </c>
      <c r="G97" t="s">
        <v>136</v>
      </c>
      <c r="H97" t="s">
        <v>145</v>
      </c>
      <c r="I97" t="s">
        <v>221</v>
      </c>
      <c r="J97" t="s">
        <v>184</v>
      </c>
      <c r="K97">
        <v>3</v>
      </c>
      <c r="L97">
        <v>3</v>
      </c>
      <c r="M97">
        <v>4</v>
      </c>
      <c r="N97">
        <v>3</v>
      </c>
      <c r="O97">
        <v>3</v>
      </c>
      <c r="P97">
        <v>3</v>
      </c>
      <c r="Q97">
        <v>3</v>
      </c>
      <c r="R97">
        <v>1</v>
      </c>
      <c r="S97">
        <v>3</v>
      </c>
      <c r="T97">
        <v>3</v>
      </c>
      <c r="U97">
        <v>1</v>
      </c>
      <c r="V97">
        <v>1</v>
      </c>
      <c r="W97">
        <v>1</v>
      </c>
      <c r="X97">
        <v>3</v>
      </c>
      <c r="Y97">
        <v>3</v>
      </c>
      <c r="Z97">
        <v>3</v>
      </c>
      <c r="AA97">
        <v>2</v>
      </c>
      <c r="AB97">
        <v>3</v>
      </c>
      <c r="AC97">
        <v>3</v>
      </c>
      <c r="AD97">
        <v>2</v>
      </c>
      <c r="AE97">
        <v>3</v>
      </c>
      <c r="AF97">
        <v>4</v>
      </c>
      <c r="AG97">
        <v>4</v>
      </c>
      <c r="AH97">
        <v>2</v>
      </c>
      <c r="AI97">
        <v>4</v>
      </c>
      <c r="AJ97">
        <v>3</v>
      </c>
      <c r="AK97">
        <v>1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1</v>
      </c>
      <c r="AS97">
        <v>1</v>
      </c>
      <c r="AT97">
        <v>1</v>
      </c>
      <c r="AU97">
        <v>1</v>
      </c>
      <c r="AV97">
        <v>3</v>
      </c>
      <c r="AW97">
        <v>3</v>
      </c>
      <c r="AX97">
        <v>1</v>
      </c>
      <c r="AY97">
        <v>3</v>
      </c>
      <c r="AZ97">
        <v>1</v>
      </c>
      <c r="BA97">
        <v>3</v>
      </c>
      <c r="BB97">
        <v>1</v>
      </c>
      <c r="BC97">
        <v>1</v>
      </c>
      <c r="BD97">
        <v>1</v>
      </c>
      <c r="BE97" t="s">
        <v>693</v>
      </c>
    </row>
    <row r="98" spans="1:57" x14ac:dyDescent="0.3">
      <c r="A98" t="s">
        <v>694</v>
      </c>
      <c r="B98" t="s">
        <v>695</v>
      </c>
      <c r="C98" t="s">
        <v>696</v>
      </c>
      <c r="D98" t="s">
        <v>697</v>
      </c>
      <c r="E98" t="s">
        <v>698</v>
      </c>
      <c r="F98" t="s">
        <v>199</v>
      </c>
      <c r="G98" t="s">
        <v>153</v>
      </c>
      <c r="H98" t="s">
        <v>145</v>
      </c>
      <c r="I98" t="s">
        <v>146</v>
      </c>
      <c r="J98" t="s">
        <v>128</v>
      </c>
      <c r="K98">
        <v>1</v>
      </c>
      <c r="L98">
        <v>1</v>
      </c>
      <c r="M98">
        <v>1</v>
      </c>
      <c r="N98">
        <v>1</v>
      </c>
      <c r="O98">
        <v>4</v>
      </c>
      <c r="P98">
        <v>4</v>
      </c>
      <c r="Q98">
        <v>3</v>
      </c>
      <c r="R98">
        <v>1</v>
      </c>
      <c r="S98">
        <v>3</v>
      </c>
      <c r="T98">
        <v>4</v>
      </c>
      <c r="U98">
        <v>4</v>
      </c>
      <c r="V98">
        <v>1</v>
      </c>
      <c r="W98">
        <v>1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1</v>
      </c>
      <c r="AE98">
        <v>1</v>
      </c>
      <c r="AF98">
        <v>1</v>
      </c>
      <c r="AG98">
        <v>4</v>
      </c>
      <c r="AH98">
        <v>1</v>
      </c>
      <c r="AI98">
        <v>4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3</v>
      </c>
      <c r="AP98">
        <v>4</v>
      </c>
      <c r="AQ98">
        <v>1</v>
      </c>
      <c r="AR98">
        <v>1</v>
      </c>
      <c r="AS98">
        <v>1</v>
      </c>
      <c r="AT98">
        <v>1</v>
      </c>
      <c r="AU98">
        <v>3</v>
      </c>
      <c r="AV98">
        <v>4</v>
      </c>
      <c r="AW98">
        <v>3</v>
      </c>
      <c r="AX98">
        <v>2</v>
      </c>
      <c r="AY98">
        <v>4</v>
      </c>
      <c r="AZ98">
        <v>4</v>
      </c>
      <c r="BA98">
        <v>4</v>
      </c>
      <c r="BB98">
        <v>3</v>
      </c>
      <c r="BC98">
        <v>1</v>
      </c>
      <c r="BD98">
        <v>4</v>
      </c>
      <c r="BE98" t="s">
        <v>699</v>
      </c>
    </row>
    <row r="99" spans="1:57" x14ac:dyDescent="0.3">
      <c r="A99" t="s">
        <v>700</v>
      </c>
      <c r="B99" t="s">
        <v>701</v>
      </c>
      <c r="C99" t="s">
        <v>702</v>
      </c>
      <c r="D99" t="s">
        <v>703</v>
      </c>
      <c r="E99" t="s">
        <v>704</v>
      </c>
      <c r="F99" t="s">
        <v>161</v>
      </c>
      <c r="G99" t="s">
        <v>144</v>
      </c>
      <c r="H99" t="s">
        <v>126</v>
      </c>
      <c r="I99" t="s">
        <v>221</v>
      </c>
      <c r="J99" t="s">
        <v>128</v>
      </c>
      <c r="K99">
        <v>1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1</v>
      </c>
      <c r="W99">
        <v>1</v>
      </c>
      <c r="X99">
        <v>3</v>
      </c>
      <c r="Y99">
        <v>3</v>
      </c>
      <c r="Z99">
        <v>1</v>
      </c>
      <c r="AA99">
        <v>3</v>
      </c>
      <c r="AB99">
        <v>3</v>
      </c>
      <c r="AC99">
        <v>1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 t="s">
        <v>705</v>
      </c>
    </row>
    <row r="100" spans="1:57" x14ac:dyDescent="0.3">
      <c r="A100" t="s">
        <v>706</v>
      </c>
      <c r="B100" t="s">
        <v>707</v>
      </c>
      <c r="C100" t="s">
        <v>708</v>
      </c>
      <c r="D100" t="s">
        <v>709</v>
      </c>
      <c r="E100" t="s">
        <v>710</v>
      </c>
      <c r="F100" t="s">
        <v>242</v>
      </c>
      <c r="G100" t="s">
        <v>136</v>
      </c>
      <c r="H100" t="s">
        <v>711</v>
      </c>
      <c r="I100" t="s">
        <v>235</v>
      </c>
      <c r="J100" t="s">
        <v>128</v>
      </c>
      <c r="K100">
        <v>1</v>
      </c>
      <c r="L100">
        <v>2</v>
      </c>
      <c r="M100">
        <v>3</v>
      </c>
      <c r="N100">
        <v>4</v>
      </c>
      <c r="O100">
        <v>2</v>
      </c>
      <c r="P100">
        <v>2</v>
      </c>
      <c r="Q100">
        <v>2</v>
      </c>
      <c r="R100">
        <v>3</v>
      </c>
      <c r="S100">
        <v>4</v>
      </c>
      <c r="T100">
        <v>3</v>
      </c>
      <c r="U100">
        <v>1</v>
      </c>
      <c r="V100">
        <v>1</v>
      </c>
      <c r="W100">
        <v>1</v>
      </c>
      <c r="X100">
        <v>2</v>
      </c>
      <c r="Y100">
        <v>2</v>
      </c>
      <c r="Z100">
        <v>2</v>
      </c>
      <c r="AA100">
        <v>3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 t="s">
        <v>712</v>
      </c>
    </row>
    <row r="101" spans="1:57" x14ac:dyDescent="0.3">
      <c r="A101" t="s">
        <v>713</v>
      </c>
      <c r="B101" t="s">
        <v>714</v>
      </c>
      <c r="C101" t="s">
        <v>196</v>
      </c>
      <c r="D101" t="s">
        <v>715</v>
      </c>
      <c r="E101" t="s">
        <v>716</v>
      </c>
      <c r="F101" t="s">
        <v>191</v>
      </c>
      <c r="G101" t="s">
        <v>153</v>
      </c>
      <c r="H101" t="s">
        <v>272</v>
      </c>
      <c r="I101" t="s">
        <v>146</v>
      </c>
      <c r="J101" t="s">
        <v>184</v>
      </c>
      <c r="K101">
        <v>1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1</v>
      </c>
      <c r="R101">
        <v>3</v>
      </c>
      <c r="S101">
        <v>3</v>
      </c>
      <c r="T101">
        <v>3</v>
      </c>
      <c r="U101">
        <v>3</v>
      </c>
      <c r="V101">
        <v>1</v>
      </c>
      <c r="W101">
        <v>1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1</v>
      </c>
      <c r="AD101">
        <v>3</v>
      </c>
      <c r="AE101">
        <v>3</v>
      </c>
      <c r="AF101">
        <v>3</v>
      </c>
      <c r="AG101">
        <v>2</v>
      </c>
      <c r="AH101">
        <v>4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1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1</v>
      </c>
      <c r="AW101">
        <v>1</v>
      </c>
      <c r="AX101">
        <v>3</v>
      </c>
      <c r="AY101">
        <v>3</v>
      </c>
      <c r="AZ101">
        <v>3</v>
      </c>
      <c r="BA101">
        <v>1</v>
      </c>
      <c r="BB101">
        <v>3</v>
      </c>
      <c r="BC101">
        <v>3</v>
      </c>
      <c r="BD101">
        <v>3</v>
      </c>
      <c r="BE101" t="s">
        <v>717</v>
      </c>
    </row>
    <row r="102" spans="1:57" x14ac:dyDescent="0.3">
      <c r="A102" t="s">
        <v>718</v>
      </c>
      <c r="B102" t="s">
        <v>719</v>
      </c>
      <c r="C102" t="s">
        <v>720</v>
      </c>
      <c r="D102" t="s">
        <v>721</v>
      </c>
      <c r="E102" t="s">
        <v>722</v>
      </c>
      <c r="F102" t="s">
        <v>168</v>
      </c>
      <c r="G102" t="s">
        <v>153</v>
      </c>
      <c r="H102" t="s">
        <v>272</v>
      </c>
      <c r="I102" t="s">
        <v>235</v>
      </c>
      <c r="J102" t="s">
        <v>128</v>
      </c>
      <c r="K102">
        <v>1</v>
      </c>
      <c r="L102">
        <v>1</v>
      </c>
      <c r="M102">
        <v>1</v>
      </c>
      <c r="N102">
        <v>1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3</v>
      </c>
      <c r="AH102">
        <v>2</v>
      </c>
      <c r="AI102">
        <v>4</v>
      </c>
      <c r="AJ102">
        <v>1</v>
      </c>
      <c r="AK102">
        <v>1</v>
      </c>
      <c r="AL102">
        <v>1</v>
      </c>
      <c r="AM102">
        <v>4</v>
      </c>
      <c r="AN102">
        <v>4</v>
      </c>
      <c r="AO102">
        <v>4</v>
      </c>
      <c r="AP102">
        <v>4</v>
      </c>
      <c r="AQ102">
        <v>2</v>
      </c>
      <c r="AR102">
        <v>3</v>
      </c>
      <c r="AS102">
        <v>4</v>
      </c>
      <c r="AT102">
        <v>1</v>
      </c>
      <c r="AU102">
        <v>1</v>
      </c>
      <c r="AV102">
        <v>3</v>
      </c>
      <c r="AW102">
        <v>4</v>
      </c>
      <c r="AX102">
        <v>3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1</v>
      </c>
      <c r="BE102" t="s">
        <v>723</v>
      </c>
    </row>
    <row r="103" spans="1:57" x14ac:dyDescent="0.3">
      <c r="A103" t="s">
        <v>724</v>
      </c>
      <c r="B103" t="s">
        <v>725</v>
      </c>
      <c r="C103" t="s">
        <v>726</v>
      </c>
      <c r="D103" t="s">
        <v>727</v>
      </c>
      <c r="E103" t="s">
        <v>728</v>
      </c>
      <c r="F103" t="s">
        <v>143</v>
      </c>
      <c r="G103" t="s">
        <v>136</v>
      </c>
      <c r="H103" t="s">
        <v>126</v>
      </c>
      <c r="I103" t="s">
        <v>221</v>
      </c>
      <c r="J103" t="s">
        <v>128</v>
      </c>
      <c r="K103">
        <v>1</v>
      </c>
      <c r="L103">
        <v>3</v>
      </c>
      <c r="M103">
        <v>3</v>
      </c>
      <c r="N103">
        <v>3</v>
      </c>
      <c r="O103">
        <v>3</v>
      </c>
      <c r="P103">
        <v>1</v>
      </c>
      <c r="Q103">
        <v>1</v>
      </c>
      <c r="R103">
        <v>1</v>
      </c>
      <c r="S103">
        <v>3</v>
      </c>
      <c r="T103">
        <v>3</v>
      </c>
      <c r="U103">
        <v>3</v>
      </c>
      <c r="V103">
        <v>1</v>
      </c>
      <c r="W103">
        <v>2</v>
      </c>
      <c r="X103">
        <v>3</v>
      </c>
      <c r="Y103">
        <v>2</v>
      </c>
      <c r="Z103">
        <v>3</v>
      </c>
      <c r="AA103">
        <v>1</v>
      </c>
      <c r="AB103">
        <v>1</v>
      </c>
      <c r="AC103">
        <v>3</v>
      </c>
      <c r="AD103">
        <v>1</v>
      </c>
      <c r="AE103">
        <v>1</v>
      </c>
      <c r="AF103">
        <v>1</v>
      </c>
      <c r="AG103">
        <v>3</v>
      </c>
      <c r="AH103">
        <v>3</v>
      </c>
      <c r="AI103">
        <v>3</v>
      </c>
      <c r="AJ103">
        <v>3</v>
      </c>
      <c r="AK103">
        <v>3</v>
      </c>
      <c r="AL103">
        <v>1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v>3</v>
      </c>
      <c r="AS103">
        <v>1</v>
      </c>
      <c r="AT103">
        <v>3</v>
      </c>
      <c r="AU103">
        <v>3</v>
      </c>
      <c r="AV103">
        <v>1</v>
      </c>
      <c r="AW103">
        <v>1</v>
      </c>
      <c r="AX103">
        <v>1</v>
      </c>
      <c r="AY103">
        <v>1</v>
      </c>
      <c r="AZ103">
        <v>3</v>
      </c>
      <c r="BA103">
        <v>3</v>
      </c>
      <c r="BB103">
        <v>2</v>
      </c>
      <c r="BC103">
        <v>1</v>
      </c>
      <c r="BD103">
        <v>3</v>
      </c>
      <c r="BE103" t="s">
        <v>729</v>
      </c>
    </row>
    <row r="104" spans="1:57" x14ac:dyDescent="0.3">
      <c r="A104" t="s">
        <v>730</v>
      </c>
      <c r="B104" t="s">
        <v>731</v>
      </c>
      <c r="C104" t="s">
        <v>225</v>
      </c>
      <c r="D104" t="s">
        <v>732</v>
      </c>
      <c r="E104" t="s">
        <v>733</v>
      </c>
      <c r="F104" t="s">
        <v>199</v>
      </c>
      <c r="G104" t="s">
        <v>153</v>
      </c>
      <c r="H104" t="s">
        <v>126</v>
      </c>
      <c r="I104" t="s">
        <v>146</v>
      </c>
      <c r="J104" t="s">
        <v>128</v>
      </c>
      <c r="K104">
        <v>1</v>
      </c>
      <c r="L104">
        <v>1</v>
      </c>
      <c r="M104">
        <v>3</v>
      </c>
      <c r="N104">
        <v>3</v>
      </c>
      <c r="O104">
        <v>3</v>
      </c>
      <c r="P104">
        <v>3</v>
      </c>
      <c r="Q104">
        <v>1</v>
      </c>
      <c r="R104">
        <v>1</v>
      </c>
      <c r="S104">
        <v>3</v>
      </c>
      <c r="T104">
        <v>3</v>
      </c>
      <c r="U104">
        <v>2</v>
      </c>
      <c r="V104">
        <v>1</v>
      </c>
      <c r="W104">
        <v>1</v>
      </c>
      <c r="X104">
        <v>2</v>
      </c>
      <c r="Y104">
        <v>1</v>
      </c>
      <c r="Z104">
        <v>3</v>
      </c>
      <c r="AA104">
        <v>3</v>
      </c>
      <c r="AB104">
        <v>1</v>
      </c>
      <c r="AC104">
        <v>1</v>
      </c>
      <c r="AD104">
        <v>3</v>
      </c>
      <c r="AE104">
        <v>2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1</v>
      </c>
      <c r="AL104">
        <v>3</v>
      </c>
      <c r="AM104">
        <v>3</v>
      </c>
      <c r="AN104">
        <v>3</v>
      </c>
      <c r="AO104">
        <v>3</v>
      </c>
      <c r="AP104">
        <v>1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1</v>
      </c>
      <c r="AX104">
        <v>3</v>
      </c>
      <c r="AY104">
        <v>3</v>
      </c>
      <c r="AZ104">
        <v>3</v>
      </c>
      <c r="BA104">
        <v>3</v>
      </c>
      <c r="BB104">
        <v>2</v>
      </c>
      <c r="BC104">
        <v>3</v>
      </c>
      <c r="BD104">
        <v>3</v>
      </c>
      <c r="BE104" t="s">
        <v>734</v>
      </c>
    </row>
    <row r="105" spans="1:57" x14ac:dyDescent="0.3">
      <c r="A105" t="s">
        <v>735</v>
      </c>
      <c r="B105" t="s">
        <v>736</v>
      </c>
      <c r="C105" t="s">
        <v>196</v>
      </c>
      <c r="D105" t="s">
        <v>737</v>
      </c>
      <c r="E105" t="s">
        <v>738</v>
      </c>
      <c r="F105" t="s">
        <v>161</v>
      </c>
      <c r="G105" t="s">
        <v>153</v>
      </c>
      <c r="H105" t="s">
        <v>145</v>
      </c>
      <c r="I105" t="s">
        <v>146</v>
      </c>
      <c r="J105" t="s">
        <v>184</v>
      </c>
      <c r="K105">
        <v>1</v>
      </c>
      <c r="L105">
        <v>3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1</v>
      </c>
      <c r="V105">
        <v>1</v>
      </c>
      <c r="W105">
        <v>1</v>
      </c>
      <c r="X105">
        <v>3</v>
      </c>
      <c r="Y105">
        <v>3</v>
      </c>
      <c r="Z105">
        <v>3</v>
      </c>
      <c r="AA105">
        <v>3</v>
      </c>
      <c r="AB105">
        <v>1</v>
      </c>
      <c r="AC105">
        <v>3</v>
      </c>
      <c r="AD105">
        <v>3</v>
      </c>
      <c r="AE105">
        <v>3</v>
      </c>
      <c r="AF105">
        <v>3</v>
      </c>
      <c r="AG105">
        <v>3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3</v>
      </c>
      <c r="BB105">
        <v>1</v>
      </c>
      <c r="BC105">
        <v>3</v>
      </c>
      <c r="BD105">
        <v>3</v>
      </c>
      <c r="BE105" t="s">
        <v>739</v>
      </c>
    </row>
    <row r="106" spans="1:57" x14ac:dyDescent="0.3">
      <c r="A106" t="s">
        <v>740</v>
      </c>
      <c r="B106" t="s">
        <v>741</v>
      </c>
      <c r="C106" t="s">
        <v>591</v>
      </c>
      <c r="D106" t="s">
        <v>742</v>
      </c>
      <c r="E106" t="s">
        <v>743</v>
      </c>
      <c r="F106" t="s">
        <v>183</v>
      </c>
      <c r="G106" t="s">
        <v>136</v>
      </c>
      <c r="H106" t="s">
        <v>514</v>
      </c>
      <c r="I106" t="s">
        <v>127</v>
      </c>
      <c r="J106" t="s">
        <v>128</v>
      </c>
      <c r="K106">
        <v>4</v>
      </c>
      <c r="L106">
        <v>4</v>
      </c>
      <c r="M106">
        <v>4</v>
      </c>
      <c r="N106">
        <v>4</v>
      </c>
      <c r="O106">
        <v>1</v>
      </c>
      <c r="P106">
        <v>1</v>
      </c>
      <c r="Q106">
        <v>1</v>
      </c>
      <c r="R106">
        <v>4</v>
      </c>
      <c r="S106">
        <v>4</v>
      </c>
      <c r="T106">
        <v>1</v>
      </c>
      <c r="U106">
        <v>1</v>
      </c>
      <c r="V106">
        <v>1</v>
      </c>
      <c r="W106">
        <v>1</v>
      </c>
      <c r="X106">
        <v>2</v>
      </c>
      <c r="Y106">
        <v>4</v>
      </c>
      <c r="Z106">
        <v>4</v>
      </c>
      <c r="AA106">
        <v>4</v>
      </c>
      <c r="AB106">
        <v>4</v>
      </c>
      <c r="AC106">
        <v>3</v>
      </c>
      <c r="AD106">
        <v>3</v>
      </c>
      <c r="AE106">
        <v>3</v>
      </c>
      <c r="AF106">
        <v>3</v>
      </c>
      <c r="AG106">
        <v>4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1</v>
      </c>
      <c r="AR106">
        <v>1</v>
      </c>
      <c r="AS106">
        <v>3</v>
      </c>
      <c r="AT106">
        <v>3</v>
      </c>
      <c r="AU106">
        <v>1</v>
      </c>
      <c r="AV106">
        <v>4</v>
      </c>
      <c r="AW106">
        <v>4</v>
      </c>
      <c r="AX106">
        <v>4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 t="s">
        <v>744</v>
      </c>
    </row>
    <row r="107" spans="1:57" x14ac:dyDescent="0.3">
      <c r="A107" t="s">
        <v>745</v>
      </c>
      <c r="B107" t="s">
        <v>746</v>
      </c>
      <c r="C107" t="s">
        <v>150</v>
      </c>
      <c r="D107" t="s">
        <v>747</v>
      </c>
      <c r="E107" t="s">
        <v>748</v>
      </c>
      <c r="F107" t="s">
        <v>242</v>
      </c>
      <c r="G107" t="s">
        <v>136</v>
      </c>
      <c r="H107" t="s">
        <v>145</v>
      </c>
      <c r="I107" t="s">
        <v>146</v>
      </c>
      <c r="J107" t="s">
        <v>128</v>
      </c>
      <c r="K107">
        <v>1</v>
      </c>
      <c r="L107">
        <v>3</v>
      </c>
      <c r="M107">
        <v>4</v>
      </c>
      <c r="N107">
        <v>4</v>
      </c>
      <c r="O107">
        <v>1</v>
      </c>
      <c r="P107">
        <v>2</v>
      </c>
      <c r="Q107">
        <v>2</v>
      </c>
      <c r="R107">
        <v>4</v>
      </c>
      <c r="S107">
        <v>4</v>
      </c>
      <c r="T107">
        <v>1</v>
      </c>
      <c r="U107">
        <v>1</v>
      </c>
      <c r="V107">
        <v>1</v>
      </c>
      <c r="W107">
        <v>1</v>
      </c>
      <c r="X107">
        <v>4</v>
      </c>
      <c r="Y107">
        <v>4</v>
      </c>
      <c r="Z107">
        <v>4</v>
      </c>
      <c r="AA107">
        <v>4</v>
      </c>
      <c r="AB107">
        <v>1</v>
      </c>
      <c r="AC107">
        <v>3</v>
      </c>
      <c r="AD107">
        <v>3</v>
      </c>
      <c r="AE107">
        <v>3</v>
      </c>
      <c r="AF107">
        <v>3</v>
      </c>
      <c r="AG107">
        <v>3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3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 t="s">
        <v>749</v>
      </c>
    </row>
    <row r="108" spans="1:57" x14ac:dyDescent="0.3">
      <c r="A108" t="s">
        <v>750</v>
      </c>
      <c r="B108" t="s">
        <v>751</v>
      </c>
      <c r="C108" t="s">
        <v>225</v>
      </c>
      <c r="D108" t="s">
        <v>752</v>
      </c>
      <c r="E108" t="s">
        <v>753</v>
      </c>
      <c r="F108" t="s">
        <v>206</v>
      </c>
      <c r="G108" t="s">
        <v>153</v>
      </c>
      <c r="H108" t="s">
        <v>272</v>
      </c>
      <c r="I108" t="s">
        <v>146</v>
      </c>
      <c r="J108" t="s">
        <v>265</v>
      </c>
      <c r="K108">
        <v>1</v>
      </c>
      <c r="L108">
        <v>1</v>
      </c>
      <c r="M108">
        <v>1</v>
      </c>
      <c r="N108">
        <v>1</v>
      </c>
      <c r="O108">
        <v>4</v>
      </c>
      <c r="P108">
        <v>3</v>
      </c>
      <c r="Q108">
        <v>1</v>
      </c>
      <c r="R108">
        <v>1</v>
      </c>
      <c r="S108">
        <v>4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3</v>
      </c>
      <c r="AC108">
        <v>1</v>
      </c>
      <c r="AD108">
        <v>1</v>
      </c>
      <c r="AE108">
        <v>1</v>
      </c>
      <c r="AF108">
        <v>3</v>
      </c>
      <c r="AG108">
        <v>4</v>
      </c>
      <c r="AH108">
        <v>4</v>
      </c>
      <c r="AI108">
        <v>1</v>
      </c>
      <c r="AJ108">
        <v>1</v>
      </c>
      <c r="AK108">
        <v>1</v>
      </c>
      <c r="AL108">
        <v>4</v>
      </c>
      <c r="AM108">
        <v>4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3</v>
      </c>
      <c r="AW108">
        <v>2</v>
      </c>
      <c r="AX108">
        <v>1</v>
      </c>
      <c r="AY108">
        <v>1</v>
      </c>
      <c r="AZ108">
        <v>4</v>
      </c>
      <c r="BA108">
        <v>3</v>
      </c>
      <c r="BB108">
        <v>1</v>
      </c>
      <c r="BC108">
        <v>1</v>
      </c>
      <c r="BD108">
        <v>1</v>
      </c>
      <c r="BE108" t="s">
        <v>754</v>
      </c>
    </row>
    <row r="109" spans="1:57" x14ac:dyDescent="0.3">
      <c r="A109" t="s">
        <v>755</v>
      </c>
      <c r="B109" t="s">
        <v>756</v>
      </c>
      <c r="C109" t="s">
        <v>132</v>
      </c>
      <c r="D109" t="s">
        <v>757</v>
      </c>
      <c r="E109" t="s">
        <v>758</v>
      </c>
      <c r="F109" t="s">
        <v>242</v>
      </c>
      <c r="G109" t="s">
        <v>136</v>
      </c>
      <c r="H109" t="s">
        <v>382</v>
      </c>
      <c r="I109" t="s">
        <v>235</v>
      </c>
      <c r="J109" t="s">
        <v>128</v>
      </c>
      <c r="K109">
        <v>4</v>
      </c>
      <c r="L109">
        <v>3</v>
      </c>
      <c r="M109">
        <v>3</v>
      </c>
      <c r="N109">
        <v>3</v>
      </c>
      <c r="O109">
        <v>2</v>
      </c>
      <c r="P109">
        <v>3</v>
      </c>
      <c r="Q109">
        <v>3</v>
      </c>
      <c r="R109">
        <v>3</v>
      </c>
      <c r="S109">
        <v>4</v>
      </c>
      <c r="T109">
        <v>2</v>
      </c>
      <c r="U109">
        <v>2</v>
      </c>
      <c r="V109">
        <v>2</v>
      </c>
      <c r="W109">
        <v>2</v>
      </c>
      <c r="X109">
        <v>4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3</v>
      </c>
      <c r="AE109">
        <v>3</v>
      </c>
      <c r="AF109">
        <v>3</v>
      </c>
      <c r="AG109">
        <v>4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4</v>
      </c>
      <c r="AN109">
        <v>4</v>
      </c>
      <c r="AO109">
        <v>4</v>
      </c>
      <c r="AP109">
        <v>3</v>
      </c>
      <c r="AQ109">
        <v>4</v>
      </c>
      <c r="AR109">
        <v>4</v>
      </c>
      <c r="AS109">
        <v>4</v>
      </c>
      <c r="AT109">
        <v>3</v>
      </c>
      <c r="AU109">
        <v>3</v>
      </c>
      <c r="AV109">
        <v>4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3</v>
      </c>
      <c r="BC109">
        <v>3</v>
      </c>
      <c r="BD109">
        <v>3</v>
      </c>
      <c r="BE109" t="s">
        <v>759</v>
      </c>
    </row>
    <row r="110" spans="1:57" x14ac:dyDescent="0.3">
      <c r="A110" t="s">
        <v>760</v>
      </c>
      <c r="B110" t="s">
        <v>761</v>
      </c>
      <c r="C110" t="s">
        <v>762</v>
      </c>
      <c r="D110" t="s">
        <v>763</v>
      </c>
      <c r="E110" t="s">
        <v>764</v>
      </c>
      <c r="F110" t="s">
        <v>353</v>
      </c>
      <c r="G110" t="s">
        <v>125</v>
      </c>
      <c r="H110" t="s">
        <v>126</v>
      </c>
      <c r="I110" t="s">
        <v>127</v>
      </c>
      <c r="J110" t="s">
        <v>128</v>
      </c>
      <c r="K110">
        <v>1</v>
      </c>
      <c r="L110">
        <v>1</v>
      </c>
      <c r="M110">
        <v>1</v>
      </c>
      <c r="N110">
        <v>1</v>
      </c>
      <c r="O110">
        <v>4</v>
      </c>
      <c r="P110">
        <v>3</v>
      </c>
      <c r="Q110">
        <v>1</v>
      </c>
      <c r="R110">
        <v>4</v>
      </c>
      <c r="S110">
        <v>4</v>
      </c>
      <c r="T110">
        <v>1</v>
      </c>
      <c r="U110">
        <v>4</v>
      </c>
      <c r="V110">
        <v>1</v>
      </c>
      <c r="W110">
        <v>1</v>
      </c>
      <c r="X110">
        <v>4</v>
      </c>
      <c r="Y110">
        <v>4</v>
      </c>
      <c r="Z110">
        <v>4</v>
      </c>
      <c r="AA110">
        <v>3</v>
      </c>
      <c r="AB110">
        <v>3</v>
      </c>
      <c r="AC110">
        <v>2</v>
      </c>
      <c r="AD110">
        <v>1</v>
      </c>
      <c r="AE110">
        <v>1</v>
      </c>
      <c r="AF110">
        <v>4</v>
      </c>
      <c r="AG110">
        <v>4</v>
      </c>
      <c r="AH110">
        <v>4</v>
      </c>
      <c r="AI110">
        <v>4</v>
      </c>
      <c r="AJ110">
        <v>1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1</v>
      </c>
      <c r="AR110">
        <v>4</v>
      </c>
      <c r="AS110">
        <v>4</v>
      </c>
      <c r="AT110">
        <v>1</v>
      </c>
      <c r="AU110">
        <v>1</v>
      </c>
      <c r="AV110">
        <v>1</v>
      </c>
      <c r="AW110">
        <v>1</v>
      </c>
      <c r="AX110">
        <v>2</v>
      </c>
      <c r="AY110">
        <v>1</v>
      </c>
      <c r="AZ110">
        <v>4</v>
      </c>
      <c r="BA110">
        <v>1</v>
      </c>
      <c r="BB110">
        <v>1</v>
      </c>
      <c r="BC110">
        <v>1</v>
      </c>
      <c r="BD110">
        <v>4</v>
      </c>
      <c r="BE110" t="s">
        <v>765</v>
      </c>
    </row>
    <row r="111" spans="1:57" x14ac:dyDescent="0.3">
      <c r="A111" t="s">
        <v>766</v>
      </c>
      <c r="B111" t="s">
        <v>767</v>
      </c>
      <c r="C111" t="s">
        <v>350</v>
      </c>
      <c r="D111" t="s">
        <v>768</v>
      </c>
      <c r="E111" t="s">
        <v>769</v>
      </c>
      <c r="F111" t="s">
        <v>353</v>
      </c>
      <c r="G111" t="s">
        <v>153</v>
      </c>
      <c r="H111" t="s">
        <v>126</v>
      </c>
      <c r="I111" t="s">
        <v>146</v>
      </c>
      <c r="J111" t="s">
        <v>128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4</v>
      </c>
      <c r="T111">
        <v>1</v>
      </c>
      <c r="U111">
        <v>1</v>
      </c>
      <c r="V111">
        <v>4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4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 t="s">
        <v>770</v>
      </c>
    </row>
    <row r="112" spans="1:57" x14ac:dyDescent="0.3">
      <c r="A112" t="s">
        <v>771</v>
      </c>
      <c r="B112" t="s">
        <v>772</v>
      </c>
      <c r="C112" t="s">
        <v>773</v>
      </c>
      <c r="D112" t="s">
        <v>774</v>
      </c>
      <c r="E112" t="s">
        <v>775</v>
      </c>
      <c r="F112" t="s">
        <v>206</v>
      </c>
      <c r="G112" t="s">
        <v>153</v>
      </c>
      <c r="H112" t="s">
        <v>776</v>
      </c>
      <c r="I112" t="s">
        <v>146</v>
      </c>
      <c r="J112" t="s">
        <v>128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2</v>
      </c>
      <c r="Q112">
        <v>4</v>
      </c>
      <c r="R112">
        <v>1</v>
      </c>
      <c r="S112">
        <v>4</v>
      </c>
      <c r="T112">
        <v>4</v>
      </c>
      <c r="U112">
        <v>4</v>
      </c>
      <c r="V112">
        <v>1</v>
      </c>
      <c r="W112">
        <v>1</v>
      </c>
      <c r="X112">
        <v>4</v>
      </c>
      <c r="Y112">
        <v>1</v>
      </c>
      <c r="Z112">
        <v>4</v>
      </c>
      <c r="AA112">
        <v>4</v>
      </c>
      <c r="AB112">
        <v>2</v>
      </c>
      <c r="AC112">
        <v>2</v>
      </c>
      <c r="AD112">
        <v>4</v>
      </c>
      <c r="AE112">
        <v>4</v>
      </c>
      <c r="AF112">
        <v>4</v>
      </c>
      <c r="AG112">
        <v>4</v>
      </c>
      <c r="AH112">
        <v>2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4</v>
      </c>
      <c r="AQ112">
        <v>1</v>
      </c>
      <c r="AR112">
        <v>3</v>
      </c>
      <c r="AS112">
        <v>2</v>
      </c>
      <c r="AT112">
        <v>4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4</v>
      </c>
      <c r="BA112">
        <v>4</v>
      </c>
      <c r="BB112">
        <v>4</v>
      </c>
      <c r="BC112">
        <v>2</v>
      </c>
      <c r="BD112">
        <v>4</v>
      </c>
      <c r="BE112" t="s">
        <v>777</v>
      </c>
    </row>
    <row r="113" spans="1:57" x14ac:dyDescent="0.3">
      <c r="A113" t="s">
        <v>778</v>
      </c>
      <c r="B113" t="s">
        <v>779</v>
      </c>
      <c r="C113" t="s">
        <v>720</v>
      </c>
      <c r="D113" t="s">
        <v>780</v>
      </c>
      <c r="E113" t="s">
        <v>781</v>
      </c>
      <c r="F113" t="s">
        <v>353</v>
      </c>
      <c r="G113" t="s">
        <v>153</v>
      </c>
      <c r="H113" t="s">
        <v>126</v>
      </c>
      <c r="I113" t="s">
        <v>235</v>
      </c>
      <c r="J113" t="s">
        <v>128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4</v>
      </c>
      <c r="T113">
        <v>4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 t="s">
        <v>782</v>
      </c>
    </row>
    <row r="114" spans="1:57" x14ac:dyDescent="0.3">
      <c r="A114" t="s">
        <v>783</v>
      </c>
      <c r="B114" t="s">
        <v>784</v>
      </c>
      <c r="C114" t="s">
        <v>150</v>
      </c>
      <c r="D114" t="s">
        <v>785</v>
      </c>
      <c r="E114" t="s">
        <v>786</v>
      </c>
      <c r="F114" t="s">
        <v>242</v>
      </c>
      <c r="G114" t="s">
        <v>136</v>
      </c>
      <c r="H114" t="s">
        <v>145</v>
      </c>
      <c r="I114" t="s">
        <v>146</v>
      </c>
      <c r="J114" t="s">
        <v>128</v>
      </c>
      <c r="K114">
        <v>2</v>
      </c>
      <c r="L114">
        <v>3</v>
      </c>
      <c r="M114">
        <v>3</v>
      </c>
      <c r="N114">
        <v>3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2</v>
      </c>
      <c r="W114">
        <v>2</v>
      </c>
      <c r="X114">
        <v>3</v>
      </c>
      <c r="Y114">
        <v>3</v>
      </c>
      <c r="Z114">
        <v>2</v>
      </c>
      <c r="AA114">
        <v>3</v>
      </c>
      <c r="AB114">
        <v>2</v>
      </c>
      <c r="AC114">
        <v>3</v>
      </c>
      <c r="AD114">
        <v>3</v>
      </c>
      <c r="AE114">
        <v>3</v>
      </c>
      <c r="AF114">
        <v>2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3</v>
      </c>
      <c r="AQ114">
        <v>3</v>
      </c>
      <c r="AR114">
        <v>3</v>
      </c>
      <c r="AS114">
        <v>3</v>
      </c>
      <c r="AT114">
        <v>3</v>
      </c>
      <c r="AU114">
        <v>3</v>
      </c>
      <c r="AV114">
        <v>4</v>
      </c>
      <c r="AW114">
        <v>3</v>
      </c>
      <c r="AX114">
        <v>3</v>
      </c>
      <c r="AY114">
        <v>3</v>
      </c>
      <c r="AZ114">
        <v>3</v>
      </c>
      <c r="BA114">
        <v>4</v>
      </c>
      <c r="BB114">
        <v>3</v>
      </c>
      <c r="BC114">
        <v>3</v>
      </c>
      <c r="BD114">
        <v>3</v>
      </c>
      <c r="BE114" t="s">
        <v>787</v>
      </c>
    </row>
    <row r="115" spans="1:57" x14ac:dyDescent="0.3">
      <c r="A115" t="s">
        <v>788</v>
      </c>
      <c r="B115" t="s">
        <v>789</v>
      </c>
      <c r="C115" t="s">
        <v>196</v>
      </c>
      <c r="D115" t="s">
        <v>790</v>
      </c>
      <c r="E115" t="s">
        <v>791</v>
      </c>
      <c r="F115" t="s">
        <v>199</v>
      </c>
      <c r="G115" t="s">
        <v>153</v>
      </c>
      <c r="H115" t="s">
        <v>145</v>
      </c>
      <c r="I115" t="s">
        <v>146</v>
      </c>
      <c r="J115" t="s">
        <v>184</v>
      </c>
      <c r="K115">
        <v>1</v>
      </c>
      <c r="L115">
        <v>1</v>
      </c>
      <c r="M115">
        <v>1</v>
      </c>
      <c r="N115">
        <v>1</v>
      </c>
      <c r="O115">
        <v>4</v>
      </c>
      <c r="P115">
        <v>3</v>
      </c>
      <c r="Q115">
        <v>1</v>
      </c>
      <c r="R115">
        <v>3</v>
      </c>
      <c r="S115">
        <v>4</v>
      </c>
      <c r="T115">
        <v>4</v>
      </c>
      <c r="U115">
        <v>1</v>
      </c>
      <c r="V115">
        <v>1</v>
      </c>
      <c r="W115">
        <v>1</v>
      </c>
      <c r="X115">
        <v>4</v>
      </c>
      <c r="Y115">
        <v>4</v>
      </c>
      <c r="Z115">
        <v>4</v>
      </c>
      <c r="AA115">
        <v>1</v>
      </c>
      <c r="AB115">
        <v>4</v>
      </c>
      <c r="AC115">
        <v>4</v>
      </c>
      <c r="AD115">
        <v>3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1</v>
      </c>
      <c r="AK115">
        <v>4</v>
      </c>
      <c r="AL115">
        <v>4</v>
      </c>
      <c r="AM115">
        <v>1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2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3</v>
      </c>
      <c r="BA115">
        <v>4</v>
      </c>
      <c r="BB115">
        <v>2</v>
      </c>
      <c r="BC115">
        <v>2</v>
      </c>
      <c r="BD115">
        <v>4</v>
      </c>
      <c r="BE115" t="s">
        <v>792</v>
      </c>
    </row>
    <row r="116" spans="1:57" x14ac:dyDescent="0.3">
      <c r="A116" t="s">
        <v>793</v>
      </c>
      <c r="B116" t="s">
        <v>794</v>
      </c>
      <c r="C116" t="s">
        <v>150</v>
      </c>
      <c r="D116" t="s">
        <v>795</v>
      </c>
      <c r="E116" t="s">
        <v>796</v>
      </c>
      <c r="F116" t="s">
        <v>124</v>
      </c>
      <c r="G116" t="s">
        <v>153</v>
      </c>
      <c r="H116" t="s">
        <v>126</v>
      </c>
      <c r="I116" t="s">
        <v>146</v>
      </c>
      <c r="J116" t="s">
        <v>184</v>
      </c>
      <c r="K116">
        <v>2</v>
      </c>
      <c r="L116">
        <v>2</v>
      </c>
      <c r="M116">
        <v>4</v>
      </c>
      <c r="N116">
        <v>4</v>
      </c>
      <c r="O116">
        <v>2</v>
      </c>
      <c r="P116">
        <v>2</v>
      </c>
      <c r="Q116">
        <v>2</v>
      </c>
      <c r="R116">
        <v>4</v>
      </c>
      <c r="S116">
        <v>4</v>
      </c>
      <c r="T116">
        <v>2</v>
      </c>
      <c r="U116">
        <v>2</v>
      </c>
      <c r="V116">
        <v>2</v>
      </c>
      <c r="W116">
        <v>2</v>
      </c>
      <c r="X116">
        <v>4</v>
      </c>
      <c r="Y116">
        <v>4</v>
      </c>
      <c r="Z116">
        <v>2</v>
      </c>
      <c r="AA116">
        <v>3</v>
      </c>
      <c r="AB116">
        <v>3</v>
      </c>
      <c r="AC116">
        <v>2</v>
      </c>
      <c r="AD116">
        <v>3</v>
      </c>
      <c r="AE116">
        <v>3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4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3</v>
      </c>
      <c r="BC116">
        <v>3</v>
      </c>
      <c r="BD116">
        <v>3</v>
      </c>
      <c r="BE116" t="s">
        <v>797</v>
      </c>
    </row>
    <row r="117" spans="1:57" x14ac:dyDescent="0.3">
      <c r="A117" t="s">
        <v>798</v>
      </c>
      <c r="B117" t="s">
        <v>799</v>
      </c>
      <c r="C117" t="s">
        <v>800</v>
      </c>
      <c r="D117" t="s">
        <v>801</v>
      </c>
      <c r="E117" t="s">
        <v>802</v>
      </c>
      <c r="F117" t="s">
        <v>191</v>
      </c>
      <c r="G117" t="s">
        <v>153</v>
      </c>
      <c r="H117" t="s">
        <v>145</v>
      </c>
      <c r="I117" t="s">
        <v>127</v>
      </c>
      <c r="J117" t="s">
        <v>128</v>
      </c>
      <c r="K117">
        <v>2</v>
      </c>
      <c r="L117">
        <v>2</v>
      </c>
      <c r="M117">
        <v>4</v>
      </c>
      <c r="N117">
        <v>4</v>
      </c>
      <c r="O117">
        <v>2</v>
      </c>
      <c r="P117">
        <v>2</v>
      </c>
      <c r="Q117">
        <v>2</v>
      </c>
      <c r="R117">
        <v>4</v>
      </c>
      <c r="S117">
        <v>4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4</v>
      </c>
      <c r="Z117">
        <v>3</v>
      </c>
      <c r="AA117">
        <v>3</v>
      </c>
      <c r="AB117">
        <v>3</v>
      </c>
      <c r="AC117">
        <v>2</v>
      </c>
      <c r="AD117">
        <v>3</v>
      </c>
      <c r="AE117">
        <v>3</v>
      </c>
      <c r="AF117">
        <v>3</v>
      </c>
      <c r="AG117">
        <v>4</v>
      </c>
      <c r="AH117">
        <v>3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2</v>
      </c>
      <c r="AQ117">
        <v>2</v>
      </c>
      <c r="AR117">
        <v>3</v>
      </c>
      <c r="AS117">
        <v>2</v>
      </c>
      <c r="AT117">
        <v>3</v>
      </c>
      <c r="AU117">
        <v>3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3</v>
      </c>
      <c r="BB117">
        <v>3</v>
      </c>
      <c r="BC117">
        <v>3</v>
      </c>
      <c r="BD117">
        <v>3</v>
      </c>
      <c r="BE117" t="s">
        <v>803</v>
      </c>
    </row>
    <row r="118" spans="1:57" x14ac:dyDescent="0.3">
      <c r="A118" t="s">
        <v>804</v>
      </c>
      <c r="B118" t="s">
        <v>805</v>
      </c>
      <c r="C118" t="s">
        <v>150</v>
      </c>
      <c r="D118" t="s">
        <v>806</v>
      </c>
      <c r="E118" t="s">
        <v>807</v>
      </c>
      <c r="F118" t="s">
        <v>161</v>
      </c>
      <c r="G118" t="s">
        <v>153</v>
      </c>
      <c r="H118" t="s">
        <v>145</v>
      </c>
      <c r="I118" t="s">
        <v>146</v>
      </c>
      <c r="J118" t="s">
        <v>128</v>
      </c>
      <c r="K118">
        <v>4</v>
      </c>
      <c r="L118">
        <v>4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 t="s">
        <v>808</v>
      </c>
    </row>
    <row r="119" spans="1:57" x14ac:dyDescent="0.3">
      <c r="A119" t="s">
        <v>809</v>
      </c>
      <c r="B119" t="s">
        <v>810</v>
      </c>
      <c r="C119" t="s">
        <v>609</v>
      </c>
      <c r="D119" t="s">
        <v>811</v>
      </c>
      <c r="E119" t="s">
        <v>812</v>
      </c>
      <c r="F119" t="s">
        <v>199</v>
      </c>
      <c r="G119" t="s">
        <v>153</v>
      </c>
      <c r="H119" t="s">
        <v>126</v>
      </c>
      <c r="I119" t="s">
        <v>146</v>
      </c>
      <c r="J119" t="s">
        <v>128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4</v>
      </c>
      <c r="Q119">
        <v>3</v>
      </c>
      <c r="R119">
        <v>1</v>
      </c>
      <c r="S119">
        <v>4</v>
      </c>
      <c r="T119">
        <v>4</v>
      </c>
      <c r="U119">
        <v>4</v>
      </c>
      <c r="V119">
        <v>1</v>
      </c>
      <c r="W119">
        <v>1</v>
      </c>
      <c r="X119">
        <v>1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1</v>
      </c>
      <c r="AL119">
        <v>1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3</v>
      </c>
      <c r="AW119">
        <v>3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 t="s">
        <v>813</v>
      </c>
    </row>
    <row r="120" spans="1:57" x14ac:dyDescent="0.3">
      <c r="A120" t="s">
        <v>814</v>
      </c>
      <c r="B120" t="s">
        <v>815</v>
      </c>
      <c r="C120" t="s">
        <v>150</v>
      </c>
      <c r="D120" t="s">
        <v>816</v>
      </c>
      <c r="E120" t="s">
        <v>817</v>
      </c>
      <c r="F120" t="s">
        <v>242</v>
      </c>
      <c r="G120" t="s">
        <v>136</v>
      </c>
      <c r="H120" t="s">
        <v>126</v>
      </c>
      <c r="I120" t="s">
        <v>146</v>
      </c>
      <c r="J120" t="s">
        <v>128</v>
      </c>
      <c r="K120">
        <v>2</v>
      </c>
      <c r="L120">
        <v>2</v>
      </c>
      <c r="M120">
        <v>4</v>
      </c>
      <c r="N120">
        <v>4</v>
      </c>
      <c r="O120">
        <v>2</v>
      </c>
      <c r="P120">
        <v>2</v>
      </c>
      <c r="Q120">
        <v>2</v>
      </c>
      <c r="R120">
        <v>2</v>
      </c>
      <c r="S120">
        <v>4</v>
      </c>
      <c r="T120">
        <v>2</v>
      </c>
      <c r="U120">
        <v>2</v>
      </c>
      <c r="V120">
        <v>2</v>
      </c>
      <c r="W120">
        <v>2</v>
      </c>
      <c r="X120">
        <v>4</v>
      </c>
      <c r="Y120">
        <v>2</v>
      </c>
      <c r="Z120">
        <v>2</v>
      </c>
      <c r="AA120">
        <v>4</v>
      </c>
      <c r="AB120">
        <v>2</v>
      </c>
      <c r="AC120">
        <v>2</v>
      </c>
      <c r="AD120">
        <v>2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3</v>
      </c>
      <c r="AR120">
        <v>2</v>
      </c>
      <c r="AS120">
        <v>2</v>
      </c>
      <c r="AT120">
        <v>2</v>
      </c>
      <c r="AU120">
        <v>2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 t="s">
        <v>818</v>
      </c>
    </row>
    <row r="121" spans="1:57" x14ac:dyDescent="0.3">
      <c r="A121" t="s">
        <v>819</v>
      </c>
      <c r="B121" t="s">
        <v>820</v>
      </c>
      <c r="C121" t="s">
        <v>821</v>
      </c>
      <c r="D121" t="s">
        <v>822</v>
      </c>
      <c r="E121" t="s">
        <v>823</v>
      </c>
      <c r="F121" t="s">
        <v>242</v>
      </c>
      <c r="G121" t="s">
        <v>125</v>
      </c>
      <c r="H121" t="s">
        <v>126</v>
      </c>
      <c r="I121" t="s">
        <v>235</v>
      </c>
      <c r="J121" t="s">
        <v>265</v>
      </c>
      <c r="K121">
        <v>4</v>
      </c>
      <c r="L121">
        <v>4</v>
      </c>
      <c r="M121">
        <v>4</v>
      </c>
      <c r="N121">
        <v>1</v>
      </c>
      <c r="O121">
        <v>4</v>
      </c>
      <c r="P121">
        <v>4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W121">
        <v>1</v>
      </c>
      <c r="X121">
        <v>1</v>
      </c>
      <c r="Y121">
        <v>4</v>
      </c>
      <c r="Z121">
        <v>1</v>
      </c>
      <c r="AA121">
        <v>1</v>
      </c>
      <c r="AB121">
        <v>1</v>
      </c>
      <c r="AC121">
        <v>4</v>
      </c>
      <c r="AD121">
        <v>4</v>
      </c>
      <c r="AE121">
        <v>4</v>
      </c>
      <c r="AF121">
        <v>2</v>
      </c>
      <c r="AG121">
        <v>4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3</v>
      </c>
      <c r="AW121">
        <v>3</v>
      </c>
      <c r="AX121">
        <v>4</v>
      </c>
      <c r="AY121">
        <v>4</v>
      </c>
      <c r="AZ121">
        <v>4</v>
      </c>
      <c r="BA121">
        <v>4</v>
      </c>
      <c r="BB121">
        <v>4</v>
      </c>
      <c r="BC121">
        <v>4</v>
      </c>
      <c r="BD121">
        <v>4</v>
      </c>
      <c r="BE121" t="s">
        <v>824</v>
      </c>
    </row>
    <row r="122" spans="1:57" x14ac:dyDescent="0.3">
      <c r="A122" t="s">
        <v>825</v>
      </c>
      <c r="B122" t="s">
        <v>826</v>
      </c>
      <c r="C122" t="s">
        <v>655</v>
      </c>
      <c r="D122" t="s">
        <v>827</v>
      </c>
      <c r="E122" t="s">
        <v>828</v>
      </c>
      <c r="F122" t="s">
        <v>161</v>
      </c>
      <c r="G122" t="s">
        <v>153</v>
      </c>
      <c r="H122" t="s">
        <v>335</v>
      </c>
      <c r="I122" t="s">
        <v>127</v>
      </c>
      <c r="J122" t="s">
        <v>128</v>
      </c>
      <c r="K122">
        <v>4</v>
      </c>
      <c r="L122">
        <v>2</v>
      </c>
      <c r="M122">
        <v>4</v>
      </c>
      <c r="N122">
        <v>2</v>
      </c>
      <c r="O122">
        <v>2</v>
      </c>
      <c r="P122">
        <v>2</v>
      </c>
      <c r="Q122">
        <v>4</v>
      </c>
      <c r="R122">
        <v>2</v>
      </c>
      <c r="S122">
        <v>4</v>
      </c>
      <c r="T122">
        <v>1</v>
      </c>
      <c r="U122">
        <v>1</v>
      </c>
      <c r="V122">
        <v>1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2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3</v>
      </c>
      <c r="AT122">
        <v>3</v>
      </c>
      <c r="AU122">
        <v>3</v>
      </c>
      <c r="AV122">
        <v>4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 t="s">
        <v>829</v>
      </c>
    </row>
    <row r="123" spans="1:57" x14ac:dyDescent="0.3">
      <c r="A123" t="s">
        <v>830</v>
      </c>
      <c r="B123" t="s">
        <v>831</v>
      </c>
      <c r="C123" t="s">
        <v>225</v>
      </c>
      <c r="D123" t="s">
        <v>832</v>
      </c>
      <c r="E123" t="s">
        <v>833</v>
      </c>
      <c r="F123" t="s">
        <v>191</v>
      </c>
      <c r="G123" t="s">
        <v>153</v>
      </c>
      <c r="H123" t="s">
        <v>145</v>
      </c>
      <c r="I123" t="s">
        <v>146</v>
      </c>
      <c r="J123" t="s">
        <v>128</v>
      </c>
      <c r="K123">
        <v>1</v>
      </c>
      <c r="L123">
        <v>1</v>
      </c>
      <c r="M123">
        <v>3</v>
      </c>
      <c r="N123">
        <v>3</v>
      </c>
      <c r="O123">
        <v>3</v>
      </c>
      <c r="P123">
        <v>3</v>
      </c>
      <c r="Q123">
        <v>1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1</v>
      </c>
      <c r="AE123">
        <v>1</v>
      </c>
      <c r="AF123">
        <v>1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2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2</v>
      </c>
      <c r="BC123">
        <v>3</v>
      </c>
      <c r="BD123">
        <v>3</v>
      </c>
      <c r="BE123" t="s">
        <v>834</v>
      </c>
    </row>
    <row r="124" spans="1:57" x14ac:dyDescent="0.3">
      <c r="A124" t="s">
        <v>835</v>
      </c>
      <c r="B124" t="s">
        <v>836</v>
      </c>
      <c r="C124" t="s">
        <v>150</v>
      </c>
      <c r="D124" t="s">
        <v>837</v>
      </c>
      <c r="E124" t="s">
        <v>838</v>
      </c>
      <c r="F124" t="s">
        <v>447</v>
      </c>
      <c r="G124" t="s">
        <v>136</v>
      </c>
      <c r="H124" t="s">
        <v>126</v>
      </c>
      <c r="I124" t="s">
        <v>146</v>
      </c>
      <c r="J124" t="s">
        <v>265</v>
      </c>
      <c r="K124">
        <v>1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1</v>
      </c>
      <c r="S124">
        <v>4</v>
      </c>
      <c r="T124">
        <v>4</v>
      </c>
      <c r="U124">
        <v>4</v>
      </c>
      <c r="V124">
        <v>1</v>
      </c>
      <c r="W124">
        <v>4</v>
      </c>
      <c r="X124">
        <v>1</v>
      </c>
      <c r="Y124">
        <v>4</v>
      </c>
      <c r="Z124">
        <v>4</v>
      </c>
      <c r="AA124">
        <v>4</v>
      </c>
      <c r="AB124">
        <v>4</v>
      </c>
      <c r="AC124">
        <v>1</v>
      </c>
      <c r="AD124">
        <v>4</v>
      </c>
      <c r="AE124">
        <v>4</v>
      </c>
      <c r="AF124">
        <v>1</v>
      </c>
      <c r="AG124">
        <v>4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4</v>
      </c>
      <c r="AO124">
        <v>4</v>
      </c>
      <c r="AP124">
        <v>4</v>
      </c>
      <c r="AQ124">
        <v>4</v>
      </c>
      <c r="AR124">
        <v>1</v>
      </c>
      <c r="AS124">
        <v>1</v>
      </c>
      <c r="AT124">
        <v>1</v>
      </c>
      <c r="AU124">
        <v>4</v>
      </c>
      <c r="AV124">
        <v>4</v>
      </c>
      <c r="AW124">
        <v>4</v>
      </c>
      <c r="AX124">
        <v>4</v>
      </c>
      <c r="AY124">
        <v>4</v>
      </c>
      <c r="AZ124">
        <v>4</v>
      </c>
      <c r="BA124">
        <v>3</v>
      </c>
      <c r="BB124">
        <v>1</v>
      </c>
      <c r="BC124">
        <v>1</v>
      </c>
      <c r="BD124">
        <v>4</v>
      </c>
      <c r="BE124" t="s">
        <v>839</v>
      </c>
    </row>
    <row r="125" spans="1:57" x14ac:dyDescent="0.3">
      <c r="A125" t="s">
        <v>840</v>
      </c>
      <c r="B125" t="s">
        <v>841</v>
      </c>
      <c r="C125" t="s">
        <v>225</v>
      </c>
      <c r="D125" t="s">
        <v>842</v>
      </c>
      <c r="E125" t="s">
        <v>843</v>
      </c>
      <c r="F125" t="s">
        <v>161</v>
      </c>
      <c r="G125" t="s">
        <v>136</v>
      </c>
      <c r="H125" t="s">
        <v>126</v>
      </c>
      <c r="I125" t="s">
        <v>146</v>
      </c>
      <c r="J125" t="s">
        <v>184</v>
      </c>
      <c r="K125">
        <v>1</v>
      </c>
      <c r="L125">
        <v>3</v>
      </c>
      <c r="M125">
        <v>3</v>
      </c>
      <c r="N125">
        <v>3</v>
      </c>
      <c r="O125">
        <v>1</v>
      </c>
      <c r="P125">
        <v>3</v>
      </c>
      <c r="Q125">
        <v>1</v>
      </c>
      <c r="R125">
        <v>3</v>
      </c>
      <c r="S125">
        <v>3</v>
      </c>
      <c r="T125">
        <v>3</v>
      </c>
      <c r="U125">
        <v>3</v>
      </c>
      <c r="V125">
        <v>1</v>
      </c>
      <c r="W125">
        <v>1</v>
      </c>
      <c r="X125">
        <v>1</v>
      </c>
      <c r="Y125">
        <v>3</v>
      </c>
      <c r="Z125">
        <v>1</v>
      </c>
      <c r="AA125">
        <v>2</v>
      </c>
      <c r="AB125">
        <v>1</v>
      </c>
      <c r="AC125">
        <v>1</v>
      </c>
      <c r="AD125">
        <v>3</v>
      </c>
      <c r="AE125">
        <v>1</v>
      </c>
      <c r="AF125">
        <v>3</v>
      </c>
      <c r="AG125">
        <v>3</v>
      </c>
      <c r="AH125">
        <v>1</v>
      </c>
      <c r="AI125">
        <v>3</v>
      </c>
      <c r="AJ125">
        <v>2</v>
      </c>
      <c r="AK125">
        <v>1</v>
      </c>
      <c r="AL125">
        <v>3</v>
      </c>
      <c r="AM125">
        <v>1</v>
      </c>
      <c r="AN125">
        <v>3</v>
      </c>
      <c r="AO125">
        <v>3</v>
      </c>
      <c r="AP125">
        <v>1</v>
      </c>
      <c r="AQ125">
        <v>1</v>
      </c>
      <c r="AR125">
        <v>1</v>
      </c>
      <c r="AS125">
        <v>1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1</v>
      </c>
      <c r="AZ125">
        <v>3</v>
      </c>
      <c r="BA125">
        <v>2</v>
      </c>
      <c r="BB125">
        <v>1</v>
      </c>
      <c r="BC125">
        <v>1</v>
      </c>
      <c r="BD125">
        <v>1</v>
      </c>
      <c r="BE125" t="s">
        <v>840</v>
      </c>
    </row>
    <row r="126" spans="1:57" x14ac:dyDescent="0.3">
      <c r="A126" t="s">
        <v>844</v>
      </c>
      <c r="B126" t="s">
        <v>845</v>
      </c>
      <c r="C126" t="s">
        <v>225</v>
      </c>
      <c r="D126" t="s">
        <v>846</v>
      </c>
      <c r="E126" t="s">
        <v>847</v>
      </c>
      <c r="F126" t="s">
        <v>161</v>
      </c>
      <c r="G126" t="s">
        <v>136</v>
      </c>
      <c r="H126" t="s">
        <v>145</v>
      </c>
      <c r="I126" t="s">
        <v>146</v>
      </c>
      <c r="J126" t="s">
        <v>128</v>
      </c>
      <c r="K126">
        <v>3</v>
      </c>
      <c r="L126">
        <v>3</v>
      </c>
      <c r="M126">
        <v>4</v>
      </c>
      <c r="N126">
        <v>3</v>
      </c>
      <c r="O126">
        <v>3</v>
      </c>
      <c r="P126">
        <v>1</v>
      </c>
      <c r="Q126">
        <v>3</v>
      </c>
      <c r="R126">
        <v>2</v>
      </c>
      <c r="S126">
        <v>3</v>
      </c>
      <c r="T126">
        <v>3</v>
      </c>
      <c r="U126">
        <v>3</v>
      </c>
      <c r="V126">
        <v>1</v>
      </c>
      <c r="W126">
        <v>1</v>
      </c>
      <c r="X126">
        <v>3</v>
      </c>
      <c r="Y126">
        <v>1</v>
      </c>
      <c r="Z126">
        <v>3</v>
      </c>
      <c r="AA126">
        <v>2</v>
      </c>
      <c r="AB126">
        <v>1</v>
      </c>
      <c r="AC126">
        <v>3</v>
      </c>
      <c r="AD126">
        <v>3</v>
      </c>
      <c r="AE126">
        <v>3</v>
      </c>
      <c r="AF126">
        <v>1</v>
      </c>
      <c r="AG126">
        <v>3</v>
      </c>
      <c r="AH126">
        <v>1</v>
      </c>
      <c r="AI126">
        <v>3</v>
      </c>
      <c r="AJ126">
        <v>3</v>
      </c>
      <c r="AK126">
        <v>3</v>
      </c>
      <c r="AL126">
        <v>2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3</v>
      </c>
      <c r="BE126" t="s">
        <v>848</v>
      </c>
    </row>
    <row r="127" spans="1:57" x14ac:dyDescent="0.3">
      <c r="A127" t="s">
        <v>849</v>
      </c>
      <c r="B127" t="s">
        <v>850</v>
      </c>
      <c r="C127" t="s">
        <v>851</v>
      </c>
      <c r="D127" t="s">
        <v>852</v>
      </c>
      <c r="E127" t="s">
        <v>853</v>
      </c>
      <c r="F127" t="s">
        <v>161</v>
      </c>
      <c r="G127" t="s">
        <v>153</v>
      </c>
      <c r="H127" t="s">
        <v>145</v>
      </c>
      <c r="I127" t="s">
        <v>169</v>
      </c>
      <c r="J127" t="s">
        <v>128</v>
      </c>
      <c r="K127">
        <v>4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1</v>
      </c>
      <c r="S127">
        <v>4</v>
      </c>
      <c r="T127">
        <v>4</v>
      </c>
      <c r="U127">
        <v>4</v>
      </c>
      <c r="V127">
        <v>1</v>
      </c>
      <c r="W127">
        <v>1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4</v>
      </c>
      <c r="AQ127">
        <v>4</v>
      </c>
      <c r="AR127">
        <v>4</v>
      </c>
      <c r="AS127">
        <v>1</v>
      </c>
      <c r="AT127">
        <v>1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 t="s">
        <v>854</v>
      </c>
    </row>
    <row r="128" spans="1:57" x14ac:dyDescent="0.3">
      <c r="A128" t="s">
        <v>855</v>
      </c>
      <c r="B128" t="s">
        <v>856</v>
      </c>
      <c r="C128" t="s">
        <v>857</v>
      </c>
      <c r="D128" t="s">
        <v>858</v>
      </c>
      <c r="E128" t="s">
        <v>859</v>
      </c>
      <c r="F128" t="s">
        <v>183</v>
      </c>
      <c r="G128" t="s">
        <v>153</v>
      </c>
      <c r="H128" t="s">
        <v>145</v>
      </c>
      <c r="I128" t="s">
        <v>146</v>
      </c>
      <c r="J128" t="s">
        <v>128</v>
      </c>
      <c r="K128">
        <v>1</v>
      </c>
      <c r="L128">
        <v>1</v>
      </c>
      <c r="M128">
        <v>1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2</v>
      </c>
      <c r="U128">
        <v>2</v>
      </c>
      <c r="V128">
        <v>2</v>
      </c>
      <c r="W128">
        <v>2</v>
      </c>
      <c r="X128">
        <v>4</v>
      </c>
      <c r="Y128">
        <v>4</v>
      </c>
      <c r="Z128">
        <v>4</v>
      </c>
      <c r="AA128">
        <v>4</v>
      </c>
      <c r="AB128">
        <v>1</v>
      </c>
      <c r="AC128">
        <v>4</v>
      </c>
      <c r="AD128">
        <v>3</v>
      </c>
      <c r="AE128">
        <v>3</v>
      </c>
      <c r="AF128">
        <v>3</v>
      </c>
      <c r="AG128">
        <v>4</v>
      </c>
      <c r="AH128">
        <v>4</v>
      </c>
      <c r="AI128">
        <v>4</v>
      </c>
      <c r="AJ128">
        <v>4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3</v>
      </c>
      <c r="AY128">
        <v>3</v>
      </c>
      <c r="AZ128">
        <v>3</v>
      </c>
      <c r="BA128">
        <v>3</v>
      </c>
      <c r="BB128">
        <v>3</v>
      </c>
      <c r="BC128">
        <v>3</v>
      </c>
      <c r="BD128">
        <v>3</v>
      </c>
      <c r="BE128" t="s">
        <v>860</v>
      </c>
    </row>
    <row r="129" spans="1:57" x14ac:dyDescent="0.3">
      <c r="A129" t="s">
        <v>861</v>
      </c>
      <c r="B129" t="s">
        <v>862</v>
      </c>
      <c r="C129" t="s">
        <v>863</v>
      </c>
      <c r="D129" t="s">
        <v>864</v>
      </c>
      <c r="E129" t="s">
        <v>865</v>
      </c>
      <c r="F129" t="s">
        <v>199</v>
      </c>
      <c r="G129" t="s">
        <v>153</v>
      </c>
      <c r="H129" t="s">
        <v>126</v>
      </c>
      <c r="I129" t="s">
        <v>235</v>
      </c>
      <c r="J129" t="s">
        <v>128</v>
      </c>
      <c r="K129">
        <v>2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4</v>
      </c>
      <c r="AO129">
        <v>4</v>
      </c>
      <c r="AP129">
        <v>4</v>
      </c>
      <c r="AQ129">
        <v>4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4</v>
      </c>
      <c r="AY129">
        <v>4</v>
      </c>
      <c r="AZ129">
        <v>4</v>
      </c>
      <c r="BA129">
        <v>4</v>
      </c>
      <c r="BB129">
        <v>4</v>
      </c>
      <c r="BC129">
        <v>4</v>
      </c>
      <c r="BD129">
        <v>4</v>
      </c>
      <c r="BE129" t="s">
        <v>866</v>
      </c>
    </row>
    <row r="130" spans="1:57" x14ac:dyDescent="0.3">
      <c r="A130" t="s">
        <v>867</v>
      </c>
      <c r="B130" t="s">
        <v>868</v>
      </c>
      <c r="C130" t="s">
        <v>548</v>
      </c>
      <c r="D130" t="s">
        <v>869</v>
      </c>
      <c r="E130" t="s">
        <v>870</v>
      </c>
      <c r="F130" t="s">
        <v>183</v>
      </c>
      <c r="H130" t="s">
        <v>126</v>
      </c>
      <c r="I130" t="s">
        <v>146</v>
      </c>
      <c r="J130" t="s">
        <v>184</v>
      </c>
      <c r="K130">
        <v>3</v>
      </c>
      <c r="L130">
        <v>3</v>
      </c>
      <c r="M130">
        <v>3</v>
      </c>
      <c r="N130">
        <v>4</v>
      </c>
      <c r="O130">
        <v>1</v>
      </c>
      <c r="P130">
        <v>1</v>
      </c>
      <c r="Q130">
        <v>3</v>
      </c>
      <c r="R130">
        <v>3</v>
      </c>
      <c r="S130">
        <v>2</v>
      </c>
      <c r="T130">
        <v>4</v>
      </c>
      <c r="U130">
        <v>1</v>
      </c>
      <c r="V130">
        <v>4</v>
      </c>
      <c r="W130">
        <v>1</v>
      </c>
      <c r="X130">
        <v>4</v>
      </c>
      <c r="Y130">
        <v>3</v>
      </c>
      <c r="Z130">
        <v>4</v>
      </c>
      <c r="AA130">
        <v>3</v>
      </c>
      <c r="AB130">
        <v>4</v>
      </c>
      <c r="AC130">
        <v>3</v>
      </c>
      <c r="AD130">
        <v>4</v>
      </c>
      <c r="AE130">
        <v>4</v>
      </c>
      <c r="AF130">
        <v>4</v>
      </c>
      <c r="AG130">
        <v>4</v>
      </c>
      <c r="AH130">
        <v>1</v>
      </c>
      <c r="AI130">
        <v>3</v>
      </c>
      <c r="AJ130">
        <v>4</v>
      </c>
      <c r="AK130">
        <v>3</v>
      </c>
      <c r="AL130">
        <v>4</v>
      </c>
      <c r="AM130">
        <v>3</v>
      </c>
      <c r="AN130">
        <v>4</v>
      </c>
      <c r="AO130">
        <v>4</v>
      </c>
      <c r="AP130">
        <v>3</v>
      </c>
      <c r="AQ130">
        <v>1</v>
      </c>
      <c r="AR130">
        <v>1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 t="s">
        <v>871</v>
      </c>
    </row>
    <row r="131" spans="1:57" x14ac:dyDescent="0.3">
      <c r="A131" t="s">
        <v>872</v>
      </c>
      <c r="B131" t="s">
        <v>873</v>
      </c>
      <c r="C131" t="s">
        <v>150</v>
      </c>
      <c r="D131" t="s">
        <v>874</v>
      </c>
      <c r="E131" t="s">
        <v>875</v>
      </c>
      <c r="F131" t="s">
        <v>183</v>
      </c>
      <c r="G131" t="s">
        <v>153</v>
      </c>
      <c r="H131" t="s">
        <v>876</v>
      </c>
      <c r="I131" t="s">
        <v>146</v>
      </c>
      <c r="J131" t="s">
        <v>128</v>
      </c>
      <c r="K131">
        <v>2</v>
      </c>
      <c r="L131">
        <v>2</v>
      </c>
      <c r="M131">
        <v>4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4</v>
      </c>
      <c r="T131">
        <v>1</v>
      </c>
      <c r="U131">
        <v>1</v>
      </c>
      <c r="V131">
        <v>1</v>
      </c>
      <c r="W131">
        <v>1</v>
      </c>
      <c r="X131">
        <v>4</v>
      </c>
      <c r="Y131">
        <v>4</v>
      </c>
      <c r="Z131">
        <v>4</v>
      </c>
      <c r="AA131">
        <v>4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4</v>
      </c>
      <c r="AH131">
        <v>4</v>
      </c>
      <c r="AI131">
        <v>4</v>
      </c>
      <c r="AJ131">
        <v>1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1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4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 t="s">
        <v>877</v>
      </c>
    </row>
    <row r="132" spans="1:57" x14ac:dyDescent="0.3">
      <c r="A132" t="s">
        <v>878</v>
      </c>
      <c r="B132" t="s">
        <v>879</v>
      </c>
      <c r="C132" t="s">
        <v>225</v>
      </c>
      <c r="D132" t="s">
        <v>880</v>
      </c>
      <c r="E132" t="s">
        <v>881</v>
      </c>
      <c r="F132" t="s">
        <v>191</v>
      </c>
      <c r="G132" t="s">
        <v>153</v>
      </c>
      <c r="H132" t="s">
        <v>145</v>
      </c>
      <c r="I132" t="s">
        <v>146</v>
      </c>
      <c r="J132" t="s">
        <v>184</v>
      </c>
      <c r="K132">
        <v>1</v>
      </c>
      <c r="L132">
        <v>3</v>
      </c>
      <c r="M132">
        <v>3</v>
      </c>
      <c r="N132">
        <v>3</v>
      </c>
      <c r="O132">
        <v>1</v>
      </c>
      <c r="P132">
        <v>1</v>
      </c>
      <c r="Q132">
        <v>3</v>
      </c>
      <c r="R132">
        <v>1</v>
      </c>
      <c r="S132">
        <v>3</v>
      </c>
      <c r="T132">
        <v>3</v>
      </c>
      <c r="U132">
        <v>2</v>
      </c>
      <c r="V132">
        <v>1</v>
      </c>
      <c r="W132">
        <v>1</v>
      </c>
      <c r="X132">
        <v>1</v>
      </c>
      <c r="Y132">
        <v>1</v>
      </c>
      <c r="Z132">
        <v>3</v>
      </c>
      <c r="AA132">
        <v>3</v>
      </c>
      <c r="AB132">
        <v>1</v>
      </c>
      <c r="AC132">
        <v>3</v>
      </c>
      <c r="AD132">
        <v>1</v>
      </c>
      <c r="AE132">
        <v>1</v>
      </c>
      <c r="AF132">
        <v>3</v>
      </c>
      <c r="AG132">
        <v>3</v>
      </c>
      <c r="AH132">
        <v>1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1</v>
      </c>
      <c r="AU132">
        <v>1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1</v>
      </c>
      <c r="BC132">
        <v>3</v>
      </c>
      <c r="BD132">
        <v>3</v>
      </c>
      <c r="BE132" t="s">
        <v>882</v>
      </c>
    </row>
    <row r="133" spans="1:57" x14ac:dyDescent="0.3">
      <c r="A133" t="s">
        <v>883</v>
      </c>
      <c r="B133" t="s">
        <v>884</v>
      </c>
      <c r="C133" t="s">
        <v>165</v>
      </c>
      <c r="D133" t="s">
        <v>885</v>
      </c>
      <c r="E133" t="s">
        <v>886</v>
      </c>
      <c r="F133" t="s">
        <v>206</v>
      </c>
      <c r="G133" t="s">
        <v>136</v>
      </c>
      <c r="H133" t="s">
        <v>126</v>
      </c>
      <c r="I133" t="s">
        <v>235</v>
      </c>
      <c r="J133" t="s">
        <v>265</v>
      </c>
      <c r="K133">
        <v>1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1</v>
      </c>
      <c r="S133">
        <v>4</v>
      </c>
      <c r="T133">
        <v>4</v>
      </c>
      <c r="U133">
        <v>4</v>
      </c>
      <c r="V133">
        <v>1</v>
      </c>
      <c r="W133">
        <v>1</v>
      </c>
      <c r="X133">
        <v>4</v>
      </c>
      <c r="Y133">
        <v>4</v>
      </c>
      <c r="Z133">
        <v>1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2</v>
      </c>
      <c r="BA133">
        <v>3</v>
      </c>
      <c r="BB133">
        <v>4</v>
      </c>
      <c r="BC133">
        <v>4</v>
      </c>
      <c r="BD133">
        <v>4</v>
      </c>
      <c r="BE133" t="s">
        <v>887</v>
      </c>
    </row>
    <row r="134" spans="1:57" x14ac:dyDescent="0.3">
      <c r="A134" t="s">
        <v>888</v>
      </c>
      <c r="B134" t="s">
        <v>889</v>
      </c>
      <c r="C134" t="s">
        <v>225</v>
      </c>
      <c r="D134" t="s">
        <v>890</v>
      </c>
      <c r="E134" t="s">
        <v>891</v>
      </c>
      <c r="F134" t="s">
        <v>161</v>
      </c>
      <c r="G134" t="s">
        <v>136</v>
      </c>
      <c r="H134" t="s">
        <v>145</v>
      </c>
      <c r="I134" t="s">
        <v>146</v>
      </c>
      <c r="J134" t="s">
        <v>128</v>
      </c>
      <c r="K134">
        <v>3</v>
      </c>
      <c r="L134">
        <v>1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1</v>
      </c>
      <c r="S134">
        <v>3</v>
      </c>
      <c r="T134">
        <v>3</v>
      </c>
      <c r="U134">
        <v>1</v>
      </c>
      <c r="V134">
        <v>1</v>
      </c>
      <c r="W134">
        <v>1</v>
      </c>
      <c r="X134">
        <v>3</v>
      </c>
      <c r="Y134">
        <v>3</v>
      </c>
      <c r="Z134">
        <v>3</v>
      </c>
      <c r="AA134">
        <v>1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1</v>
      </c>
      <c r="AI134">
        <v>1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1</v>
      </c>
      <c r="AV134">
        <v>3</v>
      </c>
      <c r="AW134">
        <v>3</v>
      </c>
      <c r="AX134">
        <v>3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 t="s">
        <v>892</v>
      </c>
    </row>
    <row r="135" spans="1:57" x14ac:dyDescent="0.3">
      <c r="A135" t="s">
        <v>893</v>
      </c>
      <c r="B135" t="s">
        <v>894</v>
      </c>
      <c r="C135" t="s">
        <v>895</v>
      </c>
      <c r="D135" t="s">
        <v>896</v>
      </c>
      <c r="E135" t="s">
        <v>897</v>
      </c>
      <c r="F135" t="s">
        <v>403</v>
      </c>
      <c r="G135" t="s">
        <v>153</v>
      </c>
      <c r="H135" t="s">
        <v>126</v>
      </c>
      <c r="I135" t="s">
        <v>235</v>
      </c>
      <c r="J135" t="s">
        <v>265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4</v>
      </c>
      <c r="AJ135">
        <v>4</v>
      </c>
      <c r="AK135">
        <v>4</v>
      </c>
      <c r="AL135">
        <v>4</v>
      </c>
      <c r="AM135">
        <v>4</v>
      </c>
      <c r="AN135">
        <v>4</v>
      </c>
      <c r="AO135">
        <v>4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4</v>
      </c>
      <c r="AW135">
        <v>4</v>
      </c>
      <c r="AX135">
        <v>4</v>
      </c>
      <c r="AY135">
        <v>4</v>
      </c>
      <c r="AZ135">
        <v>4</v>
      </c>
      <c r="BA135">
        <v>4</v>
      </c>
      <c r="BB135">
        <v>4</v>
      </c>
      <c r="BC135">
        <v>4</v>
      </c>
      <c r="BD135">
        <v>4</v>
      </c>
      <c r="BE135" t="s">
        <v>898</v>
      </c>
    </row>
    <row r="136" spans="1:57" x14ac:dyDescent="0.3">
      <c r="A136" t="s">
        <v>899</v>
      </c>
      <c r="B136" t="s">
        <v>900</v>
      </c>
      <c r="C136" t="s">
        <v>150</v>
      </c>
      <c r="D136" t="s">
        <v>901</v>
      </c>
      <c r="E136" t="s">
        <v>902</v>
      </c>
      <c r="F136" t="s">
        <v>183</v>
      </c>
      <c r="G136" t="s">
        <v>153</v>
      </c>
      <c r="H136" t="s">
        <v>234</v>
      </c>
      <c r="I136" t="s">
        <v>146</v>
      </c>
      <c r="J136" t="s">
        <v>128</v>
      </c>
      <c r="K136">
        <v>2</v>
      </c>
      <c r="L136">
        <v>2</v>
      </c>
      <c r="M136">
        <v>3</v>
      </c>
      <c r="N136">
        <v>2</v>
      </c>
      <c r="O136">
        <v>2</v>
      </c>
      <c r="P136">
        <v>3</v>
      </c>
      <c r="Q136">
        <v>3</v>
      </c>
      <c r="R136">
        <v>3</v>
      </c>
      <c r="S136">
        <v>4</v>
      </c>
      <c r="T136">
        <v>2</v>
      </c>
      <c r="U136">
        <v>2</v>
      </c>
      <c r="V136">
        <v>2</v>
      </c>
      <c r="W136">
        <v>3</v>
      </c>
      <c r="X136">
        <v>4</v>
      </c>
      <c r="Y136">
        <v>4</v>
      </c>
      <c r="Z136">
        <v>4</v>
      </c>
      <c r="AA136">
        <v>4</v>
      </c>
      <c r="AB136">
        <v>1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 t="s">
        <v>903</v>
      </c>
    </row>
    <row r="137" spans="1:57" x14ac:dyDescent="0.3">
      <c r="A137" t="s">
        <v>904</v>
      </c>
      <c r="B137" t="s">
        <v>905</v>
      </c>
      <c r="C137" t="s">
        <v>225</v>
      </c>
      <c r="D137" t="s">
        <v>906</v>
      </c>
      <c r="E137" t="s">
        <v>907</v>
      </c>
      <c r="F137" t="s">
        <v>161</v>
      </c>
      <c r="G137" t="s">
        <v>153</v>
      </c>
      <c r="H137" t="s">
        <v>145</v>
      </c>
      <c r="I137" t="s">
        <v>146</v>
      </c>
      <c r="J137" t="s">
        <v>128</v>
      </c>
      <c r="K137">
        <v>3</v>
      </c>
      <c r="L137">
        <v>3</v>
      </c>
      <c r="M137">
        <v>1</v>
      </c>
      <c r="N137">
        <v>1</v>
      </c>
      <c r="O137">
        <v>3</v>
      </c>
      <c r="P137">
        <v>3</v>
      </c>
      <c r="Q137">
        <v>1</v>
      </c>
      <c r="R137">
        <v>1</v>
      </c>
      <c r="S137">
        <v>3</v>
      </c>
      <c r="T137">
        <v>3</v>
      </c>
      <c r="U137">
        <v>3</v>
      </c>
      <c r="V137">
        <v>1</v>
      </c>
      <c r="W137">
        <v>1</v>
      </c>
      <c r="X137">
        <v>3</v>
      </c>
      <c r="Y137">
        <v>1</v>
      </c>
      <c r="Z137">
        <v>1</v>
      </c>
      <c r="AA137">
        <v>3</v>
      </c>
      <c r="AB137">
        <v>3</v>
      </c>
      <c r="AC137">
        <v>3</v>
      </c>
      <c r="AD137">
        <v>1</v>
      </c>
      <c r="AE137">
        <v>3</v>
      </c>
      <c r="AF137">
        <v>3</v>
      </c>
      <c r="AG137">
        <v>3</v>
      </c>
      <c r="AH137">
        <v>1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1</v>
      </c>
      <c r="BC137">
        <v>3</v>
      </c>
      <c r="BD137">
        <v>3</v>
      </c>
      <c r="BE137" t="s">
        <v>904</v>
      </c>
    </row>
    <row r="138" spans="1:57" x14ac:dyDescent="0.3">
      <c r="A138" t="s">
        <v>899</v>
      </c>
      <c r="B138" t="s">
        <v>908</v>
      </c>
      <c r="C138" t="s">
        <v>909</v>
      </c>
      <c r="D138" t="s">
        <v>910</v>
      </c>
      <c r="E138" t="s">
        <v>911</v>
      </c>
      <c r="F138" t="s">
        <v>183</v>
      </c>
      <c r="G138" t="s">
        <v>153</v>
      </c>
      <c r="H138" t="s">
        <v>234</v>
      </c>
      <c r="I138" t="s">
        <v>127</v>
      </c>
      <c r="J138" t="s">
        <v>128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3</v>
      </c>
      <c r="Q138">
        <v>4</v>
      </c>
      <c r="R138">
        <v>2</v>
      </c>
      <c r="S138">
        <v>4</v>
      </c>
      <c r="T138">
        <v>2</v>
      </c>
      <c r="U138">
        <v>2</v>
      </c>
      <c r="V138">
        <v>2</v>
      </c>
      <c r="W138">
        <v>2</v>
      </c>
      <c r="X138">
        <v>4</v>
      </c>
      <c r="Y138">
        <v>4</v>
      </c>
      <c r="Z138">
        <v>4</v>
      </c>
      <c r="AA138">
        <v>4</v>
      </c>
      <c r="AB138">
        <v>1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4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1</v>
      </c>
      <c r="AQ138">
        <v>4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2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3</v>
      </c>
      <c r="BD138">
        <v>3</v>
      </c>
      <c r="BE138" t="s">
        <v>903</v>
      </c>
    </row>
    <row r="139" spans="1:57" x14ac:dyDescent="0.3">
      <c r="A139" t="s">
        <v>912</v>
      </c>
      <c r="B139" t="s">
        <v>913</v>
      </c>
      <c r="C139" t="s">
        <v>914</v>
      </c>
      <c r="D139" t="s">
        <v>915</v>
      </c>
      <c r="E139" t="s">
        <v>916</v>
      </c>
      <c r="F139" t="s">
        <v>161</v>
      </c>
      <c r="G139" t="s">
        <v>153</v>
      </c>
      <c r="H139" t="s">
        <v>382</v>
      </c>
      <c r="I139" t="s">
        <v>169</v>
      </c>
      <c r="J139" t="s">
        <v>128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1</v>
      </c>
      <c r="R139">
        <v>1</v>
      </c>
      <c r="S139">
        <v>4</v>
      </c>
      <c r="T139">
        <v>1</v>
      </c>
      <c r="U139">
        <v>4</v>
      </c>
      <c r="V139">
        <v>1</v>
      </c>
      <c r="W139">
        <v>1</v>
      </c>
      <c r="X139">
        <v>4</v>
      </c>
      <c r="Y139">
        <v>1</v>
      </c>
      <c r="Z139">
        <v>1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1</v>
      </c>
      <c r="BA139">
        <v>4</v>
      </c>
      <c r="BB139">
        <v>4</v>
      </c>
      <c r="BC139">
        <v>4</v>
      </c>
      <c r="BD139">
        <v>3</v>
      </c>
      <c r="BE139" t="s">
        <v>917</v>
      </c>
    </row>
    <row r="140" spans="1:57" x14ac:dyDescent="0.3">
      <c r="A140" t="s">
        <v>918</v>
      </c>
      <c r="B140" t="s">
        <v>919</v>
      </c>
      <c r="C140" t="s">
        <v>920</v>
      </c>
      <c r="D140" t="s">
        <v>921</v>
      </c>
      <c r="E140" t="s">
        <v>922</v>
      </c>
      <c r="F140" t="s">
        <v>242</v>
      </c>
      <c r="G140" t="s">
        <v>153</v>
      </c>
      <c r="H140" t="s">
        <v>145</v>
      </c>
      <c r="I140" t="s">
        <v>146</v>
      </c>
      <c r="J140" t="s">
        <v>128</v>
      </c>
      <c r="K140">
        <v>2</v>
      </c>
      <c r="L140">
        <v>2</v>
      </c>
      <c r="M140">
        <v>4</v>
      </c>
      <c r="N140">
        <v>2</v>
      </c>
      <c r="O140">
        <v>2</v>
      </c>
      <c r="P140">
        <v>2</v>
      </c>
      <c r="Q140">
        <v>4</v>
      </c>
      <c r="R140">
        <v>2</v>
      </c>
      <c r="S140">
        <v>4</v>
      </c>
      <c r="T140">
        <v>1</v>
      </c>
      <c r="U140">
        <v>1</v>
      </c>
      <c r="V140">
        <v>1</v>
      </c>
      <c r="W140">
        <v>1</v>
      </c>
      <c r="X140">
        <v>4</v>
      </c>
      <c r="Y140">
        <v>1</v>
      </c>
      <c r="Z140">
        <v>3</v>
      </c>
      <c r="AA140">
        <v>4</v>
      </c>
      <c r="AB140">
        <v>1</v>
      </c>
      <c r="AC140">
        <v>4</v>
      </c>
      <c r="AD140">
        <v>3</v>
      </c>
      <c r="AE140">
        <v>3</v>
      </c>
      <c r="AF140">
        <v>3</v>
      </c>
      <c r="AG140">
        <v>4</v>
      </c>
      <c r="AH140">
        <v>4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  <c r="AR140">
        <v>4</v>
      </c>
      <c r="AS140">
        <v>4</v>
      </c>
      <c r="AT140">
        <v>4</v>
      </c>
      <c r="AU140">
        <v>4</v>
      </c>
      <c r="AV140">
        <v>3</v>
      </c>
      <c r="AW140">
        <v>2</v>
      </c>
      <c r="AX140">
        <v>3</v>
      </c>
      <c r="AY140">
        <v>3</v>
      </c>
      <c r="AZ140">
        <v>4</v>
      </c>
      <c r="BA140">
        <v>4</v>
      </c>
      <c r="BB140">
        <v>4</v>
      </c>
      <c r="BC140">
        <v>4</v>
      </c>
      <c r="BD140">
        <v>4</v>
      </c>
      <c r="BE140" t="s">
        <v>923</v>
      </c>
    </row>
    <row r="141" spans="1:57" x14ac:dyDescent="0.3">
      <c r="A141" t="s">
        <v>924</v>
      </c>
      <c r="B141" t="s">
        <v>925</v>
      </c>
      <c r="C141" t="s">
        <v>225</v>
      </c>
      <c r="D141" t="s">
        <v>926</v>
      </c>
      <c r="E141" t="s">
        <v>927</v>
      </c>
      <c r="F141" t="s">
        <v>161</v>
      </c>
      <c r="G141" t="s">
        <v>136</v>
      </c>
      <c r="H141" t="s">
        <v>928</v>
      </c>
      <c r="I141" t="s">
        <v>146</v>
      </c>
      <c r="J141" t="s">
        <v>128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1</v>
      </c>
      <c r="Q141">
        <v>3</v>
      </c>
      <c r="R141">
        <v>2</v>
      </c>
      <c r="S141">
        <v>3</v>
      </c>
      <c r="T141">
        <v>3</v>
      </c>
      <c r="U141">
        <v>1</v>
      </c>
      <c r="V141">
        <v>1</v>
      </c>
      <c r="W141">
        <v>1</v>
      </c>
      <c r="X141">
        <v>3</v>
      </c>
      <c r="Y141">
        <v>3</v>
      </c>
      <c r="Z141">
        <v>3</v>
      </c>
      <c r="AA141">
        <v>3</v>
      </c>
      <c r="AB141">
        <v>2</v>
      </c>
      <c r="AC141">
        <v>1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2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1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 t="s">
        <v>929</v>
      </c>
    </row>
    <row r="142" spans="1:57" x14ac:dyDescent="0.3">
      <c r="A142" t="s">
        <v>930</v>
      </c>
      <c r="B142" t="s">
        <v>931</v>
      </c>
      <c r="C142" t="s">
        <v>150</v>
      </c>
      <c r="D142" t="s">
        <v>932</v>
      </c>
      <c r="E142" t="s">
        <v>933</v>
      </c>
      <c r="F142" t="s">
        <v>403</v>
      </c>
      <c r="G142" t="s">
        <v>153</v>
      </c>
      <c r="H142" t="s">
        <v>145</v>
      </c>
      <c r="I142" t="s">
        <v>146</v>
      </c>
      <c r="J142" t="s">
        <v>128</v>
      </c>
      <c r="K142">
        <v>1</v>
      </c>
      <c r="L142">
        <v>1</v>
      </c>
      <c r="M142">
        <v>4</v>
      </c>
      <c r="N142">
        <v>1</v>
      </c>
      <c r="O142">
        <v>4</v>
      </c>
      <c r="P142">
        <v>4</v>
      </c>
      <c r="Q142">
        <v>1</v>
      </c>
      <c r="R142">
        <v>4</v>
      </c>
      <c r="S142">
        <v>4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4</v>
      </c>
      <c r="AG142">
        <v>4</v>
      </c>
      <c r="AH142">
        <v>1</v>
      </c>
      <c r="AI142">
        <v>4</v>
      </c>
      <c r="AJ142">
        <v>1</v>
      </c>
      <c r="AK142">
        <v>4</v>
      </c>
      <c r="AL142">
        <v>4</v>
      </c>
      <c r="AM142">
        <v>4</v>
      </c>
      <c r="AN142">
        <v>4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1</v>
      </c>
      <c r="BB142">
        <v>1</v>
      </c>
      <c r="BC142">
        <v>1</v>
      </c>
      <c r="BD142">
        <v>4</v>
      </c>
      <c r="BE142" t="s">
        <v>934</v>
      </c>
    </row>
    <row r="143" spans="1:57" x14ac:dyDescent="0.3">
      <c r="A143" t="s">
        <v>935</v>
      </c>
      <c r="B143" t="s">
        <v>936</v>
      </c>
      <c r="C143" t="s">
        <v>937</v>
      </c>
      <c r="D143" t="s">
        <v>938</v>
      </c>
      <c r="E143" t="s">
        <v>939</v>
      </c>
      <c r="F143" t="s">
        <v>161</v>
      </c>
      <c r="H143" t="s">
        <v>928</v>
      </c>
      <c r="I143" t="s">
        <v>146</v>
      </c>
      <c r="J143" t="s">
        <v>128</v>
      </c>
      <c r="K143">
        <v>1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1</v>
      </c>
      <c r="W143">
        <v>1</v>
      </c>
      <c r="X143">
        <v>3</v>
      </c>
      <c r="Y143">
        <v>3</v>
      </c>
      <c r="Z143">
        <v>1</v>
      </c>
      <c r="AA143">
        <v>1</v>
      </c>
      <c r="AB143">
        <v>3</v>
      </c>
      <c r="AC143">
        <v>1</v>
      </c>
      <c r="AD143">
        <v>1</v>
      </c>
      <c r="AE143">
        <v>1</v>
      </c>
      <c r="AF143">
        <v>1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1</v>
      </c>
      <c r="AS143">
        <v>1</v>
      </c>
      <c r="AT143">
        <v>1</v>
      </c>
      <c r="AU143">
        <v>1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1</v>
      </c>
      <c r="BC143">
        <v>1</v>
      </c>
      <c r="BD143">
        <v>3</v>
      </c>
      <c r="BE143" t="s">
        <v>940</v>
      </c>
    </row>
    <row r="144" spans="1:57" x14ac:dyDescent="0.3">
      <c r="A144" t="s">
        <v>941</v>
      </c>
      <c r="B144" t="s">
        <v>942</v>
      </c>
      <c r="C144" t="s">
        <v>943</v>
      </c>
      <c r="D144" t="s">
        <v>944</v>
      </c>
      <c r="E144" t="s">
        <v>945</v>
      </c>
      <c r="F144" t="s">
        <v>161</v>
      </c>
      <c r="G144" t="s">
        <v>153</v>
      </c>
      <c r="H144" t="s">
        <v>145</v>
      </c>
      <c r="I144" t="s">
        <v>221</v>
      </c>
      <c r="J144" t="s">
        <v>128</v>
      </c>
      <c r="K144">
        <v>4</v>
      </c>
      <c r="L144">
        <v>4</v>
      </c>
      <c r="M144">
        <v>4</v>
      </c>
      <c r="N144">
        <v>1</v>
      </c>
      <c r="O144">
        <v>4</v>
      </c>
      <c r="P144">
        <v>4</v>
      </c>
      <c r="Q144">
        <v>1</v>
      </c>
      <c r="R144">
        <v>4</v>
      </c>
      <c r="S144">
        <v>4</v>
      </c>
      <c r="T144">
        <v>1</v>
      </c>
      <c r="U144">
        <v>4</v>
      </c>
      <c r="V144">
        <v>1</v>
      </c>
      <c r="W144">
        <v>4</v>
      </c>
      <c r="X144">
        <v>1</v>
      </c>
      <c r="Y144">
        <v>4</v>
      </c>
      <c r="Z144">
        <v>1</v>
      </c>
      <c r="AA144">
        <v>4</v>
      </c>
      <c r="AB144">
        <v>4</v>
      </c>
      <c r="AC144">
        <v>4</v>
      </c>
      <c r="AD144">
        <v>4</v>
      </c>
      <c r="AE144">
        <v>1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>
        <v>4</v>
      </c>
      <c r="BC144">
        <v>4</v>
      </c>
      <c r="BD144">
        <v>4</v>
      </c>
      <c r="BE144" t="s">
        <v>946</v>
      </c>
    </row>
    <row r="145" spans="1:57" x14ac:dyDescent="0.3">
      <c r="A145" t="s">
        <v>947</v>
      </c>
      <c r="B145" t="s">
        <v>948</v>
      </c>
      <c r="C145" t="s">
        <v>225</v>
      </c>
      <c r="D145" t="s">
        <v>949</v>
      </c>
      <c r="E145" t="s">
        <v>950</v>
      </c>
      <c r="F145" t="s">
        <v>161</v>
      </c>
      <c r="G145" t="s">
        <v>153</v>
      </c>
      <c r="H145" t="s">
        <v>145</v>
      </c>
      <c r="I145" t="s">
        <v>146</v>
      </c>
      <c r="J145" t="s">
        <v>209</v>
      </c>
      <c r="K145">
        <v>1</v>
      </c>
      <c r="L145">
        <v>3</v>
      </c>
      <c r="M145">
        <v>3</v>
      </c>
      <c r="N145">
        <v>3</v>
      </c>
      <c r="O145">
        <v>1</v>
      </c>
      <c r="P145">
        <v>1</v>
      </c>
      <c r="Q145">
        <v>1</v>
      </c>
      <c r="R145">
        <v>1</v>
      </c>
      <c r="S145">
        <v>3</v>
      </c>
      <c r="T145">
        <v>3</v>
      </c>
      <c r="U145">
        <v>1</v>
      </c>
      <c r="V145">
        <v>1</v>
      </c>
      <c r="W145">
        <v>1</v>
      </c>
      <c r="X145">
        <v>3</v>
      </c>
      <c r="Y145">
        <v>1</v>
      </c>
      <c r="Z145">
        <v>3</v>
      </c>
      <c r="AA145">
        <v>1</v>
      </c>
      <c r="AB145">
        <v>3</v>
      </c>
      <c r="AC145">
        <v>1</v>
      </c>
      <c r="AD145">
        <v>3</v>
      </c>
      <c r="AE145">
        <v>3</v>
      </c>
      <c r="AF145">
        <v>1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1</v>
      </c>
      <c r="AS145">
        <v>1</v>
      </c>
      <c r="AT145">
        <v>1</v>
      </c>
      <c r="AU145">
        <v>1</v>
      </c>
      <c r="AV145">
        <v>3</v>
      </c>
      <c r="AW145">
        <v>3</v>
      </c>
      <c r="AX145">
        <v>1</v>
      </c>
      <c r="AY145">
        <v>1</v>
      </c>
      <c r="AZ145">
        <v>1</v>
      </c>
      <c r="BA145">
        <v>3</v>
      </c>
      <c r="BB145">
        <v>3</v>
      </c>
      <c r="BC145">
        <v>3</v>
      </c>
      <c r="BD145">
        <v>3</v>
      </c>
      <c r="BE145" t="s">
        <v>951</v>
      </c>
    </row>
    <row r="146" spans="1:57" x14ac:dyDescent="0.3">
      <c r="A146" t="s">
        <v>952</v>
      </c>
      <c r="B146" t="s">
        <v>953</v>
      </c>
      <c r="C146" t="s">
        <v>591</v>
      </c>
      <c r="D146" t="s">
        <v>954</v>
      </c>
      <c r="E146" t="s">
        <v>955</v>
      </c>
      <c r="F146" t="s">
        <v>168</v>
      </c>
      <c r="G146" t="s">
        <v>153</v>
      </c>
      <c r="H146" t="s">
        <v>145</v>
      </c>
      <c r="I146" t="s">
        <v>221</v>
      </c>
      <c r="J146" t="s">
        <v>128</v>
      </c>
      <c r="K146">
        <v>2</v>
      </c>
      <c r="L146">
        <v>2</v>
      </c>
      <c r="M146">
        <v>4</v>
      </c>
      <c r="N146">
        <v>4</v>
      </c>
      <c r="O146">
        <v>2</v>
      </c>
      <c r="P146">
        <v>2</v>
      </c>
      <c r="Q146">
        <v>2</v>
      </c>
      <c r="R146">
        <v>2</v>
      </c>
      <c r="S146">
        <v>4</v>
      </c>
      <c r="T146">
        <v>2</v>
      </c>
      <c r="U146">
        <v>2</v>
      </c>
      <c r="V146">
        <v>2</v>
      </c>
      <c r="W146">
        <v>2</v>
      </c>
      <c r="X146">
        <v>4</v>
      </c>
      <c r="Y146">
        <v>1</v>
      </c>
      <c r="Z146">
        <v>3</v>
      </c>
      <c r="AA146">
        <v>3</v>
      </c>
      <c r="AB146">
        <v>3</v>
      </c>
      <c r="AC146">
        <v>2</v>
      </c>
      <c r="AD146">
        <v>3</v>
      </c>
      <c r="AE146">
        <v>1</v>
      </c>
      <c r="AF146">
        <v>1</v>
      </c>
      <c r="AG146">
        <v>4</v>
      </c>
      <c r="AH146">
        <v>4</v>
      </c>
      <c r="AI146">
        <v>4</v>
      </c>
      <c r="AJ146">
        <v>4</v>
      </c>
      <c r="AK146">
        <v>4</v>
      </c>
      <c r="AL146">
        <v>3</v>
      </c>
      <c r="AM146">
        <v>3</v>
      </c>
      <c r="AN146">
        <v>3</v>
      </c>
      <c r="AO146">
        <v>3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3</v>
      </c>
      <c r="AW146">
        <v>3</v>
      </c>
      <c r="AX146">
        <v>3</v>
      </c>
      <c r="AY146">
        <v>1</v>
      </c>
      <c r="AZ146">
        <v>3</v>
      </c>
      <c r="BA146">
        <v>3</v>
      </c>
      <c r="BB146">
        <v>1</v>
      </c>
      <c r="BC146">
        <v>1</v>
      </c>
      <c r="BD146">
        <v>3</v>
      </c>
      <c r="BE146" t="s">
        <v>956</v>
      </c>
    </row>
    <row r="147" spans="1:57" x14ac:dyDescent="0.3">
      <c r="A147" t="s">
        <v>957</v>
      </c>
      <c r="B147" t="s">
        <v>958</v>
      </c>
      <c r="C147" t="s">
        <v>225</v>
      </c>
      <c r="D147" t="s">
        <v>959</v>
      </c>
      <c r="E147" t="s">
        <v>960</v>
      </c>
      <c r="F147" t="s">
        <v>161</v>
      </c>
      <c r="G147" t="s">
        <v>136</v>
      </c>
      <c r="H147" t="s">
        <v>335</v>
      </c>
      <c r="I147" t="s">
        <v>146</v>
      </c>
      <c r="J147" t="s">
        <v>128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1</v>
      </c>
      <c r="S147">
        <v>3</v>
      </c>
      <c r="T147">
        <v>3</v>
      </c>
      <c r="U147">
        <v>3</v>
      </c>
      <c r="V147">
        <v>1</v>
      </c>
      <c r="W147">
        <v>1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1</v>
      </c>
      <c r="AD147">
        <v>2</v>
      </c>
      <c r="AE147">
        <v>3</v>
      </c>
      <c r="AF147">
        <v>3</v>
      </c>
      <c r="AG147">
        <v>2</v>
      </c>
      <c r="AH147">
        <v>4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1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 t="s">
        <v>957</v>
      </c>
    </row>
    <row r="148" spans="1:57" x14ac:dyDescent="0.3">
      <c r="A148" t="s">
        <v>961</v>
      </c>
      <c r="B148" t="s">
        <v>962</v>
      </c>
      <c r="C148" t="s">
        <v>150</v>
      </c>
      <c r="D148" t="s">
        <v>963</v>
      </c>
      <c r="E148" t="s">
        <v>964</v>
      </c>
      <c r="F148" t="s">
        <v>161</v>
      </c>
      <c r="G148" t="s">
        <v>153</v>
      </c>
      <c r="H148" t="s">
        <v>145</v>
      </c>
      <c r="I148" t="s">
        <v>146</v>
      </c>
      <c r="J148" t="s">
        <v>184</v>
      </c>
      <c r="K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4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4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4</v>
      </c>
      <c r="BE148" t="s">
        <v>965</v>
      </c>
    </row>
    <row r="149" spans="1:57" x14ac:dyDescent="0.3">
      <c r="A149" t="s">
        <v>966</v>
      </c>
      <c r="B149" t="s">
        <v>967</v>
      </c>
      <c r="C149" t="s">
        <v>231</v>
      </c>
      <c r="D149" t="s">
        <v>968</v>
      </c>
      <c r="E149" t="s">
        <v>969</v>
      </c>
      <c r="F149" t="s">
        <v>199</v>
      </c>
      <c r="G149" t="s">
        <v>153</v>
      </c>
      <c r="H149" t="s">
        <v>145</v>
      </c>
      <c r="I149" t="s">
        <v>235</v>
      </c>
      <c r="J149" t="s">
        <v>128</v>
      </c>
      <c r="K149">
        <v>2</v>
      </c>
      <c r="L149">
        <v>3</v>
      </c>
      <c r="M149">
        <v>3</v>
      </c>
      <c r="N149">
        <v>2</v>
      </c>
      <c r="O149">
        <v>3</v>
      </c>
      <c r="P149">
        <v>3</v>
      </c>
      <c r="Q149">
        <v>2</v>
      </c>
      <c r="R149">
        <v>2</v>
      </c>
      <c r="S149">
        <v>4</v>
      </c>
      <c r="T149">
        <v>2</v>
      </c>
      <c r="U149">
        <v>3</v>
      </c>
      <c r="V149">
        <v>1</v>
      </c>
      <c r="W149">
        <v>1</v>
      </c>
      <c r="X149">
        <v>4</v>
      </c>
      <c r="Y149">
        <v>4</v>
      </c>
      <c r="Z149">
        <v>2</v>
      </c>
      <c r="AA149">
        <v>4</v>
      </c>
      <c r="AB149">
        <v>1</v>
      </c>
      <c r="AC149">
        <v>3</v>
      </c>
      <c r="AD149">
        <v>3</v>
      </c>
      <c r="AE149">
        <v>3</v>
      </c>
      <c r="AF149">
        <v>3</v>
      </c>
      <c r="AG149">
        <v>4</v>
      </c>
      <c r="AH149">
        <v>4</v>
      </c>
      <c r="AI149">
        <v>4</v>
      </c>
      <c r="AJ149">
        <v>4</v>
      </c>
      <c r="AK149">
        <v>4</v>
      </c>
      <c r="AL149">
        <v>4</v>
      </c>
      <c r="AM149">
        <v>4</v>
      </c>
      <c r="AN149">
        <v>1</v>
      </c>
      <c r="AO149">
        <v>4</v>
      </c>
      <c r="AP149">
        <v>3</v>
      </c>
      <c r="AQ149">
        <v>3</v>
      </c>
      <c r="AR149">
        <v>2</v>
      </c>
      <c r="AS149">
        <v>2</v>
      </c>
      <c r="AT149">
        <v>2</v>
      </c>
      <c r="AU149">
        <v>2</v>
      </c>
      <c r="AV149">
        <v>4</v>
      </c>
      <c r="AW149">
        <v>2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 t="s">
        <v>970</v>
      </c>
    </row>
    <row r="150" spans="1:57" x14ac:dyDescent="0.3">
      <c r="A150" t="s">
        <v>971</v>
      </c>
      <c r="B150" t="s">
        <v>972</v>
      </c>
      <c r="C150" t="s">
        <v>225</v>
      </c>
      <c r="D150" t="s">
        <v>973</v>
      </c>
      <c r="E150" t="s">
        <v>974</v>
      </c>
      <c r="F150" t="s">
        <v>161</v>
      </c>
      <c r="G150" t="s">
        <v>153</v>
      </c>
      <c r="H150" t="s">
        <v>335</v>
      </c>
      <c r="I150" t="s">
        <v>146</v>
      </c>
      <c r="J150" t="s">
        <v>128</v>
      </c>
      <c r="K150">
        <v>3</v>
      </c>
      <c r="L150">
        <v>3</v>
      </c>
      <c r="M150">
        <v>3</v>
      </c>
      <c r="N150">
        <v>3</v>
      </c>
      <c r="O150">
        <v>3</v>
      </c>
      <c r="P150">
        <v>3</v>
      </c>
      <c r="Q150">
        <v>3</v>
      </c>
      <c r="R150">
        <v>1</v>
      </c>
      <c r="S150">
        <v>3</v>
      </c>
      <c r="T150">
        <v>3</v>
      </c>
      <c r="U150">
        <v>1</v>
      </c>
      <c r="V150">
        <v>3</v>
      </c>
      <c r="W150">
        <v>1</v>
      </c>
      <c r="X150">
        <v>3</v>
      </c>
      <c r="Y150">
        <v>1</v>
      </c>
      <c r="Z150">
        <v>1</v>
      </c>
      <c r="AA150">
        <v>3</v>
      </c>
      <c r="AB150">
        <v>3</v>
      </c>
      <c r="AC150">
        <v>1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1</v>
      </c>
      <c r="AS150">
        <v>1</v>
      </c>
      <c r="AT150">
        <v>3</v>
      </c>
      <c r="AU150">
        <v>3</v>
      </c>
      <c r="AV150">
        <v>2</v>
      </c>
      <c r="AW150">
        <v>2</v>
      </c>
      <c r="AX150">
        <v>2</v>
      </c>
      <c r="AY150">
        <v>1</v>
      </c>
      <c r="AZ150">
        <v>3</v>
      </c>
      <c r="BA150">
        <v>2</v>
      </c>
      <c r="BB150">
        <v>1</v>
      </c>
      <c r="BC150">
        <v>3</v>
      </c>
      <c r="BD150">
        <v>3</v>
      </c>
      <c r="BE150" t="s">
        <v>975</v>
      </c>
    </row>
    <row r="151" spans="1:57" x14ac:dyDescent="0.3">
      <c r="A151" t="s">
        <v>976</v>
      </c>
      <c r="B151" t="s">
        <v>977</v>
      </c>
      <c r="C151" t="s">
        <v>173</v>
      </c>
      <c r="D151" t="s">
        <v>978</v>
      </c>
      <c r="E151" t="s">
        <v>979</v>
      </c>
      <c r="F151" t="s">
        <v>191</v>
      </c>
      <c r="G151" t="s">
        <v>136</v>
      </c>
      <c r="H151" t="s">
        <v>126</v>
      </c>
      <c r="I151" t="s">
        <v>235</v>
      </c>
      <c r="J151" t="s">
        <v>128</v>
      </c>
      <c r="K151">
        <v>1</v>
      </c>
      <c r="L151">
        <v>3</v>
      </c>
      <c r="M151">
        <v>3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4</v>
      </c>
      <c r="T151">
        <v>1</v>
      </c>
      <c r="U151">
        <v>1</v>
      </c>
      <c r="V151">
        <v>1</v>
      </c>
      <c r="W151">
        <v>3</v>
      </c>
      <c r="X151">
        <v>1</v>
      </c>
      <c r="Y151">
        <v>3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2</v>
      </c>
      <c r="AG151">
        <v>3</v>
      </c>
      <c r="AH151">
        <v>3</v>
      </c>
      <c r="AI151">
        <v>3</v>
      </c>
      <c r="AJ151">
        <v>2</v>
      </c>
      <c r="AK151">
        <v>3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2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2</v>
      </c>
      <c r="AX151">
        <v>3</v>
      </c>
      <c r="AY151">
        <v>2</v>
      </c>
      <c r="AZ151">
        <v>3</v>
      </c>
      <c r="BA151">
        <v>3</v>
      </c>
      <c r="BB151">
        <v>2</v>
      </c>
      <c r="BC151">
        <v>3</v>
      </c>
      <c r="BD151">
        <v>3</v>
      </c>
      <c r="BE151" t="s">
        <v>980</v>
      </c>
    </row>
    <row r="152" spans="1:57" x14ac:dyDescent="0.3">
      <c r="A152" t="s">
        <v>981</v>
      </c>
      <c r="B152" t="s">
        <v>982</v>
      </c>
      <c r="C152" t="s">
        <v>983</v>
      </c>
      <c r="D152" t="s">
        <v>984</v>
      </c>
      <c r="E152" t="s">
        <v>985</v>
      </c>
      <c r="F152" t="s">
        <v>242</v>
      </c>
      <c r="G152" t="s">
        <v>153</v>
      </c>
      <c r="H152" t="s">
        <v>176</v>
      </c>
      <c r="I152" t="s">
        <v>146</v>
      </c>
      <c r="J152" t="s">
        <v>265</v>
      </c>
      <c r="K152">
        <v>2</v>
      </c>
      <c r="L152">
        <v>2</v>
      </c>
      <c r="M152">
        <v>2</v>
      </c>
      <c r="N152">
        <v>3</v>
      </c>
      <c r="O152">
        <v>3</v>
      </c>
      <c r="P152">
        <v>2</v>
      </c>
      <c r="Q152">
        <v>2</v>
      </c>
      <c r="R152">
        <v>2</v>
      </c>
      <c r="S152">
        <v>3</v>
      </c>
      <c r="T152">
        <v>2</v>
      </c>
      <c r="U152">
        <v>2</v>
      </c>
      <c r="V152">
        <v>2</v>
      </c>
      <c r="W152">
        <v>2</v>
      </c>
      <c r="X152">
        <v>3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2</v>
      </c>
      <c r="AK152">
        <v>2</v>
      </c>
      <c r="AL152">
        <v>3</v>
      </c>
      <c r="AM152">
        <v>3</v>
      </c>
      <c r="AN152">
        <v>3</v>
      </c>
      <c r="AO152">
        <v>2</v>
      </c>
      <c r="AP152">
        <v>2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3</v>
      </c>
      <c r="AW152">
        <v>3</v>
      </c>
      <c r="AX152">
        <v>3</v>
      </c>
      <c r="AY152">
        <v>3</v>
      </c>
      <c r="AZ152">
        <v>3</v>
      </c>
      <c r="BA152">
        <v>2</v>
      </c>
      <c r="BB152">
        <v>2</v>
      </c>
      <c r="BC152">
        <v>3</v>
      </c>
      <c r="BD152">
        <v>2</v>
      </c>
      <c r="BE152" t="s">
        <v>986</v>
      </c>
    </row>
    <row r="153" spans="1:57" x14ac:dyDescent="0.3">
      <c r="A153" t="s">
        <v>987</v>
      </c>
      <c r="B153" t="s">
        <v>988</v>
      </c>
      <c r="C153" t="s">
        <v>989</v>
      </c>
      <c r="D153" t="s">
        <v>990</v>
      </c>
      <c r="E153" t="s">
        <v>991</v>
      </c>
      <c r="F153" t="s">
        <v>199</v>
      </c>
      <c r="G153" t="s">
        <v>125</v>
      </c>
      <c r="H153" t="s">
        <v>234</v>
      </c>
      <c r="I153" t="s">
        <v>127</v>
      </c>
      <c r="J153" t="s">
        <v>128</v>
      </c>
      <c r="K153">
        <v>3</v>
      </c>
      <c r="L153">
        <v>3</v>
      </c>
      <c r="M153">
        <v>2</v>
      </c>
      <c r="N153">
        <v>2</v>
      </c>
      <c r="O153">
        <v>2</v>
      </c>
      <c r="P153">
        <v>3</v>
      </c>
      <c r="Q153">
        <v>3</v>
      </c>
      <c r="R153">
        <v>3</v>
      </c>
      <c r="S153">
        <v>4</v>
      </c>
      <c r="T153">
        <v>4</v>
      </c>
      <c r="U153">
        <v>2</v>
      </c>
      <c r="V153">
        <v>4</v>
      </c>
      <c r="W153">
        <v>1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3</v>
      </c>
      <c r="AQ153">
        <v>3</v>
      </c>
      <c r="AR153">
        <v>3</v>
      </c>
      <c r="AS153">
        <v>3</v>
      </c>
      <c r="AT153">
        <v>3</v>
      </c>
      <c r="AU153">
        <v>4</v>
      </c>
      <c r="AV153">
        <v>4</v>
      </c>
      <c r="AW153">
        <v>3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 t="s">
        <v>992</v>
      </c>
    </row>
    <row r="154" spans="1:57" x14ac:dyDescent="0.3">
      <c r="A154" t="s">
        <v>993</v>
      </c>
      <c r="B154" t="s">
        <v>994</v>
      </c>
      <c r="C154" t="s">
        <v>225</v>
      </c>
      <c r="D154" t="s">
        <v>995</v>
      </c>
      <c r="E154" t="s">
        <v>996</v>
      </c>
      <c r="F154" t="s">
        <v>161</v>
      </c>
      <c r="G154" t="s">
        <v>153</v>
      </c>
      <c r="H154" t="s">
        <v>145</v>
      </c>
      <c r="I154" t="s">
        <v>146</v>
      </c>
      <c r="J154" t="s">
        <v>128</v>
      </c>
      <c r="K154">
        <v>1</v>
      </c>
      <c r="L154">
        <v>1</v>
      </c>
      <c r="M154">
        <v>1</v>
      </c>
      <c r="N154">
        <v>1</v>
      </c>
      <c r="O154">
        <v>3</v>
      </c>
      <c r="P154">
        <v>3</v>
      </c>
      <c r="Q154">
        <v>1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1</v>
      </c>
      <c r="X154">
        <v>4</v>
      </c>
      <c r="Y154">
        <v>4</v>
      </c>
      <c r="Z154">
        <v>4</v>
      </c>
      <c r="AA154">
        <v>1</v>
      </c>
      <c r="AB154">
        <v>4</v>
      </c>
      <c r="AC154">
        <v>4</v>
      </c>
      <c r="AD154">
        <v>4</v>
      </c>
      <c r="AE154">
        <v>1</v>
      </c>
      <c r="AF154">
        <v>4</v>
      </c>
      <c r="AG154">
        <v>4</v>
      </c>
      <c r="AH154">
        <v>4</v>
      </c>
      <c r="AI154">
        <v>4</v>
      </c>
      <c r="AJ154">
        <v>4</v>
      </c>
      <c r="AK154">
        <v>4</v>
      </c>
      <c r="AL154">
        <v>4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4</v>
      </c>
      <c r="AU154">
        <v>3</v>
      </c>
      <c r="AV154">
        <v>4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4</v>
      </c>
      <c r="BD154">
        <v>4</v>
      </c>
      <c r="BE154" t="s">
        <v>997</v>
      </c>
    </row>
    <row r="155" spans="1:57" x14ac:dyDescent="0.3">
      <c r="A155" t="s">
        <v>998</v>
      </c>
      <c r="B155" t="s">
        <v>999</v>
      </c>
      <c r="C155" t="s">
        <v>1000</v>
      </c>
      <c r="D155" t="s">
        <v>1001</v>
      </c>
      <c r="E155" t="s">
        <v>1002</v>
      </c>
      <c r="F155" t="s">
        <v>183</v>
      </c>
      <c r="G155" t="s">
        <v>153</v>
      </c>
      <c r="H155" t="s">
        <v>145</v>
      </c>
      <c r="I155" t="s">
        <v>146</v>
      </c>
      <c r="J155" t="s">
        <v>128</v>
      </c>
      <c r="K155">
        <v>4</v>
      </c>
      <c r="L155">
        <v>4</v>
      </c>
      <c r="M155">
        <v>1</v>
      </c>
      <c r="N155">
        <v>1</v>
      </c>
      <c r="O155">
        <v>4</v>
      </c>
      <c r="P155">
        <v>3</v>
      </c>
      <c r="Q155">
        <v>1</v>
      </c>
      <c r="R155">
        <v>1</v>
      </c>
      <c r="S155">
        <v>4</v>
      </c>
      <c r="T155">
        <v>2</v>
      </c>
      <c r="U155">
        <v>2</v>
      </c>
      <c r="V155">
        <v>2</v>
      </c>
      <c r="W155">
        <v>2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4</v>
      </c>
      <c r="AK155">
        <v>4</v>
      </c>
      <c r="AL155">
        <v>4</v>
      </c>
      <c r="AM155">
        <v>4</v>
      </c>
      <c r="AN155">
        <v>4</v>
      </c>
      <c r="AO155">
        <v>4</v>
      </c>
      <c r="AP155">
        <v>4</v>
      </c>
      <c r="AQ155">
        <v>4</v>
      </c>
      <c r="AR155">
        <v>1</v>
      </c>
      <c r="AS155">
        <v>1</v>
      </c>
      <c r="AT155">
        <v>1</v>
      </c>
      <c r="AU155">
        <v>1</v>
      </c>
      <c r="AV155">
        <v>4</v>
      </c>
      <c r="AW155">
        <v>2</v>
      </c>
      <c r="AX155">
        <v>3</v>
      </c>
      <c r="AY155">
        <v>3</v>
      </c>
      <c r="AZ155">
        <v>3</v>
      </c>
      <c r="BA155">
        <v>2</v>
      </c>
      <c r="BB155">
        <v>3</v>
      </c>
      <c r="BC155">
        <v>3</v>
      </c>
      <c r="BD155">
        <v>3</v>
      </c>
      <c r="BE155" t="s">
        <v>1003</v>
      </c>
    </row>
    <row r="156" spans="1:57" x14ac:dyDescent="0.3">
      <c r="A156" t="s">
        <v>1004</v>
      </c>
      <c r="B156" t="s">
        <v>1005</v>
      </c>
      <c r="C156" t="s">
        <v>1006</v>
      </c>
      <c r="D156" t="s">
        <v>1007</v>
      </c>
      <c r="E156" t="s">
        <v>1008</v>
      </c>
      <c r="F156" t="s">
        <v>183</v>
      </c>
      <c r="G156" t="s">
        <v>136</v>
      </c>
      <c r="H156" t="s">
        <v>234</v>
      </c>
      <c r="I156" t="s">
        <v>221</v>
      </c>
      <c r="J156" t="s">
        <v>128</v>
      </c>
      <c r="K156">
        <v>2</v>
      </c>
      <c r="L156">
        <v>4</v>
      </c>
      <c r="M156">
        <v>2</v>
      </c>
      <c r="N156">
        <v>2</v>
      </c>
      <c r="O156">
        <v>4</v>
      </c>
      <c r="P156">
        <v>2</v>
      </c>
      <c r="Q156">
        <v>4</v>
      </c>
      <c r="R156">
        <v>2</v>
      </c>
      <c r="S156">
        <v>4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3</v>
      </c>
      <c r="Z156">
        <v>3</v>
      </c>
      <c r="AA156">
        <v>4</v>
      </c>
      <c r="AB156">
        <v>4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4</v>
      </c>
      <c r="AO156">
        <v>4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v>3</v>
      </c>
      <c r="AW156">
        <v>3</v>
      </c>
      <c r="AX156">
        <v>4</v>
      </c>
      <c r="AY156">
        <v>4</v>
      </c>
      <c r="AZ156">
        <v>4</v>
      </c>
      <c r="BA156">
        <v>3</v>
      </c>
      <c r="BB156">
        <v>3</v>
      </c>
      <c r="BC156">
        <v>3</v>
      </c>
      <c r="BD156">
        <v>3</v>
      </c>
      <c r="BE156" t="s">
        <v>1009</v>
      </c>
    </row>
    <row r="157" spans="1:57" x14ac:dyDescent="0.3">
      <c r="A157" t="s">
        <v>1010</v>
      </c>
      <c r="B157" t="s">
        <v>1011</v>
      </c>
      <c r="C157" t="s">
        <v>1012</v>
      </c>
      <c r="D157" t="s">
        <v>1013</v>
      </c>
      <c r="E157" t="s">
        <v>1014</v>
      </c>
      <c r="F157" t="s">
        <v>161</v>
      </c>
      <c r="G157" t="s">
        <v>153</v>
      </c>
      <c r="H157" t="s">
        <v>126</v>
      </c>
      <c r="I157" t="s">
        <v>127</v>
      </c>
      <c r="J157" t="s">
        <v>128</v>
      </c>
      <c r="K157">
        <v>1</v>
      </c>
      <c r="L157">
        <v>1</v>
      </c>
      <c r="M157">
        <v>1</v>
      </c>
      <c r="N157">
        <v>1</v>
      </c>
      <c r="O157">
        <v>4</v>
      </c>
      <c r="P157">
        <v>4</v>
      </c>
      <c r="Q157">
        <v>1</v>
      </c>
      <c r="R157">
        <v>4</v>
      </c>
      <c r="S157">
        <v>4</v>
      </c>
      <c r="T157">
        <v>3</v>
      </c>
      <c r="U157">
        <v>2</v>
      </c>
      <c r="V157">
        <v>4</v>
      </c>
      <c r="W157">
        <v>1</v>
      </c>
      <c r="X157">
        <v>4</v>
      </c>
      <c r="Y157">
        <v>4</v>
      </c>
      <c r="Z157">
        <v>4</v>
      </c>
      <c r="AA157">
        <v>4</v>
      </c>
      <c r="AB157">
        <v>1</v>
      </c>
      <c r="AC157">
        <v>4</v>
      </c>
      <c r="AD157">
        <v>4</v>
      </c>
      <c r="AE157">
        <v>2</v>
      </c>
      <c r="AF157">
        <v>4</v>
      </c>
      <c r="AG157">
        <v>4</v>
      </c>
      <c r="AH157">
        <v>4</v>
      </c>
      <c r="AI157">
        <v>3</v>
      </c>
      <c r="AJ157">
        <v>4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4</v>
      </c>
      <c r="AQ157">
        <v>1</v>
      </c>
      <c r="AR157">
        <v>2</v>
      </c>
      <c r="AS157">
        <v>4</v>
      </c>
      <c r="AT157">
        <v>3</v>
      </c>
      <c r="AU157">
        <v>1</v>
      </c>
      <c r="AV157">
        <v>3</v>
      </c>
      <c r="AW157">
        <v>3</v>
      </c>
      <c r="AX157">
        <v>4</v>
      </c>
      <c r="AY157">
        <v>3</v>
      </c>
      <c r="AZ157">
        <v>3</v>
      </c>
      <c r="BA157">
        <v>1</v>
      </c>
      <c r="BB157">
        <v>1</v>
      </c>
      <c r="BC157">
        <v>1</v>
      </c>
      <c r="BD157">
        <v>1</v>
      </c>
      <c r="BE157" t="s">
        <v>1015</v>
      </c>
    </row>
    <row r="158" spans="1:57" x14ac:dyDescent="0.3">
      <c r="A158" t="s">
        <v>1016</v>
      </c>
      <c r="B158" t="s">
        <v>1017</v>
      </c>
      <c r="C158" t="s">
        <v>1018</v>
      </c>
      <c r="D158" t="s">
        <v>1019</v>
      </c>
      <c r="E158" t="s">
        <v>1020</v>
      </c>
      <c r="F158" t="s">
        <v>161</v>
      </c>
      <c r="G158" t="s">
        <v>144</v>
      </c>
      <c r="H158" t="s">
        <v>145</v>
      </c>
      <c r="I158" t="s">
        <v>221</v>
      </c>
      <c r="J158" t="s">
        <v>128</v>
      </c>
      <c r="K158">
        <v>4</v>
      </c>
      <c r="L158">
        <v>4</v>
      </c>
      <c r="M158">
        <v>4</v>
      </c>
      <c r="N158">
        <v>2</v>
      </c>
      <c r="O158">
        <v>4</v>
      </c>
      <c r="P158">
        <v>4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4</v>
      </c>
      <c r="X158">
        <v>4</v>
      </c>
      <c r="Y158">
        <v>1</v>
      </c>
      <c r="Z158">
        <v>4</v>
      </c>
      <c r="AA158">
        <v>1</v>
      </c>
      <c r="AB158">
        <v>1</v>
      </c>
      <c r="AC158">
        <v>4</v>
      </c>
      <c r="AD158">
        <v>1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3</v>
      </c>
      <c r="AL158">
        <v>3</v>
      </c>
      <c r="AM158">
        <v>3</v>
      </c>
      <c r="AN158">
        <v>3</v>
      </c>
      <c r="AO158">
        <v>3</v>
      </c>
      <c r="AP158">
        <v>1</v>
      </c>
      <c r="AQ158">
        <v>1</v>
      </c>
      <c r="AR158">
        <v>1</v>
      </c>
      <c r="AS158">
        <v>1</v>
      </c>
      <c r="AT158">
        <v>3</v>
      </c>
      <c r="AU158">
        <v>3</v>
      </c>
      <c r="AV158">
        <v>1</v>
      </c>
      <c r="AW158">
        <v>1</v>
      </c>
      <c r="AX158">
        <v>3</v>
      </c>
      <c r="AY158">
        <v>3</v>
      </c>
      <c r="AZ158">
        <v>3</v>
      </c>
      <c r="BA158">
        <v>2</v>
      </c>
      <c r="BB158">
        <v>3</v>
      </c>
      <c r="BC158">
        <v>3</v>
      </c>
      <c r="BD158">
        <v>3</v>
      </c>
      <c r="BE158" t="s">
        <v>1021</v>
      </c>
    </row>
    <row r="159" spans="1:57" x14ac:dyDescent="0.3">
      <c r="A159" t="s">
        <v>1022</v>
      </c>
      <c r="B159" t="s">
        <v>1023</v>
      </c>
      <c r="C159" t="s">
        <v>1024</v>
      </c>
      <c r="D159" t="s">
        <v>1025</v>
      </c>
      <c r="E159" t="s">
        <v>1026</v>
      </c>
      <c r="F159" t="s">
        <v>135</v>
      </c>
      <c r="G159" t="s">
        <v>153</v>
      </c>
      <c r="H159" t="s">
        <v>126</v>
      </c>
      <c r="I159" t="s">
        <v>146</v>
      </c>
      <c r="J159" t="s">
        <v>128</v>
      </c>
      <c r="K159">
        <v>1</v>
      </c>
      <c r="L159">
        <v>1</v>
      </c>
      <c r="M159">
        <v>1</v>
      </c>
      <c r="N159">
        <v>1</v>
      </c>
      <c r="O159">
        <v>4</v>
      </c>
      <c r="P159">
        <v>1</v>
      </c>
      <c r="Q159">
        <v>1</v>
      </c>
      <c r="R159">
        <v>1</v>
      </c>
      <c r="S159">
        <v>4</v>
      </c>
      <c r="T159">
        <v>1</v>
      </c>
      <c r="U159">
        <v>1</v>
      </c>
      <c r="V159">
        <v>1</v>
      </c>
      <c r="W159">
        <v>1</v>
      </c>
      <c r="X159">
        <v>4</v>
      </c>
      <c r="Y159">
        <v>1</v>
      </c>
      <c r="Z159">
        <v>4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4</v>
      </c>
      <c r="AN159">
        <v>4</v>
      </c>
      <c r="AO159">
        <v>4</v>
      </c>
      <c r="AP159">
        <v>4</v>
      </c>
      <c r="AQ159">
        <v>4</v>
      </c>
      <c r="AR159">
        <v>1</v>
      </c>
      <c r="AS159">
        <v>1</v>
      </c>
      <c r="AT159">
        <v>4</v>
      </c>
      <c r="AU159">
        <v>4</v>
      </c>
      <c r="AV159">
        <v>4</v>
      </c>
      <c r="AW159">
        <v>4</v>
      </c>
      <c r="AX159">
        <v>4</v>
      </c>
      <c r="AY159">
        <v>4</v>
      </c>
      <c r="AZ159">
        <v>4</v>
      </c>
      <c r="BA159">
        <v>4</v>
      </c>
      <c r="BB159">
        <v>1</v>
      </c>
      <c r="BC159">
        <v>4</v>
      </c>
      <c r="BD159">
        <v>4</v>
      </c>
      <c r="BE159" t="s">
        <v>1027</v>
      </c>
    </row>
    <row r="160" spans="1:57" x14ac:dyDescent="0.3">
      <c r="A160" t="s">
        <v>1028</v>
      </c>
      <c r="B160" t="s">
        <v>1029</v>
      </c>
      <c r="C160" t="s">
        <v>1030</v>
      </c>
      <c r="D160" t="s">
        <v>1031</v>
      </c>
      <c r="E160" t="s">
        <v>1032</v>
      </c>
      <c r="F160" t="s">
        <v>199</v>
      </c>
      <c r="G160" t="s">
        <v>136</v>
      </c>
      <c r="H160" t="s">
        <v>126</v>
      </c>
      <c r="I160" t="s">
        <v>127</v>
      </c>
      <c r="J160" t="s">
        <v>154</v>
      </c>
      <c r="K160">
        <v>1</v>
      </c>
      <c r="L160">
        <v>4</v>
      </c>
      <c r="M160">
        <v>3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4</v>
      </c>
      <c r="Z160">
        <v>4</v>
      </c>
      <c r="AA160">
        <v>1</v>
      </c>
      <c r="AB160">
        <v>1</v>
      </c>
      <c r="AC160">
        <v>1</v>
      </c>
      <c r="AD160">
        <v>4</v>
      </c>
      <c r="AE160">
        <v>1</v>
      </c>
      <c r="AF160">
        <v>1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3</v>
      </c>
      <c r="AN160">
        <v>4</v>
      </c>
      <c r="AO160">
        <v>4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4</v>
      </c>
      <c r="BA160">
        <v>3</v>
      </c>
      <c r="BB160">
        <v>3</v>
      </c>
      <c r="BC160">
        <v>2</v>
      </c>
      <c r="BD160">
        <v>4</v>
      </c>
      <c r="BE160" t="s">
        <v>1033</v>
      </c>
    </row>
    <row r="161" spans="1:57" x14ac:dyDescent="0.3">
      <c r="A161" t="s">
        <v>1034</v>
      </c>
      <c r="B161" t="s">
        <v>1035</v>
      </c>
      <c r="C161" t="s">
        <v>1036</v>
      </c>
      <c r="D161" t="s">
        <v>1037</v>
      </c>
      <c r="E161" t="s">
        <v>1038</v>
      </c>
      <c r="F161" t="s">
        <v>135</v>
      </c>
      <c r="G161" t="s">
        <v>153</v>
      </c>
      <c r="H161" t="s">
        <v>145</v>
      </c>
      <c r="I161" t="s">
        <v>127</v>
      </c>
      <c r="J161" t="s">
        <v>128</v>
      </c>
      <c r="K161">
        <v>4</v>
      </c>
      <c r="L161">
        <v>4</v>
      </c>
      <c r="M161">
        <v>3</v>
      </c>
      <c r="N161">
        <v>1</v>
      </c>
      <c r="O161">
        <v>4</v>
      </c>
      <c r="P161">
        <v>1</v>
      </c>
      <c r="Q161">
        <v>4</v>
      </c>
      <c r="R161">
        <v>4</v>
      </c>
      <c r="S161">
        <v>4</v>
      </c>
      <c r="T161">
        <v>1</v>
      </c>
      <c r="U161">
        <v>1</v>
      </c>
      <c r="V161">
        <v>4</v>
      </c>
      <c r="W161">
        <v>1</v>
      </c>
      <c r="X161">
        <v>1</v>
      </c>
      <c r="Y161">
        <v>4</v>
      </c>
      <c r="Z161">
        <v>4</v>
      </c>
      <c r="AA161">
        <v>1</v>
      </c>
      <c r="AB161">
        <v>4</v>
      </c>
      <c r="AC161">
        <v>1</v>
      </c>
      <c r="AD161">
        <v>1</v>
      </c>
      <c r="AE161">
        <v>1</v>
      </c>
      <c r="AF161">
        <v>1</v>
      </c>
      <c r="AG161">
        <v>4</v>
      </c>
      <c r="AH161">
        <v>4</v>
      </c>
      <c r="AI161">
        <v>1</v>
      </c>
      <c r="AJ161">
        <v>1</v>
      </c>
      <c r="AK161">
        <v>1</v>
      </c>
      <c r="AL161">
        <v>4</v>
      </c>
      <c r="AM161">
        <v>4</v>
      </c>
      <c r="AN161">
        <v>4</v>
      </c>
      <c r="AO161">
        <v>1</v>
      </c>
      <c r="AP161">
        <v>1</v>
      </c>
      <c r="AQ161">
        <v>4</v>
      </c>
      <c r="AR161">
        <v>4</v>
      </c>
      <c r="AS161">
        <v>1</v>
      </c>
      <c r="AT161">
        <v>2</v>
      </c>
      <c r="AU161">
        <v>1</v>
      </c>
      <c r="AV161">
        <v>4</v>
      </c>
      <c r="AW161">
        <v>2</v>
      </c>
      <c r="AX161">
        <v>4</v>
      </c>
      <c r="AY161">
        <v>4</v>
      </c>
      <c r="AZ161">
        <v>4</v>
      </c>
      <c r="BA161">
        <v>3</v>
      </c>
      <c r="BB161">
        <v>4</v>
      </c>
      <c r="BC161">
        <v>4</v>
      </c>
      <c r="BD161">
        <v>4</v>
      </c>
      <c r="BE161" t="s">
        <v>1039</v>
      </c>
    </row>
    <row r="162" spans="1:57" x14ac:dyDescent="0.3">
      <c r="A162" t="s">
        <v>1040</v>
      </c>
      <c r="B162" t="s">
        <v>1041</v>
      </c>
      <c r="C162" t="s">
        <v>1042</v>
      </c>
      <c r="D162" t="s">
        <v>1043</v>
      </c>
      <c r="E162" t="s">
        <v>1044</v>
      </c>
      <c r="F162" t="s">
        <v>199</v>
      </c>
      <c r="G162" t="s">
        <v>144</v>
      </c>
      <c r="H162" t="s">
        <v>145</v>
      </c>
      <c r="I162" t="s">
        <v>127</v>
      </c>
      <c r="J162" t="s">
        <v>128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2</v>
      </c>
      <c r="T162">
        <v>4</v>
      </c>
      <c r="U162">
        <v>4</v>
      </c>
      <c r="V162">
        <v>4</v>
      </c>
      <c r="W162">
        <v>4</v>
      </c>
      <c r="X162">
        <v>2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4</v>
      </c>
      <c r="AE162">
        <v>4</v>
      </c>
      <c r="AF162">
        <v>4</v>
      </c>
      <c r="AG162">
        <v>4</v>
      </c>
      <c r="AH162">
        <v>4</v>
      </c>
      <c r="AI162">
        <v>4</v>
      </c>
      <c r="AJ162">
        <v>4</v>
      </c>
      <c r="AK162">
        <v>4</v>
      </c>
      <c r="AL162">
        <v>4</v>
      </c>
      <c r="AM162">
        <v>4</v>
      </c>
      <c r="AN162">
        <v>4</v>
      </c>
      <c r="AO162">
        <v>4</v>
      </c>
      <c r="AP162">
        <v>3</v>
      </c>
      <c r="AQ162">
        <v>3</v>
      </c>
      <c r="AR162">
        <v>3</v>
      </c>
      <c r="AS162">
        <v>3</v>
      </c>
      <c r="AT162">
        <v>4</v>
      </c>
      <c r="AU162">
        <v>4</v>
      </c>
      <c r="AV162">
        <v>3</v>
      </c>
      <c r="AW162">
        <v>4</v>
      </c>
      <c r="AX162">
        <v>4</v>
      </c>
      <c r="AY162">
        <v>4</v>
      </c>
      <c r="AZ162">
        <v>3</v>
      </c>
      <c r="BA162">
        <v>3</v>
      </c>
      <c r="BB162">
        <v>3</v>
      </c>
      <c r="BC162">
        <v>3</v>
      </c>
      <c r="BD162">
        <v>3</v>
      </c>
      <c r="BE162" t="s">
        <v>1045</v>
      </c>
    </row>
    <row r="163" spans="1:57" x14ac:dyDescent="0.3">
      <c r="A163" t="s">
        <v>1046</v>
      </c>
      <c r="B163" t="s">
        <v>1047</v>
      </c>
      <c r="C163" t="s">
        <v>1048</v>
      </c>
      <c r="D163" t="s">
        <v>1049</v>
      </c>
      <c r="E163" t="s">
        <v>1050</v>
      </c>
      <c r="F163" t="s">
        <v>135</v>
      </c>
      <c r="G163" t="s">
        <v>153</v>
      </c>
      <c r="H163" t="s">
        <v>126</v>
      </c>
      <c r="I163" t="s">
        <v>127</v>
      </c>
      <c r="J163" t="s">
        <v>265</v>
      </c>
      <c r="K163">
        <v>1</v>
      </c>
      <c r="L163">
        <v>3</v>
      </c>
      <c r="M163">
        <v>3</v>
      </c>
      <c r="N163">
        <v>4</v>
      </c>
      <c r="O163">
        <v>4</v>
      </c>
      <c r="P163">
        <v>4</v>
      </c>
      <c r="Q163">
        <v>1</v>
      </c>
      <c r="R163">
        <v>4</v>
      </c>
      <c r="S163">
        <v>4</v>
      </c>
      <c r="T163">
        <v>4</v>
      </c>
      <c r="U163">
        <v>3</v>
      </c>
      <c r="V163">
        <v>4</v>
      </c>
      <c r="W163">
        <v>4</v>
      </c>
      <c r="X163">
        <v>1</v>
      </c>
      <c r="Y163">
        <v>1</v>
      </c>
      <c r="Z163">
        <v>1</v>
      </c>
      <c r="AA163">
        <v>4</v>
      </c>
      <c r="AB163">
        <v>4</v>
      </c>
      <c r="AC163">
        <v>1</v>
      </c>
      <c r="AD163">
        <v>1</v>
      </c>
      <c r="AE163">
        <v>1</v>
      </c>
      <c r="AF163">
        <v>4</v>
      </c>
      <c r="AG163">
        <v>4</v>
      </c>
      <c r="AH163">
        <v>3</v>
      </c>
      <c r="AI163">
        <v>3</v>
      </c>
      <c r="AJ163">
        <v>4</v>
      </c>
      <c r="AK163">
        <v>4</v>
      </c>
      <c r="AL163">
        <v>4</v>
      </c>
      <c r="AM163">
        <v>4</v>
      </c>
      <c r="AN163">
        <v>3</v>
      </c>
      <c r="AO163">
        <v>4</v>
      </c>
      <c r="AP163">
        <v>1</v>
      </c>
      <c r="AQ163">
        <v>4</v>
      </c>
      <c r="AR163">
        <v>3</v>
      </c>
      <c r="AS163">
        <v>4</v>
      </c>
      <c r="AT163">
        <v>4</v>
      </c>
      <c r="AU163">
        <v>1</v>
      </c>
      <c r="AV163">
        <v>3</v>
      </c>
      <c r="AW163">
        <v>3</v>
      </c>
      <c r="AX163">
        <v>4</v>
      </c>
      <c r="AY163">
        <v>3</v>
      </c>
      <c r="AZ163">
        <v>4</v>
      </c>
      <c r="BA163">
        <v>3</v>
      </c>
      <c r="BB163">
        <v>3</v>
      </c>
      <c r="BC163">
        <v>4</v>
      </c>
      <c r="BD163">
        <v>4</v>
      </c>
      <c r="BE163" t="s">
        <v>1051</v>
      </c>
    </row>
    <row r="164" spans="1:57" x14ac:dyDescent="0.3">
      <c r="A164" t="s">
        <v>1052</v>
      </c>
      <c r="B164" t="s">
        <v>1053</v>
      </c>
      <c r="C164" t="s">
        <v>655</v>
      </c>
      <c r="D164" t="s">
        <v>1054</v>
      </c>
      <c r="E164" t="s">
        <v>1055</v>
      </c>
      <c r="F164" t="s">
        <v>161</v>
      </c>
      <c r="G164" t="s">
        <v>136</v>
      </c>
      <c r="H164" t="s">
        <v>145</v>
      </c>
      <c r="I164" t="s">
        <v>221</v>
      </c>
      <c r="J164" t="s">
        <v>128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1</v>
      </c>
      <c r="U164">
        <v>4</v>
      </c>
      <c r="V164">
        <v>1</v>
      </c>
      <c r="W164">
        <v>1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1</v>
      </c>
      <c r="AQ164">
        <v>1</v>
      </c>
      <c r="AR164">
        <v>1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 t="s">
        <v>1056</v>
      </c>
    </row>
    <row r="165" spans="1:57" x14ac:dyDescent="0.3">
      <c r="A165" t="s">
        <v>1057</v>
      </c>
      <c r="B165" t="s">
        <v>1058</v>
      </c>
      <c r="C165" t="s">
        <v>196</v>
      </c>
      <c r="D165" t="s">
        <v>1059</v>
      </c>
      <c r="E165" t="s">
        <v>1060</v>
      </c>
      <c r="F165" t="s">
        <v>135</v>
      </c>
      <c r="G165" t="s">
        <v>153</v>
      </c>
      <c r="H165" t="s">
        <v>126</v>
      </c>
      <c r="I165" t="s">
        <v>146</v>
      </c>
      <c r="J165" t="s">
        <v>154</v>
      </c>
      <c r="K165">
        <v>3</v>
      </c>
      <c r="L165">
        <v>1</v>
      </c>
      <c r="M165">
        <v>4</v>
      </c>
      <c r="N165">
        <v>4</v>
      </c>
      <c r="O165">
        <v>4</v>
      </c>
      <c r="P165">
        <v>4</v>
      </c>
      <c r="Q165">
        <v>3</v>
      </c>
      <c r="R165">
        <v>4</v>
      </c>
      <c r="S165">
        <v>4</v>
      </c>
      <c r="T165">
        <v>1</v>
      </c>
      <c r="U165">
        <v>4</v>
      </c>
      <c r="V165">
        <v>1</v>
      </c>
      <c r="W165">
        <v>3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1</v>
      </c>
      <c r="AI165">
        <v>4</v>
      </c>
      <c r="AJ165">
        <v>4</v>
      </c>
      <c r="AK165">
        <v>4</v>
      </c>
      <c r="AL165">
        <v>3</v>
      </c>
      <c r="AM165">
        <v>4</v>
      </c>
      <c r="AN165">
        <v>4</v>
      </c>
      <c r="AO165">
        <v>4</v>
      </c>
      <c r="AP165">
        <v>4</v>
      </c>
      <c r="AQ165">
        <v>4</v>
      </c>
      <c r="AR165">
        <v>3</v>
      </c>
      <c r="AS165">
        <v>4</v>
      </c>
      <c r="AT165">
        <v>3</v>
      </c>
      <c r="AU165">
        <v>3</v>
      </c>
      <c r="AV165">
        <v>4</v>
      </c>
      <c r="AW165">
        <v>4</v>
      </c>
      <c r="AX165">
        <v>4</v>
      </c>
      <c r="AY165">
        <v>4</v>
      </c>
      <c r="AZ165">
        <v>4</v>
      </c>
      <c r="BA165">
        <v>4</v>
      </c>
      <c r="BB165">
        <v>4</v>
      </c>
      <c r="BC165">
        <v>3</v>
      </c>
      <c r="BD165">
        <v>4</v>
      </c>
      <c r="BE165" t="s">
        <v>1061</v>
      </c>
    </row>
    <row r="166" spans="1:57" x14ac:dyDescent="0.3">
      <c r="A166" t="s">
        <v>1062</v>
      </c>
      <c r="B166" t="s">
        <v>1063</v>
      </c>
      <c r="C166" t="s">
        <v>1064</v>
      </c>
      <c r="D166" t="s">
        <v>1065</v>
      </c>
      <c r="E166" t="s">
        <v>1066</v>
      </c>
      <c r="F166" t="s">
        <v>161</v>
      </c>
      <c r="G166" t="s">
        <v>153</v>
      </c>
      <c r="H166" t="s">
        <v>126</v>
      </c>
      <c r="I166" t="s">
        <v>169</v>
      </c>
      <c r="J166" t="s">
        <v>128</v>
      </c>
      <c r="K166">
        <v>1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  <c r="R166">
        <v>1</v>
      </c>
      <c r="S166">
        <v>4</v>
      </c>
      <c r="T166">
        <v>4</v>
      </c>
      <c r="U166">
        <v>4</v>
      </c>
      <c r="V166">
        <v>4</v>
      </c>
      <c r="W166">
        <v>1</v>
      </c>
      <c r="X166">
        <v>4</v>
      </c>
      <c r="Y166">
        <v>1</v>
      </c>
      <c r="Z166">
        <v>4</v>
      </c>
      <c r="AA166">
        <v>1</v>
      </c>
      <c r="AB166">
        <v>1</v>
      </c>
      <c r="AC166">
        <v>4</v>
      </c>
      <c r="AD166">
        <v>4</v>
      </c>
      <c r="AE166">
        <v>4</v>
      </c>
      <c r="AF166">
        <v>4</v>
      </c>
      <c r="AG166">
        <v>4</v>
      </c>
      <c r="AH166">
        <v>1</v>
      </c>
      <c r="AI166">
        <v>4</v>
      </c>
      <c r="AJ166">
        <v>4</v>
      </c>
      <c r="AK166">
        <v>4</v>
      </c>
      <c r="AL166">
        <v>4</v>
      </c>
      <c r="AM166">
        <v>4</v>
      </c>
      <c r="AN166">
        <v>4</v>
      </c>
      <c r="AO166">
        <v>4</v>
      </c>
      <c r="AP166">
        <v>4</v>
      </c>
      <c r="AQ166">
        <v>4</v>
      </c>
      <c r="AR166">
        <v>1</v>
      </c>
      <c r="AS166">
        <v>1</v>
      </c>
      <c r="AT166">
        <v>1</v>
      </c>
      <c r="AU166">
        <v>1</v>
      </c>
      <c r="AV166">
        <v>4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3</v>
      </c>
      <c r="BC166">
        <v>4</v>
      </c>
      <c r="BD166">
        <v>4</v>
      </c>
      <c r="BE166" t="s">
        <v>1067</v>
      </c>
    </row>
    <row r="167" spans="1:57" x14ac:dyDescent="0.3">
      <c r="A167" t="s">
        <v>1068</v>
      </c>
      <c r="B167" t="s">
        <v>1069</v>
      </c>
      <c r="C167" t="s">
        <v>188</v>
      </c>
      <c r="D167" t="s">
        <v>1070</v>
      </c>
      <c r="E167" t="s">
        <v>1071</v>
      </c>
      <c r="F167" t="s">
        <v>199</v>
      </c>
      <c r="G167" t="s">
        <v>153</v>
      </c>
      <c r="H167" t="s">
        <v>145</v>
      </c>
      <c r="I167" t="s">
        <v>146</v>
      </c>
      <c r="J167" t="s">
        <v>128</v>
      </c>
      <c r="K167">
        <v>1</v>
      </c>
      <c r="L167">
        <v>1</v>
      </c>
      <c r="M167">
        <v>3</v>
      </c>
      <c r="N167">
        <v>3</v>
      </c>
      <c r="O167">
        <v>3</v>
      </c>
      <c r="P167">
        <v>1</v>
      </c>
      <c r="Q167">
        <v>1</v>
      </c>
      <c r="R167">
        <v>1</v>
      </c>
      <c r="S167">
        <v>3</v>
      </c>
      <c r="T167">
        <v>3</v>
      </c>
      <c r="U167">
        <v>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3</v>
      </c>
      <c r="AB167">
        <v>1</v>
      </c>
      <c r="AC167">
        <v>3</v>
      </c>
      <c r="AD167">
        <v>1</v>
      </c>
      <c r="AE167">
        <v>1</v>
      </c>
      <c r="AF167">
        <v>3</v>
      </c>
      <c r="AG167">
        <v>3</v>
      </c>
      <c r="AH167">
        <v>1</v>
      </c>
      <c r="AI167">
        <v>3</v>
      </c>
      <c r="AJ167">
        <v>3</v>
      </c>
      <c r="AK167">
        <v>3</v>
      </c>
      <c r="AL167">
        <v>3</v>
      </c>
      <c r="AM167">
        <v>3</v>
      </c>
      <c r="AN167">
        <v>1</v>
      </c>
      <c r="AO167">
        <v>3</v>
      </c>
      <c r="AP167">
        <v>1</v>
      </c>
      <c r="AQ167">
        <v>3</v>
      </c>
      <c r="AR167">
        <v>3</v>
      </c>
      <c r="AS167">
        <v>3</v>
      </c>
      <c r="AT167">
        <v>3</v>
      </c>
      <c r="AU167">
        <v>3</v>
      </c>
      <c r="AV167">
        <v>3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1</v>
      </c>
      <c r="BC167">
        <v>3</v>
      </c>
      <c r="BD167">
        <v>3</v>
      </c>
      <c r="BE167" t="s">
        <v>1072</v>
      </c>
    </row>
    <row r="168" spans="1:57" x14ac:dyDescent="0.3">
      <c r="A168" t="s">
        <v>1073</v>
      </c>
      <c r="B168" t="s">
        <v>1074</v>
      </c>
      <c r="C168" t="s">
        <v>225</v>
      </c>
      <c r="D168" t="s">
        <v>1075</v>
      </c>
      <c r="E168" t="s">
        <v>1076</v>
      </c>
      <c r="F168" t="s">
        <v>199</v>
      </c>
      <c r="G168" t="s">
        <v>153</v>
      </c>
      <c r="H168" t="s">
        <v>145</v>
      </c>
      <c r="I168" t="s">
        <v>146</v>
      </c>
      <c r="J168" t="s">
        <v>209</v>
      </c>
      <c r="K168">
        <v>1</v>
      </c>
      <c r="L168">
        <v>3</v>
      </c>
      <c r="M168">
        <v>3</v>
      </c>
      <c r="N168">
        <v>3</v>
      </c>
      <c r="O168">
        <v>3</v>
      </c>
      <c r="P168">
        <v>3</v>
      </c>
      <c r="Q168">
        <v>1</v>
      </c>
      <c r="R168">
        <v>1</v>
      </c>
      <c r="S168">
        <v>3</v>
      </c>
      <c r="T168">
        <v>3</v>
      </c>
      <c r="U168">
        <v>3</v>
      </c>
      <c r="V168">
        <v>1</v>
      </c>
      <c r="W168">
        <v>1</v>
      </c>
      <c r="X168">
        <v>3</v>
      </c>
      <c r="Y168">
        <v>1</v>
      </c>
      <c r="Z168">
        <v>2</v>
      </c>
      <c r="AA168">
        <v>1</v>
      </c>
      <c r="AB168">
        <v>1</v>
      </c>
      <c r="AC168">
        <v>3</v>
      </c>
      <c r="AD168">
        <v>3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1</v>
      </c>
      <c r="AR168">
        <v>1</v>
      </c>
      <c r="AS168">
        <v>1</v>
      </c>
      <c r="AT168">
        <v>3</v>
      </c>
      <c r="AU168">
        <v>3</v>
      </c>
      <c r="AV168">
        <v>3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2</v>
      </c>
      <c r="BC168">
        <v>3</v>
      </c>
      <c r="BD168">
        <v>3</v>
      </c>
      <c r="BE168" t="s">
        <v>1073</v>
      </c>
    </row>
    <row r="169" spans="1:57" x14ac:dyDescent="0.3">
      <c r="A169" t="s">
        <v>1077</v>
      </c>
      <c r="B169" t="s">
        <v>1078</v>
      </c>
      <c r="C169" t="s">
        <v>310</v>
      </c>
      <c r="D169" t="s">
        <v>1079</v>
      </c>
      <c r="E169" t="s">
        <v>1080</v>
      </c>
      <c r="F169" t="s">
        <v>161</v>
      </c>
      <c r="G169" t="s">
        <v>153</v>
      </c>
      <c r="H169" t="s">
        <v>126</v>
      </c>
      <c r="I169" t="s">
        <v>146</v>
      </c>
      <c r="J169" t="s">
        <v>128</v>
      </c>
      <c r="K169">
        <v>1</v>
      </c>
      <c r="L169">
        <v>1</v>
      </c>
      <c r="M169">
        <v>4</v>
      </c>
      <c r="N169">
        <v>1</v>
      </c>
      <c r="O169">
        <v>4</v>
      </c>
      <c r="P169">
        <v>4</v>
      </c>
      <c r="Q169">
        <v>1</v>
      </c>
      <c r="R169">
        <v>1</v>
      </c>
      <c r="S169">
        <v>1</v>
      </c>
      <c r="T169">
        <v>1</v>
      </c>
      <c r="U169">
        <v>4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4</v>
      </c>
      <c r="AH169">
        <v>1</v>
      </c>
      <c r="AI169">
        <v>4</v>
      </c>
      <c r="AJ169">
        <v>4</v>
      </c>
      <c r="AK169">
        <v>4</v>
      </c>
      <c r="AL169">
        <v>4</v>
      </c>
      <c r="AM169">
        <v>4</v>
      </c>
      <c r="AN169">
        <v>4</v>
      </c>
      <c r="AO169">
        <v>4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4</v>
      </c>
      <c r="AW169">
        <v>4</v>
      </c>
      <c r="AX169">
        <v>4</v>
      </c>
      <c r="AY169">
        <v>4</v>
      </c>
      <c r="AZ169">
        <v>4</v>
      </c>
      <c r="BA169">
        <v>4</v>
      </c>
      <c r="BB169">
        <v>4</v>
      </c>
      <c r="BC169">
        <v>3</v>
      </c>
      <c r="BD169">
        <v>4</v>
      </c>
      <c r="BE169" t="s">
        <v>1081</v>
      </c>
    </row>
    <row r="170" spans="1:57" x14ac:dyDescent="0.3">
      <c r="A170" t="s">
        <v>1082</v>
      </c>
      <c r="B170" t="s">
        <v>1083</v>
      </c>
      <c r="C170" t="s">
        <v>1084</v>
      </c>
      <c r="D170" t="s">
        <v>1085</v>
      </c>
      <c r="E170" t="s">
        <v>1086</v>
      </c>
      <c r="F170" t="s">
        <v>242</v>
      </c>
      <c r="G170" t="s">
        <v>153</v>
      </c>
      <c r="H170" t="s">
        <v>145</v>
      </c>
      <c r="I170" t="s">
        <v>146</v>
      </c>
      <c r="J170" t="s">
        <v>209</v>
      </c>
      <c r="K170">
        <v>3</v>
      </c>
      <c r="L170">
        <v>3</v>
      </c>
      <c r="M170">
        <v>1</v>
      </c>
      <c r="N170">
        <v>1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1</v>
      </c>
      <c r="V170">
        <v>1</v>
      </c>
      <c r="W170">
        <v>1</v>
      </c>
      <c r="X170">
        <v>1</v>
      </c>
      <c r="Y170">
        <v>3</v>
      </c>
      <c r="Z170">
        <v>1</v>
      </c>
      <c r="AA170">
        <v>3</v>
      </c>
      <c r="AB170">
        <v>1</v>
      </c>
      <c r="AC170">
        <v>1</v>
      </c>
      <c r="AD170">
        <v>3</v>
      </c>
      <c r="AE170">
        <v>3</v>
      </c>
      <c r="AF170">
        <v>1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1</v>
      </c>
      <c r="AR170">
        <v>1</v>
      </c>
      <c r="AS170">
        <v>1</v>
      </c>
      <c r="AT170">
        <v>1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1</v>
      </c>
      <c r="BB170">
        <v>1</v>
      </c>
      <c r="BC170">
        <v>1</v>
      </c>
      <c r="BD170">
        <v>3</v>
      </c>
      <c r="BE170" t="s">
        <v>1082</v>
      </c>
    </row>
    <row r="171" spans="1:57" x14ac:dyDescent="0.3">
      <c r="A171" t="s">
        <v>1087</v>
      </c>
      <c r="B171" t="s">
        <v>1088</v>
      </c>
      <c r="C171" t="s">
        <v>1089</v>
      </c>
      <c r="D171" t="s">
        <v>1090</v>
      </c>
      <c r="E171" t="s">
        <v>1091</v>
      </c>
      <c r="F171" t="s">
        <v>242</v>
      </c>
      <c r="G171" t="s">
        <v>153</v>
      </c>
      <c r="H171" t="s">
        <v>126</v>
      </c>
      <c r="I171" t="s">
        <v>169</v>
      </c>
      <c r="J171" t="s">
        <v>128</v>
      </c>
      <c r="K171">
        <v>4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1</v>
      </c>
      <c r="S171">
        <v>4</v>
      </c>
      <c r="T171">
        <v>4</v>
      </c>
      <c r="U171">
        <v>4</v>
      </c>
      <c r="V171">
        <v>1</v>
      </c>
      <c r="W171">
        <v>1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4</v>
      </c>
      <c r="AY171">
        <v>4</v>
      </c>
      <c r="AZ171">
        <v>4</v>
      </c>
      <c r="BA171">
        <v>4</v>
      </c>
      <c r="BB171">
        <v>4</v>
      </c>
      <c r="BC171">
        <v>4</v>
      </c>
      <c r="BD171">
        <v>4</v>
      </c>
      <c r="BE171" t="s">
        <v>1092</v>
      </c>
    </row>
    <row r="172" spans="1:57" x14ac:dyDescent="0.3">
      <c r="A172" t="s">
        <v>1093</v>
      </c>
      <c r="B172" t="s">
        <v>1094</v>
      </c>
      <c r="C172" t="s">
        <v>225</v>
      </c>
      <c r="D172" t="s">
        <v>1095</v>
      </c>
      <c r="E172" t="s">
        <v>1096</v>
      </c>
      <c r="F172" t="s">
        <v>199</v>
      </c>
      <c r="G172" t="s">
        <v>136</v>
      </c>
      <c r="H172" t="s">
        <v>207</v>
      </c>
      <c r="I172" t="s">
        <v>146</v>
      </c>
      <c r="J172" t="s">
        <v>184</v>
      </c>
      <c r="K172">
        <v>1</v>
      </c>
      <c r="L172">
        <v>3</v>
      </c>
      <c r="M172">
        <v>1</v>
      </c>
      <c r="N172">
        <v>1</v>
      </c>
      <c r="O172">
        <v>3</v>
      </c>
      <c r="P172">
        <v>3</v>
      </c>
      <c r="Q172">
        <v>1</v>
      </c>
      <c r="R172">
        <v>1</v>
      </c>
      <c r="S172">
        <v>3</v>
      </c>
      <c r="T172">
        <v>3</v>
      </c>
      <c r="U172">
        <v>2</v>
      </c>
      <c r="V172">
        <v>1</v>
      </c>
      <c r="W172">
        <v>1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3</v>
      </c>
      <c r="AE172">
        <v>3</v>
      </c>
      <c r="AF172">
        <v>3</v>
      </c>
      <c r="AG172">
        <v>3</v>
      </c>
      <c r="AH172">
        <v>1</v>
      </c>
      <c r="AI172">
        <v>3</v>
      </c>
      <c r="AJ172">
        <v>3</v>
      </c>
      <c r="AK172">
        <v>3</v>
      </c>
      <c r="AL172">
        <v>3</v>
      </c>
      <c r="AM172">
        <v>3</v>
      </c>
      <c r="AN172">
        <v>3</v>
      </c>
      <c r="AO172">
        <v>3</v>
      </c>
      <c r="AP172">
        <v>3</v>
      </c>
      <c r="AQ172">
        <v>1</v>
      </c>
      <c r="AR172">
        <v>1</v>
      </c>
      <c r="AS172">
        <v>1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3</v>
      </c>
      <c r="BB172">
        <v>1</v>
      </c>
      <c r="BC172">
        <v>1</v>
      </c>
      <c r="BD172">
        <v>3</v>
      </c>
      <c r="BE172" t="s">
        <v>1097</v>
      </c>
    </row>
    <row r="173" spans="1:57" x14ac:dyDescent="0.3">
      <c r="A173" t="s">
        <v>1098</v>
      </c>
      <c r="B173" t="s">
        <v>1099</v>
      </c>
      <c r="C173" t="s">
        <v>316</v>
      </c>
      <c r="D173" t="s">
        <v>1100</v>
      </c>
      <c r="E173" t="s">
        <v>1101</v>
      </c>
      <c r="F173" t="s">
        <v>161</v>
      </c>
      <c r="G173" t="s">
        <v>136</v>
      </c>
      <c r="H173" t="s">
        <v>272</v>
      </c>
      <c r="I173" t="s">
        <v>235</v>
      </c>
      <c r="J173" t="s">
        <v>154</v>
      </c>
      <c r="K173">
        <v>1</v>
      </c>
      <c r="L173">
        <v>1</v>
      </c>
      <c r="M173">
        <v>1</v>
      </c>
      <c r="N173">
        <v>1</v>
      </c>
      <c r="O173">
        <v>4</v>
      </c>
      <c r="P173">
        <v>1</v>
      </c>
      <c r="Q173">
        <v>3</v>
      </c>
      <c r="R173">
        <v>1</v>
      </c>
      <c r="S173">
        <v>4</v>
      </c>
      <c r="T173">
        <v>4</v>
      </c>
      <c r="U173">
        <v>4</v>
      </c>
      <c r="V173">
        <v>3</v>
      </c>
      <c r="W173">
        <v>4</v>
      </c>
      <c r="X173">
        <v>1</v>
      </c>
      <c r="Y173">
        <v>1</v>
      </c>
      <c r="Z173">
        <v>4</v>
      </c>
      <c r="AA173">
        <v>4</v>
      </c>
      <c r="AB173">
        <v>1</v>
      </c>
      <c r="AC173">
        <v>1</v>
      </c>
      <c r="AD173">
        <v>1</v>
      </c>
      <c r="AE173">
        <v>3</v>
      </c>
      <c r="AF173">
        <v>1</v>
      </c>
      <c r="AG173">
        <v>4</v>
      </c>
      <c r="AH173">
        <v>3</v>
      </c>
      <c r="AI173">
        <v>4</v>
      </c>
      <c r="AJ173">
        <v>1</v>
      </c>
      <c r="AK173">
        <v>1</v>
      </c>
      <c r="AL173">
        <v>4</v>
      </c>
      <c r="AM173">
        <v>4</v>
      </c>
      <c r="AN173">
        <v>4</v>
      </c>
      <c r="AO173">
        <v>4</v>
      </c>
      <c r="AP173">
        <v>4</v>
      </c>
      <c r="AQ173">
        <v>1</v>
      </c>
      <c r="AR173">
        <v>1</v>
      </c>
      <c r="AS173">
        <v>1</v>
      </c>
      <c r="AT173">
        <v>4</v>
      </c>
      <c r="AU173">
        <v>4</v>
      </c>
      <c r="AV173">
        <v>4</v>
      </c>
      <c r="AW173">
        <v>4</v>
      </c>
      <c r="AX173">
        <v>3</v>
      </c>
      <c r="AY173">
        <v>1</v>
      </c>
      <c r="AZ173">
        <v>3</v>
      </c>
      <c r="BA173">
        <v>4</v>
      </c>
      <c r="BB173">
        <v>1</v>
      </c>
      <c r="BC173">
        <v>3</v>
      </c>
      <c r="BD173">
        <v>3</v>
      </c>
      <c r="BE173" t="s">
        <v>1102</v>
      </c>
    </row>
    <row r="174" spans="1:57" x14ac:dyDescent="0.3">
      <c r="A174" t="s">
        <v>1103</v>
      </c>
      <c r="B174" t="s">
        <v>1104</v>
      </c>
      <c r="C174" t="s">
        <v>655</v>
      </c>
      <c r="D174" t="s">
        <v>1105</v>
      </c>
      <c r="E174" t="s">
        <v>1106</v>
      </c>
      <c r="F174" t="s">
        <v>124</v>
      </c>
      <c r="G174" t="s">
        <v>136</v>
      </c>
      <c r="H174" t="s">
        <v>145</v>
      </c>
      <c r="I174" t="s">
        <v>235</v>
      </c>
      <c r="J174" t="s">
        <v>265</v>
      </c>
      <c r="K174">
        <v>1</v>
      </c>
      <c r="L174">
        <v>1</v>
      </c>
      <c r="M174">
        <v>4</v>
      </c>
      <c r="N174">
        <v>1</v>
      </c>
      <c r="O174">
        <v>4</v>
      </c>
      <c r="P174">
        <v>4</v>
      </c>
      <c r="Q174">
        <v>1</v>
      </c>
      <c r="R174">
        <v>4</v>
      </c>
      <c r="S174">
        <v>4</v>
      </c>
      <c r="T174">
        <v>1</v>
      </c>
      <c r="U174">
        <v>4</v>
      </c>
      <c r="V174">
        <v>1</v>
      </c>
      <c r="W174">
        <v>1</v>
      </c>
      <c r="X174">
        <v>4</v>
      </c>
      <c r="Y174">
        <v>1</v>
      </c>
      <c r="Z174">
        <v>1</v>
      </c>
      <c r="AA174">
        <v>1</v>
      </c>
      <c r="AB174">
        <v>1</v>
      </c>
      <c r="AC174">
        <v>4</v>
      </c>
      <c r="AD174">
        <v>1</v>
      </c>
      <c r="AE174">
        <v>1</v>
      </c>
      <c r="AF174">
        <v>1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4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 t="s">
        <v>1103</v>
      </c>
    </row>
    <row r="175" spans="1:57" x14ac:dyDescent="0.3">
      <c r="A175" t="s">
        <v>1107</v>
      </c>
      <c r="B175" t="s">
        <v>1108</v>
      </c>
      <c r="C175" t="s">
        <v>1109</v>
      </c>
      <c r="D175" t="s">
        <v>1110</v>
      </c>
      <c r="E175" t="s">
        <v>1111</v>
      </c>
      <c r="F175" t="s">
        <v>430</v>
      </c>
      <c r="G175" t="s">
        <v>153</v>
      </c>
      <c r="H175" t="s">
        <v>126</v>
      </c>
      <c r="I175" t="s">
        <v>146</v>
      </c>
      <c r="J175" t="s">
        <v>128</v>
      </c>
      <c r="K175">
        <v>1</v>
      </c>
      <c r="L175">
        <v>1</v>
      </c>
      <c r="M175">
        <v>1</v>
      </c>
      <c r="N175">
        <v>1</v>
      </c>
      <c r="O175">
        <v>4</v>
      </c>
      <c r="P175">
        <v>1</v>
      </c>
      <c r="Q175">
        <v>1</v>
      </c>
      <c r="R175">
        <v>1</v>
      </c>
      <c r="S175">
        <v>2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2</v>
      </c>
      <c r="Z175">
        <v>1</v>
      </c>
      <c r="AA175">
        <v>1</v>
      </c>
      <c r="AB175">
        <v>4</v>
      </c>
      <c r="AC175">
        <v>3</v>
      </c>
      <c r="AD175">
        <v>3</v>
      </c>
      <c r="AE175">
        <v>4</v>
      </c>
      <c r="AF175">
        <v>4</v>
      </c>
      <c r="AG175">
        <v>4</v>
      </c>
      <c r="AH175">
        <v>4</v>
      </c>
      <c r="AI175">
        <v>4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4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4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1</v>
      </c>
      <c r="BB175">
        <v>1</v>
      </c>
      <c r="BC175">
        <v>1</v>
      </c>
      <c r="BD175">
        <v>3</v>
      </c>
      <c r="BE175" t="s">
        <v>1112</v>
      </c>
    </row>
    <row r="176" spans="1:57" x14ac:dyDescent="0.3">
      <c r="A176" t="s">
        <v>1113</v>
      </c>
      <c r="B176" t="s">
        <v>1114</v>
      </c>
      <c r="C176" t="s">
        <v>188</v>
      </c>
      <c r="D176" t="s">
        <v>1115</v>
      </c>
      <c r="E176" t="s">
        <v>1116</v>
      </c>
      <c r="F176" t="s">
        <v>242</v>
      </c>
      <c r="G176" t="s">
        <v>153</v>
      </c>
      <c r="H176" t="s">
        <v>514</v>
      </c>
      <c r="I176" t="s">
        <v>127</v>
      </c>
      <c r="J176" t="s">
        <v>128</v>
      </c>
      <c r="K176">
        <v>1</v>
      </c>
      <c r="L176">
        <v>1</v>
      </c>
      <c r="M176">
        <v>3</v>
      </c>
      <c r="N176">
        <v>3</v>
      </c>
      <c r="O176">
        <v>3</v>
      </c>
      <c r="P176">
        <v>3</v>
      </c>
      <c r="Q176">
        <v>1</v>
      </c>
      <c r="R176">
        <v>2</v>
      </c>
      <c r="S176">
        <v>1</v>
      </c>
      <c r="T176">
        <v>1</v>
      </c>
      <c r="U176">
        <v>4</v>
      </c>
      <c r="V176">
        <v>1</v>
      </c>
      <c r="W176">
        <v>1</v>
      </c>
      <c r="X176">
        <v>3</v>
      </c>
      <c r="Y176">
        <v>1</v>
      </c>
      <c r="Z176">
        <v>3</v>
      </c>
      <c r="AA176">
        <v>3</v>
      </c>
      <c r="AB176">
        <v>1</v>
      </c>
      <c r="AC176">
        <v>1</v>
      </c>
      <c r="AD176">
        <v>3</v>
      </c>
      <c r="AE176">
        <v>3</v>
      </c>
      <c r="AF176">
        <v>3</v>
      </c>
      <c r="AG176">
        <v>3</v>
      </c>
      <c r="AH176">
        <v>3</v>
      </c>
      <c r="AI176">
        <v>3</v>
      </c>
      <c r="AJ176">
        <v>3</v>
      </c>
      <c r="AK176">
        <v>3</v>
      </c>
      <c r="AL176">
        <v>3</v>
      </c>
      <c r="AM176">
        <v>3</v>
      </c>
      <c r="AN176">
        <v>3</v>
      </c>
      <c r="AO176">
        <v>3</v>
      </c>
      <c r="AP176">
        <v>3</v>
      </c>
      <c r="AQ176">
        <v>1</v>
      </c>
      <c r="AR176">
        <v>1</v>
      </c>
      <c r="AS176">
        <v>1</v>
      </c>
      <c r="AT176">
        <v>3</v>
      </c>
      <c r="AU176">
        <v>3</v>
      </c>
      <c r="AV176">
        <v>3</v>
      </c>
      <c r="AW176">
        <v>3</v>
      </c>
      <c r="AX176">
        <v>3</v>
      </c>
      <c r="AY176">
        <v>2</v>
      </c>
      <c r="AZ176">
        <v>3</v>
      </c>
      <c r="BA176">
        <v>2</v>
      </c>
      <c r="BB176">
        <v>3</v>
      </c>
      <c r="BC176">
        <v>2</v>
      </c>
      <c r="BD176">
        <v>3</v>
      </c>
      <c r="BE176" t="s">
        <v>1117</v>
      </c>
    </row>
    <row r="177" spans="1:57" x14ac:dyDescent="0.3">
      <c r="A177" t="s">
        <v>1118</v>
      </c>
      <c r="B177" t="s">
        <v>1119</v>
      </c>
      <c r="C177" t="s">
        <v>943</v>
      </c>
      <c r="D177" t="s">
        <v>1120</v>
      </c>
      <c r="E177" t="s">
        <v>1121</v>
      </c>
      <c r="F177" t="s">
        <v>161</v>
      </c>
      <c r="G177" t="s">
        <v>153</v>
      </c>
      <c r="H177" t="s">
        <v>145</v>
      </c>
      <c r="I177" t="s">
        <v>146</v>
      </c>
      <c r="J177" t="s">
        <v>128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1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  <c r="AF177">
        <v>4</v>
      </c>
      <c r="AG177">
        <v>4</v>
      </c>
      <c r="AH177">
        <v>4</v>
      </c>
      <c r="AI177">
        <v>4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4</v>
      </c>
      <c r="AU177">
        <v>4</v>
      </c>
      <c r="AV177">
        <v>4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 t="s">
        <v>1122</v>
      </c>
    </row>
    <row r="178" spans="1:57" x14ac:dyDescent="0.3">
      <c r="A178" t="s">
        <v>1123</v>
      </c>
      <c r="B178" t="s">
        <v>1124</v>
      </c>
      <c r="C178" t="s">
        <v>225</v>
      </c>
      <c r="D178" t="s">
        <v>1125</v>
      </c>
      <c r="E178" t="s">
        <v>1126</v>
      </c>
      <c r="F178" t="s">
        <v>199</v>
      </c>
      <c r="G178" t="s">
        <v>153</v>
      </c>
      <c r="H178" t="s">
        <v>126</v>
      </c>
      <c r="I178" t="s">
        <v>146</v>
      </c>
      <c r="J178" t="s">
        <v>128</v>
      </c>
      <c r="K178">
        <v>1</v>
      </c>
      <c r="L178">
        <v>1</v>
      </c>
      <c r="M178">
        <v>1</v>
      </c>
      <c r="N178">
        <v>1</v>
      </c>
      <c r="O178">
        <v>4</v>
      </c>
      <c r="P178">
        <v>4</v>
      </c>
      <c r="Q178">
        <v>4</v>
      </c>
      <c r="R178">
        <v>4</v>
      </c>
      <c r="S178">
        <v>3</v>
      </c>
      <c r="T178">
        <v>4</v>
      </c>
      <c r="U178">
        <v>4</v>
      </c>
      <c r="V178">
        <v>4</v>
      </c>
      <c r="W178">
        <v>1</v>
      </c>
      <c r="X178">
        <v>4</v>
      </c>
      <c r="Y178">
        <v>3</v>
      </c>
      <c r="Z178">
        <v>3</v>
      </c>
      <c r="AA178">
        <v>4</v>
      </c>
      <c r="AB178">
        <v>4</v>
      </c>
      <c r="AC178">
        <v>3</v>
      </c>
      <c r="AD178">
        <v>1</v>
      </c>
      <c r="AE178">
        <v>1</v>
      </c>
      <c r="AF178">
        <v>3</v>
      </c>
      <c r="AG178">
        <v>4</v>
      </c>
      <c r="AH178">
        <v>4</v>
      </c>
      <c r="AI178">
        <v>3</v>
      </c>
      <c r="AJ178">
        <v>3</v>
      </c>
      <c r="AK178">
        <v>4</v>
      </c>
      <c r="AL178">
        <v>4</v>
      </c>
      <c r="AM178">
        <v>3</v>
      </c>
      <c r="AN178">
        <v>4</v>
      </c>
      <c r="AO178">
        <v>3</v>
      </c>
      <c r="AP178">
        <v>3</v>
      </c>
      <c r="AQ178">
        <v>4</v>
      </c>
      <c r="AR178">
        <v>1</v>
      </c>
      <c r="AS178">
        <v>1</v>
      </c>
      <c r="AT178">
        <v>3</v>
      </c>
      <c r="AU178">
        <v>4</v>
      </c>
      <c r="AV178">
        <v>3</v>
      </c>
      <c r="AW178">
        <v>1</v>
      </c>
      <c r="AX178">
        <v>4</v>
      </c>
      <c r="AY178">
        <v>4</v>
      </c>
      <c r="AZ178">
        <v>4</v>
      </c>
      <c r="BA178">
        <v>3</v>
      </c>
      <c r="BB178">
        <v>1</v>
      </c>
      <c r="BC178">
        <v>1</v>
      </c>
      <c r="BD178">
        <v>4</v>
      </c>
      <c r="BE178" t="s">
        <v>1127</v>
      </c>
    </row>
    <row r="179" spans="1:57" x14ac:dyDescent="0.3">
      <c r="A179" t="s">
        <v>1128</v>
      </c>
      <c r="B179" t="s">
        <v>1129</v>
      </c>
      <c r="C179" t="s">
        <v>225</v>
      </c>
      <c r="D179" t="s">
        <v>1130</v>
      </c>
      <c r="E179" t="s">
        <v>1131</v>
      </c>
      <c r="F179" t="s">
        <v>199</v>
      </c>
      <c r="G179" t="s">
        <v>153</v>
      </c>
      <c r="H179" t="s">
        <v>514</v>
      </c>
      <c r="I179" t="s">
        <v>146</v>
      </c>
      <c r="J179" t="s">
        <v>128</v>
      </c>
      <c r="K179">
        <v>1</v>
      </c>
      <c r="L179">
        <v>1</v>
      </c>
      <c r="M179">
        <v>3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3</v>
      </c>
      <c r="T179">
        <v>3</v>
      </c>
      <c r="U179">
        <v>1</v>
      </c>
      <c r="V179">
        <v>4</v>
      </c>
      <c r="W179">
        <v>1</v>
      </c>
      <c r="X179">
        <v>2</v>
      </c>
      <c r="Y179">
        <v>1</v>
      </c>
      <c r="Z179">
        <v>3</v>
      </c>
      <c r="AA179">
        <v>1</v>
      </c>
      <c r="AB179">
        <v>3</v>
      </c>
      <c r="AC179">
        <v>3</v>
      </c>
      <c r="AD179">
        <v>3</v>
      </c>
      <c r="AE179">
        <v>1</v>
      </c>
      <c r="AF179">
        <v>3</v>
      </c>
      <c r="AG179">
        <v>3</v>
      </c>
      <c r="AH179">
        <v>1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1</v>
      </c>
      <c r="AQ179">
        <v>3</v>
      </c>
      <c r="AR179">
        <v>1</v>
      </c>
      <c r="AS179">
        <v>1</v>
      </c>
      <c r="AT179">
        <v>1</v>
      </c>
      <c r="AU179">
        <v>3</v>
      </c>
      <c r="AV179">
        <v>3</v>
      </c>
      <c r="AW179">
        <v>3</v>
      </c>
      <c r="AX179">
        <v>3</v>
      </c>
      <c r="AY179">
        <v>3</v>
      </c>
      <c r="AZ179">
        <v>3</v>
      </c>
      <c r="BA179">
        <v>3</v>
      </c>
      <c r="BB179">
        <v>3</v>
      </c>
      <c r="BC179">
        <v>1</v>
      </c>
      <c r="BD179">
        <v>3</v>
      </c>
      <c r="BE179" t="s">
        <v>1132</v>
      </c>
    </row>
    <row r="180" spans="1:57" x14ac:dyDescent="0.3">
      <c r="A180" t="s">
        <v>1133</v>
      </c>
      <c r="B180" t="s">
        <v>1134</v>
      </c>
      <c r="C180" t="s">
        <v>196</v>
      </c>
      <c r="D180" t="s">
        <v>1135</v>
      </c>
      <c r="E180" t="s">
        <v>1136</v>
      </c>
      <c r="F180" t="s">
        <v>199</v>
      </c>
      <c r="G180" t="s">
        <v>136</v>
      </c>
      <c r="H180" t="s">
        <v>145</v>
      </c>
      <c r="I180" t="s">
        <v>146</v>
      </c>
      <c r="J180" t="s">
        <v>184</v>
      </c>
      <c r="K180">
        <v>1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1</v>
      </c>
      <c r="W180">
        <v>1</v>
      </c>
      <c r="X180">
        <v>3</v>
      </c>
      <c r="Y180">
        <v>3</v>
      </c>
      <c r="Z180">
        <v>3</v>
      </c>
      <c r="AA180">
        <v>1</v>
      </c>
      <c r="AB180">
        <v>3</v>
      </c>
      <c r="AC180">
        <v>1</v>
      </c>
      <c r="AD180">
        <v>3</v>
      </c>
      <c r="AE180">
        <v>1</v>
      </c>
      <c r="AF180">
        <v>3</v>
      </c>
      <c r="AG180">
        <v>3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1</v>
      </c>
      <c r="AQ180">
        <v>4</v>
      </c>
      <c r="AR180">
        <v>3</v>
      </c>
      <c r="AS180">
        <v>3</v>
      </c>
      <c r="AT180">
        <v>1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3</v>
      </c>
      <c r="BB180">
        <v>3</v>
      </c>
      <c r="BC180">
        <v>1</v>
      </c>
      <c r="BD180">
        <v>3</v>
      </c>
      <c r="BE180" t="s">
        <v>1137</v>
      </c>
    </row>
    <row r="181" spans="1:57" x14ac:dyDescent="0.3">
      <c r="A181" t="s">
        <v>1138</v>
      </c>
      <c r="B181" t="s">
        <v>1139</v>
      </c>
      <c r="C181" t="s">
        <v>310</v>
      </c>
      <c r="D181" t="s">
        <v>1140</v>
      </c>
      <c r="E181" t="s">
        <v>1141</v>
      </c>
      <c r="F181" t="s">
        <v>161</v>
      </c>
      <c r="G181" t="s">
        <v>153</v>
      </c>
      <c r="H181" t="s">
        <v>145</v>
      </c>
      <c r="I181" t="s">
        <v>146</v>
      </c>
      <c r="J181" t="s">
        <v>128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4</v>
      </c>
      <c r="Q181">
        <v>1</v>
      </c>
      <c r="R181">
        <v>4</v>
      </c>
      <c r="S181">
        <v>4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4</v>
      </c>
      <c r="Z181">
        <v>4</v>
      </c>
      <c r="AA181">
        <v>1</v>
      </c>
      <c r="AB181">
        <v>1</v>
      </c>
      <c r="AC181">
        <v>4</v>
      </c>
      <c r="AD181">
        <v>1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4</v>
      </c>
      <c r="AN181">
        <v>4</v>
      </c>
      <c r="AO181">
        <v>4</v>
      </c>
      <c r="AP181">
        <v>1</v>
      </c>
      <c r="AQ181">
        <v>1</v>
      </c>
      <c r="AR181">
        <v>1</v>
      </c>
      <c r="AS181">
        <v>1</v>
      </c>
      <c r="AT181">
        <v>4</v>
      </c>
      <c r="AU181">
        <v>1</v>
      </c>
      <c r="AV181">
        <v>4</v>
      </c>
      <c r="AW181">
        <v>4</v>
      </c>
      <c r="AX181">
        <v>4</v>
      </c>
      <c r="AY181">
        <v>4</v>
      </c>
      <c r="AZ181">
        <v>1</v>
      </c>
      <c r="BA181">
        <v>1</v>
      </c>
      <c r="BB181">
        <v>4</v>
      </c>
      <c r="BC181">
        <v>1</v>
      </c>
      <c r="BD181">
        <v>4</v>
      </c>
      <c r="BE181" t="s">
        <v>1142</v>
      </c>
    </row>
    <row r="182" spans="1:57" x14ac:dyDescent="0.3">
      <c r="A182" t="s">
        <v>1143</v>
      </c>
      <c r="B182" t="s">
        <v>1144</v>
      </c>
      <c r="C182" t="s">
        <v>225</v>
      </c>
      <c r="D182" t="s">
        <v>1145</v>
      </c>
      <c r="E182" t="s">
        <v>1146</v>
      </c>
      <c r="F182" t="s">
        <v>183</v>
      </c>
      <c r="G182" t="s">
        <v>153</v>
      </c>
      <c r="H182" t="s">
        <v>514</v>
      </c>
      <c r="I182" t="s">
        <v>146</v>
      </c>
      <c r="J182" t="s">
        <v>128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1</v>
      </c>
      <c r="Q182">
        <v>1</v>
      </c>
      <c r="R182">
        <v>1</v>
      </c>
      <c r="S182">
        <v>3</v>
      </c>
      <c r="T182">
        <v>3</v>
      </c>
      <c r="U182">
        <v>3</v>
      </c>
      <c r="V182">
        <v>1</v>
      </c>
      <c r="W182">
        <v>1</v>
      </c>
      <c r="X182">
        <v>3</v>
      </c>
      <c r="Y182">
        <v>1</v>
      </c>
      <c r="Z182">
        <v>3</v>
      </c>
      <c r="AA182">
        <v>3</v>
      </c>
      <c r="AB182">
        <v>1</v>
      </c>
      <c r="AC182">
        <v>1</v>
      </c>
      <c r="AD182">
        <v>1</v>
      </c>
      <c r="AE182">
        <v>3</v>
      </c>
      <c r="AF182">
        <v>1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1</v>
      </c>
      <c r="AS182">
        <v>1</v>
      </c>
      <c r="AT182">
        <v>1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1</v>
      </c>
      <c r="BC182">
        <v>3</v>
      </c>
      <c r="BD182">
        <v>3</v>
      </c>
      <c r="BE182" t="s">
        <v>1147</v>
      </c>
    </row>
    <row r="183" spans="1:57" x14ac:dyDescent="0.3">
      <c r="A183" t="s">
        <v>1148</v>
      </c>
      <c r="B183" t="s">
        <v>1149</v>
      </c>
      <c r="C183" t="s">
        <v>937</v>
      </c>
      <c r="D183" t="s">
        <v>1150</v>
      </c>
      <c r="E183" t="s">
        <v>1151</v>
      </c>
      <c r="F183" t="s">
        <v>143</v>
      </c>
      <c r="G183" t="s">
        <v>153</v>
      </c>
      <c r="H183" t="s">
        <v>145</v>
      </c>
      <c r="I183" t="s">
        <v>146</v>
      </c>
      <c r="J183" t="s">
        <v>209</v>
      </c>
      <c r="K183">
        <v>1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1</v>
      </c>
      <c r="R183">
        <v>1</v>
      </c>
      <c r="S183">
        <v>1</v>
      </c>
      <c r="T183">
        <v>1</v>
      </c>
      <c r="U183">
        <v>3</v>
      </c>
      <c r="V183">
        <v>1</v>
      </c>
      <c r="W183">
        <v>1</v>
      </c>
      <c r="X183">
        <v>3</v>
      </c>
      <c r="Y183">
        <v>1</v>
      </c>
      <c r="Z183">
        <v>3</v>
      </c>
      <c r="AA183">
        <v>3</v>
      </c>
      <c r="AB183">
        <v>3</v>
      </c>
      <c r="AC183">
        <v>3</v>
      </c>
      <c r="AD183">
        <v>3</v>
      </c>
      <c r="AE183">
        <v>1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1</v>
      </c>
      <c r="AQ183">
        <v>1</v>
      </c>
      <c r="AR183">
        <v>1</v>
      </c>
      <c r="AS183">
        <v>1</v>
      </c>
      <c r="AT183">
        <v>3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3</v>
      </c>
      <c r="BA183">
        <v>1</v>
      </c>
      <c r="BB183">
        <v>3</v>
      </c>
      <c r="BC183">
        <v>3</v>
      </c>
      <c r="BD183">
        <v>3</v>
      </c>
      <c r="BE183" t="s">
        <v>1152</v>
      </c>
    </row>
    <row r="184" spans="1:57" x14ac:dyDescent="0.3">
      <c r="A184" t="s">
        <v>1153</v>
      </c>
      <c r="B184" t="s">
        <v>1154</v>
      </c>
      <c r="C184" t="s">
        <v>1155</v>
      </c>
      <c r="D184" t="s">
        <v>1156</v>
      </c>
      <c r="E184" t="s">
        <v>1157</v>
      </c>
      <c r="F184" t="s">
        <v>161</v>
      </c>
      <c r="G184" t="s">
        <v>153</v>
      </c>
      <c r="H184" t="s">
        <v>145</v>
      </c>
      <c r="I184" t="s">
        <v>146</v>
      </c>
      <c r="J184" t="s">
        <v>184</v>
      </c>
      <c r="K184">
        <v>1</v>
      </c>
      <c r="L184">
        <v>3</v>
      </c>
      <c r="M184">
        <v>1</v>
      </c>
      <c r="N184">
        <v>1</v>
      </c>
      <c r="O184">
        <v>1</v>
      </c>
      <c r="P184">
        <v>3</v>
      </c>
      <c r="Q184">
        <v>1</v>
      </c>
      <c r="R184">
        <v>1</v>
      </c>
      <c r="S184">
        <v>3</v>
      </c>
      <c r="T184">
        <v>3</v>
      </c>
      <c r="U184">
        <v>3</v>
      </c>
      <c r="V184">
        <v>1</v>
      </c>
      <c r="W184">
        <v>2</v>
      </c>
      <c r="X184">
        <v>3</v>
      </c>
      <c r="Y184">
        <v>1</v>
      </c>
      <c r="Z184">
        <v>1</v>
      </c>
      <c r="AA184">
        <v>3</v>
      </c>
      <c r="AB184">
        <v>1</v>
      </c>
      <c r="AC184">
        <v>1</v>
      </c>
      <c r="AD184">
        <v>1</v>
      </c>
      <c r="AE184">
        <v>1</v>
      </c>
      <c r="AF184">
        <v>2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1</v>
      </c>
      <c r="AQ184">
        <v>3</v>
      </c>
      <c r="AR184">
        <v>3</v>
      </c>
      <c r="AS184">
        <v>3</v>
      </c>
      <c r="AT184">
        <v>3</v>
      </c>
      <c r="AU184">
        <v>1</v>
      </c>
      <c r="AV184">
        <v>3</v>
      </c>
      <c r="AW184">
        <v>3</v>
      </c>
      <c r="AX184">
        <v>2</v>
      </c>
      <c r="AY184">
        <v>3</v>
      </c>
      <c r="AZ184">
        <v>3</v>
      </c>
      <c r="BA184">
        <v>3</v>
      </c>
      <c r="BB184">
        <v>1</v>
      </c>
      <c r="BC184">
        <v>1</v>
      </c>
      <c r="BD184">
        <v>3</v>
      </c>
      <c r="BE184" t="s">
        <v>1158</v>
      </c>
    </row>
    <row r="185" spans="1:57" x14ac:dyDescent="0.3">
      <c r="A185" t="s">
        <v>1159</v>
      </c>
      <c r="B185" t="s">
        <v>1160</v>
      </c>
      <c r="C185" t="s">
        <v>1161</v>
      </c>
      <c r="D185" t="s">
        <v>1162</v>
      </c>
      <c r="E185" t="s">
        <v>1163</v>
      </c>
      <c r="F185" t="s">
        <v>199</v>
      </c>
      <c r="G185" t="s">
        <v>136</v>
      </c>
      <c r="H185" t="s">
        <v>145</v>
      </c>
      <c r="I185" t="s">
        <v>221</v>
      </c>
      <c r="J185" t="s">
        <v>128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1</v>
      </c>
      <c r="S185">
        <v>3</v>
      </c>
      <c r="T185">
        <v>3</v>
      </c>
      <c r="U185">
        <v>1</v>
      </c>
      <c r="V185">
        <v>1</v>
      </c>
      <c r="W185">
        <v>1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1</v>
      </c>
      <c r="AP185">
        <v>3</v>
      </c>
      <c r="AQ185">
        <v>3</v>
      </c>
      <c r="AR185">
        <v>3</v>
      </c>
      <c r="AS185">
        <v>3</v>
      </c>
      <c r="AT185">
        <v>1</v>
      </c>
      <c r="AU185">
        <v>1</v>
      </c>
      <c r="AV185">
        <v>3</v>
      </c>
      <c r="AW185">
        <v>1</v>
      </c>
      <c r="AX185">
        <v>3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3</v>
      </c>
      <c r="BE185" t="s">
        <v>1164</v>
      </c>
    </row>
    <row r="186" spans="1:57" x14ac:dyDescent="0.3">
      <c r="A186" t="s">
        <v>1165</v>
      </c>
      <c r="B186" t="s">
        <v>1166</v>
      </c>
      <c r="C186" t="s">
        <v>937</v>
      </c>
      <c r="D186" t="s">
        <v>1167</v>
      </c>
      <c r="E186" t="s">
        <v>1168</v>
      </c>
      <c r="F186" t="s">
        <v>191</v>
      </c>
      <c r="G186" t="s">
        <v>153</v>
      </c>
      <c r="H186" t="s">
        <v>272</v>
      </c>
      <c r="I186" t="s">
        <v>146</v>
      </c>
      <c r="J186" t="s">
        <v>128</v>
      </c>
      <c r="K186">
        <v>1</v>
      </c>
      <c r="L186">
        <v>1</v>
      </c>
      <c r="M186">
        <v>3</v>
      </c>
      <c r="N186">
        <v>3</v>
      </c>
      <c r="O186">
        <v>3</v>
      </c>
      <c r="P186">
        <v>3</v>
      </c>
      <c r="Q186">
        <v>1</v>
      </c>
      <c r="R186">
        <v>1</v>
      </c>
      <c r="S186">
        <v>3</v>
      </c>
      <c r="T186">
        <v>3</v>
      </c>
      <c r="U186">
        <v>1</v>
      </c>
      <c r="V186">
        <v>1</v>
      </c>
      <c r="W186">
        <v>1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1</v>
      </c>
      <c r="AE186">
        <v>1</v>
      </c>
      <c r="AF186">
        <v>3</v>
      </c>
      <c r="AG186">
        <v>3</v>
      </c>
      <c r="AH186">
        <v>3</v>
      </c>
      <c r="AI186">
        <v>1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3</v>
      </c>
      <c r="AW186">
        <v>3</v>
      </c>
      <c r="AX186">
        <v>3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 t="s">
        <v>1169</v>
      </c>
    </row>
    <row r="187" spans="1:57" x14ac:dyDescent="0.3">
      <c r="A187" t="s">
        <v>1170</v>
      </c>
      <c r="B187" t="s">
        <v>1171</v>
      </c>
      <c r="C187" t="s">
        <v>225</v>
      </c>
      <c r="D187" t="s">
        <v>1172</v>
      </c>
      <c r="E187" t="s">
        <v>1173</v>
      </c>
      <c r="F187" t="s">
        <v>199</v>
      </c>
      <c r="G187" t="s">
        <v>153</v>
      </c>
      <c r="H187" t="s">
        <v>145</v>
      </c>
      <c r="I187" t="s">
        <v>146</v>
      </c>
      <c r="J187" t="s">
        <v>184</v>
      </c>
      <c r="K187">
        <v>3</v>
      </c>
      <c r="L187">
        <v>1</v>
      </c>
      <c r="M187">
        <v>1</v>
      </c>
      <c r="N187">
        <v>1</v>
      </c>
      <c r="O187">
        <v>3</v>
      </c>
      <c r="P187">
        <v>3</v>
      </c>
      <c r="Q187">
        <v>1</v>
      </c>
      <c r="R187">
        <v>1</v>
      </c>
      <c r="S187">
        <v>3</v>
      </c>
      <c r="T187">
        <v>3</v>
      </c>
      <c r="U187">
        <v>3</v>
      </c>
      <c r="V187">
        <v>1</v>
      </c>
      <c r="W187">
        <v>1</v>
      </c>
      <c r="X187">
        <v>3</v>
      </c>
      <c r="Y187">
        <v>3</v>
      </c>
      <c r="Z187">
        <v>3</v>
      </c>
      <c r="AA187">
        <v>1</v>
      </c>
      <c r="AB187">
        <v>1</v>
      </c>
      <c r="AC187">
        <v>1</v>
      </c>
      <c r="AD187">
        <v>1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1</v>
      </c>
      <c r="BC187">
        <v>1</v>
      </c>
      <c r="BD187">
        <v>3</v>
      </c>
      <c r="BE187" t="s">
        <v>1174</v>
      </c>
    </row>
    <row r="188" spans="1:57" x14ac:dyDescent="0.3">
      <c r="A188" t="s">
        <v>1175</v>
      </c>
      <c r="B188" t="s">
        <v>1176</v>
      </c>
      <c r="C188" t="s">
        <v>225</v>
      </c>
      <c r="D188" t="s">
        <v>1177</v>
      </c>
      <c r="E188" t="s">
        <v>1178</v>
      </c>
      <c r="F188" t="s">
        <v>199</v>
      </c>
      <c r="G188" t="s">
        <v>136</v>
      </c>
      <c r="H188" t="s">
        <v>145</v>
      </c>
      <c r="I188" t="s">
        <v>146</v>
      </c>
      <c r="J188" t="s">
        <v>184</v>
      </c>
      <c r="K188">
        <v>3</v>
      </c>
      <c r="L188">
        <v>3</v>
      </c>
      <c r="M188">
        <v>3</v>
      </c>
      <c r="N188">
        <v>3</v>
      </c>
      <c r="O188">
        <v>1</v>
      </c>
      <c r="P188">
        <v>3</v>
      </c>
      <c r="Q188">
        <v>1</v>
      </c>
      <c r="R188">
        <v>1</v>
      </c>
      <c r="S188">
        <v>3</v>
      </c>
      <c r="T188">
        <v>3</v>
      </c>
      <c r="U188">
        <v>1</v>
      </c>
      <c r="V188">
        <v>3</v>
      </c>
      <c r="W188">
        <v>1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1</v>
      </c>
      <c r="AE188">
        <v>1</v>
      </c>
      <c r="AF188">
        <v>1</v>
      </c>
      <c r="AG188">
        <v>3</v>
      </c>
      <c r="AH188">
        <v>1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1</v>
      </c>
      <c r="AQ188">
        <v>1</v>
      </c>
      <c r="AR188">
        <v>3</v>
      </c>
      <c r="AS188">
        <v>3</v>
      </c>
      <c r="AT188">
        <v>1</v>
      </c>
      <c r="AU188">
        <v>1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1</v>
      </c>
      <c r="BC188">
        <v>3</v>
      </c>
      <c r="BD188">
        <v>3</v>
      </c>
      <c r="BE188" t="s">
        <v>1179</v>
      </c>
    </row>
    <row r="189" spans="1:57" x14ac:dyDescent="0.3">
      <c r="A189" t="s">
        <v>1180</v>
      </c>
      <c r="B189" t="s">
        <v>1181</v>
      </c>
      <c r="C189" t="s">
        <v>1182</v>
      </c>
      <c r="D189" t="s">
        <v>1183</v>
      </c>
      <c r="E189" t="s">
        <v>1184</v>
      </c>
      <c r="F189" t="s">
        <v>199</v>
      </c>
      <c r="G189" t="s">
        <v>153</v>
      </c>
      <c r="H189" t="s">
        <v>126</v>
      </c>
      <c r="I189" t="s">
        <v>127</v>
      </c>
      <c r="J189" t="s">
        <v>128</v>
      </c>
      <c r="K189">
        <v>3</v>
      </c>
      <c r="L189">
        <v>1</v>
      </c>
      <c r="M189">
        <v>1</v>
      </c>
      <c r="N189">
        <v>4</v>
      </c>
      <c r="O189">
        <v>4</v>
      </c>
      <c r="P189">
        <v>2</v>
      </c>
      <c r="Q189">
        <v>1</v>
      </c>
      <c r="R189">
        <v>3</v>
      </c>
      <c r="S189">
        <v>3</v>
      </c>
      <c r="T189">
        <v>1</v>
      </c>
      <c r="U189">
        <v>3</v>
      </c>
      <c r="V189">
        <v>1</v>
      </c>
      <c r="W189">
        <v>1</v>
      </c>
      <c r="X189">
        <v>1</v>
      </c>
      <c r="Y189">
        <v>2</v>
      </c>
      <c r="Z189">
        <v>3</v>
      </c>
      <c r="AA189">
        <v>2</v>
      </c>
      <c r="AB189">
        <v>3</v>
      </c>
      <c r="AC189">
        <v>1</v>
      </c>
      <c r="AD189">
        <v>3</v>
      </c>
      <c r="AE189">
        <v>3</v>
      </c>
      <c r="AF189">
        <v>1</v>
      </c>
      <c r="AG189">
        <v>3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1</v>
      </c>
      <c r="AV189">
        <v>3</v>
      </c>
      <c r="AW189">
        <v>3</v>
      </c>
      <c r="AX189">
        <v>2</v>
      </c>
      <c r="AY189">
        <v>3</v>
      </c>
      <c r="AZ189">
        <v>3</v>
      </c>
      <c r="BA189">
        <v>3</v>
      </c>
      <c r="BB189">
        <v>1</v>
      </c>
      <c r="BC189">
        <v>1</v>
      </c>
      <c r="BD189">
        <v>3</v>
      </c>
      <c r="BE189" t="s">
        <v>1180</v>
      </c>
    </row>
    <row r="190" spans="1:57" x14ac:dyDescent="0.3">
      <c r="A190" t="s">
        <v>1185</v>
      </c>
      <c r="B190" t="s">
        <v>1186</v>
      </c>
      <c r="C190" t="s">
        <v>196</v>
      </c>
      <c r="D190" t="s">
        <v>1187</v>
      </c>
      <c r="E190" t="s">
        <v>1188</v>
      </c>
      <c r="F190" t="s">
        <v>135</v>
      </c>
      <c r="G190" t="s">
        <v>153</v>
      </c>
      <c r="H190" t="s">
        <v>126</v>
      </c>
      <c r="I190" t="s">
        <v>146</v>
      </c>
      <c r="J190" t="s">
        <v>128</v>
      </c>
      <c r="K190">
        <v>3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  <c r="R190">
        <v>4</v>
      </c>
      <c r="S190">
        <v>3</v>
      </c>
      <c r="T190">
        <v>4</v>
      </c>
      <c r="U190">
        <v>4</v>
      </c>
      <c r="V190">
        <v>4</v>
      </c>
      <c r="W190">
        <v>4</v>
      </c>
      <c r="X190">
        <v>4</v>
      </c>
      <c r="Y190">
        <v>4</v>
      </c>
      <c r="Z190">
        <v>3</v>
      </c>
      <c r="AA190">
        <v>3</v>
      </c>
      <c r="AB190">
        <v>3</v>
      </c>
      <c r="AC190">
        <v>4</v>
      </c>
      <c r="AD190">
        <v>4</v>
      </c>
      <c r="AE190">
        <v>4</v>
      </c>
      <c r="AF190">
        <v>4</v>
      </c>
      <c r="AG190">
        <v>4</v>
      </c>
      <c r="AH190">
        <v>2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4</v>
      </c>
      <c r="AO190">
        <v>4</v>
      </c>
      <c r="AP190">
        <v>4</v>
      </c>
      <c r="AQ190">
        <v>1</v>
      </c>
      <c r="AR190">
        <v>1</v>
      </c>
      <c r="AS190">
        <v>1</v>
      </c>
      <c r="AT190">
        <v>4</v>
      </c>
      <c r="AU190">
        <v>4</v>
      </c>
      <c r="AV190">
        <v>4</v>
      </c>
      <c r="AW190">
        <v>4</v>
      </c>
      <c r="AX190">
        <v>4</v>
      </c>
      <c r="AY190">
        <v>4</v>
      </c>
      <c r="AZ190">
        <v>4</v>
      </c>
      <c r="BA190">
        <v>4</v>
      </c>
      <c r="BB190">
        <v>1</v>
      </c>
      <c r="BC190">
        <v>1</v>
      </c>
      <c r="BD190">
        <v>4</v>
      </c>
      <c r="BE190" t="s">
        <v>1189</v>
      </c>
    </row>
    <row r="191" spans="1:57" x14ac:dyDescent="0.3">
      <c r="A191" t="s">
        <v>1190</v>
      </c>
      <c r="B191" t="s">
        <v>1191</v>
      </c>
      <c r="C191" t="s">
        <v>1192</v>
      </c>
      <c r="D191" t="s">
        <v>1193</v>
      </c>
      <c r="E191" t="s">
        <v>1194</v>
      </c>
      <c r="F191" t="s">
        <v>135</v>
      </c>
      <c r="G191" t="s">
        <v>153</v>
      </c>
      <c r="H191" t="s">
        <v>145</v>
      </c>
      <c r="I191" t="s">
        <v>169</v>
      </c>
      <c r="J191" t="s">
        <v>128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2</v>
      </c>
      <c r="AK191">
        <v>2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2</v>
      </c>
      <c r="BC191">
        <v>2</v>
      </c>
      <c r="BD191">
        <v>1</v>
      </c>
      <c r="BE191" t="s">
        <v>1195</v>
      </c>
    </row>
    <row r="192" spans="1:57" x14ac:dyDescent="0.3">
      <c r="A192" t="s">
        <v>1196</v>
      </c>
      <c r="B192" t="s">
        <v>1197</v>
      </c>
      <c r="C192" t="s">
        <v>225</v>
      </c>
      <c r="D192" t="s">
        <v>1198</v>
      </c>
      <c r="E192" t="s">
        <v>1199</v>
      </c>
      <c r="F192" t="s">
        <v>161</v>
      </c>
      <c r="G192" t="s">
        <v>153</v>
      </c>
      <c r="H192" t="s">
        <v>145</v>
      </c>
      <c r="I192" t="s">
        <v>146</v>
      </c>
      <c r="J192" t="s">
        <v>128</v>
      </c>
      <c r="K192">
        <v>1</v>
      </c>
      <c r="L192">
        <v>1</v>
      </c>
      <c r="M192">
        <v>1</v>
      </c>
      <c r="N192">
        <v>1</v>
      </c>
      <c r="O192">
        <v>4</v>
      </c>
      <c r="P192">
        <v>4</v>
      </c>
      <c r="Q192">
        <v>1</v>
      </c>
      <c r="R192">
        <v>1</v>
      </c>
      <c r="S192">
        <v>4</v>
      </c>
      <c r="T192">
        <v>4</v>
      </c>
      <c r="U192">
        <v>1</v>
      </c>
      <c r="V192">
        <v>1</v>
      </c>
      <c r="W192">
        <v>1</v>
      </c>
      <c r="X192">
        <v>3</v>
      </c>
      <c r="Y192">
        <v>4</v>
      </c>
      <c r="Z192">
        <v>4</v>
      </c>
      <c r="AA192">
        <v>4</v>
      </c>
      <c r="AB192">
        <v>1</v>
      </c>
      <c r="AC192">
        <v>1</v>
      </c>
      <c r="AD192">
        <v>1</v>
      </c>
      <c r="AE192">
        <v>1</v>
      </c>
      <c r="AF192">
        <v>4</v>
      </c>
      <c r="AG192">
        <v>4</v>
      </c>
      <c r="AH192">
        <v>3</v>
      </c>
      <c r="AI192">
        <v>4</v>
      </c>
      <c r="AJ192">
        <v>3</v>
      </c>
      <c r="AK192">
        <v>4</v>
      </c>
      <c r="AL192">
        <v>4</v>
      </c>
      <c r="AM192">
        <v>4</v>
      </c>
      <c r="AN192">
        <v>4</v>
      </c>
      <c r="AO192">
        <v>4</v>
      </c>
      <c r="AP192">
        <v>4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3</v>
      </c>
      <c r="AZ192">
        <v>4</v>
      </c>
      <c r="BA192">
        <v>1</v>
      </c>
      <c r="BB192">
        <v>1</v>
      </c>
      <c r="BC192">
        <v>4</v>
      </c>
      <c r="BD192">
        <v>4</v>
      </c>
      <c r="BE192" t="s">
        <v>1200</v>
      </c>
    </row>
    <row r="193" spans="1:57" x14ac:dyDescent="0.3">
      <c r="A193" t="s">
        <v>1201</v>
      </c>
      <c r="B193" t="s">
        <v>1202</v>
      </c>
      <c r="C193" t="s">
        <v>1203</v>
      </c>
      <c r="D193" t="s">
        <v>1204</v>
      </c>
      <c r="E193" t="s">
        <v>1205</v>
      </c>
      <c r="F193" t="s">
        <v>161</v>
      </c>
      <c r="G193" t="s">
        <v>136</v>
      </c>
      <c r="H193" t="s">
        <v>126</v>
      </c>
      <c r="I193" t="s">
        <v>146</v>
      </c>
      <c r="J193" t="s">
        <v>128</v>
      </c>
      <c r="K193">
        <v>3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1</v>
      </c>
      <c r="R193">
        <v>2</v>
      </c>
      <c r="S193">
        <v>3</v>
      </c>
      <c r="T193">
        <v>3</v>
      </c>
      <c r="U193">
        <v>3</v>
      </c>
      <c r="V193">
        <v>1</v>
      </c>
      <c r="W193">
        <v>1</v>
      </c>
      <c r="X193">
        <v>3</v>
      </c>
      <c r="Y193">
        <v>3</v>
      </c>
      <c r="Z193">
        <v>3</v>
      </c>
      <c r="AA193">
        <v>1</v>
      </c>
      <c r="AB193">
        <v>3</v>
      </c>
      <c r="AC193">
        <v>3</v>
      </c>
      <c r="AD193">
        <v>1</v>
      </c>
      <c r="AE193">
        <v>1</v>
      </c>
      <c r="AF193">
        <v>3</v>
      </c>
      <c r="AG193">
        <v>3</v>
      </c>
      <c r="AH193">
        <v>3</v>
      </c>
      <c r="AI193">
        <v>3</v>
      </c>
      <c r="AJ193">
        <v>1</v>
      </c>
      <c r="AK193">
        <v>3</v>
      </c>
      <c r="AL193">
        <v>3</v>
      </c>
      <c r="AM193">
        <v>1</v>
      </c>
      <c r="AN193">
        <v>1</v>
      </c>
      <c r="AO193">
        <v>3</v>
      </c>
      <c r="AP193">
        <v>1</v>
      </c>
      <c r="AQ193">
        <v>1</v>
      </c>
      <c r="AR193">
        <v>1</v>
      </c>
      <c r="AS193">
        <v>1</v>
      </c>
      <c r="AT193">
        <v>3</v>
      </c>
      <c r="AU193">
        <v>3</v>
      </c>
      <c r="AV193">
        <v>3</v>
      </c>
      <c r="AW193">
        <v>3</v>
      </c>
      <c r="AX193">
        <v>3</v>
      </c>
      <c r="AY193">
        <v>3</v>
      </c>
      <c r="AZ193">
        <v>1</v>
      </c>
      <c r="BA193">
        <v>3</v>
      </c>
      <c r="BB193">
        <v>3</v>
      </c>
      <c r="BC193">
        <v>3</v>
      </c>
      <c r="BD193">
        <v>3</v>
      </c>
      <c r="BE193" t="s">
        <v>1201</v>
      </c>
    </row>
    <row r="194" spans="1:57" x14ac:dyDescent="0.3">
      <c r="A194" t="s">
        <v>1206</v>
      </c>
      <c r="B194" t="s">
        <v>1207</v>
      </c>
      <c r="C194" t="s">
        <v>1208</v>
      </c>
      <c r="D194" t="s">
        <v>1209</v>
      </c>
      <c r="E194" t="s">
        <v>1210</v>
      </c>
      <c r="F194" t="s">
        <v>242</v>
      </c>
      <c r="G194" t="s">
        <v>136</v>
      </c>
      <c r="H194" t="s">
        <v>145</v>
      </c>
      <c r="I194" t="s">
        <v>221</v>
      </c>
      <c r="J194" t="s">
        <v>128</v>
      </c>
      <c r="K194">
        <v>2</v>
      </c>
      <c r="L194">
        <v>2</v>
      </c>
      <c r="M194">
        <v>4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4</v>
      </c>
      <c r="T194">
        <v>1</v>
      </c>
      <c r="U194">
        <v>1</v>
      </c>
      <c r="V194">
        <v>1</v>
      </c>
      <c r="W194">
        <v>1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4</v>
      </c>
      <c r="AL194">
        <v>4</v>
      </c>
      <c r="AM194">
        <v>4</v>
      </c>
      <c r="AN194">
        <v>4</v>
      </c>
      <c r="AO194">
        <v>4</v>
      </c>
      <c r="AP194">
        <v>4</v>
      </c>
      <c r="AQ194">
        <v>3</v>
      </c>
      <c r="AR194">
        <v>3</v>
      </c>
      <c r="AS194">
        <v>3</v>
      </c>
      <c r="AT194">
        <v>3</v>
      </c>
      <c r="AU194">
        <v>3</v>
      </c>
      <c r="AV194">
        <v>4</v>
      </c>
      <c r="AW194">
        <v>4</v>
      </c>
      <c r="AX194">
        <v>4</v>
      </c>
      <c r="AY194">
        <v>4</v>
      </c>
      <c r="AZ194">
        <v>4</v>
      </c>
      <c r="BA194">
        <v>4</v>
      </c>
      <c r="BB194">
        <v>4</v>
      </c>
      <c r="BC194">
        <v>4</v>
      </c>
      <c r="BD194">
        <v>4</v>
      </c>
      <c r="BE194" t="s">
        <v>1211</v>
      </c>
    </row>
    <row r="195" spans="1:57" x14ac:dyDescent="0.3">
      <c r="A195" t="s">
        <v>1212</v>
      </c>
      <c r="B195" t="s">
        <v>1213</v>
      </c>
      <c r="C195" t="s">
        <v>150</v>
      </c>
      <c r="D195" t="s">
        <v>1214</v>
      </c>
      <c r="E195" t="s">
        <v>1215</v>
      </c>
      <c r="F195" t="s">
        <v>183</v>
      </c>
      <c r="G195" t="s">
        <v>153</v>
      </c>
      <c r="H195" t="s">
        <v>776</v>
      </c>
      <c r="I195" t="s">
        <v>146</v>
      </c>
      <c r="J195" t="s">
        <v>128</v>
      </c>
      <c r="K195">
        <v>2</v>
      </c>
      <c r="L195">
        <v>2</v>
      </c>
      <c r="M195">
        <v>4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4</v>
      </c>
      <c r="T195">
        <v>2</v>
      </c>
      <c r="U195">
        <v>2</v>
      </c>
      <c r="V195">
        <v>2</v>
      </c>
      <c r="W195">
        <v>2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4</v>
      </c>
      <c r="AG195">
        <v>4</v>
      </c>
      <c r="AH195">
        <v>4</v>
      </c>
      <c r="AI195">
        <v>4</v>
      </c>
      <c r="AJ195">
        <v>4</v>
      </c>
      <c r="AK195">
        <v>4</v>
      </c>
      <c r="AL195">
        <v>4</v>
      </c>
      <c r="AM195">
        <v>4</v>
      </c>
      <c r="AN195">
        <v>4</v>
      </c>
      <c r="AO195">
        <v>4</v>
      </c>
      <c r="AP195">
        <v>4</v>
      </c>
      <c r="AQ195">
        <v>4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4</v>
      </c>
      <c r="BE195" t="s">
        <v>1216</v>
      </c>
    </row>
    <row r="196" spans="1:57" x14ac:dyDescent="0.3">
      <c r="A196" t="s">
        <v>1217</v>
      </c>
      <c r="B196" t="s">
        <v>1218</v>
      </c>
      <c r="C196" t="s">
        <v>150</v>
      </c>
      <c r="D196" t="s">
        <v>1219</v>
      </c>
      <c r="E196" t="s">
        <v>1220</v>
      </c>
      <c r="F196" t="s">
        <v>447</v>
      </c>
      <c r="G196" t="s">
        <v>153</v>
      </c>
      <c r="H196" t="s">
        <v>145</v>
      </c>
      <c r="I196" t="s">
        <v>146</v>
      </c>
      <c r="J196" t="s">
        <v>128</v>
      </c>
      <c r="K196">
        <v>1</v>
      </c>
      <c r="L196">
        <v>1</v>
      </c>
      <c r="M196">
        <v>4</v>
      </c>
      <c r="N196">
        <v>1</v>
      </c>
      <c r="O196">
        <v>1</v>
      </c>
      <c r="P196">
        <v>4</v>
      </c>
      <c r="Q196">
        <v>1</v>
      </c>
      <c r="R196">
        <v>1</v>
      </c>
      <c r="S196">
        <v>4</v>
      </c>
      <c r="T196">
        <v>2</v>
      </c>
      <c r="U196">
        <v>2</v>
      </c>
      <c r="V196">
        <v>2</v>
      </c>
      <c r="W196">
        <v>2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v>4</v>
      </c>
      <c r="AD196">
        <v>4</v>
      </c>
      <c r="AE196">
        <v>4</v>
      </c>
      <c r="AF196">
        <v>4</v>
      </c>
      <c r="AG196">
        <v>4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4</v>
      </c>
      <c r="AQ196">
        <v>4</v>
      </c>
      <c r="AR196">
        <v>4</v>
      </c>
      <c r="AS196">
        <v>4</v>
      </c>
      <c r="AT196">
        <v>3</v>
      </c>
      <c r="AU196">
        <v>2</v>
      </c>
      <c r="AV196">
        <v>4</v>
      </c>
      <c r="AW196">
        <v>2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4</v>
      </c>
      <c r="BE196" t="s">
        <v>1221</v>
      </c>
    </row>
    <row r="197" spans="1:57" x14ac:dyDescent="0.3">
      <c r="A197" t="s">
        <v>1222</v>
      </c>
      <c r="B197" t="s">
        <v>1223</v>
      </c>
      <c r="C197" t="s">
        <v>1224</v>
      </c>
      <c r="D197" t="s">
        <v>1225</v>
      </c>
      <c r="E197" t="s">
        <v>1226</v>
      </c>
      <c r="F197" t="s">
        <v>161</v>
      </c>
      <c r="G197" t="s">
        <v>153</v>
      </c>
      <c r="H197" t="s">
        <v>876</v>
      </c>
      <c r="I197" t="s">
        <v>146</v>
      </c>
      <c r="J197" t="s">
        <v>128</v>
      </c>
      <c r="K197">
        <v>1</v>
      </c>
      <c r="L197">
        <v>1</v>
      </c>
      <c r="M197">
        <v>1</v>
      </c>
      <c r="N197">
        <v>1</v>
      </c>
      <c r="O197">
        <v>3</v>
      </c>
      <c r="P197">
        <v>1</v>
      </c>
      <c r="Q197">
        <v>1</v>
      </c>
      <c r="R197">
        <v>1</v>
      </c>
      <c r="S197">
        <v>4</v>
      </c>
      <c r="T197">
        <v>1</v>
      </c>
      <c r="U197">
        <v>1</v>
      </c>
      <c r="V197">
        <v>1</v>
      </c>
      <c r="W197">
        <v>1</v>
      </c>
      <c r="X197">
        <v>4</v>
      </c>
      <c r="Y197">
        <v>4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4</v>
      </c>
      <c r="AH197">
        <v>4</v>
      </c>
      <c r="AI197">
        <v>4</v>
      </c>
      <c r="AJ197">
        <v>4</v>
      </c>
      <c r="AK197">
        <v>2</v>
      </c>
      <c r="AL197">
        <v>4</v>
      </c>
      <c r="AM197">
        <v>4</v>
      </c>
      <c r="AN197">
        <v>2</v>
      </c>
      <c r="AO197">
        <v>4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3</v>
      </c>
      <c r="AW197">
        <v>2</v>
      </c>
      <c r="AX197">
        <v>3</v>
      </c>
      <c r="AY197">
        <v>2</v>
      </c>
      <c r="AZ197">
        <v>3</v>
      </c>
      <c r="BA197">
        <v>3</v>
      </c>
      <c r="BB197">
        <v>2</v>
      </c>
      <c r="BC197">
        <v>2</v>
      </c>
      <c r="BD197">
        <v>2</v>
      </c>
      <c r="BE197" t="s">
        <v>1227</v>
      </c>
    </row>
    <row r="198" spans="1:57" x14ac:dyDescent="0.3">
      <c r="A198" t="s">
        <v>1228</v>
      </c>
      <c r="B198" t="s">
        <v>1229</v>
      </c>
      <c r="C198" t="s">
        <v>597</v>
      </c>
      <c r="D198" t="s">
        <v>1230</v>
      </c>
      <c r="E198" t="s">
        <v>1231</v>
      </c>
      <c r="F198" t="s">
        <v>183</v>
      </c>
      <c r="G198" t="s">
        <v>153</v>
      </c>
      <c r="H198" t="s">
        <v>1232</v>
      </c>
      <c r="I198" t="s">
        <v>146</v>
      </c>
      <c r="J198" t="s">
        <v>128</v>
      </c>
      <c r="K198">
        <v>4</v>
      </c>
      <c r="L198">
        <v>4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4</v>
      </c>
      <c r="T198">
        <v>1</v>
      </c>
      <c r="U198">
        <v>1</v>
      </c>
      <c r="V198">
        <v>1</v>
      </c>
      <c r="W198">
        <v>1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2</v>
      </c>
      <c r="AQ198">
        <v>2</v>
      </c>
      <c r="AR198">
        <v>2</v>
      </c>
      <c r="AS198">
        <v>3</v>
      </c>
      <c r="AT198">
        <v>3</v>
      </c>
      <c r="AU198">
        <v>3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 t="s">
        <v>1233</v>
      </c>
    </row>
    <row r="199" spans="1:57" x14ac:dyDescent="0.3">
      <c r="A199" t="s">
        <v>1234</v>
      </c>
      <c r="B199" t="s">
        <v>1235</v>
      </c>
      <c r="C199" t="s">
        <v>225</v>
      </c>
      <c r="D199" t="s">
        <v>1236</v>
      </c>
      <c r="E199" t="s">
        <v>1237</v>
      </c>
      <c r="F199" t="s">
        <v>183</v>
      </c>
      <c r="G199" t="s">
        <v>153</v>
      </c>
      <c r="H199" t="s">
        <v>176</v>
      </c>
      <c r="I199" t="s">
        <v>146</v>
      </c>
      <c r="J199" t="s">
        <v>128</v>
      </c>
      <c r="K199">
        <v>3</v>
      </c>
      <c r="L199">
        <v>3</v>
      </c>
      <c r="M199">
        <v>1</v>
      </c>
      <c r="N199">
        <v>1</v>
      </c>
      <c r="O199">
        <v>1</v>
      </c>
      <c r="P199">
        <v>3</v>
      </c>
      <c r="Q199">
        <v>3</v>
      </c>
      <c r="R199">
        <v>1</v>
      </c>
      <c r="S199">
        <v>3</v>
      </c>
      <c r="T199">
        <v>3</v>
      </c>
      <c r="U199">
        <v>1</v>
      </c>
      <c r="V199">
        <v>1</v>
      </c>
      <c r="W199">
        <v>1</v>
      </c>
      <c r="X199">
        <v>3</v>
      </c>
      <c r="Y199">
        <v>3</v>
      </c>
      <c r="Z199">
        <v>3</v>
      </c>
      <c r="AA199">
        <v>3</v>
      </c>
      <c r="AB199">
        <v>1</v>
      </c>
      <c r="AC199">
        <v>1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1</v>
      </c>
      <c r="AO199">
        <v>3</v>
      </c>
      <c r="AP199">
        <v>3</v>
      </c>
      <c r="AQ199">
        <v>3</v>
      </c>
      <c r="AR199">
        <v>3</v>
      </c>
      <c r="AS199">
        <v>1</v>
      </c>
      <c r="AT199">
        <v>1</v>
      </c>
      <c r="AU199">
        <v>3</v>
      </c>
      <c r="AV199">
        <v>3</v>
      </c>
      <c r="AW199">
        <v>3</v>
      </c>
      <c r="AX199">
        <v>3</v>
      </c>
      <c r="AY199">
        <v>3</v>
      </c>
      <c r="AZ199">
        <v>3</v>
      </c>
      <c r="BA199">
        <v>3</v>
      </c>
      <c r="BB199">
        <v>1</v>
      </c>
      <c r="BC199">
        <v>1</v>
      </c>
      <c r="BD199">
        <v>3</v>
      </c>
      <c r="BE199" t="s">
        <v>1238</v>
      </c>
    </row>
    <row r="200" spans="1:57" x14ac:dyDescent="0.3">
      <c r="A200" t="s">
        <v>1239</v>
      </c>
      <c r="B200" t="s">
        <v>1240</v>
      </c>
      <c r="C200" t="s">
        <v>1241</v>
      </c>
      <c r="D200" t="s">
        <v>1242</v>
      </c>
      <c r="E200" t="s">
        <v>1243</v>
      </c>
      <c r="F200" t="s">
        <v>183</v>
      </c>
      <c r="G200" t="s">
        <v>153</v>
      </c>
      <c r="H200" t="s">
        <v>192</v>
      </c>
      <c r="I200" t="s">
        <v>221</v>
      </c>
      <c r="J200" t="s">
        <v>128</v>
      </c>
      <c r="K200">
        <v>3</v>
      </c>
      <c r="L200">
        <v>3</v>
      </c>
      <c r="M200">
        <v>2</v>
      </c>
      <c r="N200">
        <v>3</v>
      </c>
      <c r="O200">
        <v>2</v>
      </c>
      <c r="P200">
        <v>2</v>
      </c>
      <c r="Q200">
        <v>4</v>
      </c>
      <c r="R200">
        <v>2</v>
      </c>
      <c r="S200">
        <v>4</v>
      </c>
      <c r="T200">
        <v>1</v>
      </c>
      <c r="U200">
        <v>1</v>
      </c>
      <c r="V200">
        <v>1</v>
      </c>
      <c r="W200">
        <v>1</v>
      </c>
      <c r="X200">
        <v>3</v>
      </c>
      <c r="Y200">
        <v>2</v>
      </c>
      <c r="Z200">
        <v>4</v>
      </c>
      <c r="AA200">
        <v>4</v>
      </c>
      <c r="AB200">
        <v>4</v>
      </c>
      <c r="AC200">
        <v>4</v>
      </c>
      <c r="AD200">
        <v>4</v>
      </c>
      <c r="AE200">
        <v>4</v>
      </c>
      <c r="AF200">
        <v>4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4</v>
      </c>
      <c r="AO200">
        <v>4</v>
      </c>
      <c r="AP200">
        <v>2</v>
      </c>
      <c r="AQ200">
        <v>2</v>
      </c>
      <c r="AR200">
        <v>3</v>
      </c>
      <c r="AS200">
        <v>3</v>
      </c>
      <c r="AT200">
        <v>3</v>
      </c>
      <c r="AU200">
        <v>3</v>
      </c>
      <c r="AV200">
        <v>4</v>
      </c>
      <c r="AW200">
        <v>3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4</v>
      </c>
      <c r="BE200" t="s">
        <v>1244</v>
      </c>
    </row>
    <row r="201" spans="1:57" x14ac:dyDescent="0.3">
      <c r="A201" t="s">
        <v>1245</v>
      </c>
      <c r="B201" t="s">
        <v>1246</v>
      </c>
      <c r="C201" t="s">
        <v>225</v>
      </c>
      <c r="D201" t="s">
        <v>1247</v>
      </c>
      <c r="E201" t="s">
        <v>1248</v>
      </c>
      <c r="F201" t="s">
        <v>161</v>
      </c>
      <c r="G201" t="s">
        <v>136</v>
      </c>
      <c r="H201" t="s">
        <v>176</v>
      </c>
      <c r="I201" t="s">
        <v>146</v>
      </c>
      <c r="J201" t="s">
        <v>128</v>
      </c>
      <c r="K201">
        <v>3</v>
      </c>
      <c r="L201">
        <v>3</v>
      </c>
      <c r="M201">
        <v>3</v>
      </c>
      <c r="N201">
        <v>3</v>
      </c>
      <c r="O201">
        <v>1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1</v>
      </c>
      <c r="V201">
        <v>1</v>
      </c>
      <c r="W201">
        <v>1</v>
      </c>
      <c r="X201">
        <v>2</v>
      </c>
      <c r="Y201">
        <v>1</v>
      </c>
      <c r="Z201">
        <v>1</v>
      </c>
      <c r="AA201">
        <v>1</v>
      </c>
      <c r="AB201">
        <v>3</v>
      </c>
      <c r="AC201">
        <v>1</v>
      </c>
      <c r="AD201">
        <v>1</v>
      </c>
      <c r="AE201">
        <v>3</v>
      </c>
      <c r="AF201">
        <v>1</v>
      </c>
      <c r="AG201">
        <v>3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3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2</v>
      </c>
      <c r="AW201">
        <v>1</v>
      </c>
      <c r="AX201">
        <v>1</v>
      </c>
      <c r="AY201">
        <v>2</v>
      </c>
      <c r="AZ201">
        <v>3</v>
      </c>
      <c r="BA201">
        <v>1</v>
      </c>
      <c r="BB201">
        <v>1</v>
      </c>
      <c r="BC201">
        <v>3</v>
      </c>
      <c r="BD201">
        <v>1</v>
      </c>
      <c r="BE201" t="s">
        <v>1249</v>
      </c>
    </row>
    <row r="202" spans="1:57" x14ac:dyDescent="0.3">
      <c r="A202" t="s">
        <v>1250</v>
      </c>
      <c r="B202" t="s">
        <v>1251</v>
      </c>
      <c r="C202" t="s">
        <v>937</v>
      </c>
      <c r="D202" t="s">
        <v>1252</v>
      </c>
      <c r="E202" t="s">
        <v>1253</v>
      </c>
      <c r="F202" t="s">
        <v>199</v>
      </c>
      <c r="G202" t="s">
        <v>153</v>
      </c>
      <c r="H202" t="s">
        <v>176</v>
      </c>
      <c r="I202" t="s">
        <v>146</v>
      </c>
      <c r="J202" t="s">
        <v>128</v>
      </c>
      <c r="K202">
        <v>1</v>
      </c>
      <c r="L202">
        <v>1</v>
      </c>
      <c r="M202">
        <v>3</v>
      </c>
      <c r="N202">
        <v>3</v>
      </c>
      <c r="O202">
        <v>3</v>
      </c>
      <c r="P202">
        <v>3</v>
      </c>
      <c r="Q202">
        <v>1</v>
      </c>
      <c r="R202">
        <v>3</v>
      </c>
      <c r="S202">
        <v>1</v>
      </c>
      <c r="T202">
        <v>3</v>
      </c>
      <c r="U202">
        <v>1</v>
      </c>
      <c r="V202">
        <v>1</v>
      </c>
      <c r="W202">
        <v>1</v>
      </c>
      <c r="X202">
        <v>3</v>
      </c>
      <c r="Y202">
        <v>1</v>
      </c>
      <c r="Z202">
        <v>3</v>
      </c>
      <c r="AA202">
        <v>1</v>
      </c>
      <c r="AB202">
        <v>3</v>
      </c>
      <c r="AC202">
        <v>1</v>
      </c>
      <c r="AD202">
        <v>1</v>
      </c>
      <c r="AE202">
        <v>3</v>
      </c>
      <c r="AF202">
        <v>3</v>
      </c>
      <c r="AG202">
        <v>3</v>
      </c>
      <c r="AH202">
        <v>1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1</v>
      </c>
      <c r="AR202">
        <v>1</v>
      </c>
      <c r="AS202">
        <v>1</v>
      </c>
      <c r="AT202">
        <v>1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1</v>
      </c>
      <c r="BA202">
        <v>3</v>
      </c>
      <c r="BB202">
        <v>1</v>
      </c>
      <c r="BC202">
        <v>1</v>
      </c>
      <c r="BD202">
        <v>3</v>
      </c>
      <c r="BE202" t="s">
        <v>1254</v>
      </c>
    </row>
    <row r="203" spans="1:57" x14ac:dyDescent="0.3">
      <c r="A203" t="s">
        <v>1255</v>
      </c>
      <c r="B203" t="s">
        <v>1256</v>
      </c>
      <c r="C203" t="s">
        <v>150</v>
      </c>
      <c r="D203" t="s">
        <v>1257</v>
      </c>
      <c r="E203" t="s">
        <v>1258</v>
      </c>
      <c r="F203" t="s">
        <v>183</v>
      </c>
      <c r="G203" t="s">
        <v>153</v>
      </c>
      <c r="H203" t="s">
        <v>711</v>
      </c>
      <c r="I203" t="s">
        <v>146</v>
      </c>
      <c r="J203" t="s">
        <v>128</v>
      </c>
      <c r="K203">
        <v>2</v>
      </c>
      <c r="L203">
        <v>4</v>
      </c>
      <c r="M203">
        <v>4</v>
      </c>
      <c r="N203">
        <v>2</v>
      </c>
      <c r="O203">
        <v>2</v>
      </c>
      <c r="P203">
        <v>2</v>
      </c>
      <c r="Q203">
        <v>4</v>
      </c>
      <c r="R203">
        <v>2</v>
      </c>
      <c r="S203">
        <v>4</v>
      </c>
      <c r="T203">
        <v>1</v>
      </c>
      <c r="U203">
        <v>1</v>
      </c>
      <c r="V203">
        <v>1</v>
      </c>
      <c r="W203">
        <v>1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4</v>
      </c>
      <c r="AL203">
        <v>4</v>
      </c>
      <c r="AM203">
        <v>4</v>
      </c>
      <c r="AN203">
        <v>4</v>
      </c>
      <c r="AO203">
        <v>4</v>
      </c>
      <c r="AP203">
        <v>2</v>
      </c>
      <c r="AQ203">
        <v>3</v>
      </c>
      <c r="AR203">
        <v>3</v>
      </c>
      <c r="AS203">
        <v>3</v>
      </c>
      <c r="AT203">
        <v>3</v>
      </c>
      <c r="AU203">
        <v>3</v>
      </c>
      <c r="AV203">
        <v>4</v>
      </c>
      <c r="AW203">
        <v>3</v>
      </c>
      <c r="AX203">
        <v>4</v>
      </c>
      <c r="AY203">
        <v>4</v>
      </c>
      <c r="AZ203">
        <v>4</v>
      </c>
      <c r="BA203">
        <v>4</v>
      </c>
      <c r="BB203">
        <v>4</v>
      </c>
      <c r="BC203">
        <v>4</v>
      </c>
      <c r="BD203">
        <v>4</v>
      </c>
      <c r="BE203" t="s">
        <v>1259</v>
      </c>
    </row>
    <row r="204" spans="1:57" x14ac:dyDescent="0.3">
      <c r="A204" t="s">
        <v>1260</v>
      </c>
      <c r="B204" t="s">
        <v>1261</v>
      </c>
      <c r="C204" t="s">
        <v>1262</v>
      </c>
      <c r="D204" t="s">
        <v>1263</v>
      </c>
      <c r="E204" t="s">
        <v>1264</v>
      </c>
      <c r="F204" t="s">
        <v>199</v>
      </c>
      <c r="G204" t="s">
        <v>153</v>
      </c>
      <c r="H204" t="s">
        <v>176</v>
      </c>
      <c r="I204" t="s">
        <v>146</v>
      </c>
      <c r="J204" t="s">
        <v>209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1</v>
      </c>
      <c r="V204">
        <v>1</v>
      </c>
      <c r="W204">
        <v>1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2</v>
      </c>
      <c r="AE204">
        <v>1</v>
      </c>
      <c r="AF204">
        <v>3</v>
      </c>
      <c r="AG204">
        <v>3</v>
      </c>
      <c r="AH204">
        <v>1</v>
      </c>
      <c r="AI204">
        <v>3</v>
      </c>
      <c r="AJ204">
        <v>3</v>
      </c>
      <c r="AK204">
        <v>3</v>
      </c>
      <c r="AL204">
        <v>3</v>
      </c>
      <c r="AM204">
        <v>3</v>
      </c>
      <c r="AN204">
        <v>3</v>
      </c>
      <c r="AO204">
        <v>3</v>
      </c>
      <c r="AP204">
        <v>1</v>
      </c>
      <c r="AQ204">
        <v>1</v>
      </c>
      <c r="AR204">
        <v>1</v>
      </c>
      <c r="AS204">
        <v>1</v>
      </c>
      <c r="AT204">
        <v>3</v>
      </c>
      <c r="AU204">
        <v>3</v>
      </c>
      <c r="AV204">
        <v>3</v>
      </c>
      <c r="AW204">
        <v>3</v>
      </c>
      <c r="AX204">
        <v>3</v>
      </c>
      <c r="AY204">
        <v>3</v>
      </c>
      <c r="AZ204">
        <v>3</v>
      </c>
      <c r="BA204">
        <v>3</v>
      </c>
      <c r="BB204">
        <v>1</v>
      </c>
      <c r="BC204">
        <v>1</v>
      </c>
      <c r="BD204">
        <v>3</v>
      </c>
      <c r="BE204" t="s">
        <v>1265</v>
      </c>
    </row>
    <row r="205" spans="1:57" x14ac:dyDescent="0.3">
      <c r="A205" t="s">
        <v>1266</v>
      </c>
      <c r="B205" t="s">
        <v>1267</v>
      </c>
      <c r="C205" t="s">
        <v>225</v>
      </c>
      <c r="D205" t="s">
        <v>1268</v>
      </c>
      <c r="E205" t="s">
        <v>1269</v>
      </c>
      <c r="F205" t="s">
        <v>143</v>
      </c>
      <c r="G205" t="s">
        <v>153</v>
      </c>
      <c r="H205" t="s">
        <v>176</v>
      </c>
      <c r="I205" t="s">
        <v>146</v>
      </c>
      <c r="J205" t="s">
        <v>128</v>
      </c>
      <c r="K205">
        <v>1</v>
      </c>
      <c r="L205">
        <v>1</v>
      </c>
      <c r="M205">
        <v>3</v>
      </c>
      <c r="N205">
        <v>3</v>
      </c>
      <c r="O205">
        <v>3</v>
      </c>
      <c r="P205">
        <v>1</v>
      </c>
      <c r="Q205">
        <v>1</v>
      </c>
      <c r="R205">
        <v>1</v>
      </c>
      <c r="S205">
        <v>3</v>
      </c>
      <c r="T205">
        <v>3</v>
      </c>
      <c r="U205">
        <v>1</v>
      </c>
      <c r="V205">
        <v>1</v>
      </c>
      <c r="W205">
        <v>1</v>
      </c>
      <c r="X205">
        <v>3</v>
      </c>
      <c r="Y205">
        <v>1</v>
      </c>
      <c r="Z205">
        <v>3</v>
      </c>
      <c r="AA205">
        <v>1</v>
      </c>
      <c r="AB205">
        <v>1</v>
      </c>
      <c r="AC205">
        <v>3</v>
      </c>
      <c r="AD205">
        <v>1</v>
      </c>
      <c r="AE205">
        <v>1</v>
      </c>
      <c r="AF205">
        <v>3</v>
      </c>
      <c r="AG205">
        <v>3</v>
      </c>
      <c r="AH205">
        <v>3</v>
      </c>
      <c r="AI205">
        <v>4</v>
      </c>
      <c r="AJ205">
        <v>3</v>
      </c>
      <c r="AK205">
        <v>4</v>
      </c>
      <c r="AL205">
        <v>3</v>
      </c>
      <c r="AM205">
        <v>3</v>
      </c>
      <c r="AN205">
        <v>3</v>
      </c>
      <c r="AO205">
        <v>3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3</v>
      </c>
      <c r="AV205">
        <v>3</v>
      </c>
      <c r="AW205">
        <v>3</v>
      </c>
      <c r="AX205">
        <v>3</v>
      </c>
      <c r="AY205">
        <v>1</v>
      </c>
      <c r="AZ205">
        <v>3</v>
      </c>
      <c r="BA205">
        <v>3</v>
      </c>
      <c r="BB205">
        <v>3</v>
      </c>
      <c r="BC205">
        <v>1</v>
      </c>
      <c r="BD205">
        <v>1</v>
      </c>
      <c r="BE205" t="s">
        <v>1270</v>
      </c>
    </row>
    <row r="206" spans="1:57" x14ac:dyDescent="0.3">
      <c r="A206" t="s">
        <v>1271</v>
      </c>
      <c r="B206" t="s">
        <v>1272</v>
      </c>
      <c r="C206" t="s">
        <v>188</v>
      </c>
      <c r="D206" t="s">
        <v>1273</v>
      </c>
      <c r="E206" t="s">
        <v>1274</v>
      </c>
      <c r="F206" t="s">
        <v>143</v>
      </c>
      <c r="G206" t="s">
        <v>153</v>
      </c>
      <c r="H206" t="s">
        <v>544</v>
      </c>
      <c r="I206" t="s">
        <v>146</v>
      </c>
      <c r="J206" t="s">
        <v>209</v>
      </c>
      <c r="K206">
        <v>1</v>
      </c>
      <c r="L206">
        <v>1</v>
      </c>
      <c r="M206">
        <v>1</v>
      </c>
      <c r="N206">
        <v>1</v>
      </c>
      <c r="O206">
        <v>2</v>
      </c>
      <c r="P206">
        <v>3</v>
      </c>
      <c r="Q206">
        <v>1</v>
      </c>
      <c r="R206">
        <v>3</v>
      </c>
      <c r="S206">
        <v>1</v>
      </c>
      <c r="T206">
        <v>1</v>
      </c>
      <c r="U206">
        <v>3</v>
      </c>
      <c r="V206">
        <v>1</v>
      </c>
      <c r="W206">
        <v>1</v>
      </c>
      <c r="X206">
        <v>3</v>
      </c>
      <c r="Y206">
        <v>1</v>
      </c>
      <c r="Z206">
        <v>3</v>
      </c>
      <c r="AA206">
        <v>1</v>
      </c>
      <c r="AB206">
        <v>1</v>
      </c>
      <c r="AC206">
        <v>1</v>
      </c>
      <c r="AD206">
        <v>1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  <c r="AO206">
        <v>3</v>
      </c>
      <c r="AP206">
        <v>3</v>
      </c>
      <c r="AQ206">
        <v>3</v>
      </c>
      <c r="AR206">
        <v>3</v>
      </c>
      <c r="AS206">
        <v>3</v>
      </c>
      <c r="AT206">
        <v>1</v>
      </c>
      <c r="AU206">
        <v>3</v>
      </c>
      <c r="AV206">
        <v>1</v>
      </c>
      <c r="AW206">
        <v>1</v>
      </c>
      <c r="AX206">
        <v>2</v>
      </c>
      <c r="AY206">
        <v>1</v>
      </c>
      <c r="AZ206">
        <v>3</v>
      </c>
      <c r="BA206">
        <v>1</v>
      </c>
      <c r="BB206">
        <v>3</v>
      </c>
      <c r="BC206">
        <v>3</v>
      </c>
      <c r="BD206">
        <v>1</v>
      </c>
      <c r="BE206" t="s">
        <v>1271</v>
      </c>
    </row>
    <row r="207" spans="1:57" x14ac:dyDescent="0.3">
      <c r="A207" t="s">
        <v>1275</v>
      </c>
      <c r="B207" t="s">
        <v>1276</v>
      </c>
      <c r="C207" t="s">
        <v>225</v>
      </c>
      <c r="D207" t="s">
        <v>1277</v>
      </c>
      <c r="E207" t="s">
        <v>1278</v>
      </c>
      <c r="F207" t="s">
        <v>199</v>
      </c>
      <c r="G207" t="s">
        <v>153</v>
      </c>
      <c r="H207" t="s">
        <v>544</v>
      </c>
      <c r="I207" t="s">
        <v>146</v>
      </c>
      <c r="J207" t="s">
        <v>209</v>
      </c>
      <c r="K207">
        <v>1</v>
      </c>
      <c r="L207">
        <v>1</v>
      </c>
      <c r="M207">
        <v>3</v>
      </c>
      <c r="N207">
        <v>3</v>
      </c>
      <c r="O207">
        <v>3</v>
      </c>
      <c r="P207">
        <v>2</v>
      </c>
      <c r="Q207">
        <v>1</v>
      </c>
      <c r="R207">
        <v>2</v>
      </c>
      <c r="S207">
        <v>1</v>
      </c>
      <c r="T207">
        <v>4</v>
      </c>
      <c r="U207">
        <v>3</v>
      </c>
      <c r="V207">
        <v>4</v>
      </c>
      <c r="W207">
        <v>1</v>
      </c>
      <c r="X207">
        <v>3</v>
      </c>
      <c r="Y207">
        <v>1</v>
      </c>
      <c r="Z207">
        <v>3</v>
      </c>
      <c r="AA207">
        <v>3</v>
      </c>
      <c r="AB207">
        <v>3</v>
      </c>
      <c r="AC207">
        <v>1</v>
      </c>
      <c r="AD207">
        <v>3</v>
      </c>
      <c r="AE207">
        <v>3</v>
      </c>
      <c r="AF207">
        <v>3</v>
      </c>
      <c r="AG207">
        <v>2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1</v>
      </c>
      <c r="AO207">
        <v>3</v>
      </c>
      <c r="AP207">
        <v>2</v>
      </c>
      <c r="AQ207">
        <v>3</v>
      </c>
      <c r="AR207">
        <v>1</v>
      </c>
      <c r="AS207">
        <v>1</v>
      </c>
      <c r="AT207">
        <v>1</v>
      </c>
      <c r="AU207">
        <v>3</v>
      </c>
      <c r="AV207">
        <v>2</v>
      </c>
      <c r="AW207">
        <v>2</v>
      </c>
      <c r="AX207">
        <v>2</v>
      </c>
      <c r="AY207">
        <v>1</v>
      </c>
      <c r="AZ207">
        <v>1</v>
      </c>
      <c r="BA207">
        <v>3</v>
      </c>
      <c r="BB207">
        <v>1</v>
      </c>
      <c r="BC207">
        <v>1</v>
      </c>
      <c r="BD207">
        <v>1</v>
      </c>
      <c r="BE207" t="s">
        <v>1279</v>
      </c>
    </row>
    <row r="208" spans="1:57" x14ac:dyDescent="0.3">
      <c r="A208" t="s">
        <v>1280</v>
      </c>
      <c r="B208" t="s">
        <v>1281</v>
      </c>
      <c r="C208" t="s">
        <v>597</v>
      </c>
      <c r="D208" t="s">
        <v>1282</v>
      </c>
      <c r="E208" t="s">
        <v>1283</v>
      </c>
      <c r="F208" t="s">
        <v>183</v>
      </c>
      <c r="G208" t="s">
        <v>153</v>
      </c>
      <c r="H208" t="s">
        <v>126</v>
      </c>
      <c r="I208" t="s">
        <v>146</v>
      </c>
      <c r="J208" t="s">
        <v>128</v>
      </c>
      <c r="K208">
        <v>2</v>
      </c>
      <c r="L208">
        <v>2</v>
      </c>
      <c r="M208">
        <v>4</v>
      </c>
      <c r="N208">
        <v>2</v>
      </c>
      <c r="O208">
        <v>2</v>
      </c>
      <c r="P208">
        <v>2</v>
      </c>
      <c r="Q208">
        <v>4</v>
      </c>
      <c r="R208">
        <v>2</v>
      </c>
      <c r="S208">
        <v>4</v>
      </c>
      <c r="T208">
        <v>1</v>
      </c>
      <c r="U208">
        <v>1</v>
      </c>
      <c r="V208">
        <v>1</v>
      </c>
      <c r="W208">
        <v>1</v>
      </c>
      <c r="X208">
        <v>2</v>
      </c>
      <c r="Y208">
        <v>2</v>
      </c>
      <c r="Z208">
        <v>3</v>
      </c>
      <c r="AA208">
        <v>3</v>
      </c>
      <c r="AB208">
        <v>3</v>
      </c>
      <c r="AC208">
        <v>3</v>
      </c>
      <c r="AD208">
        <v>3</v>
      </c>
      <c r="AE208">
        <v>3</v>
      </c>
      <c r="AF208">
        <v>3</v>
      </c>
      <c r="AG208">
        <v>4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2</v>
      </c>
      <c r="AQ208">
        <v>3</v>
      </c>
      <c r="AR208">
        <v>3</v>
      </c>
      <c r="AS208">
        <v>3</v>
      </c>
      <c r="AT208">
        <v>3</v>
      </c>
      <c r="AU208">
        <v>3</v>
      </c>
      <c r="AV208">
        <v>4</v>
      </c>
      <c r="AW208">
        <v>2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 t="s">
        <v>1284</v>
      </c>
    </row>
    <row r="209" spans="1:57" x14ac:dyDescent="0.3">
      <c r="A209" t="s">
        <v>1285</v>
      </c>
      <c r="B209" t="s">
        <v>1286</v>
      </c>
      <c r="C209" t="s">
        <v>1287</v>
      </c>
      <c r="D209" t="s">
        <v>1288</v>
      </c>
      <c r="E209" t="s">
        <v>1289</v>
      </c>
      <c r="F209" t="s">
        <v>183</v>
      </c>
      <c r="G209" t="s">
        <v>153</v>
      </c>
      <c r="H209" t="s">
        <v>1232</v>
      </c>
      <c r="I209" t="s">
        <v>146</v>
      </c>
      <c r="J209" t="s">
        <v>128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1</v>
      </c>
      <c r="V209">
        <v>1</v>
      </c>
      <c r="W209">
        <v>1</v>
      </c>
      <c r="X209">
        <v>2</v>
      </c>
      <c r="Y209">
        <v>2</v>
      </c>
      <c r="Z209">
        <v>4</v>
      </c>
      <c r="AA209">
        <v>4</v>
      </c>
      <c r="AB209">
        <v>2</v>
      </c>
      <c r="AC209">
        <v>3</v>
      </c>
      <c r="AD209">
        <v>3</v>
      </c>
      <c r="AE209">
        <v>3</v>
      </c>
      <c r="AF209">
        <v>2</v>
      </c>
      <c r="AG209">
        <v>4</v>
      </c>
      <c r="AH209">
        <v>4</v>
      </c>
      <c r="AI209">
        <v>4</v>
      </c>
      <c r="AJ209">
        <v>4</v>
      </c>
      <c r="AK209">
        <v>4</v>
      </c>
      <c r="AL209">
        <v>4</v>
      </c>
      <c r="AM209">
        <v>4</v>
      </c>
      <c r="AN209">
        <v>4</v>
      </c>
      <c r="AO209">
        <v>4</v>
      </c>
      <c r="AP209">
        <v>2</v>
      </c>
      <c r="AQ209">
        <v>2</v>
      </c>
      <c r="AR209">
        <v>3</v>
      </c>
      <c r="AS209">
        <v>3</v>
      </c>
      <c r="AT209">
        <v>3</v>
      </c>
      <c r="AU209">
        <v>3</v>
      </c>
      <c r="AV209">
        <v>4</v>
      </c>
      <c r="AW209">
        <v>4</v>
      </c>
      <c r="AX209">
        <v>4</v>
      </c>
      <c r="AY209">
        <v>4</v>
      </c>
      <c r="AZ209">
        <v>4</v>
      </c>
      <c r="BA209">
        <v>4</v>
      </c>
      <c r="BB209">
        <v>4</v>
      </c>
      <c r="BC209">
        <v>4</v>
      </c>
      <c r="BD209">
        <v>4</v>
      </c>
      <c r="BE209" t="s">
        <v>1290</v>
      </c>
    </row>
    <row r="210" spans="1:57" x14ac:dyDescent="0.3">
      <c r="A210" t="s">
        <v>1291</v>
      </c>
      <c r="B210" t="s">
        <v>1292</v>
      </c>
      <c r="C210" t="s">
        <v>1293</v>
      </c>
      <c r="D210" t="s">
        <v>1294</v>
      </c>
      <c r="E210" t="s">
        <v>1295</v>
      </c>
      <c r="F210" t="s">
        <v>161</v>
      </c>
      <c r="G210" t="s">
        <v>136</v>
      </c>
      <c r="H210" t="s">
        <v>192</v>
      </c>
      <c r="I210" t="s">
        <v>221</v>
      </c>
      <c r="J210" t="s">
        <v>184</v>
      </c>
      <c r="K210">
        <v>1</v>
      </c>
      <c r="L210">
        <v>2</v>
      </c>
      <c r="M210">
        <v>4</v>
      </c>
      <c r="N210">
        <v>4</v>
      </c>
      <c r="O210">
        <v>3</v>
      </c>
      <c r="P210">
        <v>3</v>
      </c>
      <c r="Q210">
        <v>2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1</v>
      </c>
      <c r="X210">
        <v>1</v>
      </c>
      <c r="Y210">
        <v>3</v>
      </c>
      <c r="Z210">
        <v>1</v>
      </c>
      <c r="AA210">
        <v>3</v>
      </c>
      <c r="AB210">
        <v>1</v>
      </c>
      <c r="AC210">
        <v>1</v>
      </c>
      <c r="AD210">
        <v>1</v>
      </c>
      <c r="AE210">
        <v>1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3</v>
      </c>
      <c r="AV210">
        <v>3</v>
      </c>
      <c r="AW210">
        <v>3</v>
      </c>
      <c r="AX210">
        <v>3</v>
      </c>
      <c r="AY210">
        <v>3</v>
      </c>
      <c r="AZ210">
        <v>2</v>
      </c>
      <c r="BA210">
        <v>1</v>
      </c>
      <c r="BB210">
        <v>3</v>
      </c>
      <c r="BC210">
        <v>3</v>
      </c>
      <c r="BD210">
        <v>3</v>
      </c>
      <c r="BE210" t="s">
        <v>1296</v>
      </c>
    </row>
    <row r="211" spans="1:57" x14ac:dyDescent="0.3">
      <c r="A211" t="s">
        <v>1297</v>
      </c>
      <c r="B211" t="s">
        <v>1298</v>
      </c>
      <c r="C211" t="s">
        <v>1299</v>
      </c>
      <c r="D211" t="s">
        <v>1300</v>
      </c>
      <c r="E211" t="s">
        <v>1301</v>
      </c>
      <c r="F211" t="s">
        <v>161</v>
      </c>
      <c r="G211" t="s">
        <v>144</v>
      </c>
      <c r="H211" t="s">
        <v>876</v>
      </c>
      <c r="I211" t="s">
        <v>221</v>
      </c>
      <c r="J211" t="s">
        <v>209</v>
      </c>
      <c r="K211">
        <v>1</v>
      </c>
      <c r="L211">
        <v>3</v>
      </c>
      <c r="M211">
        <v>3</v>
      </c>
      <c r="N211">
        <v>3</v>
      </c>
      <c r="O211">
        <v>3</v>
      </c>
      <c r="P211">
        <v>3</v>
      </c>
      <c r="Q211">
        <v>1</v>
      </c>
      <c r="R211">
        <v>1</v>
      </c>
      <c r="S211">
        <v>3</v>
      </c>
      <c r="T211">
        <v>4</v>
      </c>
      <c r="U211">
        <v>1</v>
      </c>
      <c r="V211">
        <v>2</v>
      </c>
      <c r="W211">
        <v>1</v>
      </c>
      <c r="X211">
        <v>3</v>
      </c>
      <c r="Y211">
        <v>1</v>
      </c>
      <c r="Z211">
        <v>1</v>
      </c>
      <c r="AA211">
        <v>3</v>
      </c>
      <c r="AB211">
        <v>3</v>
      </c>
      <c r="AC211">
        <v>3</v>
      </c>
      <c r="AD211">
        <v>1</v>
      </c>
      <c r="AE211">
        <v>1</v>
      </c>
      <c r="AF211">
        <v>3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3</v>
      </c>
      <c r="AO211">
        <v>3</v>
      </c>
      <c r="AP211">
        <v>1</v>
      </c>
      <c r="AQ211">
        <v>3</v>
      </c>
      <c r="AR211">
        <v>3</v>
      </c>
      <c r="AS211">
        <v>2</v>
      </c>
      <c r="AT211">
        <v>3</v>
      </c>
      <c r="AU211">
        <v>3</v>
      </c>
      <c r="AV211">
        <v>3</v>
      </c>
      <c r="AW211">
        <v>3</v>
      </c>
      <c r="AX211">
        <v>3</v>
      </c>
      <c r="AY211">
        <v>3</v>
      </c>
      <c r="AZ211">
        <v>3</v>
      </c>
      <c r="BA211">
        <v>3</v>
      </c>
      <c r="BB211">
        <v>3</v>
      </c>
      <c r="BC211">
        <v>3</v>
      </c>
      <c r="BD211">
        <v>3</v>
      </c>
      <c r="BE211" t="s">
        <v>1302</v>
      </c>
    </row>
    <row r="212" spans="1:57" x14ac:dyDescent="0.3">
      <c r="A212" t="s">
        <v>1303</v>
      </c>
      <c r="B212" t="s">
        <v>1304</v>
      </c>
      <c r="C212" t="s">
        <v>225</v>
      </c>
      <c r="D212" t="s">
        <v>1305</v>
      </c>
      <c r="E212" t="s">
        <v>1306</v>
      </c>
      <c r="F212" t="s">
        <v>161</v>
      </c>
      <c r="G212" t="s">
        <v>153</v>
      </c>
      <c r="H212" t="s">
        <v>192</v>
      </c>
      <c r="I212" t="s">
        <v>146</v>
      </c>
      <c r="J212" t="s">
        <v>184</v>
      </c>
      <c r="K212">
        <v>1</v>
      </c>
      <c r="L212">
        <v>1</v>
      </c>
      <c r="M212">
        <v>3</v>
      </c>
      <c r="N212">
        <v>3</v>
      </c>
      <c r="O212">
        <v>3</v>
      </c>
      <c r="P212">
        <v>1</v>
      </c>
      <c r="Q212">
        <v>1</v>
      </c>
      <c r="R212">
        <v>1</v>
      </c>
      <c r="S212">
        <v>3</v>
      </c>
      <c r="T212">
        <v>3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2</v>
      </c>
      <c r="AJ212">
        <v>1</v>
      </c>
      <c r="AK212">
        <v>1</v>
      </c>
      <c r="AL212">
        <v>3</v>
      </c>
      <c r="AM212">
        <v>3</v>
      </c>
      <c r="AN212">
        <v>3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 t="s">
        <v>1307</v>
      </c>
    </row>
    <row r="213" spans="1:57" x14ac:dyDescent="0.3">
      <c r="A213" t="s">
        <v>1308</v>
      </c>
      <c r="B213" t="s">
        <v>1309</v>
      </c>
      <c r="C213" t="s">
        <v>225</v>
      </c>
      <c r="D213" t="s">
        <v>1310</v>
      </c>
      <c r="E213" t="s">
        <v>1311</v>
      </c>
      <c r="F213" t="s">
        <v>199</v>
      </c>
      <c r="G213" t="s">
        <v>153</v>
      </c>
      <c r="H213" t="s">
        <v>876</v>
      </c>
      <c r="I213" t="s">
        <v>146</v>
      </c>
      <c r="J213" t="s">
        <v>128</v>
      </c>
      <c r="K213">
        <v>3</v>
      </c>
      <c r="L213">
        <v>1</v>
      </c>
      <c r="M213">
        <v>3</v>
      </c>
      <c r="N213">
        <v>3</v>
      </c>
      <c r="O213">
        <v>3</v>
      </c>
      <c r="P213">
        <v>3</v>
      </c>
      <c r="Q213">
        <v>3</v>
      </c>
      <c r="R213">
        <v>1</v>
      </c>
      <c r="S213">
        <v>3</v>
      </c>
      <c r="T213">
        <v>3</v>
      </c>
      <c r="U213">
        <v>3</v>
      </c>
      <c r="V213">
        <v>1</v>
      </c>
      <c r="W213">
        <v>1</v>
      </c>
      <c r="X213">
        <v>3</v>
      </c>
      <c r="Y213">
        <v>2</v>
      </c>
      <c r="Z213">
        <v>3</v>
      </c>
      <c r="AA213">
        <v>3</v>
      </c>
      <c r="AB213">
        <v>3</v>
      </c>
      <c r="AC213">
        <v>1</v>
      </c>
      <c r="AD213">
        <v>3</v>
      </c>
      <c r="AE213">
        <v>1</v>
      </c>
      <c r="AF213">
        <v>3</v>
      </c>
      <c r="AG213">
        <v>3</v>
      </c>
      <c r="AH213">
        <v>1</v>
      </c>
      <c r="AI213">
        <v>3</v>
      </c>
      <c r="AJ213">
        <v>3</v>
      </c>
      <c r="AK213">
        <v>3</v>
      </c>
      <c r="AL213">
        <v>3</v>
      </c>
      <c r="AM213">
        <v>3</v>
      </c>
      <c r="AN213">
        <v>3</v>
      </c>
      <c r="AO213">
        <v>3</v>
      </c>
      <c r="AP213">
        <v>1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3</v>
      </c>
      <c r="AW213">
        <v>1</v>
      </c>
      <c r="AX213">
        <v>3</v>
      </c>
      <c r="AY213">
        <v>3</v>
      </c>
      <c r="AZ213">
        <v>3</v>
      </c>
      <c r="BA213">
        <v>3</v>
      </c>
      <c r="BB213">
        <v>1</v>
      </c>
      <c r="BC213">
        <v>1</v>
      </c>
      <c r="BD213">
        <v>3</v>
      </c>
      <c r="BE213" t="s">
        <v>1312</v>
      </c>
    </row>
    <row r="214" spans="1:57" x14ac:dyDescent="0.3">
      <c r="A214" t="s">
        <v>1313</v>
      </c>
      <c r="B214" t="s">
        <v>1314</v>
      </c>
      <c r="C214" t="s">
        <v>1315</v>
      </c>
      <c r="D214" t="s">
        <v>1316</v>
      </c>
      <c r="E214" t="s">
        <v>1317</v>
      </c>
      <c r="F214" t="s">
        <v>199</v>
      </c>
      <c r="G214" t="s">
        <v>136</v>
      </c>
      <c r="H214" t="s">
        <v>126</v>
      </c>
      <c r="I214" t="s">
        <v>221</v>
      </c>
      <c r="J214" t="s">
        <v>184</v>
      </c>
      <c r="K214">
        <v>4</v>
      </c>
      <c r="L214">
        <v>4</v>
      </c>
      <c r="M214">
        <v>4</v>
      </c>
      <c r="N214">
        <v>4</v>
      </c>
      <c r="O214">
        <v>1</v>
      </c>
      <c r="P214">
        <v>1</v>
      </c>
      <c r="Q214">
        <v>1</v>
      </c>
      <c r="R214">
        <v>4</v>
      </c>
      <c r="S214">
        <v>4</v>
      </c>
      <c r="T214">
        <v>1</v>
      </c>
      <c r="U214">
        <v>1</v>
      </c>
      <c r="V214">
        <v>1</v>
      </c>
      <c r="W214">
        <v>1</v>
      </c>
      <c r="X214">
        <v>4</v>
      </c>
      <c r="Y214">
        <v>4</v>
      </c>
      <c r="Z214">
        <v>1</v>
      </c>
      <c r="AA214">
        <v>4</v>
      </c>
      <c r="AB214">
        <v>1</v>
      </c>
      <c r="AC214">
        <v>4</v>
      </c>
      <c r="AD214">
        <v>4</v>
      </c>
      <c r="AE214">
        <v>4</v>
      </c>
      <c r="AF214">
        <v>4</v>
      </c>
      <c r="AG214">
        <v>4</v>
      </c>
      <c r="AH214">
        <v>4</v>
      </c>
      <c r="AI214">
        <v>4</v>
      </c>
      <c r="AJ214">
        <v>4</v>
      </c>
      <c r="AK214">
        <v>4</v>
      </c>
      <c r="AL214">
        <v>4</v>
      </c>
      <c r="AM214">
        <v>4</v>
      </c>
      <c r="AN214">
        <v>4</v>
      </c>
      <c r="AO214">
        <v>4</v>
      </c>
      <c r="AP214">
        <v>4</v>
      </c>
      <c r="AQ214">
        <v>1</v>
      </c>
      <c r="AR214">
        <v>1</v>
      </c>
      <c r="AS214">
        <v>1</v>
      </c>
      <c r="AT214">
        <v>3</v>
      </c>
      <c r="AU214">
        <v>1</v>
      </c>
      <c r="AV214">
        <v>1</v>
      </c>
      <c r="AW214">
        <v>1</v>
      </c>
      <c r="AX214">
        <v>4</v>
      </c>
      <c r="AY214">
        <v>4</v>
      </c>
      <c r="AZ214">
        <v>4</v>
      </c>
      <c r="BA214">
        <v>4</v>
      </c>
      <c r="BB214">
        <v>4</v>
      </c>
      <c r="BC214">
        <v>4</v>
      </c>
      <c r="BD214">
        <v>1</v>
      </c>
      <c r="BE214" t="s">
        <v>1318</v>
      </c>
    </row>
    <row r="215" spans="1:57" x14ac:dyDescent="0.3">
      <c r="A215" t="s">
        <v>1319</v>
      </c>
      <c r="B215" t="s">
        <v>1320</v>
      </c>
      <c r="C215" t="s">
        <v>548</v>
      </c>
      <c r="D215" t="s">
        <v>1321</v>
      </c>
      <c r="E215" t="s">
        <v>1322</v>
      </c>
      <c r="F215" t="s">
        <v>135</v>
      </c>
      <c r="G215" t="s">
        <v>153</v>
      </c>
      <c r="H215" t="s">
        <v>176</v>
      </c>
      <c r="I215" t="s">
        <v>146</v>
      </c>
      <c r="J215" t="s">
        <v>128</v>
      </c>
      <c r="K215">
        <v>1</v>
      </c>
      <c r="L215">
        <v>1</v>
      </c>
      <c r="M215">
        <v>1</v>
      </c>
      <c r="N215">
        <v>1</v>
      </c>
      <c r="O215">
        <v>4</v>
      </c>
      <c r="P215">
        <v>2</v>
      </c>
      <c r="Q215">
        <v>1</v>
      </c>
      <c r="R215">
        <v>4</v>
      </c>
      <c r="S215">
        <v>4</v>
      </c>
      <c r="T215">
        <v>1</v>
      </c>
      <c r="U215">
        <v>4</v>
      </c>
      <c r="V215">
        <v>1</v>
      </c>
      <c r="W215">
        <v>1</v>
      </c>
      <c r="X215">
        <v>1</v>
      </c>
      <c r="Y215">
        <v>1</v>
      </c>
      <c r="Z215">
        <v>4</v>
      </c>
      <c r="AA215">
        <v>1</v>
      </c>
      <c r="AB215">
        <v>4</v>
      </c>
      <c r="AC215">
        <v>4</v>
      </c>
      <c r="AD215">
        <v>1</v>
      </c>
      <c r="AE215">
        <v>1</v>
      </c>
      <c r="AF215">
        <v>4</v>
      </c>
      <c r="AG215">
        <v>4</v>
      </c>
      <c r="AH215">
        <v>4</v>
      </c>
      <c r="AI215">
        <v>4</v>
      </c>
      <c r="AJ215">
        <v>4</v>
      </c>
      <c r="AK215">
        <v>4</v>
      </c>
      <c r="AL215">
        <v>4</v>
      </c>
      <c r="AM215">
        <v>4</v>
      </c>
      <c r="AN215">
        <v>4</v>
      </c>
      <c r="AO215">
        <v>4</v>
      </c>
      <c r="AP215">
        <v>4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4</v>
      </c>
      <c r="AW215">
        <v>4</v>
      </c>
      <c r="AX215">
        <v>3</v>
      </c>
      <c r="AY215">
        <v>2</v>
      </c>
      <c r="AZ215">
        <v>1</v>
      </c>
      <c r="BA215">
        <v>1</v>
      </c>
      <c r="BB215">
        <v>2</v>
      </c>
      <c r="BC215">
        <v>3</v>
      </c>
      <c r="BD215">
        <v>4</v>
      </c>
      <c r="BE215" t="s">
        <v>1323</v>
      </c>
    </row>
    <row r="216" spans="1:57" x14ac:dyDescent="0.3">
      <c r="A216" t="s">
        <v>1324</v>
      </c>
      <c r="B216" t="s">
        <v>1325</v>
      </c>
      <c r="C216" t="s">
        <v>548</v>
      </c>
      <c r="D216" t="s">
        <v>1326</v>
      </c>
      <c r="E216" t="s">
        <v>1327</v>
      </c>
      <c r="F216" t="s">
        <v>183</v>
      </c>
      <c r="G216" t="s">
        <v>153</v>
      </c>
      <c r="H216" t="s">
        <v>1232</v>
      </c>
      <c r="I216" t="s">
        <v>146</v>
      </c>
      <c r="J216" t="s">
        <v>128</v>
      </c>
      <c r="K216">
        <v>3</v>
      </c>
      <c r="L216">
        <v>2</v>
      </c>
      <c r="M216">
        <v>3</v>
      </c>
      <c r="N216">
        <v>2</v>
      </c>
      <c r="O216">
        <v>4</v>
      </c>
      <c r="P216">
        <v>4</v>
      </c>
      <c r="Q216">
        <v>1</v>
      </c>
      <c r="R216">
        <v>2</v>
      </c>
      <c r="S216">
        <v>4</v>
      </c>
      <c r="T216">
        <v>4</v>
      </c>
      <c r="U216">
        <v>4</v>
      </c>
      <c r="V216">
        <v>3</v>
      </c>
      <c r="W216">
        <v>1</v>
      </c>
      <c r="X216">
        <v>4</v>
      </c>
      <c r="Y216">
        <v>3</v>
      </c>
      <c r="Z216">
        <v>4</v>
      </c>
      <c r="AA216">
        <v>4</v>
      </c>
      <c r="AB216">
        <v>4</v>
      </c>
      <c r="AC216">
        <v>2</v>
      </c>
      <c r="AD216">
        <v>4</v>
      </c>
      <c r="AE216">
        <v>3</v>
      </c>
      <c r="AF216">
        <v>4</v>
      </c>
      <c r="AG216">
        <v>4</v>
      </c>
      <c r="AH216">
        <v>4</v>
      </c>
      <c r="AI216">
        <v>4</v>
      </c>
      <c r="AJ216">
        <v>4</v>
      </c>
      <c r="AK216">
        <v>4</v>
      </c>
      <c r="AL216">
        <v>4</v>
      </c>
      <c r="AM216">
        <v>4</v>
      </c>
      <c r="AN216">
        <v>4</v>
      </c>
      <c r="AO216">
        <v>4</v>
      </c>
      <c r="AP216">
        <v>4</v>
      </c>
      <c r="AQ216">
        <v>4</v>
      </c>
      <c r="AR216">
        <v>3</v>
      </c>
      <c r="AS216">
        <v>3</v>
      </c>
      <c r="AT216">
        <v>3</v>
      </c>
      <c r="AU216">
        <v>4</v>
      </c>
      <c r="AV216">
        <v>4</v>
      </c>
      <c r="AW216">
        <v>4</v>
      </c>
      <c r="AX216">
        <v>4</v>
      </c>
      <c r="AY216">
        <v>4</v>
      </c>
      <c r="AZ216">
        <v>4</v>
      </c>
      <c r="BA216">
        <v>4</v>
      </c>
      <c r="BB216">
        <v>4</v>
      </c>
      <c r="BC216">
        <v>4</v>
      </c>
      <c r="BD216">
        <v>4</v>
      </c>
      <c r="BE216" t="s">
        <v>1328</v>
      </c>
    </row>
    <row r="217" spans="1:57" x14ac:dyDescent="0.3">
      <c r="A217" t="s">
        <v>1329</v>
      </c>
      <c r="B217" t="s">
        <v>1330</v>
      </c>
      <c r="C217" t="s">
        <v>1331</v>
      </c>
      <c r="D217" t="s">
        <v>1332</v>
      </c>
      <c r="E217" t="s">
        <v>1333</v>
      </c>
      <c r="F217" t="s">
        <v>199</v>
      </c>
      <c r="G217" t="s">
        <v>153</v>
      </c>
      <c r="H217" t="s">
        <v>126</v>
      </c>
      <c r="I217" t="s">
        <v>146</v>
      </c>
      <c r="J217" t="s">
        <v>128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4</v>
      </c>
      <c r="Q217">
        <v>1</v>
      </c>
      <c r="R217">
        <v>4</v>
      </c>
      <c r="S217">
        <v>4</v>
      </c>
      <c r="T217">
        <v>4</v>
      </c>
      <c r="U217">
        <v>1</v>
      </c>
      <c r="V217">
        <v>4</v>
      </c>
      <c r="W217">
        <v>1</v>
      </c>
      <c r="X217">
        <v>4</v>
      </c>
      <c r="Y217">
        <v>4</v>
      </c>
      <c r="Z217">
        <v>3</v>
      </c>
      <c r="AA217">
        <v>3</v>
      </c>
      <c r="AB217">
        <v>3</v>
      </c>
      <c r="AC217">
        <v>4</v>
      </c>
      <c r="AD217">
        <v>4</v>
      </c>
      <c r="AE217">
        <v>4</v>
      </c>
      <c r="AF217">
        <v>1</v>
      </c>
      <c r="AG217">
        <v>4</v>
      </c>
      <c r="AH217">
        <v>4</v>
      </c>
      <c r="AI217">
        <v>4</v>
      </c>
      <c r="AJ217">
        <v>4</v>
      </c>
      <c r="AK217">
        <v>4</v>
      </c>
      <c r="AL217">
        <v>4</v>
      </c>
      <c r="AM217">
        <v>4</v>
      </c>
      <c r="AN217">
        <v>4</v>
      </c>
      <c r="AO217">
        <v>1</v>
      </c>
      <c r="AP217">
        <v>4</v>
      </c>
      <c r="AQ217">
        <v>4</v>
      </c>
      <c r="AR217">
        <v>4</v>
      </c>
      <c r="AS217">
        <v>4</v>
      </c>
      <c r="AT217">
        <v>4</v>
      </c>
      <c r="AU217">
        <v>4</v>
      </c>
      <c r="AV217">
        <v>3</v>
      </c>
      <c r="AW217">
        <v>4</v>
      </c>
      <c r="AX217">
        <v>4</v>
      </c>
      <c r="AY217">
        <v>4</v>
      </c>
      <c r="AZ217">
        <v>4</v>
      </c>
      <c r="BA217">
        <v>4</v>
      </c>
      <c r="BB217">
        <v>1</v>
      </c>
      <c r="BC217">
        <v>4</v>
      </c>
      <c r="BD217">
        <v>4</v>
      </c>
      <c r="BE217" t="s">
        <v>1334</v>
      </c>
    </row>
    <row r="218" spans="1:57" x14ac:dyDescent="0.3">
      <c r="A218" t="s">
        <v>1335</v>
      </c>
      <c r="B218" t="s">
        <v>1336</v>
      </c>
      <c r="C218" t="s">
        <v>188</v>
      </c>
      <c r="D218" t="s">
        <v>1337</v>
      </c>
      <c r="E218" t="s">
        <v>1338</v>
      </c>
      <c r="F218" t="s">
        <v>161</v>
      </c>
      <c r="G218" t="s">
        <v>153</v>
      </c>
      <c r="H218" t="s">
        <v>776</v>
      </c>
      <c r="I218" t="s">
        <v>146</v>
      </c>
      <c r="J218" t="s">
        <v>209</v>
      </c>
      <c r="K218">
        <v>3</v>
      </c>
      <c r="L218">
        <v>3</v>
      </c>
      <c r="M218">
        <v>3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3</v>
      </c>
      <c r="U218">
        <v>1</v>
      </c>
      <c r="V218">
        <v>1</v>
      </c>
      <c r="W218">
        <v>1</v>
      </c>
      <c r="X218">
        <v>3</v>
      </c>
      <c r="Y218">
        <v>1</v>
      </c>
      <c r="Z218">
        <v>3</v>
      </c>
      <c r="AA218">
        <v>1</v>
      </c>
      <c r="AB218">
        <v>3</v>
      </c>
      <c r="AC218">
        <v>1</v>
      </c>
      <c r="AD218">
        <v>3</v>
      </c>
      <c r="AE218">
        <v>3</v>
      </c>
      <c r="AF218">
        <v>3</v>
      </c>
      <c r="AG218">
        <v>3</v>
      </c>
      <c r="AH218">
        <v>3</v>
      </c>
      <c r="AI218">
        <v>3</v>
      </c>
      <c r="AJ218">
        <v>3</v>
      </c>
      <c r="AK218">
        <v>3</v>
      </c>
      <c r="AL218">
        <v>3</v>
      </c>
      <c r="AM218">
        <v>3</v>
      </c>
      <c r="AN218">
        <v>3</v>
      </c>
      <c r="AO218">
        <v>3</v>
      </c>
      <c r="AP218">
        <v>3</v>
      </c>
      <c r="AQ218">
        <v>3</v>
      </c>
      <c r="AR218">
        <v>1</v>
      </c>
      <c r="AS218">
        <v>1</v>
      </c>
      <c r="AT218">
        <v>3</v>
      </c>
      <c r="AU218">
        <v>3</v>
      </c>
      <c r="AV218">
        <v>3</v>
      </c>
      <c r="AW218">
        <v>3</v>
      </c>
      <c r="AX218">
        <v>1</v>
      </c>
      <c r="AY218">
        <v>3</v>
      </c>
      <c r="AZ218">
        <v>3</v>
      </c>
      <c r="BA218">
        <v>2</v>
      </c>
      <c r="BB218">
        <v>1</v>
      </c>
      <c r="BC218">
        <v>3</v>
      </c>
      <c r="BD218">
        <v>3</v>
      </c>
      <c r="BE218" t="s">
        <v>1339</v>
      </c>
    </row>
    <row r="219" spans="1:57" x14ac:dyDescent="0.3">
      <c r="A219" t="s">
        <v>1340</v>
      </c>
      <c r="B219" t="s">
        <v>1341</v>
      </c>
      <c r="C219" t="s">
        <v>225</v>
      </c>
      <c r="D219" t="s">
        <v>1342</v>
      </c>
      <c r="E219" t="s">
        <v>1343</v>
      </c>
      <c r="F219" t="s">
        <v>199</v>
      </c>
      <c r="G219" t="s">
        <v>153</v>
      </c>
      <c r="H219" t="s">
        <v>272</v>
      </c>
      <c r="I219" t="s">
        <v>146</v>
      </c>
      <c r="J219" t="s">
        <v>128</v>
      </c>
      <c r="K219">
        <v>1</v>
      </c>
      <c r="L219">
        <v>1</v>
      </c>
      <c r="M219">
        <v>1</v>
      </c>
      <c r="N219">
        <v>1</v>
      </c>
      <c r="O219">
        <v>3</v>
      </c>
      <c r="P219">
        <v>1</v>
      </c>
      <c r="Q219">
        <v>1</v>
      </c>
      <c r="R219">
        <v>4</v>
      </c>
      <c r="S219">
        <v>4</v>
      </c>
      <c r="T219">
        <v>3</v>
      </c>
      <c r="U219">
        <v>4</v>
      </c>
      <c r="V219">
        <v>1</v>
      </c>
      <c r="W219">
        <v>1</v>
      </c>
      <c r="X219">
        <v>2</v>
      </c>
      <c r="Y219">
        <v>3</v>
      </c>
      <c r="Z219">
        <v>4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4</v>
      </c>
      <c r="AH219">
        <v>1</v>
      </c>
      <c r="AI219">
        <v>1</v>
      </c>
      <c r="AJ219">
        <v>4</v>
      </c>
      <c r="AK219">
        <v>1</v>
      </c>
      <c r="AL219">
        <v>4</v>
      </c>
      <c r="AM219">
        <v>4</v>
      </c>
      <c r="AN219">
        <v>4</v>
      </c>
      <c r="AO219">
        <v>4</v>
      </c>
      <c r="AP219">
        <v>1</v>
      </c>
      <c r="AQ219">
        <v>1</v>
      </c>
      <c r="AR219">
        <v>4</v>
      </c>
      <c r="AS219">
        <v>4</v>
      </c>
      <c r="AT219">
        <v>4</v>
      </c>
      <c r="AU219">
        <v>4</v>
      </c>
      <c r="AV219">
        <v>1</v>
      </c>
      <c r="AW219">
        <v>1</v>
      </c>
      <c r="AX219">
        <v>4</v>
      </c>
      <c r="AY219">
        <v>4</v>
      </c>
      <c r="AZ219">
        <v>1</v>
      </c>
      <c r="BA219">
        <v>1</v>
      </c>
      <c r="BB219">
        <v>1</v>
      </c>
      <c r="BC219">
        <v>4</v>
      </c>
      <c r="BD219">
        <v>4</v>
      </c>
      <c r="BE219" t="s">
        <v>1344</v>
      </c>
    </row>
    <row r="220" spans="1:57" x14ac:dyDescent="0.3">
      <c r="A220" t="s">
        <v>1345</v>
      </c>
      <c r="B220" t="s">
        <v>1346</v>
      </c>
      <c r="C220" t="s">
        <v>1347</v>
      </c>
      <c r="D220" t="s">
        <v>1348</v>
      </c>
      <c r="E220" t="s">
        <v>1349</v>
      </c>
      <c r="F220" t="s">
        <v>199</v>
      </c>
      <c r="H220" t="s">
        <v>382</v>
      </c>
      <c r="I220" t="s">
        <v>146</v>
      </c>
      <c r="J220" t="s">
        <v>184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3</v>
      </c>
      <c r="Q220">
        <v>4</v>
      </c>
      <c r="R220">
        <v>4</v>
      </c>
      <c r="S220">
        <v>1</v>
      </c>
      <c r="T220">
        <v>1</v>
      </c>
      <c r="U220">
        <v>4</v>
      </c>
      <c r="V220">
        <v>1</v>
      </c>
      <c r="W220">
        <v>1</v>
      </c>
      <c r="X220">
        <v>3</v>
      </c>
      <c r="Y220">
        <v>3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2</v>
      </c>
      <c r="AG220">
        <v>4</v>
      </c>
      <c r="AH220">
        <v>4</v>
      </c>
      <c r="AI220">
        <v>4</v>
      </c>
      <c r="AJ220">
        <v>4</v>
      </c>
      <c r="AK220">
        <v>4</v>
      </c>
      <c r="AL220">
        <v>4</v>
      </c>
      <c r="AM220">
        <v>2</v>
      </c>
      <c r="AN220">
        <v>4</v>
      </c>
      <c r="AO220">
        <v>2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4</v>
      </c>
      <c r="AV220">
        <v>4</v>
      </c>
      <c r="AW220">
        <v>3</v>
      </c>
      <c r="AX220">
        <v>4</v>
      </c>
      <c r="AY220">
        <v>4</v>
      </c>
      <c r="AZ220">
        <v>3</v>
      </c>
      <c r="BA220">
        <v>4</v>
      </c>
      <c r="BB220">
        <v>4</v>
      </c>
      <c r="BC220">
        <v>4</v>
      </c>
      <c r="BD220">
        <v>4</v>
      </c>
      <c r="BE220" t="s">
        <v>1350</v>
      </c>
    </row>
    <row r="221" spans="1:57" x14ac:dyDescent="0.3">
      <c r="A221" t="s">
        <v>1351</v>
      </c>
      <c r="B221" t="s">
        <v>1352</v>
      </c>
      <c r="C221" t="s">
        <v>1331</v>
      </c>
      <c r="D221" t="s">
        <v>1353</v>
      </c>
      <c r="E221" t="s">
        <v>1354</v>
      </c>
      <c r="F221" t="s">
        <v>199</v>
      </c>
      <c r="G221" t="s">
        <v>153</v>
      </c>
      <c r="H221" t="s">
        <v>382</v>
      </c>
      <c r="I221" t="s">
        <v>146</v>
      </c>
      <c r="J221" t="s">
        <v>128</v>
      </c>
      <c r="K221">
        <v>1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1</v>
      </c>
      <c r="R221">
        <v>1</v>
      </c>
      <c r="S221">
        <v>3</v>
      </c>
      <c r="T221">
        <v>3</v>
      </c>
      <c r="U221">
        <v>1</v>
      </c>
      <c r="V221">
        <v>1</v>
      </c>
      <c r="W221">
        <v>3</v>
      </c>
      <c r="X221">
        <v>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2</v>
      </c>
      <c r="AE221">
        <v>1</v>
      </c>
      <c r="AF221">
        <v>3</v>
      </c>
      <c r="AG221">
        <v>3</v>
      </c>
      <c r="AH221">
        <v>3</v>
      </c>
      <c r="AI221">
        <v>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1</v>
      </c>
      <c r="AQ221">
        <v>3</v>
      </c>
      <c r="AR221">
        <v>3</v>
      </c>
      <c r="AS221">
        <v>3</v>
      </c>
      <c r="AT221">
        <v>3</v>
      </c>
      <c r="AU221">
        <v>3</v>
      </c>
      <c r="AV221">
        <v>3</v>
      </c>
      <c r="AW221">
        <v>3</v>
      </c>
      <c r="AX221">
        <v>3</v>
      </c>
      <c r="AY221">
        <v>1</v>
      </c>
      <c r="AZ221">
        <v>1</v>
      </c>
      <c r="BA221">
        <v>3</v>
      </c>
      <c r="BB221">
        <v>3</v>
      </c>
      <c r="BC221">
        <v>1</v>
      </c>
      <c r="BD221">
        <v>3</v>
      </c>
      <c r="BE221" t="s">
        <v>1355</v>
      </c>
    </row>
    <row r="222" spans="1:57" x14ac:dyDescent="0.3">
      <c r="A222" t="s">
        <v>1356</v>
      </c>
      <c r="B222" t="s">
        <v>1357</v>
      </c>
      <c r="C222" t="s">
        <v>1358</v>
      </c>
      <c r="D222" t="s">
        <v>1359</v>
      </c>
      <c r="E222" t="s">
        <v>1360</v>
      </c>
      <c r="F222" t="s">
        <v>161</v>
      </c>
      <c r="G222" t="s">
        <v>153</v>
      </c>
      <c r="H222" t="s">
        <v>145</v>
      </c>
      <c r="I222" t="s">
        <v>146</v>
      </c>
      <c r="J222" t="s">
        <v>128</v>
      </c>
      <c r="K222">
        <v>4</v>
      </c>
      <c r="L222">
        <v>1</v>
      </c>
      <c r="M222">
        <v>1</v>
      </c>
      <c r="N222">
        <v>1</v>
      </c>
      <c r="O222">
        <v>4</v>
      </c>
      <c r="P222">
        <v>1</v>
      </c>
      <c r="Q222">
        <v>1</v>
      </c>
      <c r="R222">
        <v>1</v>
      </c>
      <c r="S222">
        <v>4</v>
      </c>
      <c r="T222">
        <v>4</v>
      </c>
      <c r="U222">
        <v>3</v>
      </c>
      <c r="V222">
        <v>1</v>
      </c>
      <c r="W222">
        <v>1</v>
      </c>
      <c r="X222">
        <v>4</v>
      </c>
      <c r="Y222">
        <v>3</v>
      </c>
      <c r="Z222">
        <v>2</v>
      </c>
      <c r="AA222">
        <v>4</v>
      </c>
      <c r="AB222">
        <v>4</v>
      </c>
      <c r="AC222">
        <v>4</v>
      </c>
      <c r="AD222">
        <v>1</v>
      </c>
      <c r="AE222">
        <v>4</v>
      </c>
      <c r="AF222">
        <v>1</v>
      </c>
      <c r="AG222">
        <v>2</v>
      </c>
      <c r="AH222">
        <v>1</v>
      </c>
      <c r="AI222">
        <v>4</v>
      </c>
      <c r="AJ222">
        <v>4</v>
      </c>
      <c r="AK222">
        <v>1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1</v>
      </c>
      <c r="AR222">
        <v>4</v>
      </c>
      <c r="AS222">
        <v>4</v>
      </c>
      <c r="AT222">
        <v>1</v>
      </c>
      <c r="AU222">
        <v>1</v>
      </c>
      <c r="AV222">
        <v>4</v>
      </c>
      <c r="AW222">
        <v>4</v>
      </c>
      <c r="AX222">
        <v>4</v>
      </c>
      <c r="AY222">
        <v>1</v>
      </c>
      <c r="AZ222">
        <v>4</v>
      </c>
      <c r="BA222">
        <v>4</v>
      </c>
      <c r="BB222">
        <v>1</v>
      </c>
      <c r="BC222">
        <v>4</v>
      </c>
      <c r="BD222">
        <v>4</v>
      </c>
      <c r="BE222" t="s">
        <v>1361</v>
      </c>
    </row>
    <row r="223" spans="1:57" x14ac:dyDescent="0.3">
      <c r="A223" t="s">
        <v>1362</v>
      </c>
      <c r="B223" t="s">
        <v>1363</v>
      </c>
      <c r="C223" t="s">
        <v>1364</v>
      </c>
      <c r="D223" t="s">
        <v>1365</v>
      </c>
      <c r="E223" t="s">
        <v>1366</v>
      </c>
      <c r="F223" t="s">
        <v>161</v>
      </c>
      <c r="G223" t="s">
        <v>153</v>
      </c>
      <c r="H223" t="s">
        <v>382</v>
      </c>
      <c r="I223" t="s">
        <v>146</v>
      </c>
      <c r="J223" t="s">
        <v>184</v>
      </c>
      <c r="K223">
        <v>3</v>
      </c>
      <c r="L223">
        <v>3</v>
      </c>
      <c r="M223">
        <v>3</v>
      </c>
      <c r="N223">
        <v>3</v>
      </c>
      <c r="O223">
        <v>3</v>
      </c>
      <c r="P223">
        <v>3</v>
      </c>
      <c r="Q223">
        <v>3</v>
      </c>
      <c r="R223">
        <v>3</v>
      </c>
      <c r="S223">
        <v>3</v>
      </c>
      <c r="T223">
        <v>3</v>
      </c>
      <c r="U223">
        <v>1</v>
      </c>
      <c r="V223">
        <v>1</v>
      </c>
      <c r="W223">
        <v>1</v>
      </c>
      <c r="X223">
        <v>3</v>
      </c>
      <c r="Y223">
        <v>3</v>
      </c>
      <c r="Z223">
        <v>3</v>
      </c>
      <c r="AA223">
        <v>3</v>
      </c>
      <c r="AB223">
        <v>3</v>
      </c>
      <c r="AC223">
        <v>1</v>
      </c>
      <c r="AD223">
        <v>1</v>
      </c>
      <c r="AE223">
        <v>3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3</v>
      </c>
      <c r="AM223">
        <v>3</v>
      </c>
      <c r="AN223">
        <v>3</v>
      </c>
      <c r="AO223">
        <v>3</v>
      </c>
      <c r="AP223">
        <v>3</v>
      </c>
      <c r="AQ223">
        <v>3</v>
      </c>
      <c r="AR223">
        <v>1</v>
      </c>
      <c r="AS223">
        <v>1</v>
      </c>
      <c r="AT223">
        <v>1</v>
      </c>
      <c r="AU223">
        <v>3</v>
      </c>
      <c r="AV223">
        <v>3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1</v>
      </c>
      <c r="BC223">
        <v>1</v>
      </c>
      <c r="BD223">
        <v>3</v>
      </c>
      <c r="BE223" t="s">
        <v>1367</v>
      </c>
    </row>
    <row r="224" spans="1:57" x14ac:dyDescent="0.3">
      <c r="A224" t="s">
        <v>1368</v>
      </c>
      <c r="B224" t="s">
        <v>1369</v>
      </c>
      <c r="C224" t="s">
        <v>1370</v>
      </c>
      <c r="D224" t="s">
        <v>1371</v>
      </c>
      <c r="E224" t="s">
        <v>1372</v>
      </c>
      <c r="F224" t="s">
        <v>161</v>
      </c>
      <c r="H224" t="s">
        <v>1373</v>
      </c>
      <c r="I224" t="s">
        <v>221</v>
      </c>
      <c r="J224" t="s">
        <v>128</v>
      </c>
      <c r="K224">
        <v>1</v>
      </c>
      <c r="L224">
        <v>1</v>
      </c>
      <c r="M224">
        <v>3</v>
      </c>
      <c r="N224">
        <v>4</v>
      </c>
      <c r="O224">
        <v>1</v>
      </c>
      <c r="P224">
        <v>1</v>
      </c>
      <c r="Q224">
        <v>3</v>
      </c>
      <c r="R224">
        <v>3</v>
      </c>
      <c r="S224">
        <v>3</v>
      </c>
      <c r="T224">
        <v>4</v>
      </c>
      <c r="U224">
        <v>1</v>
      </c>
      <c r="V224">
        <v>1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1</v>
      </c>
      <c r="AD224">
        <v>1</v>
      </c>
      <c r="AE224">
        <v>1</v>
      </c>
      <c r="AF224">
        <v>2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3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3</v>
      </c>
      <c r="BA224">
        <v>3</v>
      </c>
      <c r="BB224">
        <v>3</v>
      </c>
      <c r="BC224">
        <v>3</v>
      </c>
      <c r="BD224">
        <v>3</v>
      </c>
      <c r="BE224" t="s">
        <v>1374</v>
      </c>
    </row>
    <row r="225" spans="1:57" x14ac:dyDescent="0.3">
      <c r="A225" t="s">
        <v>1375</v>
      </c>
      <c r="B225" t="s">
        <v>1376</v>
      </c>
      <c r="C225" t="s">
        <v>316</v>
      </c>
      <c r="D225" t="s">
        <v>1377</v>
      </c>
      <c r="E225" t="s">
        <v>1378</v>
      </c>
      <c r="F225" t="s">
        <v>199</v>
      </c>
      <c r="G225" t="s">
        <v>136</v>
      </c>
      <c r="H225" t="s">
        <v>1379</v>
      </c>
      <c r="I225" t="s">
        <v>235</v>
      </c>
      <c r="J225" t="s">
        <v>128</v>
      </c>
      <c r="K225">
        <v>1</v>
      </c>
      <c r="L225">
        <v>1</v>
      </c>
      <c r="M225">
        <v>1</v>
      </c>
      <c r="N225">
        <v>1</v>
      </c>
      <c r="O225">
        <v>4</v>
      </c>
      <c r="P225">
        <v>4</v>
      </c>
      <c r="Q225">
        <v>1</v>
      </c>
      <c r="R225">
        <v>1</v>
      </c>
      <c r="S225">
        <v>4</v>
      </c>
      <c r="T225">
        <v>4</v>
      </c>
      <c r="U225">
        <v>2</v>
      </c>
      <c r="V225">
        <v>4</v>
      </c>
      <c r="W225">
        <v>1</v>
      </c>
      <c r="X225">
        <v>2</v>
      </c>
      <c r="Y225">
        <v>4</v>
      </c>
      <c r="Z225">
        <v>4</v>
      </c>
      <c r="AA225">
        <v>4</v>
      </c>
      <c r="AB225">
        <v>4</v>
      </c>
      <c r="AC225">
        <v>4</v>
      </c>
      <c r="AD225">
        <v>1</v>
      </c>
      <c r="AE225">
        <v>1</v>
      </c>
      <c r="AF225">
        <v>4</v>
      </c>
      <c r="AG225">
        <v>4</v>
      </c>
      <c r="AH225">
        <v>4</v>
      </c>
      <c r="AI225">
        <v>4</v>
      </c>
      <c r="AJ225">
        <v>4</v>
      </c>
      <c r="AK225">
        <v>4</v>
      </c>
      <c r="AL225">
        <v>4</v>
      </c>
      <c r="AM225">
        <v>4</v>
      </c>
      <c r="AN225">
        <v>4</v>
      </c>
      <c r="AO225">
        <v>4</v>
      </c>
      <c r="AP225">
        <v>4</v>
      </c>
      <c r="AQ225">
        <v>4</v>
      </c>
      <c r="AR225">
        <v>4</v>
      </c>
      <c r="AS225">
        <v>4</v>
      </c>
      <c r="AT225">
        <v>4</v>
      </c>
      <c r="AU225">
        <v>4</v>
      </c>
      <c r="AV225">
        <v>4</v>
      </c>
      <c r="AW225">
        <v>4</v>
      </c>
      <c r="AX225">
        <v>3</v>
      </c>
      <c r="AY225">
        <v>3</v>
      </c>
      <c r="AZ225">
        <v>3</v>
      </c>
      <c r="BA225">
        <v>4</v>
      </c>
      <c r="BB225">
        <v>3</v>
      </c>
      <c r="BC225">
        <v>4</v>
      </c>
      <c r="BD225">
        <v>4</v>
      </c>
      <c r="BE225" t="s">
        <v>1380</v>
      </c>
    </row>
    <row r="226" spans="1:57" x14ac:dyDescent="0.3">
      <c r="A226" t="s">
        <v>1381</v>
      </c>
      <c r="B226" t="s">
        <v>1382</v>
      </c>
      <c r="C226" t="s">
        <v>1383</v>
      </c>
      <c r="D226" t="s">
        <v>1384</v>
      </c>
      <c r="E226" t="s">
        <v>1385</v>
      </c>
      <c r="F226" t="s">
        <v>199</v>
      </c>
      <c r="G226" t="s">
        <v>125</v>
      </c>
      <c r="H226" t="s">
        <v>272</v>
      </c>
      <c r="I226" t="s">
        <v>208</v>
      </c>
      <c r="J226" t="s">
        <v>128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3</v>
      </c>
      <c r="Q226">
        <v>3</v>
      </c>
      <c r="R226">
        <v>1</v>
      </c>
      <c r="S226">
        <v>3</v>
      </c>
      <c r="T226">
        <v>3</v>
      </c>
      <c r="U226">
        <v>3</v>
      </c>
      <c r="V226">
        <v>1</v>
      </c>
      <c r="W226">
        <v>1</v>
      </c>
      <c r="X226">
        <v>3</v>
      </c>
      <c r="Y226">
        <v>1</v>
      </c>
      <c r="Z226">
        <v>3</v>
      </c>
      <c r="AA226">
        <v>3</v>
      </c>
      <c r="AB226">
        <v>3</v>
      </c>
      <c r="AC226">
        <v>1</v>
      </c>
      <c r="AD226">
        <v>3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3</v>
      </c>
      <c r="AN226">
        <v>3</v>
      </c>
      <c r="AO226">
        <v>3</v>
      </c>
      <c r="AP226">
        <v>3</v>
      </c>
      <c r="AQ226">
        <v>3</v>
      </c>
      <c r="AR226">
        <v>3</v>
      </c>
      <c r="AS226">
        <v>3</v>
      </c>
      <c r="AT226">
        <v>3</v>
      </c>
      <c r="AU226">
        <v>3</v>
      </c>
      <c r="AV226">
        <v>3</v>
      </c>
      <c r="AW226">
        <v>3</v>
      </c>
      <c r="AX226">
        <v>3</v>
      </c>
      <c r="AY226">
        <v>3</v>
      </c>
      <c r="AZ226">
        <v>3</v>
      </c>
      <c r="BA226">
        <v>3</v>
      </c>
      <c r="BB226">
        <v>3</v>
      </c>
      <c r="BC226">
        <v>3</v>
      </c>
      <c r="BD226">
        <v>3</v>
      </c>
      <c r="BE226" t="s">
        <v>1386</v>
      </c>
    </row>
    <row r="227" spans="1:57" x14ac:dyDescent="0.3">
      <c r="A227" t="s">
        <v>1387</v>
      </c>
      <c r="B227" t="s">
        <v>1388</v>
      </c>
      <c r="C227" t="s">
        <v>1389</v>
      </c>
      <c r="D227" t="s">
        <v>1390</v>
      </c>
      <c r="E227" t="s">
        <v>1391</v>
      </c>
      <c r="F227" t="s">
        <v>161</v>
      </c>
      <c r="G227" t="s">
        <v>136</v>
      </c>
      <c r="H227" t="s">
        <v>145</v>
      </c>
      <c r="I227" t="s">
        <v>146</v>
      </c>
      <c r="J227" t="s">
        <v>128</v>
      </c>
      <c r="K227">
        <v>1</v>
      </c>
      <c r="L227">
        <v>1</v>
      </c>
      <c r="M227">
        <v>3</v>
      </c>
      <c r="N227">
        <v>3</v>
      </c>
      <c r="O227">
        <v>3</v>
      </c>
      <c r="P227">
        <v>3</v>
      </c>
      <c r="Q227">
        <v>1</v>
      </c>
      <c r="R227">
        <v>1</v>
      </c>
      <c r="S227">
        <v>3</v>
      </c>
      <c r="T227">
        <v>3</v>
      </c>
      <c r="U227">
        <v>3</v>
      </c>
      <c r="V227">
        <v>1</v>
      </c>
      <c r="W227">
        <v>1</v>
      </c>
      <c r="X227">
        <v>1</v>
      </c>
      <c r="Y227">
        <v>1</v>
      </c>
      <c r="Z227">
        <v>3</v>
      </c>
      <c r="AA227">
        <v>1</v>
      </c>
      <c r="AB227">
        <v>1</v>
      </c>
      <c r="AC227">
        <v>1</v>
      </c>
      <c r="AD227">
        <v>1</v>
      </c>
      <c r="AE227">
        <v>3</v>
      </c>
      <c r="AF227">
        <v>3</v>
      </c>
      <c r="AG227">
        <v>2</v>
      </c>
      <c r="AH227">
        <v>3</v>
      </c>
      <c r="AI227">
        <v>3</v>
      </c>
      <c r="AJ227">
        <v>3</v>
      </c>
      <c r="AK227">
        <v>3</v>
      </c>
      <c r="AL227">
        <v>3</v>
      </c>
      <c r="AM227">
        <v>3</v>
      </c>
      <c r="AN227">
        <v>3</v>
      </c>
      <c r="AO227">
        <v>3</v>
      </c>
      <c r="AP227">
        <v>3</v>
      </c>
      <c r="AQ227">
        <v>3</v>
      </c>
      <c r="AR227">
        <v>3</v>
      </c>
      <c r="AS227">
        <v>3</v>
      </c>
      <c r="AT227">
        <v>1</v>
      </c>
      <c r="AU227">
        <v>3</v>
      </c>
      <c r="AV227">
        <v>3</v>
      </c>
      <c r="AW227">
        <v>3</v>
      </c>
      <c r="AX227">
        <v>1</v>
      </c>
      <c r="AY227">
        <v>3</v>
      </c>
      <c r="AZ227">
        <v>3</v>
      </c>
      <c r="BA227">
        <v>3</v>
      </c>
      <c r="BB227">
        <v>1</v>
      </c>
      <c r="BC227">
        <v>3</v>
      </c>
      <c r="BD227">
        <v>3</v>
      </c>
      <c r="BE227" t="s">
        <v>1387</v>
      </c>
    </row>
    <row r="228" spans="1:57" x14ac:dyDescent="0.3">
      <c r="A228" t="s">
        <v>1392</v>
      </c>
      <c r="B228" t="s">
        <v>1393</v>
      </c>
      <c r="C228" t="s">
        <v>937</v>
      </c>
      <c r="D228" t="s">
        <v>1394</v>
      </c>
      <c r="E228" t="s">
        <v>1395</v>
      </c>
      <c r="F228" t="s">
        <v>199</v>
      </c>
      <c r="G228" t="s">
        <v>153</v>
      </c>
      <c r="H228" t="s">
        <v>145</v>
      </c>
      <c r="I228" t="s">
        <v>146</v>
      </c>
      <c r="J228" t="s">
        <v>209</v>
      </c>
      <c r="K228">
        <v>3</v>
      </c>
      <c r="L228">
        <v>3</v>
      </c>
      <c r="M228">
        <v>3</v>
      </c>
      <c r="N228">
        <v>3</v>
      </c>
      <c r="O228">
        <v>4</v>
      </c>
      <c r="P228">
        <v>3</v>
      </c>
      <c r="Q228">
        <v>3</v>
      </c>
      <c r="R228">
        <v>2</v>
      </c>
      <c r="S228">
        <v>3</v>
      </c>
      <c r="T228">
        <v>3</v>
      </c>
      <c r="U228">
        <v>2</v>
      </c>
      <c r="V228">
        <v>1</v>
      </c>
      <c r="W228">
        <v>1</v>
      </c>
      <c r="X228">
        <v>3</v>
      </c>
      <c r="Y228">
        <v>1</v>
      </c>
      <c r="Z228">
        <v>1</v>
      </c>
      <c r="AA228">
        <v>3</v>
      </c>
      <c r="AB228">
        <v>3</v>
      </c>
      <c r="AC228">
        <v>1</v>
      </c>
      <c r="AD228">
        <v>3</v>
      </c>
      <c r="AE228">
        <v>3</v>
      </c>
      <c r="AF228">
        <v>3</v>
      </c>
      <c r="AG228">
        <v>3</v>
      </c>
      <c r="AH228">
        <v>1</v>
      </c>
      <c r="AI228">
        <v>3</v>
      </c>
      <c r="AJ228">
        <v>4</v>
      </c>
      <c r="AK228">
        <v>3</v>
      </c>
      <c r="AL228">
        <v>3</v>
      </c>
      <c r="AM228">
        <v>3</v>
      </c>
      <c r="AN228">
        <v>3</v>
      </c>
      <c r="AO228">
        <v>3</v>
      </c>
      <c r="AP228">
        <v>3</v>
      </c>
      <c r="AQ228">
        <v>1</v>
      </c>
      <c r="AR228">
        <v>3</v>
      </c>
      <c r="AS228">
        <v>3</v>
      </c>
      <c r="AT228">
        <v>1</v>
      </c>
      <c r="AU228">
        <v>3</v>
      </c>
      <c r="AV228">
        <v>3</v>
      </c>
      <c r="AW228">
        <v>3</v>
      </c>
      <c r="AX228">
        <v>3</v>
      </c>
      <c r="AY228">
        <v>3</v>
      </c>
      <c r="AZ228">
        <v>3</v>
      </c>
      <c r="BA228">
        <v>3</v>
      </c>
      <c r="BB228">
        <v>1</v>
      </c>
      <c r="BC228">
        <v>3</v>
      </c>
      <c r="BD228">
        <v>3</v>
      </c>
      <c r="BE228" t="s">
        <v>1396</v>
      </c>
    </row>
    <row r="229" spans="1:57" x14ac:dyDescent="0.3">
      <c r="A229" t="s">
        <v>1397</v>
      </c>
      <c r="B229" t="s">
        <v>1398</v>
      </c>
      <c r="C229" t="s">
        <v>225</v>
      </c>
      <c r="D229" t="s">
        <v>1399</v>
      </c>
      <c r="E229" t="s">
        <v>1400</v>
      </c>
      <c r="F229" t="s">
        <v>199</v>
      </c>
      <c r="G229" t="s">
        <v>153</v>
      </c>
      <c r="H229" t="s">
        <v>382</v>
      </c>
      <c r="I229" t="s">
        <v>146</v>
      </c>
      <c r="J229" t="s">
        <v>265</v>
      </c>
      <c r="K229">
        <v>1</v>
      </c>
      <c r="L229">
        <v>1</v>
      </c>
      <c r="M229">
        <v>1</v>
      </c>
      <c r="N229">
        <v>1</v>
      </c>
      <c r="O229">
        <v>4</v>
      </c>
      <c r="P229">
        <v>3</v>
      </c>
      <c r="Q229">
        <v>1</v>
      </c>
      <c r="R229">
        <v>2</v>
      </c>
      <c r="S229">
        <v>4</v>
      </c>
      <c r="T229">
        <v>4</v>
      </c>
      <c r="U229">
        <v>3</v>
      </c>
      <c r="V229">
        <v>1</v>
      </c>
      <c r="W229">
        <v>1</v>
      </c>
      <c r="X229">
        <v>4</v>
      </c>
      <c r="Y229">
        <v>1</v>
      </c>
      <c r="Z229">
        <v>1</v>
      </c>
      <c r="AA229">
        <v>2</v>
      </c>
      <c r="AB229">
        <v>2</v>
      </c>
      <c r="AC229">
        <v>4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4</v>
      </c>
      <c r="AJ229">
        <v>4</v>
      </c>
      <c r="AK229">
        <v>3</v>
      </c>
      <c r="AL229">
        <v>4</v>
      </c>
      <c r="AM229">
        <v>4</v>
      </c>
      <c r="AN229">
        <v>4</v>
      </c>
      <c r="AO229">
        <v>4</v>
      </c>
      <c r="AP229">
        <v>1</v>
      </c>
      <c r="AQ229">
        <v>1</v>
      </c>
      <c r="AR229">
        <v>3</v>
      </c>
      <c r="AS229">
        <v>4</v>
      </c>
      <c r="AT229">
        <v>4</v>
      </c>
      <c r="AU229">
        <v>1</v>
      </c>
      <c r="AV229">
        <v>3</v>
      </c>
      <c r="AW229">
        <v>1</v>
      </c>
      <c r="AX229">
        <v>4</v>
      </c>
      <c r="AY229">
        <v>4</v>
      </c>
      <c r="AZ229">
        <v>4</v>
      </c>
      <c r="BA229">
        <v>4</v>
      </c>
      <c r="BB229">
        <v>1</v>
      </c>
      <c r="BC229">
        <v>4</v>
      </c>
      <c r="BD229">
        <v>4</v>
      </c>
      <c r="BE229" t="s">
        <v>1401</v>
      </c>
    </row>
    <row r="230" spans="1:57" x14ac:dyDescent="0.3">
      <c r="A230" t="s">
        <v>1402</v>
      </c>
      <c r="B230" t="s">
        <v>1403</v>
      </c>
      <c r="C230" t="s">
        <v>937</v>
      </c>
      <c r="D230" t="s">
        <v>1404</v>
      </c>
      <c r="E230" t="s">
        <v>1405</v>
      </c>
      <c r="F230" t="s">
        <v>199</v>
      </c>
      <c r="G230" t="s">
        <v>153</v>
      </c>
      <c r="H230" t="s">
        <v>1373</v>
      </c>
      <c r="I230" t="s">
        <v>146</v>
      </c>
      <c r="J230" t="s">
        <v>128</v>
      </c>
      <c r="K230">
        <v>1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3</v>
      </c>
      <c r="R230">
        <v>1</v>
      </c>
      <c r="S230">
        <v>3</v>
      </c>
      <c r="T230">
        <v>3</v>
      </c>
      <c r="U230">
        <v>1</v>
      </c>
      <c r="V230">
        <v>1</v>
      </c>
      <c r="W230">
        <v>1</v>
      </c>
      <c r="X230">
        <v>1</v>
      </c>
      <c r="Y230">
        <v>3</v>
      </c>
      <c r="Z230">
        <v>3</v>
      </c>
      <c r="AA230">
        <v>1</v>
      </c>
      <c r="AB230">
        <v>1</v>
      </c>
      <c r="AC230">
        <v>1</v>
      </c>
      <c r="AD230">
        <v>3</v>
      </c>
      <c r="AE230">
        <v>1</v>
      </c>
      <c r="AF230">
        <v>3</v>
      </c>
      <c r="AG230">
        <v>3</v>
      </c>
      <c r="AH230">
        <v>3</v>
      </c>
      <c r="AI230">
        <v>3</v>
      </c>
      <c r="AJ230">
        <v>3</v>
      </c>
      <c r="AK230">
        <v>3</v>
      </c>
      <c r="AL230">
        <v>3</v>
      </c>
      <c r="AM230">
        <v>3</v>
      </c>
      <c r="AN230">
        <v>3</v>
      </c>
      <c r="AO230">
        <v>3</v>
      </c>
      <c r="AP230">
        <v>1</v>
      </c>
      <c r="AQ230">
        <v>1</v>
      </c>
      <c r="AR230">
        <v>1</v>
      </c>
      <c r="AS230">
        <v>1</v>
      </c>
      <c r="AT230">
        <v>3</v>
      </c>
      <c r="AU230">
        <v>3</v>
      </c>
      <c r="AV230">
        <v>3</v>
      </c>
      <c r="AW230">
        <v>3</v>
      </c>
      <c r="AX230">
        <v>3</v>
      </c>
      <c r="AY230">
        <v>3</v>
      </c>
      <c r="AZ230">
        <v>3</v>
      </c>
      <c r="BA230">
        <v>3</v>
      </c>
      <c r="BB230">
        <v>1</v>
      </c>
      <c r="BC230">
        <v>1</v>
      </c>
      <c r="BD230">
        <v>3</v>
      </c>
      <c r="BE230" t="s">
        <v>1406</v>
      </c>
    </row>
    <row r="231" spans="1:57" x14ac:dyDescent="0.3">
      <c r="A231" t="s">
        <v>1407</v>
      </c>
      <c r="B231" t="s">
        <v>1408</v>
      </c>
      <c r="C231" t="s">
        <v>196</v>
      </c>
      <c r="D231" t="s">
        <v>1409</v>
      </c>
      <c r="E231" t="s">
        <v>1410</v>
      </c>
      <c r="F231" t="s">
        <v>161</v>
      </c>
      <c r="G231" t="s">
        <v>136</v>
      </c>
      <c r="H231" t="s">
        <v>145</v>
      </c>
      <c r="I231" t="s">
        <v>146</v>
      </c>
      <c r="J231" t="s">
        <v>154</v>
      </c>
      <c r="K231">
        <v>1</v>
      </c>
      <c r="L231">
        <v>3</v>
      </c>
      <c r="M231">
        <v>3</v>
      </c>
      <c r="N231">
        <v>3</v>
      </c>
      <c r="O231">
        <v>4</v>
      </c>
      <c r="P231">
        <v>3</v>
      </c>
      <c r="Q231">
        <v>3</v>
      </c>
      <c r="R231">
        <v>1</v>
      </c>
      <c r="S231">
        <v>3</v>
      </c>
      <c r="T231">
        <v>3</v>
      </c>
      <c r="U231">
        <v>3</v>
      </c>
      <c r="V231">
        <v>1</v>
      </c>
      <c r="W231">
        <v>1</v>
      </c>
      <c r="X231">
        <v>1</v>
      </c>
      <c r="Y231">
        <v>3</v>
      </c>
      <c r="Z231">
        <v>3</v>
      </c>
      <c r="AA231">
        <v>3</v>
      </c>
      <c r="AB231">
        <v>2</v>
      </c>
      <c r="AC231">
        <v>1</v>
      </c>
      <c r="AD231">
        <v>3</v>
      </c>
      <c r="AE231">
        <v>1</v>
      </c>
      <c r="AF231">
        <v>3</v>
      </c>
      <c r="AG231">
        <v>3</v>
      </c>
      <c r="AH231">
        <v>3</v>
      </c>
      <c r="AI231">
        <v>3</v>
      </c>
      <c r="AJ231">
        <v>3</v>
      </c>
      <c r="AK231">
        <v>3</v>
      </c>
      <c r="AL231">
        <v>3</v>
      </c>
      <c r="AM231">
        <v>3</v>
      </c>
      <c r="AN231">
        <v>3</v>
      </c>
      <c r="AO231">
        <v>3</v>
      </c>
      <c r="AP231">
        <v>1</v>
      </c>
      <c r="AQ231">
        <v>3</v>
      </c>
      <c r="AR231">
        <v>3</v>
      </c>
      <c r="AS231">
        <v>1</v>
      </c>
      <c r="AT231">
        <v>1</v>
      </c>
      <c r="AU231">
        <v>3</v>
      </c>
      <c r="AV231">
        <v>2</v>
      </c>
      <c r="AW231">
        <v>2</v>
      </c>
      <c r="AX231">
        <v>3</v>
      </c>
      <c r="AY231">
        <v>3</v>
      </c>
      <c r="AZ231">
        <v>3</v>
      </c>
      <c r="BA231">
        <v>3</v>
      </c>
      <c r="BB231">
        <v>3</v>
      </c>
      <c r="BC231">
        <v>3</v>
      </c>
      <c r="BD231">
        <v>3</v>
      </c>
      <c r="BE231" t="s">
        <v>1411</v>
      </c>
    </row>
    <row r="232" spans="1:57" x14ac:dyDescent="0.3">
      <c r="A232" t="s">
        <v>1412</v>
      </c>
      <c r="B232" t="s">
        <v>1413</v>
      </c>
      <c r="C232" t="s">
        <v>196</v>
      </c>
      <c r="D232" t="s">
        <v>1414</v>
      </c>
      <c r="E232" t="s">
        <v>1415</v>
      </c>
      <c r="F232" t="s">
        <v>161</v>
      </c>
      <c r="G232" t="s">
        <v>136</v>
      </c>
      <c r="H232" t="s">
        <v>1373</v>
      </c>
      <c r="I232" t="s">
        <v>146</v>
      </c>
      <c r="J232" t="s">
        <v>128</v>
      </c>
      <c r="K232">
        <v>1</v>
      </c>
      <c r="L232">
        <v>3</v>
      </c>
      <c r="M232">
        <v>3</v>
      </c>
      <c r="N232">
        <v>3</v>
      </c>
      <c r="O232">
        <v>4</v>
      </c>
      <c r="P232">
        <v>3</v>
      </c>
      <c r="Q232">
        <v>3</v>
      </c>
      <c r="R232">
        <v>3</v>
      </c>
      <c r="S232">
        <v>3</v>
      </c>
      <c r="T232">
        <v>3</v>
      </c>
      <c r="U232">
        <v>3</v>
      </c>
      <c r="V232">
        <v>1</v>
      </c>
      <c r="W232">
        <v>1</v>
      </c>
      <c r="X232">
        <v>3</v>
      </c>
      <c r="Y232">
        <v>1</v>
      </c>
      <c r="Z232">
        <v>3</v>
      </c>
      <c r="AA232">
        <v>3</v>
      </c>
      <c r="AB232">
        <v>3</v>
      </c>
      <c r="AC232">
        <v>1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3</v>
      </c>
      <c r="AJ232">
        <v>3</v>
      </c>
      <c r="AK232">
        <v>3</v>
      </c>
      <c r="AL232">
        <v>3</v>
      </c>
      <c r="AM232">
        <v>3</v>
      </c>
      <c r="AN232">
        <v>3</v>
      </c>
      <c r="AO232">
        <v>3</v>
      </c>
      <c r="AP232">
        <v>3</v>
      </c>
      <c r="AQ232">
        <v>3</v>
      </c>
      <c r="AR232">
        <v>3</v>
      </c>
      <c r="AS232">
        <v>3</v>
      </c>
      <c r="AT232">
        <v>1</v>
      </c>
      <c r="AU232">
        <v>3</v>
      </c>
      <c r="AV232">
        <v>3</v>
      </c>
      <c r="AW232">
        <v>3</v>
      </c>
      <c r="AX232">
        <v>3</v>
      </c>
      <c r="AY232">
        <v>3</v>
      </c>
      <c r="AZ232">
        <v>3</v>
      </c>
      <c r="BA232">
        <v>3</v>
      </c>
      <c r="BB232">
        <v>3</v>
      </c>
      <c r="BC232">
        <v>3</v>
      </c>
      <c r="BD232">
        <v>3</v>
      </c>
      <c r="BE232" t="s">
        <v>1416</v>
      </c>
    </row>
    <row r="233" spans="1:57" x14ac:dyDescent="0.3">
      <c r="A233" t="s">
        <v>1417</v>
      </c>
      <c r="B233" t="s">
        <v>1418</v>
      </c>
      <c r="C233" t="s">
        <v>225</v>
      </c>
      <c r="D233" t="s">
        <v>1419</v>
      </c>
      <c r="E233" t="s">
        <v>1420</v>
      </c>
      <c r="F233" t="s">
        <v>161</v>
      </c>
      <c r="G233" t="s">
        <v>136</v>
      </c>
      <c r="H233" t="s">
        <v>272</v>
      </c>
      <c r="I233" t="s">
        <v>146</v>
      </c>
      <c r="J233" t="s">
        <v>154</v>
      </c>
      <c r="K233">
        <v>1</v>
      </c>
      <c r="L233">
        <v>1</v>
      </c>
      <c r="M233">
        <v>3</v>
      </c>
      <c r="N233">
        <v>3</v>
      </c>
      <c r="O233">
        <v>3</v>
      </c>
      <c r="P233">
        <v>3</v>
      </c>
      <c r="Q233">
        <v>1</v>
      </c>
      <c r="R233">
        <v>1</v>
      </c>
      <c r="S233">
        <v>3</v>
      </c>
      <c r="T233">
        <v>3</v>
      </c>
      <c r="U233">
        <v>3</v>
      </c>
      <c r="V233">
        <v>1</v>
      </c>
      <c r="W233">
        <v>1</v>
      </c>
      <c r="X233">
        <v>3</v>
      </c>
      <c r="Y233">
        <v>2</v>
      </c>
      <c r="Z233">
        <v>1</v>
      </c>
      <c r="AA233">
        <v>3</v>
      </c>
      <c r="AB233">
        <v>3</v>
      </c>
      <c r="AC233">
        <v>3</v>
      </c>
      <c r="AD233">
        <v>3</v>
      </c>
      <c r="AE233">
        <v>3</v>
      </c>
      <c r="AF233">
        <v>3</v>
      </c>
      <c r="AG233">
        <v>3</v>
      </c>
      <c r="AH233">
        <v>3</v>
      </c>
      <c r="AI233">
        <v>3</v>
      </c>
      <c r="AJ233">
        <v>3</v>
      </c>
      <c r="AK233">
        <v>3</v>
      </c>
      <c r="AL233">
        <v>3</v>
      </c>
      <c r="AM233">
        <v>3</v>
      </c>
      <c r="AN233">
        <v>3</v>
      </c>
      <c r="AO233">
        <v>3</v>
      </c>
      <c r="AP233">
        <v>3</v>
      </c>
      <c r="AQ233">
        <v>3</v>
      </c>
      <c r="AR233">
        <v>3</v>
      </c>
      <c r="AS233">
        <v>3</v>
      </c>
      <c r="AT233">
        <v>3</v>
      </c>
      <c r="AU233">
        <v>3</v>
      </c>
      <c r="AV233">
        <v>2</v>
      </c>
      <c r="AW233">
        <v>2</v>
      </c>
      <c r="AX233">
        <v>2</v>
      </c>
      <c r="AY233">
        <v>4</v>
      </c>
      <c r="AZ233">
        <v>3</v>
      </c>
      <c r="BA233">
        <v>2</v>
      </c>
      <c r="BB233">
        <v>3</v>
      </c>
      <c r="BC233">
        <v>3</v>
      </c>
      <c r="BD233">
        <v>3</v>
      </c>
      <c r="BE233" t="s">
        <v>1421</v>
      </c>
    </row>
    <row r="234" spans="1:57" x14ac:dyDescent="0.3">
      <c r="A234" t="s">
        <v>1422</v>
      </c>
      <c r="B234" t="s">
        <v>390</v>
      </c>
      <c r="C234" t="s">
        <v>188</v>
      </c>
      <c r="D234" t="s">
        <v>1423</v>
      </c>
      <c r="E234" t="s">
        <v>1424</v>
      </c>
      <c r="F234" t="s">
        <v>199</v>
      </c>
      <c r="G234" t="s">
        <v>153</v>
      </c>
      <c r="H234" t="s">
        <v>207</v>
      </c>
      <c r="I234" t="s">
        <v>146</v>
      </c>
      <c r="J234" t="s">
        <v>209</v>
      </c>
      <c r="K234">
        <v>1</v>
      </c>
      <c r="L234">
        <v>1</v>
      </c>
      <c r="M234">
        <v>3</v>
      </c>
      <c r="N234">
        <v>3</v>
      </c>
      <c r="O234">
        <v>4</v>
      </c>
      <c r="P234">
        <v>3</v>
      </c>
      <c r="Q234">
        <v>1</v>
      </c>
      <c r="R234">
        <v>1</v>
      </c>
      <c r="S234">
        <v>3</v>
      </c>
      <c r="T234">
        <v>3</v>
      </c>
      <c r="U234">
        <v>1</v>
      </c>
      <c r="V234">
        <v>1</v>
      </c>
      <c r="W234">
        <v>1</v>
      </c>
      <c r="X234">
        <v>3</v>
      </c>
      <c r="Y234">
        <v>1</v>
      </c>
      <c r="Z234">
        <v>3</v>
      </c>
      <c r="AA234">
        <v>3</v>
      </c>
      <c r="AB234">
        <v>1</v>
      </c>
      <c r="AC234">
        <v>1</v>
      </c>
      <c r="AD234">
        <v>3</v>
      </c>
      <c r="AE234">
        <v>1</v>
      </c>
      <c r="AF234">
        <v>1</v>
      </c>
      <c r="AG234">
        <v>3</v>
      </c>
      <c r="AH234">
        <v>3</v>
      </c>
      <c r="AI234">
        <v>3</v>
      </c>
      <c r="AJ234">
        <v>3</v>
      </c>
      <c r="AK234">
        <v>3</v>
      </c>
      <c r="AL234">
        <v>3</v>
      </c>
      <c r="AM234">
        <v>3</v>
      </c>
      <c r="AN234">
        <v>3</v>
      </c>
      <c r="AO234">
        <v>1</v>
      </c>
      <c r="AP234">
        <v>1</v>
      </c>
      <c r="AQ234">
        <v>2</v>
      </c>
      <c r="AR234">
        <v>1</v>
      </c>
      <c r="AS234">
        <v>1</v>
      </c>
      <c r="AT234">
        <v>3</v>
      </c>
      <c r="AU234">
        <v>3</v>
      </c>
      <c r="AV234">
        <v>1</v>
      </c>
      <c r="AW234">
        <v>1</v>
      </c>
      <c r="AX234">
        <v>3</v>
      </c>
      <c r="AY234">
        <v>3</v>
      </c>
      <c r="AZ234">
        <v>3</v>
      </c>
      <c r="BA234">
        <v>3</v>
      </c>
      <c r="BB234">
        <v>1</v>
      </c>
      <c r="BC234">
        <v>1</v>
      </c>
      <c r="BD234">
        <v>3</v>
      </c>
      <c r="BE234" t="s">
        <v>1425</v>
      </c>
    </row>
    <row r="235" spans="1:57" x14ac:dyDescent="0.3">
      <c r="A235" t="s">
        <v>1426</v>
      </c>
      <c r="B235" t="s">
        <v>1427</v>
      </c>
      <c r="C235" t="s">
        <v>188</v>
      </c>
      <c r="D235" t="s">
        <v>1428</v>
      </c>
      <c r="E235" t="s">
        <v>1429</v>
      </c>
      <c r="F235" t="s">
        <v>199</v>
      </c>
      <c r="G235" t="s">
        <v>153</v>
      </c>
      <c r="H235" t="s">
        <v>1373</v>
      </c>
      <c r="I235" t="s">
        <v>146</v>
      </c>
      <c r="J235" t="s">
        <v>209</v>
      </c>
      <c r="K235">
        <v>1</v>
      </c>
      <c r="L235">
        <v>1</v>
      </c>
      <c r="M235">
        <v>3</v>
      </c>
      <c r="N235">
        <v>3</v>
      </c>
      <c r="O235">
        <v>4</v>
      </c>
      <c r="P235">
        <v>1</v>
      </c>
      <c r="Q235">
        <v>1</v>
      </c>
      <c r="R235">
        <v>2</v>
      </c>
      <c r="S235">
        <v>3</v>
      </c>
      <c r="T235">
        <v>3</v>
      </c>
      <c r="U235">
        <v>3</v>
      </c>
      <c r="V235">
        <v>1</v>
      </c>
      <c r="W235">
        <v>1</v>
      </c>
      <c r="X235">
        <v>3</v>
      </c>
      <c r="Y235">
        <v>1</v>
      </c>
      <c r="Z235">
        <v>3</v>
      </c>
      <c r="AA235">
        <v>2</v>
      </c>
      <c r="AB235">
        <v>3</v>
      </c>
      <c r="AC235">
        <v>1</v>
      </c>
      <c r="AD235">
        <v>3</v>
      </c>
      <c r="AE235">
        <v>3</v>
      </c>
      <c r="AF235">
        <v>1</v>
      </c>
      <c r="AG235">
        <v>3</v>
      </c>
      <c r="AH235">
        <v>3</v>
      </c>
      <c r="AI235">
        <v>3</v>
      </c>
      <c r="AJ235">
        <v>3</v>
      </c>
      <c r="AK235">
        <v>3</v>
      </c>
      <c r="AL235">
        <v>3</v>
      </c>
      <c r="AM235">
        <v>3</v>
      </c>
      <c r="AN235">
        <v>3</v>
      </c>
      <c r="AO235">
        <v>3</v>
      </c>
      <c r="AP235">
        <v>3</v>
      </c>
      <c r="AQ235">
        <v>3</v>
      </c>
      <c r="AR235">
        <v>3</v>
      </c>
      <c r="AS235">
        <v>3</v>
      </c>
      <c r="AT235">
        <v>1</v>
      </c>
      <c r="AU235">
        <v>3</v>
      </c>
      <c r="AV235">
        <v>3</v>
      </c>
      <c r="AW235">
        <v>3</v>
      </c>
      <c r="AX235">
        <v>3</v>
      </c>
      <c r="AY235">
        <v>3</v>
      </c>
      <c r="AZ235">
        <v>3</v>
      </c>
      <c r="BA235">
        <v>3</v>
      </c>
      <c r="BB235">
        <v>3</v>
      </c>
      <c r="BC235">
        <v>3</v>
      </c>
      <c r="BD235">
        <v>3</v>
      </c>
      <c r="BE235" t="s">
        <v>1430</v>
      </c>
    </row>
    <row r="236" spans="1:57" x14ac:dyDescent="0.3">
      <c r="A236" t="s">
        <v>1431</v>
      </c>
      <c r="B236" t="s">
        <v>1432</v>
      </c>
      <c r="C236" t="s">
        <v>225</v>
      </c>
      <c r="D236" t="s">
        <v>1433</v>
      </c>
      <c r="E236" t="s">
        <v>1434</v>
      </c>
      <c r="F236" t="s">
        <v>199</v>
      </c>
      <c r="G236" t="s">
        <v>136</v>
      </c>
      <c r="H236" t="s">
        <v>145</v>
      </c>
      <c r="I236" t="s">
        <v>146</v>
      </c>
      <c r="J236" t="s">
        <v>128</v>
      </c>
      <c r="K236">
        <v>1</v>
      </c>
      <c r="L236">
        <v>1</v>
      </c>
      <c r="M236">
        <v>1</v>
      </c>
      <c r="N236">
        <v>1</v>
      </c>
      <c r="O236">
        <v>4</v>
      </c>
      <c r="P236">
        <v>4</v>
      </c>
      <c r="Q236">
        <v>4</v>
      </c>
      <c r="R236">
        <v>1</v>
      </c>
      <c r="S236">
        <v>4</v>
      </c>
      <c r="T236">
        <v>4</v>
      </c>
      <c r="U236">
        <v>1</v>
      </c>
      <c r="V236">
        <v>4</v>
      </c>
      <c r="W236">
        <v>1</v>
      </c>
      <c r="X236">
        <v>4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4</v>
      </c>
      <c r="AE236">
        <v>4</v>
      </c>
      <c r="AF236">
        <v>4</v>
      </c>
      <c r="AG236">
        <v>4</v>
      </c>
      <c r="AH236">
        <v>4</v>
      </c>
      <c r="AI236">
        <v>4</v>
      </c>
      <c r="AJ236">
        <v>1</v>
      </c>
      <c r="AK236">
        <v>1</v>
      </c>
      <c r="AL236">
        <v>4</v>
      </c>
      <c r="AM236">
        <v>4</v>
      </c>
      <c r="AN236">
        <v>4</v>
      </c>
      <c r="AO236">
        <v>4</v>
      </c>
      <c r="AP236">
        <v>4</v>
      </c>
      <c r="AQ236">
        <v>4</v>
      </c>
      <c r="AR236">
        <v>4</v>
      </c>
      <c r="AS236">
        <v>4</v>
      </c>
      <c r="AT236">
        <v>1</v>
      </c>
      <c r="AU236">
        <v>4</v>
      </c>
      <c r="AV236">
        <v>4</v>
      </c>
      <c r="AW236">
        <v>4</v>
      </c>
      <c r="AX236">
        <v>3</v>
      </c>
      <c r="AY236">
        <v>3</v>
      </c>
      <c r="AZ236">
        <v>1</v>
      </c>
      <c r="BA236">
        <v>1</v>
      </c>
      <c r="BB236">
        <v>4</v>
      </c>
      <c r="BC236">
        <v>1</v>
      </c>
      <c r="BD236">
        <v>4</v>
      </c>
      <c r="BE236" t="s">
        <v>1435</v>
      </c>
    </row>
    <row r="237" spans="1:57" x14ac:dyDescent="0.3">
      <c r="A237" t="s">
        <v>1436</v>
      </c>
      <c r="B237" t="s">
        <v>1437</v>
      </c>
      <c r="C237" t="s">
        <v>1438</v>
      </c>
      <c r="D237" t="s">
        <v>1439</v>
      </c>
      <c r="E237" t="s">
        <v>1440</v>
      </c>
      <c r="F237" t="s">
        <v>242</v>
      </c>
      <c r="G237" t="s">
        <v>136</v>
      </c>
      <c r="H237" t="s">
        <v>126</v>
      </c>
      <c r="I237" t="s">
        <v>221</v>
      </c>
      <c r="J237" t="s">
        <v>128</v>
      </c>
      <c r="K237">
        <v>1</v>
      </c>
      <c r="L237">
        <v>4</v>
      </c>
      <c r="M237">
        <v>4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4</v>
      </c>
      <c r="T237">
        <v>1</v>
      </c>
      <c r="U237">
        <v>1</v>
      </c>
      <c r="V237">
        <v>1</v>
      </c>
      <c r="W237">
        <v>1</v>
      </c>
      <c r="X237">
        <v>4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  <c r="AF237">
        <v>1</v>
      </c>
      <c r="AG237">
        <v>4</v>
      </c>
      <c r="AH237">
        <v>4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4</v>
      </c>
      <c r="AO237">
        <v>4</v>
      </c>
      <c r="AP237">
        <v>4</v>
      </c>
      <c r="AQ237">
        <v>4</v>
      </c>
      <c r="AR237">
        <v>2</v>
      </c>
      <c r="AS237">
        <v>4</v>
      </c>
      <c r="AT237">
        <v>2</v>
      </c>
      <c r="AU237">
        <v>3</v>
      </c>
      <c r="AV237">
        <v>4</v>
      </c>
      <c r="AW237">
        <v>4</v>
      </c>
      <c r="AX237">
        <v>4</v>
      </c>
      <c r="AY237">
        <v>3</v>
      </c>
      <c r="AZ237">
        <v>4</v>
      </c>
      <c r="BA237">
        <v>3</v>
      </c>
      <c r="BB237">
        <v>4</v>
      </c>
      <c r="BC237">
        <v>4</v>
      </c>
      <c r="BD237">
        <v>4</v>
      </c>
      <c r="BE237" t="s">
        <v>1441</v>
      </c>
    </row>
    <row r="238" spans="1:57" x14ac:dyDescent="0.3">
      <c r="A238" t="s">
        <v>1442</v>
      </c>
      <c r="B238" t="s">
        <v>1443</v>
      </c>
      <c r="C238" t="s">
        <v>1444</v>
      </c>
      <c r="D238" t="s">
        <v>1445</v>
      </c>
      <c r="E238" t="s">
        <v>1446</v>
      </c>
      <c r="F238" t="s">
        <v>1447</v>
      </c>
      <c r="G238" t="s">
        <v>153</v>
      </c>
      <c r="H238" t="s">
        <v>126</v>
      </c>
      <c r="I238" t="s">
        <v>169</v>
      </c>
      <c r="J238" t="s">
        <v>128</v>
      </c>
      <c r="K238">
        <v>2</v>
      </c>
      <c r="L238">
        <v>2</v>
      </c>
      <c r="M238">
        <v>4</v>
      </c>
      <c r="N238">
        <v>2</v>
      </c>
      <c r="O238">
        <v>3</v>
      </c>
      <c r="P238">
        <v>2</v>
      </c>
      <c r="Q238">
        <v>4</v>
      </c>
      <c r="R238">
        <v>1</v>
      </c>
      <c r="S238">
        <v>4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4</v>
      </c>
      <c r="AA238">
        <v>4</v>
      </c>
      <c r="AB238">
        <v>2</v>
      </c>
      <c r="AC238">
        <v>3</v>
      </c>
      <c r="AD238">
        <v>4</v>
      </c>
      <c r="AE238">
        <v>4</v>
      </c>
      <c r="AF238">
        <v>2</v>
      </c>
      <c r="AG238">
        <v>2</v>
      </c>
      <c r="AH238">
        <v>4</v>
      </c>
      <c r="AI238">
        <v>4</v>
      </c>
      <c r="AJ238">
        <v>4</v>
      </c>
      <c r="AK238">
        <v>4</v>
      </c>
      <c r="AL238">
        <v>4</v>
      </c>
      <c r="AM238">
        <v>4</v>
      </c>
      <c r="AN238">
        <v>4</v>
      </c>
      <c r="AO238">
        <v>4</v>
      </c>
      <c r="AP238">
        <v>2</v>
      </c>
      <c r="AQ238">
        <v>4</v>
      </c>
      <c r="AR238">
        <v>2</v>
      </c>
      <c r="AS238">
        <v>2</v>
      </c>
      <c r="AT238">
        <v>2</v>
      </c>
      <c r="AU238">
        <v>4</v>
      </c>
      <c r="AV238">
        <v>4</v>
      </c>
      <c r="AW238">
        <v>3</v>
      </c>
      <c r="AX238">
        <v>3</v>
      </c>
      <c r="AY238">
        <v>3</v>
      </c>
      <c r="AZ238">
        <v>3</v>
      </c>
      <c r="BA238">
        <v>3</v>
      </c>
      <c r="BB238">
        <v>4</v>
      </c>
      <c r="BC238">
        <v>4</v>
      </c>
      <c r="BD238">
        <v>4</v>
      </c>
      <c r="BE238" t="s">
        <v>1448</v>
      </c>
    </row>
    <row r="239" spans="1:57" x14ac:dyDescent="0.3">
      <c r="A239" t="s">
        <v>1449</v>
      </c>
      <c r="B239" t="s">
        <v>1450</v>
      </c>
      <c r="C239" t="s">
        <v>1451</v>
      </c>
      <c r="D239" t="s">
        <v>1452</v>
      </c>
      <c r="E239" t="s">
        <v>1453</v>
      </c>
      <c r="F239" t="s">
        <v>161</v>
      </c>
      <c r="G239" t="s">
        <v>153</v>
      </c>
      <c r="H239" t="s">
        <v>145</v>
      </c>
      <c r="I239" t="s">
        <v>146</v>
      </c>
      <c r="J239" t="s">
        <v>128</v>
      </c>
      <c r="K239">
        <v>2</v>
      </c>
      <c r="L239">
        <v>2</v>
      </c>
      <c r="M239">
        <v>4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4</v>
      </c>
      <c r="T239">
        <v>1</v>
      </c>
      <c r="U239">
        <v>1</v>
      </c>
      <c r="V239">
        <v>1</v>
      </c>
      <c r="W239">
        <v>1</v>
      </c>
      <c r="X239">
        <v>4</v>
      </c>
      <c r="Y239">
        <v>1</v>
      </c>
      <c r="Z239">
        <v>4</v>
      </c>
      <c r="AA239">
        <v>1</v>
      </c>
      <c r="AB239">
        <v>4</v>
      </c>
      <c r="AC239">
        <v>3</v>
      </c>
      <c r="AD239">
        <v>4</v>
      </c>
      <c r="AE239">
        <v>1</v>
      </c>
      <c r="AF239">
        <v>1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2</v>
      </c>
      <c r="AO239">
        <v>2</v>
      </c>
      <c r="AP239">
        <v>1</v>
      </c>
      <c r="AQ239">
        <v>3</v>
      </c>
      <c r="AR239">
        <v>2</v>
      </c>
      <c r="AS239">
        <v>2</v>
      </c>
      <c r="AT239">
        <v>2</v>
      </c>
      <c r="AU239">
        <v>2</v>
      </c>
      <c r="AV239">
        <v>3</v>
      </c>
      <c r="AW239">
        <v>4</v>
      </c>
      <c r="AX239">
        <v>4</v>
      </c>
      <c r="AY239">
        <v>1</v>
      </c>
      <c r="AZ239">
        <v>4</v>
      </c>
      <c r="BA239">
        <v>4</v>
      </c>
      <c r="BB239">
        <v>2</v>
      </c>
      <c r="BC239">
        <v>3</v>
      </c>
      <c r="BD239">
        <v>4</v>
      </c>
      <c r="BE239" t="s">
        <v>1454</v>
      </c>
    </row>
    <row r="240" spans="1:57" x14ac:dyDescent="0.3">
      <c r="A240" t="s">
        <v>1455</v>
      </c>
      <c r="B240" t="s">
        <v>1456</v>
      </c>
      <c r="C240" t="s">
        <v>150</v>
      </c>
      <c r="D240" t="s">
        <v>1457</v>
      </c>
      <c r="E240" t="s">
        <v>1458</v>
      </c>
      <c r="F240" t="s">
        <v>168</v>
      </c>
      <c r="G240" t="s">
        <v>153</v>
      </c>
      <c r="H240" t="s">
        <v>776</v>
      </c>
      <c r="I240" t="s">
        <v>146</v>
      </c>
      <c r="J240" t="s">
        <v>128</v>
      </c>
      <c r="K240">
        <v>2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4</v>
      </c>
      <c r="X240">
        <v>4</v>
      </c>
      <c r="Y240">
        <v>4</v>
      </c>
      <c r="Z240">
        <v>2</v>
      </c>
      <c r="AA240">
        <v>4</v>
      </c>
      <c r="AB240">
        <v>3</v>
      </c>
      <c r="AC240">
        <v>4</v>
      </c>
      <c r="AD240">
        <v>4</v>
      </c>
      <c r="AE240">
        <v>4</v>
      </c>
      <c r="AF240">
        <v>2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4</v>
      </c>
      <c r="AN240">
        <v>4</v>
      </c>
      <c r="AO240">
        <v>4</v>
      </c>
      <c r="AP240">
        <v>3</v>
      </c>
      <c r="AQ240">
        <v>2</v>
      </c>
      <c r="AR240">
        <v>2</v>
      </c>
      <c r="AS240">
        <v>2</v>
      </c>
      <c r="AT240">
        <v>2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4</v>
      </c>
      <c r="BA240">
        <v>4</v>
      </c>
      <c r="BB240">
        <v>4</v>
      </c>
      <c r="BC240">
        <v>4</v>
      </c>
      <c r="BD240">
        <v>4</v>
      </c>
      <c r="BE240" t="s">
        <v>1459</v>
      </c>
    </row>
    <row r="241" spans="1:57" x14ac:dyDescent="0.3">
      <c r="A241" t="s">
        <v>1460</v>
      </c>
      <c r="B241" t="s">
        <v>1461</v>
      </c>
      <c r="C241" t="s">
        <v>165</v>
      </c>
      <c r="D241" t="s">
        <v>1462</v>
      </c>
      <c r="E241" t="s">
        <v>1463</v>
      </c>
      <c r="F241" t="s">
        <v>199</v>
      </c>
      <c r="G241" t="s">
        <v>153</v>
      </c>
      <c r="H241" t="s">
        <v>126</v>
      </c>
      <c r="I241" t="s">
        <v>235</v>
      </c>
      <c r="J241" t="s">
        <v>209</v>
      </c>
      <c r="K241">
        <v>1</v>
      </c>
      <c r="L241">
        <v>4</v>
      </c>
      <c r="M241">
        <v>4</v>
      </c>
      <c r="N241">
        <v>1</v>
      </c>
      <c r="O241">
        <v>4</v>
      </c>
      <c r="P241">
        <v>1</v>
      </c>
      <c r="Q241">
        <v>1</v>
      </c>
      <c r="R241">
        <v>1</v>
      </c>
      <c r="S241">
        <v>4</v>
      </c>
      <c r="T241">
        <v>1</v>
      </c>
      <c r="U241">
        <v>1</v>
      </c>
      <c r="V241">
        <v>1</v>
      </c>
      <c r="W241">
        <v>1</v>
      </c>
      <c r="X241">
        <v>2</v>
      </c>
      <c r="Y241">
        <v>2</v>
      </c>
      <c r="Z241">
        <v>4</v>
      </c>
      <c r="AA241">
        <v>2</v>
      </c>
      <c r="AB241">
        <v>4</v>
      </c>
      <c r="AC241">
        <v>4</v>
      </c>
      <c r="AD241">
        <v>4</v>
      </c>
      <c r="AE241">
        <v>4</v>
      </c>
      <c r="AF241">
        <v>2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2</v>
      </c>
      <c r="AM241">
        <v>4</v>
      </c>
      <c r="AN241">
        <v>4</v>
      </c>
      <c r="AO241">
        <v>1</v>
      </c>
      <c r="AP241">
        <v>2</v>
      </c>
      <c r="AQ241">
        <v>2</v>
      </c>
      <c r="AR241">
        <v>2</v>
      </c>
      <c r="AS241">
        <v>3</v>
      </c>
      <c r="AT241">
        <v>3</v>
      </c>
      <c r="AU241">
        <v>4</v>
      </c>
      <c r="AV241">
        <v>4</v>
      </c>
      <c r="AW241">
        <v>3</v>
      </c>
      <c r="AX241">
        <v>2</v>
      </c>
      <c r="AY241">
        <v>4</v>
      </c>
      <c r="AZ241">
        <v>4</v>
      </c>
      <c r="BA241">
        <v>4</v>
      </c>
      <c r="BB241">
        <v>4</v>
      </c>
      <c r="BC241">
        <v>4</v>
      </c>
      <c r="BD241">
        <v>4</v>
      </c>
      <c r="BE241" t="s">
        <v>1464</v>
      </c>
    </row>
    <row r="242" spans="1:57" x14ac:dyDescent="0.3">
      <c r="A242" t="s">
        <v>1465</v>
      </c>
      <c r="B242" t="s">
        <v>1466</v>
      </c>
      <c r="C242" t="s">
        <v>165</v>
      </c>
      <c r="D242" t="s">
        <v>1467</v>
      </c>
      <c r="E242" t="s">
        <v>1468</v>
      </c>
      <c r="F242" t="s">
        <v>242</v>
      </c>
      <c r="G242" t="s">
        <v>153</v>
      </c>
      <c r="H242" t="s">
        <v>335</v>
      </c>
      <c r="I242" t="s">
        <v>169</v>
      </c>
      <c r="J242" t="s">
        <v>128</v>
      </c>
      <c r="K242">
        <v>2</v>
      </c>
      <c r="L242">
        <v>4</v>
      </c>
      <c r="M242">
        <v>4</v>
      </c>
      <c r="N242">
        <v>2</v>
      </c>
      <c r="O242">
        <v>2</v>
      </c>
      <c r="P242">
        <v>2</v>
      </c>
      <c r="Q242">
        <v>2</v>
      </c>
      <c r="R242">
        <v>2</v>
      </c>
      <c r="S242">
        <v>4</v>
      </c>
      <c r="T242">
        <v>1</v>
      </c>
      <c r="U242">
        <v>1</v>
      </c>
      <c r="V242">
        <v>1</v>
      </c>
      <c r="W242">
        <v>1</v>
      </c>
      <c r="X242">
        <v>2</v>
      </c>
      <c r="Y242">
        <v>2</v>
      </c>
      <c r="Z242">
        <v>4</v>
      </c>
      <c r="AA242">
        <v>4</v>
      </c>
      <c r="AB242">
        <v>4</v>
      </c>
      <c r="AC242">
        <v>4</v>
      </c>
      <c r="AD242">
        <v>4</v>
      </c>
      <c r="AE242">
        <v>4</v>
      </c>
      <c r="AF242">
        <v>1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2</v>
      </c>
      <c r="AP242">
        <v>2</v>
      </c>
      <c r="AQ242">
        <v>2</v>
      </c>
      <c r="AR242">
        <v>2</v>
      </c>
      <c r="AS242">
        <v>2</v>
      </c>
      <c r="AT242">
        <v>4</v>
      </c>
      <c r="AU242">
        <v>4</v>
      </c>
      <c r="AV242">
        <v>4</v>
      </c>
      <c r="AW242">
        <v>3</v>
      </c>
      <c r="AX242">
        <v>3</v>
      </c>
      <c r="AY242">
        <v>3</v>
      </c>
      <c r="AZ242">
        <v>4</v>
      </c>
      <c r="BA242">
        <v>4</v>
      </c>
      <c r="BB242">
        <v>4</v>
      </c>
      <c r="BC242">
        <v>4</v>
      </c>
      <c r="BD242">
        <v>4</v>
      </c>
      <c r="BE242" t="s">
        <v>1469</v>
      </c>
    </row>
    <row r="243" spans="1:57" x14ac:dyDescent="0.3">
      <c r="A243" t="s">
        <v>1470</v>
      </c>
      <c r="B243" t="s">
        <v>1471</v>
      </c>
      <c r="C243" t="s">
        <v>150</v>
      </c>
      <c r="D243" t="s">
        <v>1472</v>
      </c>
      <c r="E243" t="s">
        <v>1473</v>
      </c>
      <c r="F243" t="s">
        <v>168</v>
      </c>
      <c r="G243" t="s">
        <v>153</v>
      </c>
      <c r="H243" t="s">
        <v>126</v>
      </c>
      <c r="I243" t="s">
        <v>146</v>
      </c>
      <c r="J243" t="s">
        <v>128</v>
      </c>
      <c r="K243">
        <v>4</v>
      </c>
      <c r="L243">
        <v>1</v>
      </c>
      <c r="M243">
        <v>4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4</v>
      </c>
      <c r="T243">
        <v>1</v>
      </c>
      <c r="U243">
        <v>1</v>
      </c>
      <c r="V243">
        <v>1</v>
      </c>
      <c r="W243">
        <v>1</v>
      </c>
      <c r="X243">
        <v>4</v>
      </c>
      <c r="Y243">
        <v>1</v>
      </c>
      <c r="Z243">
        <v>2</v>
      </c>
      <c r="AA243">
        <v>4</v>
      </c>
      <c r="AB243">
        <v>4</v>
      </c>
      <c r="AC243">
        <v>4</v>
      </c>
      <c r="AD243">
        <v>4</v>
      </c>
      <c r="AE243">
        <v>1</v>
      </c>
      <c r="AF243">
        <v>1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1</v>
      </c>
      <c r="AO243">
        <v>4</v>
      </c>
      <c r="AP243">
        <v>2</v>
      </c>
      <c r="AQ243">
        <v>2</v>
      </c>
      <c r="AR243">
        <v>1</v>
      </c>
      <c r="AS243">
        <v>2</v>
      </c>
      <c r="AT243">
        <v>2</v>
      </c>
      <c r="AU243">
        <v>2</v>
      </c>
      <c r="AV243">
        <v>3</v>
      </c>
      <c r="AW243">
        <v>3</v>
      </c>
      <c r="AX243">
        <v>3</v>
      </c>
      <c r="AY243">
        <v>1</v>
      </c>
      <c r="AZ243">
        <v>4</v>
      </c>
      <c r="BA243">
        <v>4</v>
      </c>
      <c r="BB243">
        <v>2</v>
      </c>
      <c r="BC243">
        <v>4</v>
      </c>
      <c r="BD243">
        <v>4</v>
      </c>
      <c r="BE243" t="s">
        <v>1474</v>
      </c>
    </row>
    <row r="244" spans="1:57" x14ac:dyDescent="0.3">
      <c r="A244" t="s">
        <v>1475</v>
      </c>
      <c r="B244" t="s">
        <v>1476</v>
      </c>
      <c r="C244" t="s">
        <v>1477</v>
      </c>
      <c r="D244" t="s">
        <v>1478</v>
      </c>
      <c r="E244" t="s">
        <v>1479</v>
      </c>
      <c r="F244" t="s">
        <v>183</v>
      </c>
      <c r="G244" t="s">
        <v>153</v>
      </c>
      <c r="H244" t="s">
        <v>176</v>
      </c>
      <c r="I244" t="s">
        <v>146</v>
      </c>
      <c r="J244" t="s">
        <v>128</v>
      </c>
      <c r="K244">
        <v>1</v>
      </c>
      <c r="L244">
        <v>1</v>
      </c>
      <c r="M244">
        <v>4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4</v>
      </c>
      <c r="T244">
        <v>1</v>
      </c>
      <c r="U244">
        <v>1</v>
      </c>
      <c r="V244">
        <v>1</v>
      </c>
      <c r="W244">
        <v>1</v>
      </c>
      <c r="X244">
        <v>4</v>
      </c>
      <c r="Y244">
        <v>1</v>
      </c>
      <c r="Z244">
        <v>4</v>
      </c>
      <c r="AA244">
        <v>1</v>
      </c>
      <c r="AB244">
        <v>4</v>
      </c>
      <c r="AC244">
        <v>2</v>
      </c>
      <c r="AD244">
        <v>4</v>
      </c>
      <c r="AE244">
        <v>2</v>
      </c>
      <c r="AF244">
        <v>2</v>
      </c>
      <c r="AG244">
        <v>4</v>
      </c>
      <c r="AH244">
        <v>3</v>
      </c>
      <c r="AI244">
        <v>4</v>
      </c>
      <c r="AJ244">
        <v>4</v>
      </c>
      <c r="AK244">
        <v>4</v>
      </c>
      <c r="AL244">
        <v>4</v>
      </c>
      <c r="AM244">
        <v>4</v>
      </c>
      <c r="AN244">
        <v>2</v>
      </c>
      <c r="AO244">
        <v>4</v>
      </c>
      <c r="AP244">
        <v>2</v>
      </c>
      <c r="AQ244">
        <v>2</v>
      </c>
      <c r="AR244">
        <v>2</v>
      </c>
      <c r="AS244">
        <v>3</v>
      </c>
      <c r="AT244">
        <v>3</v>
      </c>
      <c r="AU244">
        <v>2</v>
      </c>
      <c r="AV244">
        <v>3</v>
      </c>
      <c r="AW244">
        <v>3</v>
      </c>
      <c r="AX244">
        <v>3</v>
      </c>
      <c r="AY244">
        <v>1</v>
      </c>
      <c r="AZ244">
        <v>4</v>
      </c>
      <c r="BA244">
        <v>3</v>
      </c>
      <c r="BB244">
        <v>2</v>
      </c>
      <c r="BC244">
        <v>4</v>
      </c>
      <c r="BD244">
        <v>4</v>
      </c>
      <c r="BE244" t="s">
        <v>1480</v>
      </c>
    </row>
    <row r="245" spans="1:57" x14ac:dyDescent="0.3">
      <c r="A245" t="s">
        <v>1481</v>
      </c>
      <c r="B245" t="s">
        <v>1482</v>
      </c>
      <c r="C245" t="s">
        <v>1483</v>
      </c>
      <c r="D245" t="s">
        <v>1484</v>
      </c>
      <c r="E245" t="s">
        <v>1485</v>
      </c>
      <c r="F245" t="s">
        <v>183</v>
      </c>
      <c r="G245" t="s">
        <v>153</v>
      </c>
      <c r="H245" t="s">
        <v>514</v>
      </c>
      <c r="I245" t="s">
        <v>221</v>
      </c>
      <c r="J245" t="s">
        <v>128</v>
      </c>
      <c r="K245">
        <v>2</v>
      </c>
      <c r="L245">
        <v>4</v>
      </c>
      <c r="M245">
        <v>4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4</v>
      </c>
      <c r="T245">
        <v>1</v>
      </c>
      <c r="U245">
        <v>1</v>
      </c>
      <c r="V245">
        <v>1</v>
      </c>
      <c r="W245">
        <v>1</v>
      </c>
      <c r="X245">
        <v>4</v>
      </c>
      <c r="Y245">
        <v>2</v>
      </c>
      <c r="Z245">
        <v>4</v>
      </c>
      <c r="AA245">
        <v>2</v>
      </c>
      <c r="AB245">
        <v>4</v>
      </c>
      <c r="AC245">
        <v>4</v>
      </c>
      <c r="AD245">
        <v>4</v>
      </c>
      <c r="AE245">
        <v>4</v>
      </c>
      <c r="AF245">
        <v>2</v>
      </c>
      <c r="AG245">
        <v>4</v>
      </c>
      <c r="AH245">
        <v>4</v>
      </c>
      <c r="AI245">
        <v>4</v>
      </c>
      <c r="AJ245">
        <v>4</v>
      </c>
      <c r="AK245">
        <v>4</v>
      </c>
      <c r="AL245">
        <v>4</v>
      </c>
      <c r="AM245">
        <v>4</v>
      </c>
      <c r="AN245">
        <v>2</v>
      </c>
      <c r="AO245">
        <v>4</v>
      </c>
      <c r="AP245">
        <v>1</v>
      </c>
      <c r="AQ245">
        <v>1</v>
      </c>
      <c r="AR245">
        <v>3</v>
      </c>
      <c r="AS245">
        <v>3</v>
      </c>
      <c r="AT245">
        <v>3</v>
      </c>
      <c r="AU245">
        <v>2</v>
      </c>
      <c r="AV245">
        <v>4</v>
      </c>
      <c r="AW245">
        <v>3</v>
      </c>
      <c r="AX245">
        <v>3</v>
      </c>
      <c r="AY245">
        <v>3</v>
      </c>
      <c r="AZ245">
        <v>3</v>
      </c>
      <c r="BA245">
        <v>3</v>
      </c>
      <c r="BB245">
        <v>3</v>
      </c>
      <c r="BC245">
        <v>4</v>
      </c>
      <c r="BD245">
        <v>4</v>
      </c>
      <c r="BE245" t="s">
        <v>1486</v>
      </c>
    </row>
    <row r="246" spans="1:57" x14ac:dyDescent="0.3">
      <c r="A246" t="s">
        <v>1487</v>
      </c>
      <c r="B246" t="s">
        <v>1488</v>
      </c>
      <c r="C246" t="s">
        <v>597</v>
      </c>
      <c r="D246" t="s">
        <v>1489</v>
      </c>
      <c r="E246" t="s">
        <v>1490</v>
      </c>
      <c r="F246" t="s">
        <v>183</v>
      </c>
      <c r="G246" t="s">
        <v>136</v>
      </c>
      <c r="H246" t="s">
        <v>514</v>
      </c>
      <c r="I246" t="s">
        <v>146</v>
      </c>
      <c r="J246" t="s">
        <v>128</v>
      </c>
      <c r="K246">
        <v>4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4</v>
      </c>
      <c r="T246">
        <v>1</v>
      </c>
      <c r="U246">
        <v>1</v>
      </c>
      <c r="V246">
        <v>1</v>
      </c>
      <c r="W246">
        <v>4</v>
      </c>
      <c r="X246">
        <v>4</v>
      </c>
      <c r="Y246">
        <v>4</v>
      </c>
      <c r="Z246">
        <v>4</v>
      </c>
      <c r="AA246">
        <v>4</v>
      </c>
      <c r="AB246">
        <v>4</v>
      </c>
      <c r="AC246">
        <v>4</v>
      </c>
      <c r="AD246">
        <v>4</v>
      </c>
      <c r="AE246">
        <v>3</v>
      </c>
      <c r="AF246">
        <v>2</v>
      </c>
      <c r="AG246">
        <v>4</v>
      </c>
      <c r="AH246">
        <v>4</v>
      </c>
      <c r="AI246">
        <v>4</v>
      </c>
      <c r="AJ246">
        <v>4</v>
      </c>
      <c r="AK246">
        <v>4</v>
      </c>
      <c r="AL246">
        <v>4</v>
      </c>
      <c r="AM246">
        <v>4</v>
      </c>
      <c r="AN246">
        <v>4</v>
      </c>
      <c r="AO246">
        <v>4</v>
      </c>
      <c r="AP246">
        <v>2</v>
      </c>
      <c r="AQ246">
        <v>2</v>
      </c>
      <c r="AR246">
        <v>4</v>
      </c>
      <c r="AS246">
        <v>4</v>
      </c>
      <c r="AT246">
        <v>4</v>
      </c>
      <c r="AU246">
        <v>2</v>
      </c>
      <c r="AV246">
        <v>4</v>
      </c>
      <c r="AW246">
        <v>3</v>
      </c>
      <c r="AX246">
        <v>4</v>
      </c>
      <c r="AY246">
        <v>2</v>
      </c>
      <c r="AZ246">
        <v>4</v>
      </c>
      <c r="BA246">
        <v>4</v>
      </c>
      <c r="BB246">
        <v>4</v>
      </c>
      <c r="BC246">
        <v>4</v>
      </c>
      <c r="BD246">
        <v>4</v>
      </c>
      <c r="BE246" t="s">
        <v>1491</v>
      </c>
    </row>
    <row r="247" spans="1:57" x14ac:dyDescent="0.3">
      <c r="A247" t="s">
        <v>1492</v>
      </c>
      <c r="B247" t="s">
        <v>1493</v>
      </c>
      <c r="C247" t="s">
        <v>150</v>
      </c>
      <c r="D247" t="s">
        <v>1494</v>
      </c>
      <c r="E247" t="s">
        <v>1495</v>
      </c>
      <c r="F247" t="s">
        <v>1496</v>
      </c>
      <c r="G247" t="s">
        <v>153</v>
      </c>
      <c r="H247" t="s">
        <v>145</v>
      </c>
      <c r="I247" t="s">
        <v>146</v>
      </c>
      <c r="J247" t="s">
        <v>128</v>
      </c>
      <c r="K247">
        <v>2</v>
      </c>
      <c r="L247">
        <v>2</v>
      </c>
      <c r="M247">
        <v>4</v>
      </c>
      <c r="N247">
        <v>2</v>
      </c>
      <c r="O247">
        <v>2</v>
      </c>
      <c r="P247">
        <v>2</v>
      </c>
      <c r="Q247">
        <v>2</v>
      </c>
      <c r="R247">
        <v>2</v>
      </c>
      <c r="S247">
        <v>4</v>
      </c>
      <c r="T247">
        <v>1</v>
      </c>
      <c r="U247">
        <v>1</v>
      </c>
      <c r="V247">
        <v>1</v>
      </c>
      <c r="W247">
        <v>1</v>
      </c>
      <c r="X247">
        <v>4</v>
      </c>
      <c r="Y247">
        <v>2</v>
      </c>
      <c r="Z247">
        <v>4</v>
      </c>
      <c r="AA247">
        <v>2</v>
      </c>
      <c r="AB247">
        <v>4</v>
      </c>
      <c r="AC247">
        <v>2</v>
      </c>
      <c r="AD247">
        <v>2</v>
      </c>
      <c r="AE247">
        <v>2</v>
      </c>
      <c r="AF247">
        <v>2</v>
      </c>
      <c r="AG247">
        <v>4</v>
      </c>
      <c r="AH247">
        <v>4</v>
      </c>
      <c r="AI247">
        <v>4</v>
      </c>
      <c r="AJ247">
        <v>2</v>
      </c>
      <c r="AK247">
        <v>4</v>
      </c>
      <c r="AL247">
        <v>4</v>
      </c>
      <c r="AM247">
        <v>4</v>
      </c>
      <c r="AN247">
        <v>2</v>
      </c>
      <c r="AO247">
        <v>4</v>
      </c>
      <c r="AP247">
        <v>2</v>
      </c>
      <c r="AQ247">
        <v>2</v>
      </c>
      <c r="AR247">
        <v>4</v>
      </c>
      <c r="AS247">
        <v>3</v>
      </c>
      <c r="AT247">
        <v>2</v>
      </c>
      <c r="AU247">
        <v>2</v>
      </c>
      <c r="AV247">
        <v>4</v>
      </c>
      <c r="AW247">
        <v>4</v>
      </c>
      <c r="AX247">
        <v>4</v>
      </c>
      <c r="AY247">
        <v>2</v>
      </c>
      <c r="AZ247">
        <v>4</v>
      </c>
      <c r="BA247">
        <v>4</v>
      </c>
      <c r="BB247">
        <v>2</v>
      </c>
      <c r="BC247">
        <v>4</v>
      </c>
      <c r="BD247">
        <v>4</v>
      </c>
      <c r="BE247" t="s">
        <v>1497</v>
      </c>
    </row>
    <row r="248" spans="1:57" x14ac:dyDescent="0.3">
      <c r="A248" t="s">
        <v>1498</v>
      </c>
      <c r="B248" t="s">
        <v>1499</v>
      </c>
      <c r="C248" t="s">
        <v>150</v>
      </c>
      <c r="D248" t="s">
        <v>1500</v>
      </c>
      <c r="E248" t="s">
        <v>1501</v>
      </c>
      <c r="F248" t="s">
        <v>183</v>
      </c>
      <c r="G248" t="s">
        <v>153</v>
      </c>
      <c r="H248" t="s">
        <v>1373</v>
      </c>
      <c r="I248" t="s">
        <v>146</v>
      </c>
      <c r="J248" t="s">
        <v>128</v>
      </c>
      <c r="K248">
        <v>4</v>
      </c>
      <c r="L248">
        <v>4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4</v>
      </c>
      <c r="T248">
        <v>1</v>
      </c>
      <c r="U248">
        <v>1</v>
      </c>
      <c r="V248">
        <v>1</v>
      </c>
      <c r="W248">
        <v>1</v>
      </c>
      <c r="X248">
        <v>4</v>
      </c>
      <c r="Y248">
        <v>4</v>
      </c>
      <c r="Z248">
        <v>4</v>
      </c>
      <c r="AA248">
        <v>4</v>
      </c>
      <c r="AB248">
        <v>4</v>
      </c>
      <c r="AC248">
        <v>4</v>
      </c>
      <c r="AD248">
        <v>4</v>
      </c>
      <c r="AE248">
        <v>2</v>
      </c>
      <c r="AF248">
        <v>2</v>
      </c>
      <c r="AG248">
        <v>4</v>
      </c>
      <c r="AH248">
        <v>4</v>
      </c>
      <c r="AI248">
        <v>4</v>
      </c>
      <c r="AJ248">
        <v>4</v>
      </c>
      <c r="AK248">
        <v>4</v>
      </c>
      <c r="AL248">
        <v>4</v>
      </c>
      <c r="AM248">
        <v>4</v>
      </c>
      <c r="AN248">
        <v>4</v>
      </c>
      <c r="AO248">
        <v>4</v>
      </c>
      <c r="AP248">
        <v>3</v>
      </c>
      <c r="AQ248">
        <v>3</v>
      </c>
      <c r="AR248">
        <v>3</v>
      </c>
      <c r="AS248">
        <v>3</v>
      </c>
      <c r="AT248">
        <v>3</v>
      </c>
      <c r="AU248">
        <v>2</v>
      </c>
      <c r="AV248">
        <v>4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4</v>
      </c>
      <c r="BD248">
        <v>4</v>
      </c>
      <c r="BE248" t="s">
        <v>1502</v>
      </c>
    </row>
    <row r="249" spans="1:57" x14ac:dyDescent="0.3">
      <c r="A249" t="s">
        <v>1503</v>
      </c>
      <c r="B249" t="s">
        <v>1504</v>
      </c>
      <c r="C249" t="s">
        <v>150</v>
      </c>
      <c r="D249" t="s">
        <v>1505</v>
      </c>
      <c r="E249" t="s">
        <v>1506</v>
      </c>
      <c r="F249" t="s">
        <v>183</v>
      </c>
      <c r="G249" t="s">
        <v>153</v>
      </c>
      <c r="H249" t="s">
        <v>234</v>
      </c>
      <c r="I249" t="s">
        <v>146</v>
      </c>
      <c r="J249" t="s">
        <v>128</v>
      </c>
      <c r="K249">
        <v>1</v>
      </c>
      <c r="L249">
        <v>1</v>
      </c>
      <c r="M249">
        <v>4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4</v>
      </c>
      <c r="T249">
        <v>1</v>
      </c>
      <c r="U249">
        <v>1</v>
      </c>
      <c r="V249">
        <v>1</v>
      </c>
      <c r="W249">
        <v>1</v>
      </c>
      <c r="X249">
        <v>3</v>
      </c>
      <c r="Y249">
        <v>2</v>
      </c>
      <c r="Z249">
        <v>3</v>
      </c>
      <c r="AA249">
        <v>2</v>
      </c>
      <c r="AB249">
        <v>3</v>
      </c>
      <c r="AC249">
        <v>3</v>
      </c>
      <c r="AD249">
        <v>3</v>
      </c>
      <c r="AE249">
        <v>2</v>
      </c>
      <c r="AF249">
        <v>2</v>
      </c>
      <c r="AG249">
        <v>4</v>
      </c>
      <c r="AH249">
        <v>4</v>
      </c>
      <c r="AI249">
        <v>4</v>
      </c>
      <c r="AJ249">
        <v>4</v>
      </c>
      <c r="AK249">
        <v>4</v>
      </c>
      <c r="AL249">
        <v>4</v>
      </c>
      <c r="AM249">
        <v>4</v>
      </c>
      <c r="AN249">
        <v>2</v>
      </c>
      <c r="AO249">
        <v>4</v>
      </c>
      <c r="AP249">
        <v>2</v>
      </c>
      <c r="AQ249">
        <v>2</v>
      </c>
      <c r="AR249">
        <v>2</v>
      </c>
      <c r="AS249">
        <v>2</v>
      </c>
      <c r="AT249">
        <v>4</v>
      </c>
      <c r="AU249">
        <v>4</v>
      </c>
      <c r="AV249">
        <v>4</v>
      </c>
      <c r="AW249">
        <v>4</v>
      </c>
      <c r="AX249">
        <v>4</v>
      </c>
      <c r="AY249">
        <v>4</v>
      </c>
      <c r="AZ249">
        <v>4</v>
      </c>
      <c r="BA249">
        <v>4</v>
      </c>
      <c r="BB249">
        <v>4</v>
      </c>
      <c r="BC249">
        <v>4</v>
      </c>
      <c r="BD249">
        <v>4</v>
      </c>
      <c r="BE249" t="s">
        <v>1507</v>
      </c>
    </row>
    <row r="250" spans="1:57" x14ac:dyDescent="0.3">
      <c r="A250" t="s">
        <v>1508</v>
      </c>
      <c r="B250" t="s">
        <v>1509</v>
      </c>
      <c r="C250" t="s">
        <v>150</v>
      </c>
      <c r="D250" t="s">
        <v>1510</v>
      </c>
      <c r="E250" t="s">
        <v>1511</v>
      </c>
      <c r="F250" t="s">
        <v>242</v>
      </c>
      <c r="G250" t="s">
        <v>153</v>
      </c>
      <c r="H250" t="s">
        <v>145</v>
      </c>
      <c r="I250" t="s">
        <v>146</v>
      </c>
      <c r="J250" t="s">
        <v>128</v>
      </c>
      <c r="K250">
        <v>1</v>
      </c>
      <c r="L250">
        <v>1</v>
      </c>
      <c r="M250">
        <v>4</v>
      </c>
      <c r="N250">
        <v>1</v>
      </c>
      <c r="O250">
        <v>1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1</v>
      </c>
      <c r="V250">
        <v>1</v>
      </c>
      <c r="W250">
        <v>1</v>
      </c>
      <c r="X250">
        <v>4</v>
      </c>
      <c r="Y250">
        <v>2</v>
      </c>
      <c r="Z250">
        <v>4</v>
      </c>
      <c r="AA250">
        <v>4</v>
      </c>
      <c r="AB250">
        <v>4</v>
      </c>
      <c r="AC250">
        <v>4</v>
      </c>
      <c r="AD250">
        <v>4</v>
      </c>
      <c r="AE250">
        <v>4</v>
      </c>
      <c r="AF250">
        <v>2</v>
      </c>
      <c r="AG250">
        <v>4</v>
      </c>
      <c r="AH250">
        <v>4</v>
      </c>
      <c r="AI250">
        <v>4</v>
      </c>
      <c r="AJ250">
        <v>4</v>
      </c>
      <c r="AK250">
        <v>4</v>
      </c>
      <c r="AL250">
        <v>4</v>
      </c>
      <c r="AM250">
        <v>4</v>
      </c>
      <c r="AN250">
        <v>4</v>
      </c>
      <c r="AO250">
        <v>4</v>
      </c>
      <c r="AP250">
        <v>1</v>
      </c>
      <c r="AQ250">
        <v>1</v>
      </c>
      <c r="AR250">
        <v>3</v>
      </c>
      <c r="AS250">
        <v>3</v>
      </c>
      <c r="AT250">
        <v>3</v>
      </c>
      <c r="AU250">
        <v>3</v>
      </c>
      <c r="AV250">
        <v>4</v>
      </c>
      <c r="AW250">
        <v>4</v>
      </c>
      <c r="AX250">
        <v>4</v>
      </c>
      <c r="AY250">
        <v>4</v>
      </c>
      <c r="AZ250">
        <v>4</v>
      </c>
      <c r="BA250">
        <v>2</v>
      </c>
      <c r="BB250">
        <v>4</v>
      </c>
      <c r="BC250">
        <v>4</v>
      </c>
      <c r="BD250">
        <v>4</v>
      </c>
      <c r="BE250" t="s">
        <v>1512</v>
      </c>
    </row>
    <row r="251" spans="1:57" x14ac:dyDescent="0.3">
      <c r="A251" t="s">
        <v>1513</v>
      </c>
      <c r="B251" t="s">
        <v>1514</v>
      </c>
      <c r="C251" t="s">
        <v>310</v>
      </c>
      <c r="D251" t="s">
        <v>1515</v>
      </c>
      <c r="E251" t="s">
        <v>1516</v>
      </c>
      <c r="F251" t="s">
        <v>161</v>
      </c>
      <c r="G251" t="s">
        <v>153</v>
      </c>
      <c r="H251" t="s">
        <v>145</v>
      </c>
      <c r="I251" t="s">
        <v>146</v>
      </c>
      <c r="J251" t="s">
        <v>128</v>
      </c>
      <c r="K251">
        <v>1</v>
      </c>
      <c r="L251">
        <v>1</v>
      </c>
      <c r="M251">
        <v>4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4</v>
      </c>
      <c r="T251">
        <v>1</v>
      </c>
      <c r="U251">
        <v>1</v>
      </c>
      <c r="V251">
        <v>1</v>
      </c>
      <c r="W251">
        <v>1</v>
      </c>
      <c r="X251">
        <v>4</v>
      </c>
      <c r="Y251">
        <v>4</v>
      </c>
      <c r="Z251">
        <v>2</v>
      </c>
      <c r="AA251">
        <v>4</v>
      </c>
      <c r="AB251">
        <v>2</v>
      </c>
      <c r="AC251">
        <v>4</v>
      </c>
      <c r="AD251">
        <v>4</v>
      </c>
      <c r="AE251">
        <v>4</v>
      </c>
      <c r="AF251">
        <v>1</v>
      </c>
      <c r="AG251">
        <v>4</v>
      </c>
      <c r="AH251">
        <v>4</v>
      </c>
      <c r="AI251">
        <v>4</v>
      </c>
      <c r="AJ251">
        <v>4</v>
      </c>
      <c r="AK251">
        <v>4</v>
      </c>
      <c r="AL251">
        <v>4</v>
      </c>
      <c r="AM251">
        <v>4</v>
      </c>
      <c r="AN251">
        <v>1</v>
      </c>
      <c r="AO251">
        <v>4</v>
      </c>
      <c r="AP251">
        <v>1</v>
      </c>
      <c r="AQ251">
        <v>1</v>
      </c>
      <c r="AR251">
        <v>1</v>
      </c>
      <c r="AS251">
        <v>3</v>
      </c>
      <c r="AT251">
        <v>1</v>
      </c>
      <c r="AU251">
        <v>1</v>
      </c>
      <c r="AV251">
        <v>4</v>
      </c>
      <c r="AW251">
        <v>4</v>
      </c>
      <c r="AX251">
        <v>4</v>
      </c>
      <c r="AY251">
        <v>1</v>
      </c>
      <c r="AZ251">
        <v>4</v>
      </c>
      <c r="BA251">
        <v>4</v>
      </c>
      <c r="BB251">
        <v>1</v>
      </c>
      <c r="BC251">
        <v>4</v>
      </c>
      <c r="BD251">
        <v>4</v>
      </c>
      <c r="BE251" t="s">
        <v>1517</v>
      </c>
    </row>
    <row r="252" spans="1:57" x14ac:dyDescent="0.3">
      <c r="A252" t="s">
        <v>1518</v>
      </c>
      <c r="B252" t="s">
        <v>1519</v>
      </c>
      <c r="C252" t="s">
        <v>150</v>
      </c>
      <c r="D252" t="s">
        <v>1520</v>
      </c>
      <c r="E252" t="s">
        <v>1521</v>
      </c>
      <c r="F252" t="s">
        <v>242</v>
      </c>
      <c r="G252" t="s">
        <v>153</v>
      </c>
      <c r="H252" t="s">
        <v>126</v>
      </c>
      <c r="I252" t="s">
        <v>146</v>
      </c>
      <c r="J252" t="s">
        <v>128</v>
      </c>
      <c r="K252">
        <v>1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1</v>
      </c>
      <c r="R252">
        <v>1</v>
      </c>
      <c r="S252">
        <v>4</v>
      </c>
      <c r="T252">
        <v>1</v>
      </c>
      <c r="U252">
        <v>1</v>
      </c>
      <c r="V252">
        <v>1</v>
      </c>
      <c r="W252">
        <v>1</v>
      </c>
      <c r="X252">
        <v>4</v>
      </c>
      <c r="Y252">
        <v>1</v>
      </c>
      <c r="Z252">
        <v>2</v>
      </c>
      <c r="AA252">
        <v>4</v>
      </c>
      <c r="AB252">
        <v>4</v>
      </c>
      <c r="AC252">
        <v>4</v>
      </c>
      <c r="AD252">
        <v>4</v>
      </c>
      <c r="AE252">
        <v>4</v>
      </c>
      <c r="AF252">
        <v>1</v>
      </c>
      <c r="AG252">
        <v>4</v>
      </c>
      <c r="AH252">
        <v>4</v>
      </c>
      <c r="AI252">
        <v>4</v>
      </c>
      <c r="AJ252">
        <v>4</v>
      </c>
      <c r="AK252">
        <v>4</v>
      </c>
      <c r="AL252">
        <v>4</v>
      </c>
      <c r="AM252">
        <v>4</v>
      </c>
      <c r="AN252">
        <v>4</v>
      </c>
      <c r="AO252">
        <v>2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4</v>
      </c>
      <c r="AV252">
        <v>4</v>
      </c>
      <c r="AW252">
        <v>4</v>
      </c>
      <c r="AX252">
        <v>4</v>
      </c>
      <c r="AY252">
        <v>4</v>
      </c>
      <c r="AZ252">
        <v>4</v>
      </c>
      <c r="BA252">
        <v>4</v>
      </c>
      <c r="BB252">
        <v>4</v>
      </c>
      <c r="BC252">
        <v>4</v>
      </c>
      <c r="BD252">
        <v>4</v>
      </c>
      <c r="BE252" t="s">
        <v>1522</v>
      </c>
    </row>
    <row r="253" spans="1:57" x14ac:dyDescent="0.3">
      <c r="A253" t="s">
        <v>1523</v>
      </c>
      <c r="B253" t="s">
        <v>1524</v>
      </c>
      <c r="C253" t="s">
        <v>150</v>
      </c>
      <c r="D253" t="s">
        <v>1525</v>
      </c>
      <c r="E253" t="s">
        <v>1526</v>
      </c>
      <c r="F253" t="s">
        <v>447</v>
      </c>
      <c r="G253" t="s">
        <v>153</v>
      </c>
      <c r="H253" t="s">
        <v>207</v>
      </c>
      <c r="I253" t="s">
        <v>146</v>
      </c>
      <c r="J253" t="s">
        <v>128</v>
      </c>
      <c r="K253">
        <v>1</v>
      </c>
      <c r="L253">
        <v>1</v>
      </c>
      <c r="M253">
        <v>4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4</v>
      </c>
      <c r="T253">
        <v>1</v>
      </c>
      <c r="U253">
        <v>1</v>
      </c>
      <c r="V253">
        <v>1</v>
      </c>
      <c r="W253">
        <v>1</v>
      </c>
      <c r="X253">
        <v>4</v>
      </c>
      <c r="Y253">
        <v>1</v>
      </c>
      <c r="Z253">
        <v>4</v>
      </c>
      <c r="AA253">
        <v>4</v>
      </c>
      <c r="AB253">
        <v>4</v>
      </c>
      <c r="AC253">
        <v>4</v>
      </c>
      <c r="AD253">
        <v>4</v>
      </c>
      <c r="AE253">
        <v>2</v>
      </c>
      <c r="AF253">
        <v>2</v>
      </c>
      <c r="AG253">
        <v>2</v>
      </c>
      <c r="AH253">
        <v>4</v>
      </c>
      <c r="AI253">
        <v>4</v>
      </c>
      <c r="AJ253">
        <v>4</v>
      </c>
      <c r="AK253">
        <v>4</v>
      </c>
      <c r="AL253">
        <v>4</v>
      </c>
      <c r="AM253">
        <v>4</v>
      </c>
      <c r="AN253">
        <v>4</v>
      </c>
      <c r="AO253">
        <v>4</v>
      </c>
      <c r="AP253">
        <v>1</v>
      </c>
      <c r="AQ253">
        <v>3</v>
      </c>
      <c r="AR253">
        <v>1</v>
      </c>
      <c r="AS253">
        <v>3</v>
      </c>
      <c r="AT253">
        <v>1</v>
      </c>
      <c r="AU253">
        <v>1</v>
      </c>
      <c r="AV253">
        <v>4</v>
      </c>
      <c r="AW253">
        <v>4</v>
      </c>
      <c r="AX253">
        <v>2</v>
      </c>
      <c r="AY253">
        <v>2</v>
      </c>
      <c r="AZ253">
        <v>4</v>
      </c>
      <c r="BA253">
        <v>4</v>
      </c>
      <c r="BB253">
        <v>2</v>
      </c>
      <c r="BC253">
        <v>4</v>
      </c>
      <c r="BD253">
        <v>4</v>
      </c>
      <c r="BE253" t="s">
        <v>1527</v>
      </c>
    </row>
    <row r="254" spans="1:57" x14ac:dyDescent="0.3">
      <c r="A254" t="s">
        <v>1528</v>
      </c>
      <c r="B254" t="s">
        <v>1529</v>
      </c>
      <c r="C254" t="s">
        <v>225</v>
      </c>
      <c r="D254" t="s">
        <v>1530</v>
      </c>
      <c r="E254" t="s">
        <v>1531</v>
      </c>
      <c r="F254" t="s">
        <v>135</v>
      </c>
      <c r="G254" t="s">
        <v>153</v>
      </c>
      <c r="H254" t="s">
        <v>126</v>
      </c>
      <c r="I254" t="s">
        <v>146</v>
      </c>
      <c r="J254" t="s">
        <v>128</v>
      </c>
      <c r="K254">
        <v>1</v>
      </c>
      <c r="L254">
        <v>1</v>
      </c>
      <c r="M254">
        <v>1</v>
      </c>
      <c r="N254">
        <v>1</v>
      </c>
      <c r="O254">
        <v>4</v>
      </c>
      <c r="P254">
        <v>1</v>
      </c>
      <c r="Q254">
        <v>1</v>
      </c>
      <c r="R254">
        <v>3</v>
      </c>
      <c r="S254">
        <v>3</v>
      </c>
      <c r="T254">
        <v>1</v>
      </c>
      <c r="U254">
        <v>1</v>
      </c>
      <c r="V254">
        <v>1</v>
      </c>
      <c r="W254">
        <v>1</v>
      </c>
      <c r="X254">
        <v>4</v>
      </c>
      <c r="Y254">
        <v>4</v>
      </c>
      <c r="Z254">
        <v>1</v>
      </c>
      <c r="AA254">
        <v>1</v>
      </c>
      <c r="AB254">
        <v>4</v>
      </c>
      <c r="AC254">
        <v>4</v>
      </c>
      <c r="AD254">
        <v>4</v>
      </c>
      <c r="AE254">
        <v>4</v>
      </c>
      <c r="AF254">
        <v>4</v>
      </c>
      <c r="AG254">
        <v>4</v>
      </c>
      <c r="AH254">
        <v>1</v>
      </c>
      <c r="AI254">
        <v>1</v>
      </c>
      <c r="AJ254">
        <v>1</v>
      </c>
      <c r="AK254">
        <v>1</v>
      </c>
      <c r="AL254">
        <v>4</v>
      </c>
      <c r="AM254">
        <v>3</v>
      </c>
      <c r="AN254">
        <v>4</v>
      </c>
      <c r="AO254">
        <v>1</v>
      </c>
      <c r="AP254">
        <v>4</v>
      </c>
      <c r="AQ254">
        <v>1</v>
      </c>
      <c r="AR254">
        <v>1</v>
      </c>
      <c r="AS254">
        <v>1</v>
      </c>
      <c r="AT254">
        <v>4</v>
      </c>
      <c r="AU254">
        <v>1</v>
      </c>
      <c r="AV254">
        <v>4</v>
      </c>
      <c r="AW254">
        <v>2</v>
      </c>
      <c r="AX254">
        <v>4</v>
      </c>
      <c r="AY254">
        <v>4</v>
      </c>
      <c r="AZ254">
        <v>4</v>
      </c>
      <c r="BA254">
        <v>4</v>
      </c>
      <c r="BB254">
        <v>1</v>
      </c>
      <c r="BC254">
        <v>1</v>
      </c>
      <c r="BD254">
        <v>3</v>
      </c>
      <c r="BE254" t="s">
        <v>1532</v>
      </c>
    </row>
    <row r="255" spans="1:57" x14ac:dyDescent="0.3">
      <c r="A255" t="s">
        <v>1533</v>
      </c>
      <c r="B255" t="s">
        <v>1534</v>
      </c>
      <c r="C255" t="s">
        <v>225</v>
      </c>
      <c r="D255" t="s">
        <v>1535</v>
      </c>
      <c r="E255" t="s">
        <v>1536</v>
      </c>
      <c r="F255" t="s">
        <v>430</v>
      </c>
      <c r="G255" t="s">
        <v>153</v>
      </c>
      <c r="H255" t="s">
        <v>382</v>
      </c>
      <c r="I255" t="s">
        <v>146</v>
      </c>
      <c r="J255" t="s">
        <v>128</v>
      </c>
      <c r="K255">
        <v>1</v>
      </c>
      <c r="L255">
        <v>1</v>
      </c>
      <c r="M255">
        <v>1</v>
      </c>
      <c r="N255">
        <v>1</v>
      </c>
      <c r="O255">
        <v>4</v>
      </c>
      <c r="P255">
        <v>4</v>
      </c>
      <c r="Q255">
        <v>1</v>
      </c>
      <c r="R255">
        <v>1</v>
      </c>
      <c r="S255">
        <v>4</v>
      </c>
      <c r="T255">
        <v>4</v>
      </c>
      <c r="U255">
        <v>1</v>
      </c>
      <c r="V255">
        <v>1</v>
      </c>
      <c r="W255">
        <v>1</v>
      </c>
      <c r="X255">
        <v>4</v>
      </c>
      <c r="Y255">
        <v>4</v>
      </c>
      <c r="Z255">
        <v>1</v>
      </c>
      <c r="AA255">
        <v>1</v>
      </c>
      <c r="AB255">
        <v>4</v>
      </c>
      <c r="AC255">
        <v>1</v>
      </c>
      <c r="AD255">
        <v>1</v>
      </c>
      <c r="AE255">
        <v>1</v>
      </c>
      <c r="AF255">
        <v>4</v>
      </c>
      <c r="AG255">
        <v>4</v>
      </c>
      <c r="AH255">
        <v>3</v>
      </c>
      <c r="AI255">
        <v>1</v>
      </c>
      <c r="AJ255">
        <v>1</v>
      </c>
      <c r="AK255">
        <v>1</v>
      </c>
      <c r="AL255">
        <v>4</v>
      </c>
      <c r="AM255">
        <v>4</v>
      </c>
      <c r="AN255">
        <v>4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4</v>
      </c>
      <c r="AV255">
        <v>4</v>
      </c>
      <c r="AW255">
        <v>4</v>
      </c>
      <c r="AX255">
        <v>3</v>
      </c>
      <c r="AY255">
        <v>4</v>
      </c>
      <c r="AZ255">
        <v>4</v>
      </c>
      <c r="BA255">
        <v>4</v>
      </c>
      <c r="BB255">
        <v>4</v>
      </c>
      <c r="BC255">
        <v>3</v>
      </c>
      <c r="BD255">
        <v>4</v>
      </c>
      <c r="BE255" t="s">
        <v>1537</v>
      </c>
    </row>
    <row r="256" spans="1:57" x14ac:dyDescent="0.3">
      <c r="A256" t="s">
        <v>1538</v>
      </c>
      <c r="B256" t="s">
        <v>1539</v>
      </c>
      <c r="C256" t="s">
        <v>225</v>
      </c>
      <c r="D256" t="s">
        <v>1540</v>
      </c>
      <c r="E256" t="s">
        <v>1541</v>
      </c>
      <c r="F256" t="s">
        <v>206</v>
      </c>
      <c r="G256" t="s">
        <v>153</v>
      </c>
      <c r="H256" t="s">
        <v>145</v>
      </c>
      <c r="I256" t="s">
        <v>146</v>
      </c>
      <c r="J256" t="s">
        <v>128</v>
      </c>
      <c r="K256">
        <v>4</v>
      </c>
      <c r="L256">
        <v>4</v>
      </c>
      <c r="M256">
        <v>4</v>
      </c>
      <c r="N256">
        <v>4</v>
      </c>
      <c r="O256">
        <v>4</v>
      </c>
      <c r="P256">
        <v>1</v>
      </c>
      <c r="Q256">
        <v>1</v>
      </c>
      <c r="R256">
        <v>1</v>
      </c>
      <c r="S256">
        <v>4</v>
      </c>
      <c r="T256">
        <v>4</v>
      </c>
      <c r="U256">
        <v>4</v>
      </c>
      <c r="V256">
        <v>4</v>
      </c>
      <c r="W256">
        <v>1</v>
      </c>
      <c r="X256">
        <v>4</v>
      </c>
      <c r="Y256">
        <v>1</v>
      </c>
      <c r="Z256">
        <v>1</v>
      </c>
      <c r="AA256">
        <v>4</v>
      </c>
      <c r="AB256">
        <v>4</v>
      </c>
      <c r="AC256">
        <v>1</v>
      </c>
      <c r="AD256">
        <v>1</v>
      </c>
      <c r="AE256">
        <v>1</v>
      </c>
      <c r="AF256">
        <v>1</v>
      </c>
      <c r="AG256">
        <v>4</v>
      </c>
      <c r="AH256">
        <v>4</v>
      </c>
      <c r="AI256">
        <v>4</v>
      </c>
      <c r="AJ256">
        <v>4</v>
      </c>
      <c r="AK256">
        <v>4</v>
      </c>
      <c r="AL256">
        <v>4</v>
      </c>
      <c r="AM256">
        <v>4</v>
      </c>
      <c r="AN256">
        <v>4</v>
      </c>
      <c r="AO256">
        <v>4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4</v>
      </c>
      <c r="AW256">
        <v>4</v>
      </c>
      <c r="AX256">
        <v>4</v>
      </c>
      <c r="AY256">
        <v>4</v>
      </c>
      <c r="AZ256">
        <v>4</v>
      </c>
      <c r="BA256">
        <v>4</v>
      </c>
      <c r="BB256">
        <v>4</v>
      </c>
      <c r="BC256">
        <v>4</v>
      </c>
      <c r="BD256">
        <v>4</v>
      </c>
      <c r="BE256" t="s">
        <v>1542</v>
      </c>
    </row>
    <row r="257" spans="1:57" x14ac:dyDescent="0.3">
      <c r="A257" t="s">
        <v>1543</v>
      </c>
      <c r="B257" t="s">
        <v>1544</v>
      </c>
      <c r="C257" t="s">
        <v>225</v>
      </c>
      <c r="D257" t="s">
        <v>1545</v>
      </c>
      <c r="E257" t="s">
        <v>1546</v>
      </c>
      <c r="F257" t="s">
        <v>199</v>
      </c>
      <c r="G257" t="s">
        <v>153</v>
      </c>
      <c r="H257" t="s">
        <v>145</v>
      </c>
      <c r="I257" t="s">
        <v>146</v>
      </c>
      <c r="J257" t="s">
        <v>128</v>
      </c>
      <c r="K257">
        <v>1</v>
      </c>
      <c r="L257">
        <v>1</v>
      </c>
      <c r="M257">
        <v>1</v>
      </c>
      <c r="N257">
        <v>1</v>
      </c>
      <c r="O257">
        <v>3</v>
      </c>
      <c r="P257">
        <v>3</v>
      </c>
      <c r="Q257">
        <v>4</v>
      </c>
      <c r="R257">
        <v>4</v>
      </c>
      <c r="S257">
        <v>4</v>
      </c>
      <c r="T257">
        <v>4</v>
      </c>
      <c r="U257">
        <v>1</v>
      </c>
      <c r="V257">
        <v>1</v>
      </c>
      <c r="W257">
        <v>1</v>
      </c>
      <c r="X257">
        <v>4</v>
      </c>
      <c r="Y257">
        <v>3</v>
      </c>
      <c r="Z257">
        <v>4</v>
      </c>
      <c r="AA257">
        <v>3</v>
      </c>
      <c r="AB257">
        <v>4</v>
      </c>
      <c r="AC257">
        <v>4</v>
      </c>
      <c r="AD257">
        <v>4</v>
      </c>
      <c r="AE257">
        <v>1</v>
      </c>
      <c r="AF257">
        <v>4</v>
      </c>
      <c r="AG257">
        <v>4</v>
      </c>
      <c r="AH257">
        <v>4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4</v>
      </c>
      <c r="AO257">
        <v>4</v>
      </c>
      <c r="AP257">
        <v>1</v>
      </c>
      <c r="AQ257">
        <v>1</v>
      </c>
      <c r="AR257">
        <v>4</v>
      </c>
      <c r="AS257">
        <v>4</v>
      </c>
      <c r="AT257">
        <v>1</v>
      </c>
      <c r="AU257">
        <v>1</v>
      </c>
      <c r="AV257">
        <v>3</v>
      </c>
      <c r="AW257">
        <v>4</v>
      </c>
      <c r="AX257">
        <v>4</v>
      </c>
      <c r="AY257">
        <v>3</v>
      </c>
      <c r="AZ257">
        <v>3</v>
      </c>
      <c r="BA257">
        <v>4</v>
      </c>
      <c r="BB257">
        <v>4</v>
      </c>
      <c r="BC257">
        <v>4</v>
      </c>
      <c r="BD257">
        <v>4</v>
      </c>
      <c r="BE257" t="s">
        <v>1547</v>
      </c>
    </row>
    <row r="258" spans="1:57" x14ac:dyDescent="0.3">
      <c r="A258" t="s">
        <v>1548</v>
      </c>
      <c r="B258" t="s">
        <v>1549</v>
      </c>
      <c r="C258" t="s">
        <v>225</v>
      </c>
      <c r="D258" t="s">
        <v>1550</v>
      </c>
      <c r="E258" t="s">
        <v>1551</v>
      </c>
      <c r="F258" t="s">
        <v>199</v>
      </c>
      <c r="G258" t="s">
        <v>153</v>
      </c>
      <c r="H258" t="s">
        <v>776</v>
      </c>
      <c r="I258" t="s">
        <v>146</v>
      </c>
      <c r="J258" t="s">
        <v>154</v>
      </c>
      <c r="K258">
        <v>2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4</v>
      </c>
      <c r="T258">
        <v>4</v>
      </c>
      <c r="U258">
        <v>4</v>
      </c>
      <c r="V258">
        <v>4</v>
      </c>
      <c r="W258">
        <v>3</v>
      </c>
      <c r="X258">
        <v>4</v>
      </c>
      <c r="Y258">
        <v>3</v>
      </c>
      <c r="Z258">
        <v>4</v>
      </c>
      <c r="AA258">
        <v>2</v>
      </c>
      <c r="AB258">
        <v>4</v>
      </c>
      <c r="AC258">
        <v>2</v>
      </c>
      <c r="AD258">
        <v>1</v>
      </c>
      <c r="AE258">
        <v>1</v>
      </c>
      <c r="AF258">
        <v>4</v>
      </c>
      <c r="AG258">
        <v>2</v>
      </c>
      <c r="AH258">
        <v>3</v>
      </c>
      <c r="AI258">
        <v>4</v>
      </c>
      <c r="AJ258">
        <v>4</v>
      </c>
      <c r="AK258">
        <v>4</v>
      </c>
      <c r="AL258">
        <v>2</v>
      </c>
      <c r="AM258">
        <v>4</v>
      </c>
      <c r="AN258">
        <v>4</v>
      </c>
      <c r="AO258">
        <v>4</v>
      </c>
      <c r="AP258">
        <v>1</v>
      </c>
      <c r="AQ258">
        <v>4</v>
      </c>
      <c r="AR258">
        <v>4</v>
      </c>
      <c r="AS258">
        <v>1</v>
      </c>
      <c r="AT258">
        <v>1</v>
      </c>
      <c r="AU258">
        <v>3</v>
      </c>
      <c r="AV258">
        <v>4</v>
      </c>
      <c r="AW258">
        <v>4</v>
      </c>
      <c r="AX258">
        <v>3</v>
      </c>
      <c r="AY258">
        <v>4</v>
      </c>
      <c r="AZ258">
        <v>3</v>
      </c>
      <c r="BA258">
        <v>4</v>
      </c>
      <c r="BB258">
        <v>4</v>
      </c>
      <c r="BC258">
        <v>1</v>
      </c>
      <c r="BD258">
        <v>3</v>
      </c>
      <c r="BE258" t="s">
        <v>1552</v>
      </c>
    </row>
    <row r="259" spans="1:57" x14ac:dyDescent="0.3">
      <c r="A259" t="s">
        <v>1553</v>
      </c>
      <c r="B259" t="s">
        <v>1554</v>
      </c>
      <c r="C259" t="s">
        <v>225</v>
      </c>
      <c r="D259" t="s">
        <v>1555</v>
      </c>
      <c r="E259" t="s">
        <v>1556</v>
      </c>
      <c r="F259" t="s">
        <v>206</v>
      </c>
      <c r="G259" t="s">
        <v>153</v>
      </c>
      <c r="H259" t="s">
        <v>1557</v>
      </c>
      <c r="I259" t="s">
        <v>146</v>
      </c>
      <c r="J259" t="s">
        <v>265</v>
      </c>
      <c r="K259">
        <v>3</v>
      </c>
      <c r="L259">
        <v>4</v>
      </c>
      <c r="M259">
        <v>3</v>
      </c>
      <c r="N259">
        <v>4</v>
      </c>
      <c r="O259">
        <v>4</v>
      </c>
      <c r="P259">
        <v>2</v>
      </c>
      <c r="Q259">
        <v>4</v>
      </c>
      <c r="R259">
        <v>4</v>
      </c>
      <c r="S259">
        <v>3</v>
      </c>
      <c r="T259">
        <v>4</v>
      </c>
      <c r="U259">
        <v>3</v>
      </c>
      <c r="V259">
        <v>4</v>
      </c>
      <c r="W259">
        <v>1</v>
      </c>
      <c r="X259">
        <v>1</v>
      </c>
      <c r="Y259">
        <v>4</v>
      </c>
      <c r="Z259">
        <v>1</v>
      </c>
      <c r="AA259">
        <v>3</v>
      </c>
      <c r="AB259">
        <v>3</v>
      </c>
      <c r="AC259">
        <v>1</v>
      </c>
      <c r="AD259">
        <v>3</v>
      </c>
      <c r="AE259">
        <v>1</v>
      </c>
      <c r="AF259">
        <v>2</v>
      </c>
      <c r="AG259">
        <v>4</v>
      </c>
      <c r="AH259">
        <v>3</v>
      </c>
      <c r="AI259">
        <v>4</v>
      </c>
      <c r="AJ259">
        <v>4</v>
      </c>
      <c r="AK259">
        <v>4</v>
      </c>
      <c r="AL259">
        <v>4</v>
      </c>
      <c r="AM259">
        <v>4</v>
      </c>
      <c r="AN259">
        <v>4</v>
      </c>
      <c r="AO259">
        <v>4</v>
      </c>
      <c r="AP259">
        <v>1</v>
      </c>
      <c r="AQ259">
        <v>1</v>
      </c>
      <c r="AR259">
        <v>4</v>
      </c>
      <c r="AS259">
        <v>4</v>
      </c>
      <c r="AT259">
        <v>4</v>
      </c>
      <c r="AU259">
        <v>1</v>
      </c>
      <c r="AV259">
        <v>3</v>
      </c>
      <c r="AW259">
        <v>4</v>
      </c>
      <c r="AX259">
        <v>4</v>
      </c>
      <c r="AY259">
        <v>1</v>
      </c>
      <c r="AZ259">
        <v>2</v>
      </c>
      <c r="BA259">
        <v>1</v>
      </c>
      <c r="BB259">
        <v>3</v>
      </c>
      <c r="BC259">
        <v>4</v>
      </c>
      <c r="BD259">
        <v>2</v>
      </c>
      <c r="BE259" t="s">
        <v>1558</v>
      </c>
    </row>
    <row r="260" spans="1:57" x14ac:dyDescent="0.3">
      <c r="A260" t="s">
        <v>1559</v>
      </c>
      <c r="B260" t="s">
        <v>1560</v>
      </c>
      <c r="C260" t="s">
        <v>1331</v>
      </c>
      <c r="D260" t="s">
        <v>1561</v>
      </c>
      <c r="E260" t="s">
        <v>1562</v>
      </c>
      <c r="F260" t="s">
        <v>206</v>
      </c>
      <c r="G260" t="s">
        <v>153</v>
      </c>
      <c r="H260" t="s">
        <v>192</v>
      </c>
      <c r="I260" t="s">
        <v>146</v>
      </c>
      <c r="J260" t="s">
        <v>128</v>
      </c>
      <c r="K260">
        <v>1</v>
      </c>
      <c r="L260">
        <v>1</v>
      </c>
      <c r="M260">
        <v>1</v>
      </c>
      <c r="N260">
        <v>1</v>
      </c>
      <c r="O260">
        <v>4</v>
      </c>
      <c r="P260">
        <v>1</v>
      </c>
      <c r="Q260">
        <v>1</v>
      </c>
      <c r="R260">
        <v>1</v>
      </c>
      <c r="S260">
        <v>3</v>
      </c>
      <c r="T260">
        <v>1</v>
      </c>
      <c r="U260">
        <v>4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4</v>
      </c>
      <c r="AJ260">
        <v>1</v>
      </c>
      <c r="AK260">
        <v>1</v>
      </c>
      <c r="AL260">
        <v>4</v>
      </c>
      <c r="AM260">
        <v>4</v>
      </c>
      <c r="AN260">
        <v>4</v>
      </c>
      <c r="AO260">
        <v>4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4</v>
      </c>
      <c r="AW260">
        <v>4</v>
      </c>
      <c r="AX260">
        <v>1</v>
      </c>
      <c r="AY260">
        <v>4</v>
      </c>
      <c r="AZ260">
        <v>4</v>
      </c>
      <c r="BA260">
        <v>1</v>
      </c>
      <c r="BB260">
        <v>1</v>
      </c>
      <c r="BC260">
        <v>1</v>
      </c>
      <c r="BD260">
        <v>1</v>
      </c>
      <c r="BE260" t="s">
        <v>1563</v>
      </c>
    </row>
    <row r="261" spans="1:57" x14ac:dyDescent="0.3">
      <c r="A261" t="s">
        <v>1564</v>
      </c>
      <c r="B261" t="s">
        <v>1565</v>
      </c>
      <c r="C261" t="s">
        <v>1331</v>
      </c>
      <c r="D261" t="s">
        <v>1566</v>
      </c>
      <c r="E261" t="s">
        <v>1567</v>
      </c>
      <c r="F261" t="s">
        <v>183</v>
      </c>
      <c r="G261" t="s">
        <v>153</v>
      </c>
      <c r="H261" t="s">
        <v>145</v>
      </c>
      <c r="I261" t="s">
        <v>146</v>
      </c>
      <c r="J261" t="s">
        <v>128</v>
      </c>
      <c r="K261">
        <v>1</v>
      </c>
      <c r="L261">
        <v>1</v>
      </c>
      <c r="M261">
        <v>1</v>
      </c>
      <c r="N261">
        <v>1</v>
      </c>
      <c r="O261">
        <v>4</v>
      </c>
      <c r="P261">
        <v>1</v>
      </c>
      <c r="Q261">
        <v>1</v>
      </c>
      <c r="R261">
        <v>4</v>
      </c>
      <c r="S261">
        <v>4</v>
      </c>
      <c r="T261">
        <v>1</v>
      </c>
      <c r="U261">
        <v>1</v>
      </c>
      <c r="V261">
        <v>1</v>
      </c>
      <c r="W261">
        <v>1</v>
      </c>
      <c r="X261">
        <v>4</v>
      </c>
      <c r="Y261">
        <v>4</v>
      </c>
      <c r="Z261">
        <v>4</v>
      </c>
      <c r="AA261">
        <v>1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4</v>
      </c>
      <c r="AR261">
        <v>4</v>
      </c>
      <c r="AS261">
        <v>4</v>
      </c>
      <c r="AT261">
        <v>1</v>
      </c>
      <c r="AU261">
        <v>1</v>
      </c>
      <c r="AV261">
        <v>4</v>
      </c>
      <c r="AW261">
        <v>4</v>
      </c>
      <c r="AX261">
        <v>2</v>
      </c>
      <c r="AY261">
        <v>4</v>
      </c>
      <c r="AZ261">
        <v>4</v>
      </c>
      <c r="BA261">
        <v>4</v>
      </c>
      <c r="BB261">
        <v>4</v>
      </c>
      <c r="BC261">
        <v>4</v>
      </c>
      <c r="BD261">
        <v>4</v>
      </c>
      <c r="BE261" t="s">
        <v>1568</v>
      </c>
    </row>
    <row r="262" spans="1:57" x14ac:dyDescent="0.3">
      <c r="A262" t="s">
        <v>1569</v>
      </c>
      <c r="B262" t="s">
        <v>1570</v>
      </c>
      <c r="C262" t="s">
        <v>225</v>
      </c>
      <c r="D262" t="s">
        <v>1571</v>
      </c>
      <c r="E262" t="s">
        <v>1572</v>
      </c>
      <c r="F262" t="s">
        <v>403</v>
      </c>
      <c r="G262" t="s">
        <v>153</v>
      </c>
      <c r="H262" t="s">
        <v>126</v>
      </c>
      <c r="I262" t="s">
        <v>146</v>
      </c>
      <c r="J262" t="s">
        <v>154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4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 t="s">
        <v>1573</v>
      </c>
    </row>
    <row r="263" spans="1:57" x14ac:dyDescent="0.3">
      <c r="A263" t="s">
        <v>1574</v>
      </c>
      <c r="B263" t="s">
        <v>1575</v>
      </c>
      <c r="C263" t="s">
        <v>150</v>
      </c>
      <c r="D263" t="s">
        <v>1576</v>
      </c>
      <c r="E263" t="s">
        <v>1577</v>
      </c>
      <c r="F263" t="s">
        <v>135</v>
      </c>
      <c r="G263" t="s">
        <v>153</v>
      </c>
      <c r="H263" t="s">
        <v>145</v>
      </c>
      <c r="I263" t="s">
        <v>146</v>
      </c>
      <c r="J263" t="s">
        <v>265</v>
      </c>
      <c r="K263">
        <v>1</v>
      </c>
      <c r="L263">
        <v>4</v>
      </c>
      <c r="M263">
        <v>4</v>
      </c>
      <c r="N263">
        <v>1</v>
      </c>
      <c r="O263">
        <v>4</v>
      </c>
      <c r="P263">
        <v>4</v>
      </c>
      <c r="Q263">
        <v>1</v>
      </c>
      <c r="R263">
        <v>4</v>
      </c>
      <c r="S263">
        <v>4</v>
      </c>
      <c r="T263">
        <v>1</v>
      </c>
      <c r="U263">
        <v>4</v>
      </c>
      <c r="V263">
        <v>1</v>
      </c>
      <c r="W263">
        <v>1</v>
      </c>
      <c r="X263">
        <v>4</v>
      </c>
      <c r="Y263">
        <v>1</v>
      </c>
      <c r="Z263">
        <v>4</v>
      </c>
      <c r="AA263">
        <v>1</v>
      </c>
      <c r="AB263">
        <v>1</v>
      </c>
      <c r="AC263">
        <v>1</v>
      </c>
      <c r="AD263">
        <v>1</v>
      </c>
      <c r="AE263">
        <v>4</v>
      </c>
      <c r="AF263">
        <v>1</v>
      </c>
      <c r="AG263">
        <v>4</v>
      </c>
      <c r="AH263">
        <v>4</v>
      </c>
      <c r="AI263">
        <v>4</v>
      </c>
      <c r="AJ263">
        <v>4</v>
      </c>
      <c r="AK263">
        <v>4</v>
      </c>
      <c r="AL263">
        <v>4</v>
      </c>
      <c r="AM263">
        <v>4</v>
      </c>
      <c r="AN263">
        <v>4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4</v>
      </c>
      <c r="AW263">
        <v>4</v>
      </c>
      <c r="AX263">
        <v>4</v>
      </c>
      <c r="AY263">
        <v>4</v>
      </c>
      <c r="AZ263">
        <v>4</v>
      </c>
      <c r="BA263">
        <v>4</v>
      </c>
      <c r="BB263">
        <v>4</v>
      </c>
      <c r="BC263">
        <v>4</v>
      </c>
      <c r="BD263">
        <v>4</v>
      </c>
      <c r="BE263" t="s">
        <v>1574</v>
      </c>
    </row>
    <row r="264" spans="1:57" x14ac:dyDescent="0.3">
      <c r="A264" t="s">
        <v>1578</v>
      </c>
      <c r="B264" t="s">
        <v>1579</v>
      </c>
      <c r="C264" t="s">
        <v>1580</v>
      </c>
      <c r="D264" t="s">
        <v>1581</v>
      </c>
      <c r="E264" t="s">
        <v>1582</v>
      </c>
      <c r="F264" t="s">
        <v>168</v>
      </c>
      <c r="G264" t="s">
        <v>153</v>
      </c>
      <c r="H264" t="s">
        <v>876</v>
      </c>
      <c r="I264" t="s">
        <v>127</v>
      </c>
      <c r="J264" t="s">
        <v>128</v>
      </c>
      <c r="K264">
        <v>2</v>
      </c>
      <c r="L264">
        <v>3</v>
      </c>
      <c r="M264">
        <v>3</v>
      </c>
      <c r="N264">
        <v>3</v>
      </c>
      <c r="O264">
        <v>3</v>
      </c>
      <c r="P264">
        <v>2</v>
      </c>
      <c r="Q264">
        <v>2</v>
      </c>
      <c r="R264">
        <v>2</v>
      </c>
      <c r="S264">
        <v>3</v>
      </c>
      <c r="T264">
        <v>2</v>
      </c>
      <c r="U264">
        <v>3</v>
      </c>
      <c r="V264">
        <v>2</v>
      </c>
      <c r="W264">
        <v>2</v>
      </c>
      <c r="X264">
        <v>3</v>
      </c>
      <c r="Y264">
        <v>4</v>
      </c>
      <c r="Z264">
        <v>3</v>
      </c>
      <c r="AA264">
        <v>4</v>
      </c>
      <c r="AB264">
        <v>4</v>
      </c>
      <c r="AC264">
        <v>3</v>
      </c>
      <c r="AD264">
        <v>3</v>
      </c>
      <c r="AE264">
        <v>3</v>
      </c>
      <c r="AF264">
        <v>3</v>
      </c>
      <c r="AG264">
        <v>4</v>
      </c>
      <c r="AH264">
        <v>3</v>
      </c>
      <c r="AI264">
        <v>3</v>
      </c>
      <c r="AJ264">
        <v>3</v>
      </c>
      <c r="AK264">
        <v>1</v>
      </c>
      <c r="AL264">
        <v>4</v>
      </c>
      <c r="AM264">
        <v>4</v>
      </c>
      <c r="AN264">
        <v>4</v>
      </c>
      <c r="AO264">
        <v>4</v>
      </c>
      <c r="AP264">
        <v>3</v>
      </c>
      <c r="AQ264">
        <v>3</v>
      </c>
      <c r="AR264">
        <v>3</v>
      </c>
      <c r="AS264">
        <v>3</v>
      </c>
      <c r="AT264">
        <v>3</v>
      </c>
      <c r="AU264">
        <v>3</v>
      </c>
      <c r="AV264">
        <v>2</v>
      </c>
      <c r="AW264">
        <v>2</v>
      </c>
      <c r="AX264">
        <v>2</v>
      </c>
      <c r="AY264">
        <v>2</v>
      </c>
      <c r="AZ264">
        <v>2</v>
      </c>
      <c r="BA264">
        <v>2</v>
      </c>
      <c r="BB264">
        <v>2</v>
      </c>
      <c r="BC264">
        <v>2</v>
      </c>
      <c r="BD264">
        <v>2</v>
      </c>
      <c r="BE264" t="s">
        <v>1583</v>
      </c>
    </row>
    <row r="265" spans="1:57" x14ac:dyDescent="0.3">
      <c r="A265" t="s">
        <v>1584</v>
      </c>
      <c r="B265" t="s">
        <v>1585</v>
      </c>
      <c r="C265" t="s">
        <v>310</v>
      </c>
      <c r="D265" t="s">
        <v>1586</v>
      </c>
      <c r="E265" t="s">
        <v>1587</v>
      </c>
      <c r="F265" t="s">
        <v>161</v>
      </c>
      <c r="G265" t="s">
        <v>153</v>
      </c>
      <c r="H265" t="s">
        <v>145</v>
      </c>
      <c r="I265" t="s">
        <v>146</v>
      </c>
      <c r="J265" t="s">
        <v>128</v>
      </c>
      <c r="K265">
        <v>4</v>
      </c>
      <c r="L265">
        <v>4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4</v>
      </c>
      <c r="W265">
        <v>4</v>
      </c>
      <c r="X265">
        <v>4</v>
      </c>
      <c r="Y265">
        <v>4</v>
      </c>
      <c r="Z265">
        <v>4</v>
      </c>
      <c r="AA265">
        <v>4</v>
      </c>
      <c r="AB265">
        <v>4</v>
      </c>
      <c r="AC265">
        <v>4</v>
      </c>
      <c r="AD265">
        <v>4</v>
      </c>
      <c r="AE265">
        <v>4</v>
      </c>
      <c r="AF265">
        <v>4</v>
      </c>
      <c r="AG265">
        <v>4</v>
      </c>
      <c r="AH265">
        <v>4</v>
      </c>
      <c r="AI265">
        <v>4</v>
      </c>
      <c r="AJ265">
        <v>4</v>
      </c>
      <c r="AK265">
        <v>4</v>
      </c>
      <c r="AL265">
        <v>4</v>
      </c>
      <c r="AM265">
        <v>4</v>
      </c>
      <c r="AN265">
        <v>4</v>
      </c>
      <c r="AO265">
        <v>4</v>
      </c>
      <c r="AP265">
        <v>4</v>
      </c>
      <c r="AQ265">
        <v>4</v>
      </c>
      <c r="AR265">
        <v>1</v>
      </c>
      <c r="AS265">
        <v>1</v>
      </c>
      <c r="AT265">
        <v>4</v>
      </c>
      <c r="AU265">
        <v>4</v>
      </c>
      <c r="AV265">
        <v>4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4</v>
      </c>
      <c r="BD265">
        <v>4</v>
      </c>
      <c r="BE265" t="s">
        <v>1588</v>
      </c>
    </row>
    <row r="266" spans="1:57" x14ac:dyDescent="0.3">
      <c r="A266" t="s">
        <v>1589</v>
      </c>
      <c r="B266" t="s">
        <v>1590</v>
      </c>
      <c r="C266" t="s">
        <v>1591</v>
      </c>
      <c r="D266" t="s">
        <v>1592</v>
      </c>
      <c r="E266" t="s">
        <v>1593</v>
      </c>
      <c r="F266" t="s">
        <v>161</v>
      </c>
      <c r="G266" t="s">
        <v>153</v>
      </c>
      <c r="H266" t="s">
        <v>145</v>
      </c>
      <c r="I266" t="s">
        <v>146</v>
      </c>
      <c r="J266" t="s">
        <v>154</v>
      </c>
      <c r="K266">
        <v>1</v>
      </c>
      <c r="L266">
        <v>1</v>
      </c>
      <c r="M266">
        <v>3</v>
      </c>
      <c r="N266">
        <v>3</v>
      </c>
      <c r="O266">
        <v>1</v>
      </c>
      <c r="P266">
        <v>4</v>
      </c>
      <c r="Q266">
        <v>1</v>
      </c>
      <c r="R266">
        <v>3</v>
      </c>
      <c r="S266">
        <v>3</v>
      </c>
      <c r="T266">
        <v>3</v>
      </c>
      <c r="U266">
        <v>1</v>
      </c>
      <c r="V266">
        <v>1</v>
      </c>
      <c r="W266">
        <v>1</v>
      </c>
      <c r="X266">
        <v>3</v>
      </c>
      <c r="Y266">
        <v>3</v>
      </c>
      <c r="Z266">
        <v>3</v>
      </c>
      <c r="AA266">
        <v>3</v>
      </c>
      <c r="AB266">
        <v>4</v>
      </c>
      <c r="AC266">
        <v>3</v>
      </c>
      <c r="AD266">
        <v>1</v>
      </c>
      <c r="AE266">
        <v>3</v>
      </c>
      <c r="AF266">
        <v>3</v>
      </c>
      <c r="AG266">
        <v>2</v>
      </c>
      <c r="AH266">
        <v>3</v>
      </c>
      <c r="AI266">
        <v>3</v>
      </c>
      <c r="AJ266">
        <v>3</v>
      </c>
      <c r="AK266">
        <v>3</v>
      </c>
      <c r="AL266">
        <v>3</v>
      </c>
      <c r="AM266">
        <v>3</v>
      </c>
      <c r="AN266">
        <v>3</v>
      </c>
      <c r="AO266">
        <v>3</v>
      </c>
      <c r="AP266">
        <v>3</v>
      </c>
      <c r="AQ266">
        <v>3</v>
      </c>
      <c r="AR266">
        <v>1</v>
      </c>
      <c r="AS266">
        <v>1</v>
      </c>
      <c r="AT266">
        <v>1</v>
      </c>
      <c r="AU266">
        <v>1</v>
      </c>
      <c r="AV266">
        <v>3</v>
      </c>
      <c r="AW266">
        <v>3</v>
      </c>
      <c r="AX266">
        <v>3</v>
      </c>
      <c r="AY266">
        <v>3</v>
      </c>
      <c r="AZ266">
        <v>3</v>
      </c>
      <c r="BA266">
        <v>3</v>
      </c>
      <c r="BB266">
        <v>3</v>
      </c>
      <c r="BC266">
        <v>3</v>
      </c>
      <c r="BD266">
        <v>3</v>
      </c>
      <c r="BE266" t="s">
        <v>1594</v>
      </c>
    </row>
    <row r="267" spans="1:57" x14ac:dyDescent="0.3">
      <c r="A267" t="s">
        <v>1595</v>
      </c>
      <c r="B267" t="s">
        <v>1596</v>
      </c>
      <c r="C267" t="s">
        <v>1597</v>
      </c>
      <c r="D267" t="s">
        <v>1598</v>
      </c>
      <c r="E267" t="s">
        <v>1599</v>
      </c>
      <c r="F267" t="s">
        <v>403</v>
      </c>
      <c r="H267" t="s">
        <v>145</v>
      </c>
      <c r="I267" t="s">
        <v>235</v>
      </c>
      <c r="J267" t="s">
        <v>128</v>
      </c>
      <c r="K267">
        <v>1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1</v>
      </c>
      <c r="R267">
        <v>4</v>
      </c>
      <c r="S267">
        <v>4</v>
      </c>
      <c r="T267">
        <v>4</v>
      </c>
      <c r="U267">
        <v>1</v>
      </c>
      <c r="V267">
        <v>1</v>
      </c>
      <c r="W267">
        <v>1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4</v>
      </c>
      <c r="AD267">
        <v>4</v>
      </c>
      <c r="AE267">
        <v>4</v>
      </c>
      <c r="AF267">
        <v>4</v>
      </c>
      <c r="AG267">
        <v>4</v>
      </c>
      <c r="AH267">
        <v>1</v>
      </c>
      <c r="AI267">
        <v>4</v>
      </c>
      <c r="AJ267">
        <v>4</v>
      </c>
      <c r="AK267">
        <v>4</v>
      </c>
      <c r="AL267">
        <v>4</v>
      </c>
      <c r="AM267">
        <v>4</v>
      </c>
      <c r="AN267">
        <v>4</v>
      </c>
      <c r="AO267">
        <v>4</v>
      </c>
      <c r="AP267">
        <v>1</v>
      </c>
      <c r="AQ267">
        <v>1</v>
      </c>
      <c r="AR267">
        <v>4</v>
      </c>
      <c r="AS267">
        <v>1</v>
      </c>
      <c r="AT267">
        <v>4</v>
      </c>
      <c r="AU267">
        <v>1</v>
      </c>
      <c r="AV267">
        <v>4</v>
      </c>
      <c r="AW267">
        <v>4</v>
      </c>
      <c r="AX267">
        <v>4</v>
      </c>
      <c r="AY267">
        <v>4</v>
      </c>
      <c r="AZ267">
        <v>1</v>
      </c>
      <c r="BA267">
        <v>1</v>
      </c>
      <c r="BB267">
        <v>1</v>
      </c>
      <c r="BC267">
        <v>1</v>
      </c>
      <c r="BD267">
        <v>4</v>
      </c>
      <c r="BE267" t="s">
        <v>1600</v>
      </c>
    </row>
    <row r="268" spans="1:57" x14ac:dyDescent="0.3">
      <c r="A268" t="s">
        <v>1601</v>
      </c>
      <c r="B268" t="s">
        <v>1602</v>
      </c>
      <c r="C268" t="s">
        <v>225</v>
      </c>
      <c r="D268" t="s">
        <v>1603</v>
      </c>
      <c r="E268" t="s">
        <v>1604</v>
      </c>
      <c r="F268" t="s">
        <v>199</v>
      </c>
      <c r="G268" t="s">
        <v>153</v>
      </c>
      <c r="H268" t="s">
        <v>145</v>
      </c>
      <c r="I268" t="s">
        <v>146</v>
      </c>
      <c r="J268" t="s">
        <v>128</v>
      </c>
      <c r="K268">
        <v>3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  <c r="R268">
        <v>3</v>
      </c>
      <c r="S268">
        <v>3</v>
      </c>
      <c r="T268">
        <v>3</v>
      </c>
      <c r="U268">
        <v>1</v>
      </c>
      <c r="V268">
        <v>1</v>
      </c>
      <c r="W268">
        <v>1</v>
      </c>
      <c r="X268">
        <v>3</v>
      </c>
      <c r="Y268">
        <v>3</v>
      </c>
      <c r="Z268">
        <v>3</v>
      </c>
      <c r="AA268">
        <v>3</v>
      </c>
      <c r="AB268">
        <v>1</v>
      </c>
      <c r="AC268">
        <v>2</v>
      </c>
      <c r="AD268">
        <v>2</v>
      </c>
      <c r="AE268">
        <v>3</v>
      </c>
      <c r="AF268">
        <v>1</v>
      </c>
      <c r="AG268">
        <v>3</v>
      </c>
      <c r="AH268">
        <v>3</v>
      </c>
      <c r="AI268">
        <v>3</v>
      </c>
      <c r="AJ268">
        <v>1</v>
      </c>
      <c r="AK268">
        <v>1</v>
      </c>
      <c r="AL268">
        <v>3</v>
      </c>
      <c r="AM268">
        <v>3</v>
      </c>
      <c r="AN268">
        <v>3</v>
      </c>
      <c r="AO268">
        <v>3</v>
      </c>
      <c r="AP268">
        <v>3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3</v>
      </c>
      <c r="AW268">
        <v>3</v>
      </c>
      <c r="AX268">
        <v>3</v>
      </c>
      <c r="AY268">
        <v>3</v>
      </c>
      <c r="AZ268">
        <v>3</v>
      </c>
      <c r="BA268">
        <v>3</v>
      </c>
      <c r="BB268">
        <v>1</v>
      </c>
      <c r="BC268">
        <v>1</v>
      </c>
      <c r="BD268">
        <v>3</v>
      </c>
      <c r="BE268" t="s">
        <v>1605</v>
      </c>
    </row>
    <row r="269" spans="1:57" x14ac:dyDescent="0.3">
      <c r="A269" t="s">
        <v>1606</v>
      </c>
      <c r="B269" t="s">
        <v>1607</v>
      </c>
      <c r="C269" t="s">
        <v>188</v>
      </c>
      <c r="D269" t="s">
        <v>1608</v>
      </c>
      <c r="E269" t="s">
        <v>1609</v>
      </c>
      <c r="F269" t="s">
        <v>353</v>
      </c>
      <c r="G269" t="s">
        <v>136</v>
      </c>
      <c r="H269" t="s">
        <v>145</v>
      </c>
      <c r="I269" t="s">
        <v>146</v>
      </c>
      <c r="J269" t="s">
        <v>128</v>
      </c>
      <c r="K269">
        <v>1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1</v>
      </c>
      <c r="S269">
        <v>3</v>
      </c>
      <c r="T269">
        <v>3</v>
      </c>
      <c r="U269">
        <v>1</v>
      </c>
      <c r="V269">
        <v>1</v>
      </c>
      <c r="W269">
        <v>1</v>
      </c>
      <c r="X269">
        <v>1</v>
      </c>
      <c r="Y269">
        <v>3</v>
      </c>
      <c r="Z269">
        <v>3</v>
      </c>
      <c r="AA269">
        <v>3</v>
      </c>
      <c r="AB269">
        <v>3</v>
      </c>
      <c r="AC269">
        <v>3</v>
      </c>
      <c r="AD269">
        <v>3</v>
      </c>
      <c r="AE269">
        <v>3</v>
      </c>
      <c r="AF269">
        <v>3</v>
      </c>
      <c r="AG269">
        <v>1</v>
      </c>
      <c r="AH269">
        <v>3</v>
      </c>
      <c r="AI269">
        <v>3</v>
      </c>
      <c r="AJ269">
        <v>3</v>
      </c>
      <c r="AK269">
        <v>3</v>
      </c>
      <c r="AL269">
        <v>3</v>
      </c>
      <c r="AM269">
        <v>3</v>
      </c>
      <c r="AN269">
        <v>3</v>
      </c>
      <c r="AO269">
        <v>3</v>
      </c>
      <c r="AP269">
        <v>3</v>
      </c>
      <c r="AQ269">
        <v>3</v>
      </c>
      <c r="AR269">
        <v>3</v>
      </c>
      <c r="AS269">
        <v>3</v>
      </c>
      <c r="AT269">
        <v>3</v>
      </c>
      <c r="AU269">
        <v>3</v>
      </c>
      <c r="AV269">
        <v>3</v>
      </c>
      <c r="AW269">
        <v>3</v>
      </c>
      <c r="AX269">
        <v>3</v>
      </c>
      <c r="AY269">
        <v>3</v>
      </c>
      <c r="AZ269">
        <v>3</v>
      </c>
      <c r="BA269">
        <v>3</v>
      </c>
      <c r="BB269">
        <v>1</v>
      </c>
      <c r="BC269">
        <v>1</v>
      </c>
      <c r="BD269">
        <v>3</v>
      </c>
      <c r="BE269" t="s">
        <v>1606</v>
      </c>
    </row>
    <row r="270" spans="1:57" x14ac:dyDescent="0.3">
      <c r="A270" t="s">
        <v>1610</v>
      </c>
      <c r="B270" t="s">
        <v>1611</v>
      </c>
      <c r="C270" t="s">
        <v>1612</v>
      </c>
      <c r="D270" t="s">
        <v>1613</v>
      </c>
      <c r="E270" t="s">
        <v>1614</v>
      </c>
      <c r="F270" t="s">
        <v>168</v>
      </c>
      <c r="G270" t="s">
        <v>144</v>
      </c>
      <c r="H270" t="s">
        <v>145</v>
      </c>
      <c r="I270" t="s">
        <v>208</v>
      </c>
      <c r="J270" t="s">
        <v>128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3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3</v>
      </c>
      <c r="AF270">
        <v>3</v>
      </c>
      <c r="AG270">
        <v>3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3</v>
      </c>
      <c r="AN270">
        <v>3</v>
      </c>
      <c r="AO270">
        <v>3</v>
      </c>
      <c r="AP270">
        <v>3</v>
      </c>
      <c r="AQ270">
        <v>3</v>
      </c>
      <c r="AR270">
        <v>3</v>
      </c>
      <c r="AS270">
        <v>3</v>
      </c>
      <c r="AT270">
        <v>3</v>
      </c>
      <c r="AU270">
        <v>3</v>
      </c>
      <c r="AV270">
        <v>3</v>
      </c>
      <c r="AW270">
        <v>3</v>
      </c>
      <c r="AX270">
        <v>3</v>
      </c>
      <c r="AY270">
        <v>3</v>
      </c>
      <c r="AZ270">
        <v>3</v>
      </c>
      <c r="BA270">
        <v>3</v>
      </c>
      <c r="BB270">
        <v>3</v>
      </c>
      <c r="BC270">
        <v>3</v>
      </c>
      <c r="BD270">
        <v>3</v>
      </c>
      <c r="BE270" t="s">
        <v>1615</v>
      </c>
    </row>
    <row r="271" spans="1:57" x14ac:dyDescent="0.3">
      <c r="A271" t="s">
        <v>1616</v>
      </c>
      <c r="B271" t="s">
        <v>1617</v>
      </c>
      <c r="C271" t="s">
        <v>225</v>
      </c>
      <c r="D271" t="s">
        <v>1618</v>
      </c>
      <c r="E271" t="s">
        <v>1619</v>
      </c>
      <c r="F271" t="s">
        <v>161</v>
      </c>
      <c r="G271" t="s">
        <v>153</v>
      </c>
      <c r="H271" t="s">
        <v>145</v>
      </c>
      <c r="I271" t="s">
        <v>146</v>
      </c>
      <c r="J271" t="s">
        <v>128</v>
      </c>
      <c r="K271">
        <v>1</v>
      </c>
      <c r="L271">
        <v>1</v>
      </c>
      <c r="M271">
        <v>3</v>
      </c>
      <c r="N271">
        <v>3</v>
      </c>
      <c r="O271">
        <v>3</v>
      </c>
      <c r="P271">
        <v>3</v>
      </c>
      <c r="Q271">
        <v>1</v>
      </c>
      <c r="R271">
        <v>3</v>
      </c>
      <c r="S271">
        <v>3</v>
      </c>
      <c r="T271">
        <v>3</v>
      </c>
      <c r="U271">
        <v>3</v>
      </c>
      <c r="V271">
        <v>1</v>
      </c>
      <c r="W271">
        <v>1</v>
      </c>
      <c r="X271">
        <v>3</v>
      </c>
      <c r="Y271">
        <v>3</v>
      </c>
      <c r="Z271">
        <v>3</v>
      </c>
      <c r="AA271">
        <v>1</v>
      </c>
      <c r="AB271">
        <v>3</v>
      </c>
      <c r="AC271">
        <v>3</v>
      </c>
      <c r="AD271">
        <v>3</v>
      </c>
      <c r="AE271">
        <v>3</v>
      </c>
      <c r="AF271">
        <v>3</v>
      </c>
      <c r="AG271">
        <v>3</v>
      </c>
      <c r="AH271">
        <v>1</v>
      </c>
      <c r="AI271">
        <v>4</v>
      </c>
      <c r="AJ271">
        <v>3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>
        <v>3</v>
      </c>
      <c r="AX271">
        <v>3</v>
      </c>
      <c r="AY271">
        <v>3</v>
      </c>
      <c r="AZ271">
        <v>3</v>
      </c>
      <c r="BA271">
        <v>2</v>
      </c>
      <c r="BB271">
        <v>1</v>
      </c>
      <c r="BC271">
        <v>3</v>
      </c>
      <c r="BD271">
        <v>3</v>
      </c>
      <c r="BE271" t="s">
        <v>1620</v>
      </c>
    </row>
    <row r="272" spans="1:57" x14ac:dyDescent="0.3">
      <c r="A272" t="s">
        <v>1621</v>
      </c>
      <c r="B272" t="s">
        <v>1622</v>
      </c>
      <c r="C272" t="s">
        <v>1623</v>
      </c>
      <c r="D272" t="s">
        <v>1624</v>
      </c>
      <c r="E272" t="s">
        <v>1625</v>
      </c>
      <c r="F272" t="s">
        <v>168</v>
      </c>
      <c r="G272" t="s">
        <v>153</v>
      </c>
      <c r="H272" t="s">
        <v>145</v>
      </c>
      <c r="I272" t="s">
        <v>208</v>
      </c>
      <c r="J272" t="s">
        <v>265</v>
      </c>
      <c r="K272">
        <v>1</v>
      </c>
      <c r="L272">
        <v>1</v>
      </c>
      <c r="M272">
        <v>1</v>
      </c>
      <c r="N272">
        <v>2</v>
      </c>
      <c r="O272">
        <v>1</v>
      </c>
      <c r="P272">
        <v>2</v>
      </c>
      <c r="Q272">
        <v>1</v>
      </c>
      <c r="R272">
        <v>2</v>
      </c>
      <c r="S272">
        <v>1</v>
      </c>
      <c r="T272">
        <v>2</v>
      </c>
      <c r="U272">
        <v>1</v>
      </c>
      <c r="V272">
        <v>2</v>
      </c>
      <c r="W272">
        <v>1</v>
      </c>
      <c r="X272">
        <v>2</v>
      </c>
      <c r="Y272">
        <v>1</v>
      </c>
      <c r="Z272">
        <v>2</v>
      </c>
      <c r="AA272">
        <v>1</v>
      </c>
      <c r="AB272">
        <v>2</v>
      </c>
      <c r="AC272">
        <v>1</v>
      </c>
      <c r="AD272">
        <v>2</v>
      </c>
      <c r="AE272">
        <v>1</v>
      </c>
      <c r="AF272">
        <v>2</v>
      </c>
      <c r="AG272">
        <v>2</v>
      </c>
      <c r="AH272">
        <v>2</v>
      </c>
      <c r="AI272">
        <v>1</v>
      </c>
      <c r="AJ272">
        <v>2</v>
      </c>
      <c r="AK272">
        <v>1</v>
      </c>
      <c r="AL272">
        <v>2</v>
      </c>
      <c r="AM272">
        <v>1</v>
      </c>
      <c r="AN272">
        <v>2</v>
      </c>
      <c r="AO272">
        <v>1</v>
      </c>
      <c r="AP272">
        <v>2</v>
      </c>
      <c r="AQ272">
        <v>1</v>
      </c>
      <c r="AR272">
        <v>2</v>
      </c>
      <c r="AS272">
        <v>1</v>
      </c>
      <c r="AT272">
        <v>2</v>
      </c>
      <c r="AU272">
        <v>1</v>
      </c>
      <c r="AV272">
        <v>1</v>
      </c>
      <c r="AW272">
        <v>2</v>
      </c>
      <c r="AX272">
        <v>1</v>
      </c>
      <c r="AY272">
        <v>2</v>
      </c>
      <c r="AZ272">
        <v>1</v>
      </c>
      <c r="BA272">
        <v>2</v>
      </c>
      <c r="BB272">
        <v>1</v>
      </c>
      <c r="BC272">
        <v>2</v>
      </c>
      <c r="BD272">
        <v>1</v>
      </c>
      <c r="BE272" t="s">
        <v>1626</v>
      </c>
    </row>
    <row r="273" spans="1:57" x14ac:dyDescent="0.3">
      <c r="A273" t="s">
        <v>1627</v>
      </c>
      <c r="B273" t="s">
        <v>1628</v>
      </c>
      <c r="C273" t="s">
        <v>1629</v>
      </c>
      <c r="D273" t="s">
        <v>1630</v>
      </c>
      <c r="E273" t="s">
        <v>1631</v>
      </c>
      <c r="F273" t="s">
        <v>168</v>
      </c>
      <c r="G273" t="s">
        <v>153</v>
      </c>
      <c r="H273" t="s">
        <v>145</v>
      </c>
      <c r="I273" t="s">
        <v>127</v>
      </c>
      <c r="J273" t="s">
        <v>209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3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3</v>
      </c>
      <c r="AI273">
        <v>3</v>
      </c>
      <c r="AJ273">
        <v>3</v>
      </c>
      <c r="AK273">
        <v>3</v>
      </c>
      <c r="AL273">
        <v>3</v>
      </c>
      <c r="AM273">
        <v>3</v>
      </c>
      <c r="AN273">
        <v>3</v>
      </c>
      <c r="AO273">
        <v>3</v>
      </c>
      <c r="AP273">
        <v>3</v>
      </c>
      <c r="AQ273">
        <v>3</v>
      </c>
      <c r="AR273">
        <v>3</v>
      </c>
      <c r="AS273">
        <v>3</v>
      </c>
      <c r="AT273">
        <v>3</v>
      </c>
      <c r="AU273">
        <v>3</v>
      </c>
      <c r="AV273">
        <v>3</v>
      </c>
      <c r="AW273">
        <v>3</v>
      </c>
      <c r="AX273">
        <v>3</v>
      </c>
      <c r="AY273">
        <v>3</v>
      </c>
      <c r="AZ273">
        <v>3</v>
      </c>
      <c r="BA273">
        <v>3</v>
      </c>
      <c r="BB273">
        <v>3</v>
      </c>
      <c r="BC273">
        <v>3</v>
      </c>
      <c r="BD273">
        <v>3</v>
      </c>
      <c r="BE273" t="s">
        <v>1632</v>
      </c>
    </row>
    <row r="274" spans="1:57" x14ac:dyDescent="0.3">
      <c r="A274" t="s">
        <v>1633</v>
      </c>
      <c r="B274" t="s">
        <v>1634</v>
      </c>
      <c r="C274" t="s">
        <v>1635</v>
      </c>
      <c r="D274" t="s">
        <v>1636</v>
      </c>
      <c r="E274" t="s">
        <v>1637</v>
      </c>
      <c r="F274" t="s">
        <v>143</v>
      </c>
      <c r="G274" t="s">
        <v>153</v>
      </c>
      <c r="H274" t="s">
        <v>145</v>
      </c>
      <c r="I274" t="s">
        <v>221</v>
      </c>
      <c r="J274" t="s">
        <v>128</v>
      </c>
      <c r="K274">
        <v>1</v>
      </c>
      <c r="L274">
        <v>1</v>
      </c>
      <c r="M274">
        <v>2</v>
      </c>
      <c r="N274">
        <v>3</v>
      </c>
      <c r="O274">
        <v>3</v>
      </c>
      <c r="P274">
        <v>3</v>
      </c>
      <c r="Q274">
        <v>1</v>
      </c>
      <c r="R274">
        <v>2</v>
      </c>
      <c r="S274">
        <v>2</v>
      </c>
      <c r="T274">
        <v>2</v>
      </c>
      <c r="U274">
        <v>1</v>
      </c>
      <c r="V274">
        <v>1</v>
      </c>
      <c r="W274">
        <v>1</v>
      </c>
      <c r="X274">
        <v>3</v>
      </c>
      <c r="Y274">
        <v>3</v>
      </c>
      <c r="Z274">
        <v>3</v>
      </c>
      <c r="AA274">
        <v>1</v>
      </c>
      <c r="AB274">
        <v>3</v>
      </c>
      <c r="AC274">
        <v>3</v>
      </c>
      <c r="AD274">
        <v>3</v>
      </c>
      <c r="AE274">
        <v>2</v>
      </c>
      <c r="AF274">
        <v>3</v>
      </c>
      <c r="AG274">
        <v>3</v>
      </c>
      <c r="AH274">
        <v>1</v>
      </c>
      <c r="AI274">
        <v>3</v>
      </c>
      <c r="AJ274">
        <v>3</v>
      </c>
      <c r="AK274">
        <v>3</v>
      </c>
      <c r="AL274">
        <v>3</v>
      </c>
      <c r="AM274">
        <v>3</v>
      </c>
      <c r="AN274">
        <v>3</v>
      </c>
      <c r="AO274">
        <v>3</v>
      </c>
      <c r="AP274">
        <v>2</v>
      </c>
      <c r="AQ274">
        <v>2</v>
      </c>
      <c r="AR274">
        <v>2</v>
      </c>
      <c r="AS274">
        <v>3</v>
      </c>
      <c r="AT274">
        <v>3</v>
      </c>
      <c r="AU274">
        <v>3</v>
      </c>
      <c r="AV274">
        <v>3</v>
      </c>
      <c r="AW274">
        <v>3</v>
      </c>
      <c r="AX274">
        <v>4</v>
      </c>
      <c r="AY274">
        <v>3</v>
      </c>
      <c r="AZ274">
        <v>3</v>
      </c>
      <c r="BA274">
        <v>3</v>
      </c>
      <c r="BB274">
        <v>3</v>
      </c>
      <c r="BC274">
        <v>3</v>
      </c>
      <c r="BD274">
        <v>2</v>
      </c>
      <c r="BE274" t="s">
        <v>1638</v>
      </c>
    </row>
    <row r="275" spans="1:57" x14ac:dyDescent="0.3">
      <c r="A275" t="s">
        <v>1639</v>
      </c>
      <c r="B275" t="s">
        <v>1640</v>
      </c>
      <c r="C275" t="s">
        <v>188</v>
      </c>
      <c r="D275" t="s">
        <v>1641</v>
      </c>
      <c r="E275" t="s">
        <v>1642</v>
      </c>
      <c r="F275" t="s">
        <v>199</v>
      </c>
      <c r="G275" t="s">
        <v>153</v>
      </c>
      <c r="H275" t="s">
        <v>145</v>
      </c>
      <c r="I275" t="s">
        <v>146</v>
      </c>
      <c r="J275" t="s">
        <v>128</v>
      </c>
      <c r="K275">
        <v>1</v>
      </c>
      <c r="L275">
        <v>1</v>
      </c>
      <c r="M275">
        <v>3</v>
      </c>
      <c r="N275">
        <v>3</v>
      </c>
      <c r="O275">
        <v>3</v>
      </c>
      <c r="P275">
        <v>3</v>
      </c>
      <c r="Q275">
        <v>1</v>
      </c>
      <c r="R275">
        <v>1</v>
      </c>
      <c r="S275">
        <v>3</v>
      </c>
      <c r="T275">
        <v>3</v>
      </c>
      <c r="U275">
        <v>3</v>
      </c>
      <c r="V275">
        <v>1</v>
      </c>
      <c r="W275">
        <v>1</v>
      </c>
      <c r="X275">
        <v>3</v>
      </c>
      <c r="Y275">
        <v>3</v>
      </c>
      <c r="Z275">
        <v>3</v>
      </c>
      <c r="AA275">
        <v>3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3</v>
      </c>
      <c r="AH275">
        <v>3</v>
      </c>
      <c r="AI275">
        <v>1</v>
      </c>
      <c r="AJ275">
        <v>3</v>
      </c>
      <c r="AK275">
        <v>1</v>
      </c>
      <c r="AL275">
        <v>1</v>
      </c>
      <c r="AM275">
        <v>3</v>
      </c>
      <c r="AN275">
        <v>3</v>
      </c>
      <c r="AO275">
        <v>3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3</v>
      </c>
      <c r="AW275">
        <v>3</v>
      </c>
      <c r="AX275">
        <v>3</v>
      </c>
      <c r="AY275">
        <v>3</v>
      </c>
      <c r="AZ275">
        <v>3</v>
      </c>
      <c r="BA275">
        <v>3</v>
      </c>
      <c r="BB275">
        <v>1</v>
      </c>
      <c r="BC275">
        <v>2</v>
      </c>
      <c r="BD275">
        <v>2</v>
      </c>
      <c r="BE275" t="s">
        <v>1643</v>
      </c>
    </row>
    <row r="276" spans="1:57" x14ac:dyDescent="0.3">
      <c r="A276" t="s">
        <v>1644</v>
      </c>
      <c r="B276" t="s">
        <v>1645</v>
      </c>
      <c r="C276" t="s">
        <v>1646</v>
      </c>
      <c r="D276" t="s">
        <v>1647</v>
      </c>
      <c r="E276" t="s">
        <v>1648</v>
      </c>
      <c r="F276" t="s">
        <v>168</v>
      </c>
      <c r="G276" t="s">
        <v>153</v>
      </c>
      <c r="H276" t="s">
        <v>145</v>
      </c>
      <c r="I276" t="s">
        <v>208</v>
      </c>
      <c r="J276" t="s">
        <v>209</v>
      </c>
      <c r="K276">
        <v>1</v>
      </c>
      <c r="L276">
        <v>1</v>
      </c>
      <c r="M276">
        <v>3</v>
      </c>
      <c r="N276">
        <v>3</v>
      </c>
      <c r="O276">
        <v>1</v>
      </c>
      <c r="P276">
        <v>3</v>
      </c>
      <c r="Q276">
        <v>1</v>
      </c>
      <c r="R276">
        <v>1</v>
      </c>
      <c r="S276">
        <v>3</v>
      </c>
      <c r="T276">
        <v>3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  <c r="AD276">
        <v>3</v>
      </c>
      <c r="AE276">
        <v>3</v>
      </c>
      <c r="AF276">
        <v>3</v>
      </c>
      <c r="AG276">
        <v>3</v>
      </c>
      <c r="AH276">
        <v>3</v>
      </c>
      <c r="AI276">
        <v>3</v>
      </c>
      <c r="AJ276">
        <v>3</v>
      </c>
      <c r="AK276">
        <v>3</v>
      </c>
      <c r="AL276">
        <v>3</v>
      </c>
      <c r="AM276">
        <v>3</v>
      </c>
      <c r="AN276">
        <v>3</v>
      </c>
      <c r="AO276">
        <v>3</v>
      </c>
      <c r="AP276">
        <v>3</v>
      </c>
      <c r="AQ276">
        <v>3</v>
      </c>
      <c r="AR276">
        <v>2</v>
      </c>
      <c r="AS276">
        <v>3</v>
      </c>
      <c r="AT276">
        <v>3</v>
      </c>
      <c r="AU276">
        <v>3</v>
      </c>
      <c r="AV276">
        <v>3</v>
      </c>
      <c r="AW276">
        <v>3</v>
      </c>
      <c r="AX276">
        <v>3</v>
      </c>
      <c r="AY276">
        <v>3</v>
      </c>
      <c r="AZ276">
        <v>3</v>
      </c>
      <c r="BA276">
        <v>3</v>
      </c>
      <c r="BB276">
        <v>3</v>
      </c>
      <c r="BC276">
        <v>3</v>
      </c>
      <c r="BD276">
        <v>3</v>
      </c>
      <c r="BE276" t="s">
        <v>1649</v>
      </c>
    </row>
    <row r="277" spans="1:57" x14ac:dyDescent="0.3">
      <c r="A277" t="s">
        <v>1650</v>
      </c>
      <c r="B277" t="s">
        <v>1651</v>
      </c>
      <c r="C277" t="s">
        <v>937</v>
      </c>
      <c r="D277" t="s">
        <v>1652</v>
      </c>
      <c r="E277" t="s">
        <v>1653</v>
      </c>
      <c r="F277" t="s">
        <v>143</v>
      </c>
      <c r="G277" t="s">
        <v>153</v>
      </c>
      <c r="H277" t="s">
        <v>145</v>
      </c>
      <c r="I277" t="s">
        <v>146</v>
      </c>
      <c r="J277" t="s">
        <v>128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2</v>
      </c>
      <c r="S277">
        <v>3</v>
      </c>
      <c r="T277">
        <v>3</v>
      </c>
      <c r="U277">
        <v>3</v>
      </c>
      <c r="V277">
        <v>1</v>
      </c>
      <c r="W277">
        <v>1</v>
      </c>
      <c r="X277">
        <v>3</v>
      </c>
      <c r="Y277">
        <v>1</v>
      </c>
      <c r="Z277">
        <v>3</v>
      </c>
      <c r="AA277">
        <v>3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3</v>
      </c>
      <c r="AJ277">
        <v>3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1</v>
      </c>
      <c r="AQ277">
        <v>2</v>
      </c>
      <c r="AR277">
        <v>1</v>
      </c>
      <c r="AS277">
        <v>1</v>
      </c>
      <c r="AT277">
        <v>1</v>
      </c>
      <c r="AU277">
        <v>1</v>
      </c>
      <c r="AV277">
        <v>3</v>
      </c>
      <c r="AW277">
        <v>3</v>
      </c>
      <c r="AX277">
        <v>3</v>
      </c>
      <c r="AY277">
        <v>3</v>
      </c>
      <c r="AZ277">
        <v>3</v>
      </c>
      <c r="BA277">
        <v>3</v>
      </c>
      <c r="BB277">
        <v>3</v>
      </c>
      <c r="BC277">
        <v>3</v>
      </c>
      <c r="BD277">
        <v>3</v>
      </c>
      <c r="BE277" t="s">
        <v>1654</v>
      </c>
    </row>
    <row r="278" spans="1:57" x14ac:dyDescent="0.3">
      <c r="A278" t="s">
        <v>1655</v>
      </c>
      <c r="B278" t="s">
        <v>1656</v>
      </c>
      <c r="C278" t="s">
        <v>1657</v>
      </c>
      <c r="D278" t="s">
        <v>1658</v>
      </c>
      <c r="E278" t="s">
        <v>1659</v>
      </c>
      <c r="F278" t="s">
        <v>135</v>
      </c>
      <c r="G278" t="s">
        <v>144</v>
      </c>
      <c r="H278" t="s">
        <v>145</v>
      </c>
      <c r="I278" t="s">
        <v>127</v>
      </c>
      <c r="J278" t="s">
        <v>128</v>
      </c>
      <c r="K278">
        <v>2</v>
      </c>
      <c r="L278">
        <v>1</v>
      </c>
      <c r="M278">
        <v>1</v>
      </c>
      <c r="N278">
        <v>1</v>
      </c>
      <c r="O278">
        <v>1</v>
      </c>
      <c r="P278">
        <v>2</v>
      </c>
      <c r="Q278">
        <v>1</v>
      </c>
      <c r="R278">
        <v>2</v>
      </c>
      <c r="S278">
        <v>1</v>
      </c>
      <c r="T278">
        <v>1</v>
      </c>
      <c r="U278">
        <v>1</v>
      </c>
      <c r="V278">
        <v>2</v>
      </c>
      <c r="W278">
        <v>1</v>
      </c>
      <c r="X278">
        <v>1</v>
      </c>
      <c r="Y278">
        <v>2</v>
      </c>
      <c r="Z278">
        <v>1</v>
      </c>
      <c r="AA278">
        <v>2</v>
      </c>
      <c r="AB278">
        <v>1</v>
      </c>
      <c r="AC278">
        <v>1</v>
      </c>
      <c r="AD278">
        <v>1</v>
      </c>
      <c r="AE278">
        <v>2</v>
      </c>
      <c r="AF278">
        <v>2</v>
      </c>
      <c r="AG278">
        <v>2</v>
      </c>
      <c r="AH278">
        <v>2</v>
      </c>
      <c r="AI278">
        <v>2</v>
      </c>
      <c r="AJ278">
        <v>2</v>
      </c>
      <c r="AK278">
        <v>2</v>
      </c>
      <c r="AL278">
        <v>1</v>
      </c>
      <c r="AM278">
        <v>2</v>
      </c>
      <c r="AN278">
        <v>1</v>
      </c>
      <c r="AO278">
        <v>2</v>
      </c>
      <c r="AP278">
        <v>2</v>
      </c>
      <c r="AQ278">
        <v>1</v>
      </c>
      <c r="AR278">
        <v>2</v>
      </c>
      <c r="AS278">
        <v>2</v>
      </c>
      <c r="AT278">
        <v>2</v>
      </c>
      <c r="AU278">
        <v>2</v>
      </c>
      <c r="AV278">
        <v>2</v>
      </c>
      <c r="AW278">
        <v>2</v>
      </c>
      <c r="AX278">
        <v>1</v>
      </c>
      <c r="AY278">
        <v>2</v>
      </c>
      <c r="AZ278">
        <v>2</v>
      </c>
      <c r="BA278">
        <v>2</v>
      </c>
      <c r="BB278">
        <v>2</v>
      </c>
      <c r="BC278">
        <v>2</v>
      </c>
      <c r="BD278">
        <v>2</v>
      </c>
      <c r="BE278" t="s">
        <v>1660</v>
      </c>
    </row>
    <row r="279" spans="1:57" x14ac:dyDescent="0.3">
      <c r="A279" t="s">
        <v>1661</v>
      </c>
      <c r="B279" t="s">
        <v>1662</v>
      </c>
      <c r="C279" t="s">
        <v>188</v>
      </c>
      <c r="D279" t="s">
        <v>1663</v>
      </c>
      <c r="E279" t="s">
        <v>1664</v>
      </c>
      <c r="F279" t="s">
        <v>161</v>
      </c>
      <c r="G279" t="s">
        <v>153</v>
      </c>
      <c r="H279" t="s">
        <v>145</v>
      </c>
      <c r="I279" t="s">
        <v>146</v>
      </c>
      <c r="J279" t="s">
        <v>128</v>
      </c>
      <c r="K279">
        <v>1</v>
      </c>
      <c r="L279">
        <v>1</v>
      </c>
      <c r="M279">
        <v>3</v>
      </c>
      <c r="N279">
        <v>4</v>
      </c>
      <c r="O279">
        <v>3</v>
      </c>
      <c r="P279">
        <v>3</v>
      </c>
      <c r="Q279">
        <v>1</v>
      </c>
      <c r="R279">
        <v>1</v>
      </c>
      <c r="S279">
        <v>3</v>
      </c>
      <c r="T279">
        <v>3</v>
      </c>
      <c r="U279">
        <v>3</v>
      </c>
      <c r="V279">
        <v>1</v>
      </c>
      <c r="W279">
        <v>1</v>
      </c>
      <c r="X279">
        <v>3</v>
      </c>
      <c r="Y279">
        <v>1</v>
      </c>
      <c r="Z279">
        <v>3</v>
      </c>
      <c r="AA279">
        <v>1</v>
      </c>
      <c r="AB279">
        <v>1</v>
      </c>
      <c r="AC279">
        <v>1</v>
      </c>
      <c r="AD279">
        <v>3</v>
      </c>
      <c r="AE279">
        <v>3</v>
      </c>
      <c r="AF279">
        <v>3</v>
      </c>
      <c r="AG279">
        <v>3</v>
      </c>
      <c r="AH279">
        <v>3</v>
      </c>
      <c r="AI279">
        <v>3</v>
      </c>
      <c r="AJ279">
        <v>1</v>
      </c>
      <c r="AK279">
        <v>3</v>
      </c>
      <c r="AL279">
        <v>3</v>
      </c>
      <c r="AM279">
        <v>3</v>
      </c>
      <c r="AN279">
        <v>3</v>
      </c>
      <c r="AO279">
        <v>3</v>
      </c>
      <c r="AP279">
        <v>3</v>
      </c>
      <c r="AQ279">
        <v>2</v>
      </c>
      <c r="AR279">
        <v>1</v>
      </c>
      <c r="AS279">
        <v>1</v>
      </c>
      <c r="AT279">
        <v>1</v>
      </c>
      <c r="AU279">
        <v>1</v>
      </c>
      <c r="AV279">
        <v>3</v>
      </c>
      <c r="AW279">
        <v>3</v>
      </c>
      <c r="AX279">
        <v>3</v>
      </c>
      <c r="AY279">
        <v>3</v>
      </c>
      <c r="AZ279">
        <v>1</v>
      </c>
      <c r="BA279">
        <v>3</v>
      </c>
      <c r="BB279">
        <v>1</v>
      </c>
      <c r="BC279">
        <v>3</v>
      </c>
      <c r="BD279">
        <v>3</v>
      </c>
      <c r="BE279" t="s">
        <v>1665</v>
      </c>
    </row>
    <row r="280" spans="1:57" x14ac:dyDescent="0.3">
      <c r="A280" t="s">
        <v>1666</v>
      </c>
      <c r="B280" t="s">
        <v>1667</v>
      </c>
      <c r="C280" t="s">
        <v>1668</v>
      </c>
      <c r="D280" t="s">
        <v>1669</v>
      </c>
      <c r="E280" t="s">
        <v>1670</v>
      </c>
      <c r="F280" t="s">
        <v>242</v>
      </c>
      <c r="G280" t="s">
        <v>153</v>
      </c>
      <c r="H280" t="s">
        <v>192</v>
      </c>
      <c r="I280" t="s">
        <v>221</v>
      </c>
      <c r="J280" t="s">
        <v>209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2</v>
      </c>
      <c r="Q280">
        <v>1</v>
      </c>
      <c r="R280">
        <v>3</v>
      </c>
      <c r="S280">
        <v>2</v>
      </c>
      <c r="T280">
        <v>1</v>
      </c>
      <c r="U280">
        <v>1</v>
      </c>
      <c r="V280">
        <v>1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2</v>
      </c>
      <c r="AC280">
        <v>2</v>
      </c>
      <c r="AD280">
        <v>2</v>
      </c>
      <c r="AE280">
        <v>3</v>
      </c>
      <c r="AF280">
        <v>3</v>
      </c>
      <c r="AG280">
        <v>4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1</v>
      </c>
      <c r="AR280">
        <v>1</v>
      </c>
      <c r="AS280">
        <v>1</v>
      </c>
      <c r="AT280">
        <v>1</v>
      </c>
      <c r="AU280">
        <v>2</v>
      </c>
      <c r="AV280">
        <v>1</v>
      </c>
      <c r="AW280">
        <v>1</v>
      </c>
      <c r="AX280">
        <v>1</v>
      </c>
      <c r="AY280">
        <v>3</v>
      </c>
      <c r="AZ280">
        <v>3</v>
      </c>
      <c r="BA280">
        <v>1</v>
      </c>
      <c r="BB280">
        <v>1</v>
      </c>
      <c r="BC280">
        <v>1</v>
      </c>
      <c r="BD280">
        <v>3</v>
      </c>
      <c r="BE280" t="s">
        <v>1671</v>
      </c>
    </row>
    <row r="281" spans="1:57" x14ac:dyDescent="0.3">
      <c r="A281" t="s">
        <v>1672</v>
      </c>
      <c r="B281" t="s">
        <v>1673</v>
      </c>
      <c r="C281" t="s">
        <v>1597</v>
      </c>
      <c r="D281" t="s">
        <v>1674</v>
      </c>
      <c r="E281" t="s">
        <v>1675</v>
      </c>
      <c r="F281" t="s">
        <v>403</v>
      </c>
      <c r="G281" t="s">
        <v>153</v>
      </c>
      <c r="H281" t="s">
        <v>145</v>
      </c>
      <c r="I281" t="s">
        <v>235</v>
      </c>
      <c r="J281" t="s">
        <v>128</v>
      </c>
      <c r="K281">
        <v>1</v>
      </c>
      <c r="L281">
        <v>4</v>
      </c>
      <c r="M281">
        <v>4</v>
      </c>
      <c r="N281">
        <v>1</v>
      </c>
      <c r="O281">
        <v>4</v>
      </c>
      <c r="P281">
        <v>4</v>
      </c>
      <c r="Q281">
        <v>1</v>
      </c>
      <c r="R281">
        <v>1</v>
      </c>
      <c r="S281">
        <v>4</v>
      </c>
      <c r="T281">
        <v>1</v>
      </c>
      <c r="U281">
        <v>1</v>
      </c>
      <c r="V281">
        <v>1</v>
      </c>
      <c r="W281">
        <v>1</v>
      </c>
      <c r="X281">
        <v>4</v>
      </c>
      <c r="Y281">
        <v>4</v>
      </c>
      <c r="Z281">
        <v>4</v>
      </c>
      <c r="AA281">
        <v>4</v>
      </c>
      <c r="AB281">
        <v>1</v>
      </c>
      <c r="AC281">
        <v>4</v>
      </c>
      <c r="AD281">
        <v>1</v>
      </c>
      <c r="AE281">
        <v>4</v>
      </c>
      <c r="AF281">
        <v>1</v>
      </c>
      <c r="AG281">
        <v>4</v>
      </c>
      <c r="AH281">
        <v>4</v>
      </c>
      <c r="AI281">
        <v>4</v>
      </c>
      <c r="AJ281">
        <v>4</v>
      </c>
      <c r="AK281">
        <v>4</v>
      </c>
      <c r="AL281">
        <v>4</v>
      </c>
      <c r="AM281">
        <v>4</v>
      </c>
      <c r="AN281">
        <v>4</v>
      </c>
      <c r="AO281">
        <v>4</v>
      </c>
      <c r="AP281">
        <v>1</v>
      </c>
      <c r="AQ281">
        <v>1</v>
      </c>
      <c r="AR281">
        <v>1</v>
      </c>
      <c r="AS281">
        <v>4</v>
      </c>
      <c r="AT281">
        <v>4</v>
      </c>
      <c r="AU281">
        <v>1</v>
      </c>
      <c r="AV281">
        <v>4</v>
      </c>
      <c r="AW281">
        <v>4</v>
      </c>
      <c r="AX281">
        <v>4</v>
      </c>
      <c r="AY281">
        <v>4</v>
      </c>
      <c r="AZ281">
        <v>4</v>
      </c>
      <c r="BA281">
        <v>4</v>
      </c>
      <c r="BB281">
        <v>4</v>
      </c>
      <c r="BC281">
        <v>4</v>
      </c>
      <c r="BD281">
        <v>4</v>
      </c>
      <c r="BE281" t="s">
        <v>1676</v>
      </c>
    </row>
    <row r="282" spans="1:57" x14ac:dyDescent="0.3">
      <c r="A282" t="s">
        <v>1677</v>
      </c>
      <c r="B282" t="s">
        <v>1678</v>
      </c>
      <c r="C282" t="s">
        <v>225</v>
      </c>
      <c r="D282" t="s">
        <v>1679</v>
      </c>
      <c r="E282" t="s">
        <v>1680</v>
      </c>
      <c r="F282" t="s">
        <v>161</v>
      </c>
      <c r="G282" t="s">
        <v>153</v>
      </c>
      <c r="H282" t="s">
        <v>192</v>
      </c>
      <c r="I282" t="s">
        <v>146</v>
      </c>
      <c r="J282" t="s">
        <v>128</v>
      </c>
      <c r="K282">
        <v>1</v>
      </c>
      <c r="L282">
        <v>3</v>
      </c>
      <c r="M282">
        <v>3</v>
      </c>
      <c r="N282">
        <v>3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3</v>
      </c>
      <c r="U282">
        <v>3</v>
      </c>
      <c r="V282">
        <v>1</v>
      </c>
      <c r="W282">
        <v>1</v>
      </c>
      <c r="X282">
        <v>1</v>
      </c>
      <c r="Y282">
        <v>1</v>
      </c>
      <c r="Z282">
        <v>3</v>
      </c>
      <c r="AA282">
        <v>3</v>
      </c>
      <c r="AB282">
        <v>3</v>
      </c>
      <c r="AC282">
        <v>1</v>
      </c>
      <c r="AD282">
        <v>1</v>
      </c>
      <c r="AE282">
        <v>1</v>
      </c>
      <c r="AF282">
        <v>2</v>
      </c>
      <c r="AG282">
        <v>3</v>
      </c>
      <c r="AH282">
        <v>3</v>
      </c>
      <c r="AI282">
        <v>3</v>
      </c>
      <c r="AJ282">
        <v>3</v>
      </c>
      <c r="AK282">
        <v>4</v>
      </c>
      <c r="AL282">
        <v>3</v>
      </c>
      <c r="AM282">
        <v>3</v>
      </c>
      <c r="AN282">
        <v>3</v>
      </c>
      <c r="AO282">
        <v>2</v>
      </c>
      <c r="AP282">
        <v>1</v>
      </c>
      <c r="AQ282">
        <v>3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3</v>
      </c>
      <c r="AZ282">
        <v>3</v>
      </c>
      <c r="BA282">
        <v>2</v>
      </c>
      <c r="BB282">
        <v>2</v>
      </c>
      <c r="BC282">
        <v>3</v>
      </c>
      <c r="BD282">
        <v>3</v>
      </c>
      <c r="BE282" t="s">
        <v>1681</v>
      </c>
    </row>
    <row r="283" spans="1:57" x14ac:dyDescent="0.3">
      <c r="A283" t="s">
        <v>1682</v>
      </c>
      <c r="B283" t="s">
        <v>1683</v>
      </c>
      <c r="C283" t="s">
        <v>225</v>
      </c>
      <c r="D283" t="s">
        <v>1684</v>
      </c>
      <c r="E283" t="s">
        <v>1685</v>
      </c>
      <c r="F283" t="s">
        <v>199</v>
      </c>
      <c r="G283" t="s">
        <v>153</v>
      </c>
      <c r="H283" t="s">
        <v>207</v>
      </c>
      <c r="I283" t="s">
        <v>146</v>
      </c>
      <c r="J283" t="s">
        <v>209</v>
      </c>
      <c r="K283">
        <v>1</v>
      </c>
      <c r="L283">
        <v>3</v>
      </c>
      <c r="M283">
        <v>3</v>
      </c>
      <c r="N283">
        <v>3</v>
      </c>
      <c r="O283">
        <v>3</v>
      </c>
      <c r="P283">
        <v>2</v>
      </c>
      <c r="Q283">
        <v>3</v>
      </c>
      <c r="R283">
        <v>1</v>
      </c>
      <c r="S283">
        <v>2</v>
      </c>
      <c r="T283">
        <v>2</v>
      </c>
      <c r="U283">
        <v>3</v>
      </c>
      <c r="V283">
        <v>1</v>
      </c>
      <c r="W283">
        <v>1</v>
      </c>
      <c r="X283">
        <v>3</v>
      </c>
      <c r="Y283">
        <v>1</v>
      </c>
      <c r="Z283">
        <v>3</v>
      </c>
      <c r="AA283">
        <v>1</v>
      </c>
      <c r="AB283">
        <v>1</v>
      </c>
      <c r="AC283">
        <v>1</v>
      </c>
      <c r="AD283">
        <v>3</v>
      </c>
      <c r="AE283">
        <v>3</v>
      </c>
      <c r="AF283">
        <v>3</v>
      </c>
      <c r="AG283">
        <v>3</v>
      </c>
      <c r="AH283">
        <v>3</v>
      </c>
      <c r="AI283">
        <v>3</v>
      </c>
      <c r="AJ283">
        <v>3</v>
      </c>
      <c r="AK283">
        <v>3</v>
      </c>
      <c r="AL283">
        <v>3</v>
      </c>
      <c r="AM283">
        <v>3</v>
      </c>
      <c r="AN283">
        <v>3</v>
      </c>
      <c r="AO283">
        <v>3</v>
      </c>
      <c r="AP283">
        <v>2</v>
      </c>
      <c r="AQ283">
        <v>3</v>
      </c>
      <c r="AR283">
        <v>3</v>
      </c>
      <c r="AS283">
        <v>3</v>
      </c>
      <c r="AT283">
        <v>3</v>
      </c>
      <c r="AU283">
        <v>1</v>
      </c>
      <c r="AV283">
        <v>3</v>
      </c>
      <c r="AW283">
        <v>3</v>
      </c>
      <c r="AX283">
        <v>1</v>
      </c>
      <c r="AY283">
        <v>3</v>
      </c>
      <c r="AZ283">
        <v>3</v>
      </c>
      <c r="BA283">
        <v>1</v>
      </c>
      <c r="BB283">
        <v>1</v>
      </c>
      <c r="BC283">
        <v>1</v>
      </c>
      <c r="BD283">
        <v>1</v>
      </c>
      <c r="BE283" t="s">
        <v>1686</v>
      </c>
    </row>
    <row r="284" spans="1:57" x14ac:dyDescent="0.3">
      <c r="A284" t="s">
        <v>1687</v>
      </c>
      <c r="B284" t="s">
        <v>1688</v>
      </c>
      <c r="C284" t="s">
        <v>225</v>
      </c>
      <c r="D284" t="s">
        <v>1689</v>
      </c>
      <c r="E284" t="s">
        <v>1690</v>
      </c>
      <c r="F284" t="s">
        <v>206</v>
      </c>
      <c r="G284" t="s">
        <v>153</v>
      </c>
      <c r="H284" t="s">
        <v>126</v>
      </c>
      <c r="I284" t="s">
        <v>146</v>
      </c>
      <c r="J284" t="s">
        <v>265</v>
      </c>
      <c r="K284">
        <v>1</v>
      </c>
      <c r="L284">
        <v>1</v>
      </c>
      <c r="M284">
        <v>1</v>
      </c>
      <c r="N284">
        <v>1</v>
      </c>
      <c r="O284">
        <v>4</v>
      </c>
      <c r="P284">
        <v>4</v>
      </c>
      <c r="Q284">
        <v>4</v>
      </c>
      <c r="R284">
        <v>1</v>
      </c>
      <c r="S284">
        <v>4</v>
      </c>
      <c r="T284">
        <v>1</v>
      </c>
      <c r="U284">
        <v>3</v>
      </c>
      <c r="V284">
        <v>1</v>
      </c>
      <c r="W284">
        <v>1</v>
      </c>
      <c r="X284">
        <v>3</v>
      </c>
      <c r="Y284">
        <v>1</v>
      </c>
      <c r="Z284">
        <v>4</v>
      </c>
      <c r="AA284">
        <v>3</v>
      </c>
      <c r="AB284">
        <v>4</v>
      </c>
      <c r="AC284">
        <v>2</v>
      </c>
      <c r="AD284">
        <v>4</v>
      </c>
      <c r="AE284">
        <v>1</v>
      </c>
      <c r="AF284">
        <v>1</v>
      </c>
      <c r="AG284">
        <v>4</v>
      </c>
      <c r="AH284">
        <v>3</v>
      </c>
      <c r="AI284">
        <v>3</v>
      </c>
      <c r="AJ284">
        <v>3</v>
      </c>
      <c r="AK284">
        <v>4</v>
      </c>
      <c r="AL284">
        <v>4</v>
      </c>
      <c r="AM284">
        <v>3</v>
      </c>
      <c r="AN284">
        <v>3</v>
      </c>
      <c r="AO284">
        <v>4</v>
      </c>
      <c r="AP284">
        <v>1</v>
      </c>
      <c r="AQ284">
        <v>3</v>
      </c>
      <c r="AR284">
        <v>3</v>
      </c>
      <c r="AS284">
        <v>3</v>
      </c>
      <c r="AT284">
        <v>1</v>
      </c>
      <c r="AU284">
        <v>4</v>
      </c>
      <c r="AV284">
        <v>4</v>
      </c>
      <c r="AW284">
        <v>4</v>
      </c>
      <c r="AX284">
        <v>4</v>
      </c>
      <c r="AY284">
        <v>3</v>
      </c>
      <c r="AZ284">
        <v>3</v>
      </c>
      <c r="BA284">
        <v>3</v>
      </c>
      <c r="BB284">
        <v>1</v>
      </c>
      <c r="BC284">
        <v>3</v>
      </c>
      <c r="BD284">
        <v>3</v>
      </c>
      <c r="BE284" t="s">
        <v>1691</v>
      </c>
    </row>
    <row r="285" spans="1:57" x14ac:dyDescent="0.3">
      <c r="A285" t="s">
        <v>1692</v>
      </c>
      <c r="B285" t="s">
        <v>1693</v>
      </c>
      <c r="C285" t="s">
        <v>225</v>
      </c>
      <c r="D285" t="s">
        <v>1694</v>
      </c>
      <c r="E285" t="s">
        <v>1695</v>
      </c>
      <c r="F285" t="s">
        <v>206</v>
      </c>
      <c r="G285" t="s">
        <v>153</v>
      </c>
      <c r="H285" t="s">
        <v>711</v>
      </c>
      <c r="I285" t="s">
        <v>146</v>
      </c>
      <c r="J285" t="s">
        <v>128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4</v>
      </c>
      <c r="T285">
        <v>1</v>
      </c>
      <c r="U285">
        <v>4</v>
      </c>
      <c r="V285">
        <v>1</v>
      </c>
      <c r="W285">
        <v>1</v>
      </c>
      <c r="X285">
        <v>1</v>
      </c>
      <c r="Y285">
        <v>4</v>
      </c>
      <c r="Z285">
        <v>4</v>
      </c>
      <c r="AA285">
        <v>1</v>
      </c>
      <c r="AB285">
        <v>3</v>
      </c>
      <c r="AC285">
        <v>3</v>
      </c>
      <c r="AD285">
        <v>1</v>
      </c>
      <c r="AE285">
        <v>1</v>
      </c>
      <c r="AF285">
        <v>2</v>
      </c>
      <c r="AG285">
        <v>3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4</v>
      </c>
      <c r="AN285">
        <v>4</v>
      </c>
      <c r="AO285">
        <v>4</v>
      </c>
      <c r="AP285">
        <v>3</v>
      </c>
      <c r="AQ285">
        <v>1</v>
      </c>
      <c r="AR285">
        <v>3</v>
      </c>
      <c r="AS285">
        <v>3</v>
      </c>
      <c r="AT285">
        <v>4</v>
      </c>
      <c r="AU285">
        <v>2</v>
      </c>
      <c r="AV285">
        <v>3</v>
      </c>
      <c r="AW285">
        <v>3</v>
      </c>
      <c r="AX285">
        <v>4</v>
      </c>
      <c r="AY285">
        <v>4</v>
      </c>
      <c r="AZ285">
        <v>4</v>
      </c>
      <c r="BA285">
        <v>4</v>
      </c>
      <c r="BB285">
        <v>4</v>
      </c>
      <c r="BC285">
        <v>4</v>
      </c>
      <c r="BD285">
        <v>4</v>
      </c>
      <c r="BE285" t="s">
        <v>1696</v>
      </c>
    </row>
    <row r="286" spans="1:57" x14ac:dyDescent="0.3">
      <c r="A286" t="s">
        <v>1697</v>
      </c>
      <c r="B286" t="s">
        <v>1698</v>
      </c>
      <c r="C286" t="s">
        <v>1331</v>
      </c>
      <c r="D286" t="s">
        <v>1699</v>
      </c>
      <c r="E286" t="s">
        <v>1700</v>
      </c>
      <c r="F286" t="s">
        <v>199</v>
      </c>
      <c r="G286" t="s">
        <v>153</v>
      </c>
      <c r="H286" t="s">
        <v>1373</v>
      </c>
      <c r="I286" t="s">
        <v>146</v>
      </c>
      <c r="J286" t="s">
        <v>128</v>
      </c>
      <c r="K286">
        <v>1</v>
      </c>
      <c r="L286">
        <v>1</v>
      </c>
      <c r="M286">
        <v>1</v>
      </c>
      <c r="N286">
        <v>1</v>
      </c>
      <c r="O286">
        <v>3</v>
      </c>
      <c r="P286">
        <v>4</v>
      </c>
      <c r="Q286">
        <v>1</v>
      </c>
      <c r="R286">
        <v>1</v>
      </c>
      <c r="S286">
        <v>3</v>
      </c>
      <c r="T286">
        <v>4</v>
      </c>
      <c r="U286">
        <v>4</v>
      </c>
      <c r="V286">
        <v>1</v>
      </c>
      <c r="W286">
        <v>1</v>
      </c>
      <c r="X286">
        <v>4</v>
      </c>
      <c r="Y286">
        <v>4</v>
      </c>
      <c r="Z286">
        <v>1</v>
      </c>
      <c r="AA286">
        <v>1</v>
      </c>
      <c r="AB286">
        <v>4</v>
      </c>
      <c r="AC286">
        <v>1</v>
      </c>
      <c r="AD286">
        <v>1</v>
      </c>
      <c r="AE286">
        <v>4</v>
      </c>
      <c r="AF286">
        <v>1</v>
      </c>
      <c r="AG286">
        <v>4</v>
      </c>
      <c r="AH286">
        <v>3</v>
      </c>
      <c r="AI286">
        <v>4</v>
      </c>
      <c r="AJ286">
        <v>4</v>
      </c>
      <c r="AK286">
        <v>4</v>
      </c>
      <c r="AL286">
        <v>4</v>
      </c>
      <c r="AM286">
        <v>4</v>
      </c>
      <c r="AN286">
        <v>3</v>
      </c>
      <c r="AO286">
        <v>4</v>
      </c>
      <c r="AP286">
        <v>4</v>
      </c>
      <c r="AQ286">
        <v>4</v>
      </c>
      <c r="AR286">
        <v>1</v>
      </c>
      <c r="AS286">
        <v>1</v>
      </c>
      <c r="AT286">
        <v>1</v>
      </c>
      <c r="AU286">
        <v>1</v>
      </c>
      <c r="AV286">
        <v>3</v>
      </c>
      <c r="AW286">
        <v>3</v>
      </c>
      <c r="AX286">
        <v>3</v>
      </c>
      <c r="AY286">
        <v>4</v>
      </c>
      <c r="AZ286">
        <v>4</v>
      </c>
      <c r="BA286">
        <v>4</v>
      </c>
      <c r="BB286">
        <v>1</v>
      </c>
      <c r="BC286">
        <v>4</v>
      </c>
      <c r="BD286">
        <v>4</v>
      </c>
      <c r="BE286" t="s">
        <v>1701</v>
      </c>
    </row>
    <row r="287" spans="1:57" x14ac:dyDescent="0.3">
      <c r="A287" t="s">
        <v>1702</v>
      </c>
      <c r="B287" t="s">
        <v>1703</v>
      </c>
      <c r="C287" t="s">
        <v>225</v>
      </c>
      <c r="D287" t="s">
        <v>1704</v>
      </c>
      <c r="E287" t="s">
        <v>1705</v>
      </c>
      <c r="F287" t="s">
        <v>242</v>
      </c>
      <c r="G287" t="s">
        <v>153</v>
      </c>
      <c r="H287" t="s">
        <v>126</v>
      </c>
      <c r="I287" t="s">
        <v>146</v>
      </c>
      <c r="J287" t="s">
        <v>128</v>
      </c>
      <c r="K287">
        <v>4</v>
      </c>
      <c r="L287">
        <v>4</v>
      </c>
      <c r="M287">
        <v>4</v>
      </c>
      <c r="N287">
        <v>4</v>
      </c>
      <c r="O287">
        <v>4</v>
      </c>
      <c r="P287">
        <v>4</v>
      </c>
      <c r="Q287">
        <v>4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1</v>
      </c>
      <c r="X287">
        <v>4</v>
      </c>
      <c r="Y287">
        <v>1</v>
      </c>
      <c r="Z287">
        <v>1</v>
      </c>
      <c r="AA287">
        <v>1</v>
      </c>
      <c r="AB287">
        <v>1</v>
      </c>
      <c r="AC287">
        <v>4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4</v>
      </c>
      <c r="AJ287">
        <v>3</v>
      </c>
      <c r="AK287">
        <v>4</v>
      </c>
      <c r="AL287">
        <v>1</v>
      </c>
      <c r="AM287">
        <v>1</v>
      </c>
      <c r="AN287">
        <v>4</v>
      </c>
      <c r="AO287">
        <v>4</v>
      </c>
      <c r="AP287">
        <v>4</v>
      </c>
      <c r="AQ287">
        <v>4</v>
      </c>
      <c r="AR287">
        <v>4</v>
      </c>
      <c r="AS287">
        <v>4</v>
      </c>
      <c r="AT287">
        <v>4</v>
      </c>
      <c r="AU287">
        <v>4</v>
      </c>
      <c r="AV287">
        <v>3</v>
      </c>
      <c r="AW287">
        <v>3</v>
      </c>
      <c r="AX287">
        <v>4</v>
      </c>
      <c r="AY287">
        <v>4</v>
      </c>
      <c r="AZ287">
        <v>4</v>
      </c>
      <c r="BA287">
        <v>4</v>
      </c>
      <c r="BB287">
        <v>4</v>
      </c>
      <c r="BC287">
        <v>4</v>
      </c>
      <c r="BD287">
        <v>4</v>
      </c>
      <c r="BE287" t="s">
        <v>1706</v>
      </c>
    </row>
    <row r="288" spans="1:57" x14ac:dyDescent="0.3">
      <c r="A288" t="s">
        <v>1707</v>
      </c>
      <c r="B288" t="s">
        <v>1708</v>
      </c>
      <c r="C288" t="s">
        <v>225</v>
      </c>
      <c r="D288" t="s">
        <v>1709</v>
      </c>
      <c r="E288" t="s">
        <v>1710</v>
      </c>
      <c r="F288" t="s">
        <v>199</v>
      </c>
      <c r="G288" t="s">
        <v>153</v>
      </c>
      <c r="H288" t="s">
        <v>272</v>
      </c>
      <c r="I288" t="s">
        <v>146</v>
      </c>
      <c r="J288" t="s">
        <v>128</v>
      </c>
      <c r="K288">
        <v>1</v>
      </c>
      <c r="L288">
        <v>1</v>
      </c>
      <c r="M288">
        <v>1</v>
      </c>
      <c r="N288">
        <v>1</v>
      </c>
      <c r="O288">
        <v>4</v>
      </c>
      <c r="P288">
        <v>1</v>
      </c>
      <c r="Q288">
        <v>1</v>
      </c>
      <c r="R288">
        <v>1</v>
      </c>
      <c r="S288">
        <v>4</v>
      </c>
      <c r="T288">
        <v>4</v>
      </c>
      <c r="U288">
        <v>4</v>
      </c>
      <c r="V288">
        <v>1</v>
      </c>
      <c r="W288">
        <v>1</v>
      </c>
      <c r="X288">
        <v>4</v>
      </c>
      <c r="Y288">
        <v>1</v>
      </c>
      <c r="Z288">
        <v>4</v>
      </c>
      <c r="AA288">
        <v>4</v>
      </c>
      <c r="AB288">
        <v>4</v>
      </c>
      <c r="AC288">
        <v>1</v>
      </c>
      <c r="AD288">
        <v>1</v>
      </c>
      <c r="AE288">
        <v>4</v>
      </c>
      <c r="AF288">
        <v>1</v>
      </c>
      <c r="AG288">
        <v>2</v>
      </c>
      <c r="AH288">
        <v>2</v>
      </c>
      <c r="AI288">
        <v>4</v>
      </c>
      <c r="AJ288">
        <v>4</v>
      </c>
      <c r="AK288">
        <v>2</v>
      </c>
      <c r="AL288">
        <v>2</v>
      </c>
      <c r="AM288">
        <v>4</v>
      </c>
      <c r="AN288">
        <v>2</v>
      </c>
      <c r="AO288">
        <v>1</v>
      </c>
      <c r="AP288">
        <v>4</v>
      </c>
      <c r="AQ288">
        <v>4</v>
      </c>
      <c r="AR288">
        <v>1</v>
      </c>
      <c r="AS288">
        <v>1</v>
      </c>
      <c r="AT288">
        <v>4</v>
      </c>
      <c r="AU288">
        <v>1</v>
      </c>
      <c r="AV288">
        <v>4</v>
      </c>
      <c r="AW288">
        <v>4</v>
      </c>
      <c r="AX288">
        <v>4</v>
      </c>
      <c r="AY288">
        <v>4</v>
      </c>
      <c r="AZ288">
        <v>1</v>
      </c>
      <c r="BA288">
        <v>4</v>
      </c>
      <c r="BB288">
        <v>4</v>
      </c>
      <c r="BC288">
        <v>1</v>
      </c>
      <c r="BD288">
        <v>4</v>
      </c>
      <c r="BE288" t="s">
        <v>1711</v>
      </c>
    </row>
    <row r="289" spans="1:57" x14ac:dyDescent="0.3">
      <c r="A289" t="s">
        <v>1712</v>
      </c>
      <c r="B289" t="s">
        <v>1713</v>
      </c>
      <c r="C289" t="s">
        <v>188</v>
      </c>
      <c r="D289" t="s">
        <v>1714</v>
      </c>
      <c r="E289" t="s">
        <v>1715</v>
      </c>
      <c r="F289" t="s">
        <v>447</v>
      </c>
      <c r="G289" t="s">
        <v>136</v>
      </c>
      <c r="H289" t="s">
        <v>928</v>
      </c>
      <c r="I289" t="s">
        <v>235</v>
      </c>
      <c r="J289" t="s">
        <v>265</v>
      </c>
      <c r="K289">
        <v>1</v>
      </c>
      <c r="L289">
        <v>1</v>
      </c>
      <c r="M289">
        <v>1</v>
      </c>
      <c r="N289">
        <v>1</v>
      </c>
      <c r="O289">
        <v>3</v>
      </c>
      <c r="P289">
        <v>4</v>
      </c>
      <c r="Q289">
        <v>4</v>
      </c>
      <c r="R289">
        <v>1</v>
      </c>
      <c r="S289">
        <v>3</v>
      </c>
      <c r="T289">
        <v>4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4</v>
      </c>
      <c r="AB289">
        <v>4</v>
      </c>
      <c r="AC289">
        <v>1</v>
      </c>
      <c r="AD289">
        <v>1</v>
      </c>
      <c r="AE289">
        <v>4</v>
      </c>
      <c r="AF289">
        <v>1</v>
      </c>
      <c r="AG289">
        <v>4</v>
      </c>
      <c r="AH289">
        <v>4</v>
      </c>
      <c r="AI289">
        <v>4</v>
      </c>
      <c r="AJ289">
        <v>4</v>
      </c>
      <c r="AK289">
        <v>1</v>
      </c>
      <c r="AL289">
        <v>4</v>
      </c>
      <c r="AM289">
        <v>4</v>
      </c>
      <c r="AN289">
        <v>4</v>
      </c>
      <c r="AO289">
        <v>4</v>
      </c>
      <c r="AP289">
        <v>1</v>
      </c>
      <c r="AQ289">
        <v>1</v>
      </c>
      <c r="AR289">
        <v>4</v>
      </c>
      <c r="AS289">
        <v>4</v>
      </c>
      <c r="AT289">
        <v>4</v>
      </c>
      <c r="AU289">
        <v>4</v>
      </c>
      <c r="AV289">
        <v>4</v>
      </c>
      <c r="AW289">
        <v>4</v>
      </c>
      <c r="AX289">
        <v>4</v>
      </c>
      <c r="AY289">
        <v>4</v>
      </c>
      <c r="AZ289">
        <v>4</v>
      </c>
      <c r="BA289">
        <v>1</v>
      </c>
      <c r="BB289">
        <v>4</v>
      </c>
      <c r="BC289">
        <v>4</v>
      </c>
      <c r="BD289">
        <v>4</v>
      </c>
      <c r="BE289" t="s">
        <v>1716</v>
      </c>
    </row>
    <row r="290" spans="1:57" x14ac:dyDescent="0.3">
      <c r="A290" t="s">
        <v>1717</v>
      </c>
      <c r="B290" t="s">
        <v>1718</v>
      </c>
      <c r="C290" t="s">
        <v>1719</v>
      </c>
      <c r="D290" t="s">
        <v>1720</v>
      </c>
      <c r="E290" t="s">
        <v>1721</v>
      </c>
      <c r="F290" t="s">
        <v>161</v>
      </c>
      <c r="G290" t="s">
        <v>153</v>
      </c>
      <c r="H290" t="s">
        <v>711</v>
      </c>
      <c r="I290" t="s">
        <v>235</v>
      </c>
      <c r="J290" t="s">
        <v>128</v>
      </c>
      <c r="K290">
        <v>1</v>
      </c>
      <c r="L290">
        <v>4</v>
      </c>
      <c r="M290">
        <v>4</v>
      </c>
      <c r="N290">
        <v>4</v>
      </c>
      <c r="O290">
        <v>1</v>
      </c>
      <c r="P290">
        <v>1</v>
      </c>
      <c r="Q290">
        <v>4</v>
      </c>
      <c r="R290">
        <v>4</v>
      </c>
      <c r="S290">
        <v>4</v>
      </c>
      <c r="T290">
        <v>4</v>
      </c>
      <c r="U290">
        <v>1</v>
      </c>
      <c r="V290">
        <v>1</v>
      </c>
      <c r="W290">
        <v>1</v>
      </c>
      <c r="X290">
        <v>4</v>
      </c>
      <c r="Y290">
        <v>1</v>
      </c>
      <c r="Z290">
        <v>1</v>
      </c>
      <c r="AA290">
        <v>4</v>
      </c>
      <c r="AB290">
        <v>4</v>
      </c>
      <c r="AC290">
        <v>4</v>
      </c>
      <c r="AD290">
        <v>4</v>
      </c>
      <c r="AE290">
        <v>4</v>
      </c>
      <c r="AF290">
        <v>4</v>
      </c>
      <c r="AG290">
        <v>4</v>
      </c>
      <c r="AH290">
        <v>1</v>
      </c>
      <c r="AI290">
        <v>4</v>
      </c>
      <c r="AJ290">
        <v>4</v>
      </c>
      <c r="AK290">
        <v>4</v>
      </c>
      <c r="AL290">
        <v>4</v>
      </c>
      <c r="AM290">
        <v>4</v>
      </c>
      <c r="AN290">
        <v>4</v>
      </c>
      <c r="AO290">
        <v>4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4</v>
      </c>
      <c r="AW290">
        <v>4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 t="s">
        <v>1722</v>
      </c>
    </row>
    <row r="291" spans="1:57" x14ac:dyDescent="0.3">
      <c r="A291" t="s">
        <v>1723</v>
      </c>
      <c r="B291" t="s">
        <v>1724</v>
      </c>
      <c r="C291" t="s">
        <v>225</v>
      </c>
      <c r="D291" t="s">
        <v>1725</v>
      </c>
      <c r="E291" t="s">
        <v>1726</v>
      </c>
      <c r="F291" t="s">
        <v>199</v>
      </c>
      <c r="G291" t="s">
        <v>153</v>
      </c>
      <c r="H291" t="s">
        <v>1727</v>
      </c>
      <c r="I291" t="s">
        <v>146</v>
      </c>
      <c r="J291" t="s">
        <v>128</v>
      </c>
      <c r="K291">
        <v>1</v>
      </c>
      <c r="L291">
        <v>1</v>
      </c>
      <c r="M291">
        <v>1</v>
      </c>
      <c r="N291">
        <v>1</v>
      </c>
      <c r="O291">
        <v>4</v>
      </c>
      <c r="P291">
        <v>4</v>
      </c>
      <c r="Q291">
        <v>1</v>
      </c>
      <c r="R291">
        <v>1</v>
      </c>
      <c r="S291">
        <v>4</v>
      </c>
      <c r="T291">
        <v>1</v>
      </c>
      <c r="U291">
        <v>1</v>
      </c>
      <c r="V291">
        <v>1</v>
      </c>
      <c r="W291">
        <v>1</v>
      </c>
      <c r="X291">
        <v>4</v>
      </c>
      <c r="Y291">
        <v>4</v>
      </c>
      <c r="Z291">
        <v>4</v>
      </c>
      <c r="AA291">
        <v>1</v>
      </c>
      <c r="AB291">
        <v>4</v>
      </c>
      <c r="AC291">
        <v>4</v>
      </c>
      <c r="AD291">
        <v>4</v>
      </c>
      <c r="AE291">
        <v>4</v>
      </c>
      <c r="AF291">
        <v>1</v>
      </c>
      <c r="AG291">
        <v>4</v>
      </c>
      <c r="AH291">
        <v>3</v>
      </c>
      <c r="AI291">
        <v>4</v>
      </c>
      <c r="AJ291">
        <v>4</v>
      </c>
      <c r="AK291">
        <v>4</v>
      </c>
      <c r="AL291">
        <v>4</v>
      </c>
      <c r="AM291">
        <v>4</v>
      </c>
      <c r="AN291">
        <v>4</v>
      </c>
      <c r="AO291">
        <v>4</v>
      </c>
      <c r="AP291">
        <v>4</v>
      </c>
      <c r="AQ291">
        <v>4</v>
      </c>
      <c r="AR291">
        <v>1</v>
      </c>
      <c r="AS291">
        <v>1</v>
      </c>
      <c r="AT291">
        <v>4</v>
      </c>
      <c r="AU291">
        <v>4</v>
      </c>
      <c r="AV291">
        <v>1</v>
      </c>
      <c r="AW291">
        <v>1</v>
      </c>
      <c r="AX291">
        <v>4</v>
      </c>
      <c r="AY291">
        <v>2</v>
      </c>
      <c r="AZ291">
        <v>4</v>
      </c>
      <c r="BA291">
        <v>1</v>
      </c>
      <c r="BB291">
        <v>1</v>
      </c>
      <c r="BC291">
        <v>4</v>
      </c>
      <c r="BD291">
        <v>4</v>
      </c>
      <c r="BE291" t="s">
        <v>1728</v>
      </c>
    </row>
    <row r="292" spans="1:57" x14ac:dyDescent="0.3">
      <c r="A292" t="s">
        <v>1729</v>
      </c>
      <c r="B292" t="s">
        <v>1730</v>
      </c>
      <c r="C292" t="s">
        <v>225</v>
      </c>
      <c r="D292" t="s">
        <v>1731</v>
      </c>
      <c r="E292" t="s">
        <v>1732</v>
      </c>
      <c r="F292" t="s">
        <v>143</v>
      </c>
      <c r="G292" t="s">
        <v>144</v>
      </c>
      <c r="H292" t="s">
        <v>514</v>
      </c>
      <c r="I292" t="s">
        <v>146</v>
      </c>
      <c r="J292" t="s">
        <v>265</v>
      </c>
      <c r="K292">
        <v>1</v>
      </c>
      <c r="L292">
        <v>1</v>
      </c>
      <c r="M292">
        <v>4</v>
      </c>
      <c r="N292">
        <v>4</v>
      </c>
      <c r="O292">
        <v>4</v>
      </c>
      <c r="P292">
        <v>4</v>
      </c>
      <c r="Q292">
        <v>4</v>
      </c>
      <c r="R292">
        <v>4</v>
      </c>
      <c r="S292">
        <v>4</v>
      </c>
      <c r="T292">
        <v>4</v>
      </c>
      <c r="U292">
        <v>4</v>
      </c>
      <c r="V292">
        <v>1</v>
      </c>
      <c r="W292">
        <v>4</v>
      </c>
      <c r="X292">
        <v>4</v>
      </c>
      <c r="Y292">
        <v>1</v>
      </c>
      <c r="Z292">
        <v>4</v>
      </c>
      <c r="AA292">
        <v>4</v>
      </c>
      <c r="AB292">
        <v>4</v>
      </c>
      <c r="AC292">
        <v>4</v>
      </c>
      <c r="AD292">
        <v>4</v>
      </c>
      <c r="AE292">
        <v>4</v>
      </c>
      <c r="AF292">
        <v>4</v>
      </c>
      <c r="AG292">
        <v>4</v>
      </c>
      <c r="AH292">
        <v>1</v>
      </c>
      <c r="AI292">
        <v>4</v>
      </c>
      <c r="AJ292">
        <v>4</v>
      </c>
      <c r="AK292">
        <v>4</v>
      </c>
      <c r="AL292">
        <v>4</v>
      </c>
      <c r="AM292">
        <v>4</v>
      </c>
      <c r="AN292">
        <v>4</v>
      </c>
      <c r="AO292">
        <v>4</v>
      </c>
      <c r="AP292">
        <v>4</v>
      </c>
      <c r="AQ292">
        <v>4</v>
      </c>
      <c r="AR292">
        <v>4</v>
      </c>
      <c r="AS292">
        <v>4</v>
      </c>
      <c r="AT292">
        <v>4</v>
      </c>
      <c r="AU292">
        <v>4</v>
      </c>
      <c r="AV292">
        <v>4</v>
      </c>
      <c r="AW292">
        <v>4</v>
      </c>
      <c r="AX292">
        <v>4</v>
      </c>
      <c r="AY292">
        <v>4</v>
      </c>
      <c r="AZ292">
        <v>4</v>
      </c>
      <c r="BA292">
        <v>4</v>
      </c>
      <c r="BB292">
        <v>4</v>
      </c>
      <c r="BC292">
        <v>4</v>
      </c>
      <c r="BD292">
        <v>4</v>
      </c>
      <c r="BE292" t="s">
        <v>1733</v>
      </c>
    </row>
    <row r="293" spans="1:57" x14ac:dyDescent="0.3">
      <c r="A293" t="s">
        <v>1734</v>
      </c>
      <c r="B293" t="s">
        <v>1735</v>
      </c>
      <c r="C293" t="s">
        <v>150</v>
      </c>
      <c r="D293" t="s">
        <v>1736</v>
      </c>
      <c r="E293" t="s">
        <v>1737</v>
      </c>
      <c r="F293" t="s">
        <v>135</v>
      </c>
      <c r="G293" t="s">
        <v>153</v>
      </c>
      <c r="H293" t="s">
        <v>126</v>
      </c>
      <c r="I293" t="s">
        <v>146</v>
      </c>
      <c r="J293" t="s">
        <v>265</v>
      </c>
      <c r="K293">
        <v>1</v>
      </c>
      <c r="L293">
        <v>1</v>
      </c>
      <c r="M293">
        <v>1</v>
      </c>
      <c r="N293">
        <v>4</v>
      </c>
      <c r="O293">
        <v>4</v>
      </c>
      <c r="P293">
        <v>1</v>
      </c>
      <c r="Q293">
        <v>1</v>
      </c>
      <c r="R293">
        <v>1</v>
      </c>
      <c r="S293">
        <v>4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4</v>
      </c>
      <c r="AB293">
        <v>4</v>
      </c>
      <c r="AC293">
        <v>1</v>
      </c>
      <c r="AD293">
        <v>1</v>
      </c>
      <c r="AE293">
        <v>1</v>
      </c>
      <c r="AF293">
        <v>1</v>
      </c>
      <c r="AG293">
        <v>4</v>
      </c>
      <c r="AH293">
        <v>4</v>
      </c>
      <c r="AI293">
        <v>4</v>
      </c>
      <c r="AJ293">
        <v>4</v>
      </c>
      <c r="AK293">
        <v>4</v>
      </c>
      <c r="AL293">
        <v>4</v>
      </c>
      <c r="AM293">
        <v>4</v>
      </c>
      <c r="AN293">
        <v>4</v>
      </c>
      <c r="AO293">
        <v>4</v>
      </c>
      <c r="AP293">
        <v>4</v>
      </c>
      <c r="AQ293">
        <v>4</v>
      </c>
      <c r="AR293">
        <v>4</v>
      </c>
      <c r="AS293">
        <v>4</v>
      </c>
      <c r="AT293">
        <v>4</v>
      </c>
      <c r="AU293">
        <v>4</v>
      </c>
      <c r="AV293">
        <v>4</v>
      </c>
      <c r="AW293">
        <v>4</v>
      </c>
      <c r="AX293">
        <v>4</v>
      </c>
      <c r="AY293">
        <v>4</v>
      </c>
      <c r="AZ293">
        <v>4</v>
      </c>
      <c r="BA293">
        <v>4</v>
      </c>
      <c r="BB293">
        <v>4</v>
      </c>
      <c r="BC293">
        <v>4</v>
      </c>
      <c r="BD293">
        <v>4</v>
      </c>
      <c r="BE293" t="s">
        <v>1738</v>
      </c>
    </row>
    <row r="294" spans="1:57" x14ac:dyDescent="0.3">
      <c r="A294" t="s">
        <v>1739</v>
      </c>
      <c r="B294" t="s">
        <v>1740</v>
      </c>
      <c r="C294" t="s">
        <v>310</v>
      </c>
      <c r="D294" t="s">
        <v>1741</v>
      </c>
      <c r="E294" t="s">
        <v>1742</v>
      </c>
      <c r="F294" t="s">
        <v>161</v>
      </c>
      <c r="G294" t="s">
        <v>153</v>
      </c>
      <c r="H294" t="s">
        <v>234</v>
      </c>
      <c r="I294" t="s">
        <v>146</v>
      </c>
      <c r="J294" t="s">
        <v>128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1</v>
      </c>
      <c r="R294">
        <v>1</v>
      </c>
      <c r="S294">
        <v>4</v>
      </c>
      <c r="T294">
        <v>4</v>
      </c>
      <c r="U294">
        <v>4</v>
      </c>
      <c r="V294">
        <v>1</v>
      </c>
      <c r="W294">
        <v>1</v>
      </c>
      <c r="X294">
        <v>4</v>
      </c>
      <c r="Y294">
        <v>4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4</v>
      </c>
      <c r="AF294">
        <v>4</v>
      </c>
      <c r="AG294">
        <v>4</v>
      </c>
      <c r="AH294">
        <v>4</v>
      </c>
      <c r="AI294">
        <v>4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4</v>
      </c>
      <c r="AX294">
        <v>4</v>
      </c>
      <c r="AY294">
        <v>4</v>
      </c>
      <c r="AZ294">
        <v>4</v>
      </c>
      <c r="BA294">
        <v>4</v>
      </c>
      <c r="BB294">
        <v>4</v>
      </c>
      <c r="BC294">
        <v>4</v>
      </c>
      <c r="BD294">
        <v>4</v>
      </c>
      <c r="BE294" t="s">
        <v>1743</v>
      </c>
    </row>
    <row r="295" spans="1:57" x14ac:dyDescent="0.3">
      <c r="A295" t="s">
        <v>1744</v>
      </c>
      <c r="B295" t="s">
        <v>1745</v>
      </c>
      <c r="C295" t="s">
        <v>1746</v>
      </c>
      <c r="D295" t="s">
        <v>1747</v>
      </c>
      <c r="E295" t="s">
        <v>1748</v>
      </c>
      <c r="F295" t="s">
        <v>161</v>
      </c>
      <c r="H295" t="s">
        <v>145</v>
      </c>
      <c r="I295" t="s">
        <v>235</v>
      </c>
      <c r="J295" t="s">
        <v>128</v>
      </c>
      <c r="K295">
        <v>1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1</v>
      </c>
      <c r="S295">
        <v>4</v>
      </c>
      <c r="T295">
        <v>4</v>
      </c>
      <c r="U295">
        <v>4</v>
      </c>
      <c r="V295">
        <v>1</v>
      </c>
      <c r="W295">
        <v>1</v>
      </c>
      <c r="X295">
        <v>4</v>
      </c>
      <c r="Y295">
        <v>1</v>
      </c>
      <c r="Z295">
        <v>1</v>
      </c>
      <c r="AA295">
        <v>4</v>
      </c>
      <c r="AB295">
        <v>4</v>
      </c>
      <c r="AC295">
        <v>4</v>
      </c>
      <c r="AD295">
        <v>4</v>
      </c>
      <c r="AE295">
        <v>4</v>
      </c>
      <c r="AF295">
        <v>4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4</v>
      </c>
      <c r="AN295">
        <v>4</v>
      </c>
      <c r="AO295">
        <v>4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4</v>
      </c>
      <c r="AW295">
        <v>4</v>
      </c>
      <c r="AX295">
        <v>4</v>
      </c>
      <c r="AY295">
        <v>4</v>
      </c>
      <c r="AZ295">
        <v>4</v>
      </c>
      <c r="BA295">
        <v>4</v>
      </c>
      <c r="BB295">
        <v>4</v>
      </c>
      <c r="BC295">
        <v>4</v>
      </c>
      <c r="BD295">
        <v>4</v>
      </c>
      <c r="BE295" t="s">
        <v>1749</v>
      </c>
    </row>
    <row r="296" spans="1:57" x14ac:dyDescent="0.3">
      <c r="A296" t="s">
        <v>1750</v>
      </c>
      <c r="B296" t="s">
        <v>1751</v>
      </c>
      <c r="C296" t="s">
        <v>150</v>
      </c>
      <c r="D296" t="s">
        <v>1752</v>
      </c>
      <c r="E296" t="s">
        <v>1753</v>
      </c>
      <c r="F296" t="s">
        <v>403</v>
      </c>
      <c r="G296" t="s">
        <v>153</v>
      </c>
      <c r="H296" t="s">
        <v>145</v>
      </c>
      <c r="I296" t="s">
        <v>146</v>
      </c>
      <c r="J296" t="s">
        <v>184</v>
      </c>
      <c r="K296">
        <v>4</v>
      </c>
      <c r="L296">
        <v>4</v>
      </c>
      <c r="M296">
        <v>4</v>
      </c>
      <c r="N296">
        <v>4</v>
      </c>
      <c r="O296">
        <v>4</v>
      </c>
      <c r="P296">
        <v>4</v>
      </c>
      <c r="Q296">
        <v>1</v>
      </c>
      <c r="R296">
        <v>1</v>
      </c>
      <c r="S296">
        <v>4</v>
      </c>
      <c r="T296">
        <v>4</v>
      </c>
      <c r="U296">
        <v>4</v>
      </c>
      <c r="V296">
        <v>1</v>
      </c>
      <c r="W296">
        <v>1</v>
      </c>
      <c r="X296">
        <v>4</v>
      </c>
      <c r="Y296">
        <v>4</v>
      </c>
      <c r="Z296">
        <v>4</v>
      </c>
      <c r="AA296">
        <v>4</v>
      </c>
      <c r="AB296">
        <v>4</v>
      </c>
      <c r="AC296">
        <v>4</v>
      </c>
      <c r="AD296">
        <v>4</v>
      </c>
      <c r="AE296">
        <v>4</v>
      </c>
      <c r="AF296">
        <v>4</v>
      </c>
      <c r="AG296">
        <v>4</v>
      </c>
      <c r="AH296">
        <v>1</v>
      </c>
      <c r="AI296">
        <v>1</v>
      </c>
      <c r="AJ296">
        <v>1</v>
      </c>
      <c r="AK296">
        <v>1</v>
      </c>
      <c r="AL296">
        <v>4</v>
      </c>
      <c r="AM296">
        <v>4</v>
      </c>
      <c r="AN296">
        <v>4</v>
      </c>
      <c r="AO296">
        <v>4</v>
      </c>
      <c r="AP296">
        <v>4</v>
      </c>
      <c r="AQ296">
        <v>4</v>
      </c>
      <c r="AR296">
        <v>4</v>
      </c>
      <c r="AS296">
        <v>4</v>
      </c>
      <c r="AT296">
        <v>4</v>
      </c>
      <c r="AU296">
        <v>4</v>
      </c>
      <c r="AV296">
        <v>4</v>
      </c>
      <c r="AW296">
        <v>4</v>
      </c>
      <c r="AX296">
        <v>4</v>
      </c>
      <c r="AY296">
        <v>4</v>
      </c>
      <c r="AZ296">
        <v>4</v>
      </c>
      <c r="BA296">
        <v>4</v>
      </c>
      <c r="BB296">
        <v>4</v>
      </c>
      <c r="BC296">
        <v>4</v>
      </c>
      <c r="BD296">
        <v>4</v>
      </c>
      <c r="BE296" t="s">
        <v>1754</v>
      </c>
    </row>
    <row r="297" spans="1:57" x14ac:dyDescent="0.3">
      <c r="A297" t="s">
        <v>1755</v>
      </c>
      <c r="B297" t="s">
        <v>1756</v>
      </c>
      <c r="C297" t="s">
        <v>1757</v>
      </c>
      <c r="D297" t="s">
        <v>1758</v>
      </c>
      <c r="E297" t="s">
        <v>1759</v>
      </c>
      <c r="F297" t="s">
        <v>161</v>
      </c>
      <c r="G297" t="s">
        <v>136</v>
      </c>
      <c r="H297" t="s">
        <v>145</v>
      </c>
      <c r="I297" t="s">
        <v>146</v>
      </c>
      <c r="J297" t="s">
        <v>128</v>
      </c>
      <c r="K297">
        <v>4</v>
      </c>
      <c r="L297">
        <v>4</v>
      </c>
      <c r="M297">
        <v>4</v>
      </c>
      <c r="N297">
        <v>4</v>
      </c>
      <c r="O297">
        <v>4</v>
      </c>
      <c r="P297">
        <v>4</v>
      </c>
      <c r="Q297">
        <v>1</v>
      </c>
      <c r="R297">
        <v>4</v>
      </c>
      <c r="S297">
        <v>4</v>
      </c>
      <c r="T297">
        <v>4</v>
      </c>
      <c r="U297">
        <v>1</v>
      </c>
      <c r="V297">
        <v>1</v>
      </c>
      <c r="W297">
        <v>1</v>
      </c>
      <c r="X297">
        <v>4</v>
      </c>
      <c r="Y297">
        <v>4</v>
      </c>
      <c r="Z297">
        <v>4</v>
      </c>
      <c r="AA297">
        <v>4</v>
      </c>
      <c r="AB297">
        <v>4</v>
      </c>
      <c r="AC297">
        <v>4</v>
      </c>
      <c r="AD297">
        <v>4</v>
      </c>
      <c r="AE297">
        <v>4</v>
      </c>
      <c r="AF297">
        <v>4</v>
      </c>
      <c r="AG297">
        <v>4</v>
      </c>
      <c r="AH297">
        <v>4</v>
      </c>
      <c r="AI297">
        <v>4</v>
      </c>
      <c r="AJ297">
        <v>4</v>
      </c>
      <c r="AK297">
        <v>4</v>
      </c>
      <c r="AL297">
        <v>4</v>
      </c>
      <c r="AM297">
        <v>4</v>
      </c>
      <c r="AN297">
        <v>4</v>
      </c>
      <c r="AO297">
        <v>4</v>
      </c>
      <c r="AP297">
        <v>4</v>
      </c>
      <c r="AQ297">
        <v>4</v>
      </c>
      <c r="AR297">
        <v>4</v>
      </c>
      <c r="AS297">
        <v>4</v>
      </c>
      <c r="AT297">
        <v>4</v>
      </c>
      <c r="AU297">
        <v>4</v>
      </c>
      <c r="AV297">
        <v>4</v>
      </c>
      <c r="AW297">
        <v>4</v>
      </c>
      <c r="AX297">
        <v>4</v>
      </c>
      <c r="AY297">
        <v>4</v>
      </c>
      <c r="AZ297">
        <v>4</v>
      </c>
      <c r="BA297">
        <v>4</v>
      </c>
      <c r="BB297">
        <v>4</v>
      </c>
      <c r="BC297">
        <v>4</v>
      </c>
      <c r="BD297">
        <v>4</v>
      </c>
      <c r="BE297" t="s">
        <v>1760</v>
      </c>
    </row>
    <row r="298" spans="1:57" x14ac:dyDescent="0.3">
      <c r="A298" t="s">
        <v>1761</v>
      </c>
      <c r="B298" t="s">
        <v>1762</v>
      </c>
      <c r="C298" t="s">
        <v>914</v>
      </c>
      <c r="D298" t="s">
        <v>1763</v>
      </c>
      <c r="E298" t="s">
        <v>1764</v>
      </c>
      <c r="F298" t="s">
        <v>161</v>
      </c>
      <c r="G298" t="s">
        <v>136</v>
      </c>
      <c r="H298" t="s">
        <v>145</v>
      </c>
      <c r="I298" t="s">
        <v>221</v>
      </c>
      <c r="J298" t="s">
        <v>128</v>
      </c>
      <c r="K298">
        <v>4</v>
      </c>
      <c r="L298">
        <v>4</v>
      </c>
      <c r="M298">
        <v>4</v>
      </c>
      <c r="N298">
        <v>4</v>
      </c>
      <c r="O298">
        <v>4</v>
      </c>
      <c r="P298">
        <v>4</v>
      </c>
      <c r="Q298">
        <v>1</v>
      </c>
      <c r="R298">
        <v>1</v>
      </c>
      <c r="S298">
        <v>4</v>
      </c>
      <c r="T298">
        <v>4</v>
      </c>
      <c r="U298">
        <v>4</v>
      </c>
      <c r="V298">
        <v>1</v>
      </c>
      <c r="W298">
        <v>1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4</v>
      </c>
      <c r="AD298">
        <v>1</v>
      </c>
      <c r="AE298">
        <v>4</v>
      </c>
      <c r="AF298">
        <v>4</v>
      </c>
      <c r="AG298">
        <v>4</v>
      </c>
      <c r="AH298">
        <v>4</v>
      </c>
      <c r="AI298">
        <v>4</v>
      </c>
      <c r="AJ298">
        <v>4</v>
      </c>
      <c r="AK298">
        <v>4</v>
      </c>
      <c r="AL298">
        <v>4</v>
      </c>
      <c r="AM298">
        <v>4</v>
      </c>
      <c r="AN298">
        <v>4</v>
      </c>
      <c r="AO298">
        <v>4</v>
      </c>
      <c r="AP298">
        <v>4</v>
      </c>
      <c r="AQ298">
        <v>4</v>
      </c>
      <c r="AR298">
        <v>1</v>
      </c>
      <c r="AS298">
        <v>4</v>
      </c>
      <c r="AT298">
        <v>1</v>
      </c>
      <c r="AU298">
        <v>1</v>
      </c>
      <c r="AV298">
        <v>4</v>
      </c>
      <c r="AW298">
        <v>4</v>
      </c>
      <c r="AX298">
        <v>4</v>
      </c>
      <c r="AY298">
        <v>4</v>
      </c>
      <c r="AZ298">
        <v>2</v>
      </c>
      <c r="BA298">
        <v>4</v>
      </c>
      <c r="BB298">
        <v>4</v>
      </c>
      <c r="BC298">
        <v>2</v>
      </c>
      <c r="BD298">
        <v>4</v>
      </c>
      <c r="BE298" t="s">
        <v>1765</v>
      </c>
    </row>
    <row r="299" spans="1:57" x14ac:dyDescent="0.3">
      <c r="A299" t="s">
        <v>1766</v>
      </c>
      <c r="B299" t="s">
        <v>1767</v>
      </c>
      <c r="C299" t="s">
        <v>225</v>
      </c>
      <c r="D299" t="s">
        <v>1768</v>
      </c>
      <c r="E299" t="s">
        <v>1769</v>
      </c>
      <c r="F299" t="s">
        <v>161</v>
      </c>
      <c r="G299" t="s">
        <v>153</v>
      </c>
      <c r="H299" t="s">
        <v>145</v>
      </c>
      <c r="I299" t="s">
        <v>146</v>
      </c>
      <c r="J299" t="s">
        <v>128</v>
      </c>
      <c r="K299">
        <v>1</v>
      </c>
      <c r="L299">
        <v>1</v>
      </c>
      <c r="M299">
        <v>1</v>
      </c>
      <c r="N299">
        <v>1</v>
      </c>
      <c r="O299">
        <v>4</v>
      </c>
      <c r="P299">
        <v>4</v>
      </c>
      <c r="Q299">
        <v>1</v>
      </c>
      <c r="R299">
        <v>1</v>
      </c>
      <c r="S299">
        <v>4</v>
      </c>
      <c r="T299">
        <v>1</v>
      </c>
      <c r="U299">
        <v>3</v>
      </c>
      <c r="V299">
        <v>4</v>
      </c>
      <c r="W299">
        <v>1</v>
      </c>
      <c r="X299">
        <v>4</v>
      </c>
      <c r="Y299">
        <v>1</v>
      </c>
      <c r="Z299">
        <v>1</v>
      </c>
      <c r="AA299">
        <v>4</v>
      </c>
      <c r="AB299">
        <v>4</v>
      </c>
      <c r="AC299">
        <v>4</v>
      </c>
      <c r="AD299">
        <v>1</v>
      </c>
      <c r="AE299">
        <v>1</v>
      </c>
      <c r="AF299">
        <v>4</v>
      </c>
      <c r="AG299">
        <v>4</v>
      </c>
      <c r="AH299">
        <v>1</v>
      </c>
      <c r="AI299">
        <v>3</v>
      </c>
      <c r="AJ299">
        <v>1</v>
      </c>
      <c r="AK299">
        <v>4</v>
      </c>
      <c r="AL299">
        <v>4</v>
      </c>
      <c r="AM299">
        <v>4</v>
      </c>
      <c r="AN299">
        <v>4</v>
      </c>
      <c r="AO299">
        <v>4</v>
      </c>
      <c r="AP299">
        <v>1</v>
      </c>
      <c r="AQ299">
        <v>4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4</v>
      </c>
      <c r="AY299">
        <v>1</v>
      </c>
      <c r="AZ299">
        <v>4</v>
      </c>
      <c r="BA299">
        <v>1</v>
      </c>
      <c r="BB299">
        <v>1</v>
      </c>
      <c r="BC299">
        <v>4</v>
      </c>
      <c r="BD299">
        <v>4</v>
      </c>
      <c r="BE299" t="s">
        <v>1770</v>
      </c>
    </row>
    <row r="300" spans="1:57" x14ac:dyDescent="0.3">
      <c r="A300" t="s">
        <v>1771</v>
      </c>
      <c r="B300" t="s">
        <v>1772</v>
      </c>
      <c r="C300" t="s">
        <v>225</v>
      </c>
      <c r="D300" t="s">
        <v>1773</v>
      </c>
      <c r="E300" t="s">
        <v>1774</v>
      </c>
      <c r="F300" t="s">
        <v>206</v>
      </c>
      <c r="G300" t="s">
        <v>153</v>
      </c>
      <c r="H300" t="s">
        <v>207</v>
      </c>
      <c r="I300" t="s">
        <v>146</v>
      </c>
      <c r="J300" t="s">
        <v>265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2</v>
      </c>
      <c r="Q300">
        <v>1</v>
      </c>
      <c r="R300">
        <v>1</v>
      </c>
      <c r="S300">
        <v>3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4</v>
      </c>
      <c r="AH300">
        <v>1</v>
      </c>
      <c r="AI300">
        <v>4</v>
      </c>
      <c r="AJ300">
        <v>1</v>
      </c>
      <c r="AK300">
        <v>1</v>
      </c>
      <c r="AL300">
        <v>4</v>
      </c>
      <c r="AM300">
        <v>4</v>
      </c>
      <c r="AN300">
        <v>4</v>
      </c>
      <c r="AO300">
        <v>3</v>
      </c>
      <c r="AP300">
        <v>1</v>
      </c>
      <c r="AQ300">
        <v>2</v>
      </c>
      <c r="AR300">
        <v>1</v>
      </c>
      <c r="AS300">
        <v>1</v>
      </c>
      <c r="AT300">
        <v>1</v>
      </c>
      <c r="AU300">
        <v>1</v>
      </c>
      <c r="AV300">
        <v>4</v>
      </c>
      <c r="AW300">
        <v>1</v>
      </c>
      <c r="AX300">
        <v>4</v>
      </c>
      <c r="AY300">
        <v>4</v>
      </c>
      <c r="AZ300">
        <v>1</v>
      </c>
      <c r="BA300">
        <v>1</v>
      </c>
      <c r="BB300">
        <v>1</v>
      </c>
      <c r="BC300">
        <v>4</v>
      </c>
      <c r="BD300">
        <v>4</v>
      </c>
      <c r="BE300" t="s">
        <v>1775</v>
      </c>
    </row>
    <row r="301" spans="1:57" x14ac:dyDescent="0.3">
      <c r="A301" t="s">
        <v>1776</v>
      </c>
      <c r="B301" t="s">
        <v>1777</v>
      </c>
      <c r="C301" t="s">
        <v>1064</v>
      </c>
      <c r="D301" t="s">
        <v>1778</v>
      </c>
      <c r="E301" t="s">
        <v>1779</v>
      </c>
      <c r="F301" t="s">
        <v>242</v>
      </c>
      <c r="G301" t="s">
        <v>153</v>
      </c>
      <c r="H301" t="s">
        <v>145</v>
      </c>
      <c r="I301" t="s">
        <v>127</v>
      </c>
      <c r="J301" t="s">
        <v>128</v>
      </c>
      <c r="K301">
        <v>1</v>
      </c>
      <c r="L301">
        <v>4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4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4</v>
      </c>
      <c r="AA301">
        <v>4</v>
      </c>
      <c r="AB301">
        <v>4</v>
      </c>
      <c r="AC301">
        <v>1</v>
      </c>
      <c r="AD301">
        <v>1</v>
      </c>
      <c r="AE301">
        <v>1</v>
      </c>
      <c r="AF301">
        <v>4</v>
      </c>
      <c r="AG301">
        <v>4</v>
      </c>
      <c r="AH301">
        <v>4</v>
      </c>
      <c r="AI301">
        <v>4</v>
      </c>
      <c r="AJ301">
        <v>4</v>
      </c>
      <c r="AK301">
        <v>4</v>
      </c>
      <c r="AL301">
        <v>4</v>
      </c>
      <c r="AM301">
        <v>4</v>
      </c>
      <c r="AN301">
        <v>2</v>
      </c>
      <c r="AO301">
        <v>4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4</v>
      </c>
      <c r="AW301">
        <v>4</v>
      </c>
      <c r="AX301">
        <v>4</v>
      </c>
      <c r="AY301">
        <v>4</v>
      </c>
      <c r="AZ301">
        <v>4</v>
      </c>
      <c r="BA301">
        <v>4</v>
      </c>
      <c r="BB301">
        <v>4</v>
      </c>
      <c r="BC301">
        <v>2</v>
      </c>
      <c r="BD301">
        <v>4</v>
      </c>
      <c r="BE301" t="s">
        <v>1780</v>
      </c>
    </row>
    <row r="302" spans="1:57" x14ac:dyDescent="0.3">
      <c r="A302" t="s">
        <v>1781</v>
      </c>
      <c r="B302" t="s">
        <v>1782</v>
      </c>
      <c r="C302" t="s">
        <v>150</v>
      </c>
      <c r="D302" t="s">
        <v>1783</v>
      </c>
      <c r="E302" t="s">
        <v>1784</v>
      </c>
      <c r="F302" t="s">
        <v>447</v>
      </c>
      <c r="G302" t="s">
        <v>153</v>
      </c>
      <c r="H302" t="s">
        <v>234</v>
      </c>
      <c r="I302" t="s">
        <v>146</v>
      </c>
      <c r="J302" t="s">
        <v>128</v>
      </c>
      <c r="K302">
        <v>1</v>
      </c>
      <c r="L302">
        <v>1</v>
      </c>
      <c r="M302">
        <v>4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4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4</v>
      </c>
      <c r="AA302">
        <v>4</v>
      </c>
      <c r="AB302">
        <v>4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4</v>
      </c>
      <c r="AI302">
        <v>4</v>
      </c>
      <c r="AJ302">
        <v>4</v>
      </c>
      <c r="AK302">
        <v>4</v>
      </c>
      <c r="AL302">
        <v>4</v>
      </c>
      <c r="AM302">
        <v>4</v>
      </c>
      <c r="AN302">
        <v>4</v>
      </c>
      <c r="AO302">
        <v>4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4</v>
      </c>
      <c r="AW302">
        <v>2</v>
      </c>
      <c r="AX302">
        <v>4</v>
      </c>
      <c r="AY302">
        <v>4</v>
      </c>
      <c r="AZ302">
        <v>4</v>
      </c>
      <c r="BA302">
        <v>2</v>
      </c>
      <c r="BB302">
        <v>4</v>
      </c>
      <c r="BC302">
        <v>4</v>
      </c>
      <c r="BD302">
        <v>4</v>
      </c>
      <c r="BE302" t="s">
        <v>1781</v>
      </c>
    </row>
    <row r="303" spans="1:57" x14ac:dyDescent="0.3">
      <c r="A303" t="s">
        <v>1785</v>
      </c>
      <c r="B303" t="s">
        <v>1786</v>
      </c>
      <c r="C303" t="s">
        <v>1787</v>
      </c>
      <c r="D303" t="s">
        <v>1788</v>
      </c>
      <c r="E303" t="s">
        <v>1789</v>
      </c>
      <c r="F303" t="s">
        <v>183</v>
      </c>
      <c r="G303" t="s">
        <v>153</v>
      </c>
      <c r="H303" t="s">
        <v>544</v>
      </c>
      <c r="I303" t="s">
        <v>127</v>
      </c>
      <c r="J303" t="s">
        <v>128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4</v>
      </c>
      <c r="S303">
        <v>1</v>
      </c>
      <c r="T303">
        <v>1</v>
      </c>
      <c r="U303">
        <v>1</v>
      </c>
      <c r="V303">
        <v>1</v>
      </c>
      <c r="W303">
        <v>4</v>
      </c>
      <c r="X303">
        <v>1</v>
      </c>
      <c r="Y303">
        <v>1</v>
      </c>
      <c r="Z303">
        <v>4</v>
      </c>
      <c r="AA303">
        <v>1</v>
      </c>
      <c r="AB303">
        <v>4</v>
      </c>
      <c r="AC303">
        <v>2</v>
      </c>
      <c r="AD303">
        <v>2</v>
      </c>
      <c r="AE303">
        <v>2</v>
      </c>
      <c r="AF303">
        <v>4</v>
      </c>
      <c r="AG303">
        <v>2</v>
      </c>
      <c r="AH303">
        <v>4</v>
      </c>
      <c r="AI303">
        <v>4</v>
      </c>
      <c r="AJ303">
        <v>4</v>
      </c>
      <c r="AK303">
        <v>4</v>
      </c>
      <c r="AL303">
        <v>4</v>
      </c>
      <c r="AM303">
        <v>4</v>
      </c>
      <c r="AN303">
        <v>2</v>
      </c>
      <c r="AO303">
        <v>4</v>
      </c>
      <c r="AP303">
        <v>1</v>
      </c>
      <c r="AQ303">
        <v>1</v>
      </c>
      <c r="AR303">
        <v>2</v>
      </c>
      <c r="AS303">
        <v>3</v>
      </c>
      <c r="AT303">
        <v>2</v>
      </c>
      <c r="AU303">
        <v>2</v>
      </c>
      <c r="AV303">
        <v>4</v>
      </c>
      <c r="AW303">
        <v>2</v>
      </c>
      <c r="AX303">
        <v>3</v>
      </c>
      <c r="AY303">
        <v>2</v>
      </c>
      <c r="AZ303">
        <v>4</v>
      </c>
      <c r="BA303">
        <v>3</v>
      </c>
      <c r="BB303">
        <v>2</v>
      </c>
      <c r="BC303">
        <v>2</v>
      </c>
      <c r="BD303">
        <v>4</v>
      </c>
      <c r="BE303" t="s">
        <v>1790</v>
      </c>
    </row>
    <row r="304" spans="1:57" x14ac:dyDescent="0.3">
      <c r="A304" t="s">
        <v>1791</v>
      </c>
      <c r="B304" t="s">
        <v>1792</v>
      </c>
      <c r="C304" t="s">
        <v>1793</v>
      </c>
      <c r="D304" t="s">
        <v>1794</v>
      </c>
      <c r="E304" t="s">
        <v>1795</v>
      </c>
      <c r="F304" t="s">
        <v>1796</v>
      </c>
      <c r="G304" t="s">
        <v>136</v>
      </c>
      <c r="H304" t="s">
        <v>176</v>
      </c>
      <c r="I304" t="s">
        <v>221</v>
      </c>
      <c r="J304" t="s">
        <v>128</v>
      </c>
      <c r="K304">
        <v>1</v>
      </c>
      <c r="L304">
        <v>4</v>
      </c>
      <c r="M304">
        <v>4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4</v>
      </c>
      <c r="T304">
        <v>1</v>
      </c>
      <c r="U304">
        <v>1</v>
      </c>
      <c r="V304">
        <v>1</v>
      </c>
      <c r="W304">
        <v>1</v>
      </c>
      <c r="X304">
        <v>4</v>
      </c>
      <c r="Y304">
        <v>1</v>
      </c>
      <c r="Z304">
        <v>4</v>
      </c>
      <c r="AA304">
        <v>1</v>
      </c>
      <c r="AB304">
        <v>4</v>
      </c>
      <c r="AC304">
        <v>4</v>
      </c>
      <c r="AD304">
        <v>4</v>
      </c>
      <c r="AE304">
        <v>2</v>
      </c>
      <c r="AF304">
        <v>4</v>
      </c>
      <c r="AG304">
        <v>4</v>
      </c>
      <c r="AH304">
        <v>4</v>
      </c>
      <c r="AI304">
        <v>4</v>
      </c>
      <c r="AJ304">
        <v>4</v>
      </c>
      <c r="AK304">
        <v>4</v>
      </c>
      <c r="AL304">
        <v>4</v>
      </c>
      <c r="AM304">
        <v>4</v>
      </c>
      <c r="AN304">
        <v>4</v>
      </c>
      <c r="AO304">
        <v>4</v>
      </c>
      <c r="AP304">
        <v>2</v>
      </c>
      <c r="AQ304">
        <v>2</v>
      </c>
      <c r="AR304">
        <v>2</v>
      </c>
      <c r="AS304">
        <v>2</v>
      </c>
      <c r="AT304">
        <v>2</v>
      </c>
      <c r="AU304">
        <v>2</v>
      </c>
      <c r="AV304">
        <v>4</v>
      </c>
      <c r="AW304">
        <v>1</v>
      </c>
      <c r="AX304">
        <v>4</v>
      </c>
      <c r="AY304">
        <v>2</v>
      </c>
      <c r="AZ304">
        <v>4</v>
      </c>
      <c r="BA304">
        <v>3</v>
      </c>
      <c r="BB304">
        <v>3</v>
      </c>
      <c r="BC304">
        <v>2</v>
      </c>
      <c r="BD304">
        <v>4</v>
      </c>
      <c r="BE304" t="s">
        <v>1797</v>
      </c>
    </row>
    <row r="305" spans="1:57" x14ac:dyDescent="0.3">
      <c r="A305" t="s">
        <v>1798</v>
      </c>
      <c r="B305" t="s">
        <v>1799</v>
      </c>
      <c r="C305" t="s">
        <v>165</v>
      </c>
      <c r="D305" t="s">
        <v>1800</v>
      </c>
      <c r="E305" t="s">
        <v>1801</v>
      </c>
      <c r="F305" t="s">
        <v>143</v>
      </c>
      <c r="G305" t="s">
        <v>125</v>
      </c>
      <c r="H305" t="s">
        <v>544</v>
      </c>
      <c r="I305" t="s">
        <v>127</v>
      </c>
      <c r="J305" t="s">
        <v>128</v>
      </c>
      <c r="K305">
        <v>4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4</v>
      </c>
      <c r="T305">
        <v>1</v>
      </c>
      <c r="U305">
        <v>1</v>
      </c>
      <c r="V305">
        <v>1</v>
      </c>
      <c r="W305">
        <v>1</v>
      </c>
      <c r="X305">
        <v>4</v>
      </c>
      <c r="Y305">
        <v>1</v>
      </c>
      <c r="Z305">
        <v>4</v>
      </c>
      <c r="AA305">
        <v>1</v>
      </c>
      <c r="AB305">
        <v>1</v>
      </c>
      <c r="AC305">
        <v>4</v>
      </c>
      <c r="AD305">
        <v>1</v>
      </c>
      <c r="AE305">
        <v>1</v>
      </c>
      <c r="AF305">
        <v>1</v>
      </c>
      <c r="AG305">
        <v>4</v>
      </c>
      <c r="AH305">
        <v>4</v>
      </c>
      <c r="AI305">
        <v>4</v>
      </c>
      <c r="AJ305">
        <v>4</v>
      </c>
      <c r="AK305">
        <v>4</v>
      </c>
      <c r="AL305">
        <v>4</v>
      </c>
      <c r="AM305">
        <v>4</v>
      </c>
      <c r="AN305">
        <v>2</v>
      </c>
      <c r="AO305">
        <v>4</v>
      </c>
      <c r="AP305">
        <v>1</v>
      </c>
      <c r="AQ305">
        <v>1</v>
      </c>
      <c r="AR305">
        <v>3</v>
      </c>
      <c r="AS305">
        <v>3</v>
      </c>
      <c r="AT305">
        <v>1</v>
      </c>
      <c r="AU305">
        <v>1</v>
      </c>
      <c r="AV305">
        <v>4</v>
      </c>
      <c r="AW305">
        <v>2</v>
      </c>
      <c r="AX305">
        <v>4</v>
      </c>
      <c r="AY305">
        <v>2</v>
      </c>
      <c r="AZ305">
        <v>4</v>
      </c>
      <c r="BA305">
        <v>4</v>
      </c>
      <c r="BB305">
        <v>4</v>
      </c>
      <c r="BC305">
        <v>4</v>
      </c>
      <c r="BD305">
        <v>4</v>
      </c>
      <c r="BE305" t="s">
        <v>1802</v>
      </c>
    </row>
    <row r="306" spans="1:57" x14ac:dyDescent="0.3">
      <c r="A306" t="s">
        <v>1803</v>
      </c>
      <c r="B306" t="s">
        <v>1804</v>
      </c>
      <c r="C306" t="s">
        <v>150</v>
      </c>
      <c r="D306" t="s">
        <v>1805</v>
      </c>
      <c r="E306" t="s">
        <v>1806</v>
      </c>
      <c r="F306" t="s">
        <v>199</v>
      </c>
      <c r="G306" t="s">
        <v>136</v>
      </c>
      <c r="H306" t="s">
        <v>145</v>
      </c>
      <c r="I306" t="s">
        <v>146</v>
      </c>
      <c r="J306" t="s">
        <v>128</v>
      </c>
      <c r="K306">
        <v>1</v>
      </c>
      <c r="L306">
        <v>4</v>
      </c>
      <c r="M306">
        <v>4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4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4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  <c r="AI306">
        <v>4</v>
      </c>
      <c r="AJ306">
        <v>4</v>
      </c>
      <c r="AK306">
        <v>4</v>
      </c>
      <c r="AL306">
        <v>4</v>
      </c>
      <c r="AM306">
        <v>4</v>
      </c>
      <c r="AN306">
        <v>4</v>
      </c>
      <c r="AO306">
        <v>4</v>
      </c>
      <c r="AP306">
        <v>4</v>
      </c>
      <c r="AQ306">
        <v>4</v>
      </c>
      <c r="AR306">
        <v>4</v>
      </c>
      <c r="AS306">
        <v>4</v>
      </c>
      <c r="AT306">
        <v>4</v>
      </c>
      <c r="AU306">
        <v>4</v>
      </c>
      <c r="AV306">
        <v>4</v>
      </c>
      <c r="AW306">
        <v>4</v>
      </c>
      <c r="AX306">
        <v>4</v>
      </c>
      <c r="AY306">
        <v>4</v>
      </c>
      <c r="AZ306">
        <v>4</v>
      </c>
      <c r="BA306">
        <v>4</v>
      </c>
      <c r="BB306">
        <v>4</v>
      </c>
      <c r="BC306">
        <v>4</v>
      </c>
      <c r="BD306">
        <v>4</v>
      </c>
      <c r="BE306" t="s">
        <v>1807</v>
      </c>
    </row>
    <row r="307" spans="1:57" x14ac:dyDescent="0.3">
      <c r="A307" t="s">
        <v>1808</v>
      </c>
      <c r="B307" t="s">
        <v>1809</v>
      </c>
      <c r="C307" t="s">
        <v>150</v>
      </c>
      <c r="D307" t="s">
        <v>1810</v>
      </c>
      <c r="E307" t="s">
        <v>1811</v>
      </c>
      <c r="F307" t="s">
        <v>199</v>
      </c>
      <c r="G307" t="s">
        <v>136</v>
      </c>
      <c r="H307" t="s">
        <v>126</v>
      </c>
      <c r="I307" t="s">
        <v>146</v>
      </c>
      <c r="J307" t="s">
        <v>128</v>
      </c>
      <c r="K307">
        <v>1</v>
      </c>
      <c r="L307">
        <v>1</v>
      </c>
      <c r="M307">
        <v>4</v>
      </c>
      <c r="N307">
        <v>1</v>
      </c>
      <c r="O307">
        <v>1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3</v>
      </c>
      <c r="AB307">
        <v>4</v>
      </c>
      <c r="AC307">
        <v>3</v>
      </c>
      <c r="AD307">
        <v>2</v>
      </c>
      <c r="AE307">
        <v>2</v>
      </c>
      <c r="AF307">
        <v>2</v>
      </c>
      <c r="AG307">
        <v>1</v>
      </c>
      <c r="AH307">
        <v>4</v>
      </c>
      <c r="AI307">
        <v>4</v>
      </c>
      <c r="AJ307">
        <v>4</v>
      </c>
      <c r="AK307">
        <v>4</v>
      </c>
      <c r="AL307">
        <v>4</v>
      </c>
      <c r="AM307">
        <v>4</v>
      </c>
      <c r="AN307">
        <v>4</v>
      </c>
      <c r="AO307">
        <v>4</v>
      </c>
      <c r="AP307">
        <v>1</v>
      </c>
      <c r="AQ307">
        <v>3</v>
      </c>
      <c r="AR307">
        <v>2</v>
      </c>
      <c r="AS307">
        <v>2</v>
      </c>
      <c r="AT307">
        <v>2</v>
      </c>
      <c r="AU307">
        <v>2</v>
      </c>
      <c r="AV307">
        <v>4</v>
      </c>
      <c r="AW307">
        <v>4</v>
      </c>
      <c r="AX307">
        <v>4</v>
      </c>
      <c r="AY307">
        <v>3</v>
      </c>
      <c r="AZ307">
        <v>4</v>
      </c>
      <c r="BA307">
        <v>2</v>
      </c>
      <c r="BB307">
        <v>4</v>
      </c>
      <c r="BC307">
        <v>4</v>
      </c>
      <c r="BD307">
        <v>4</v>
      </c>
      <c r="BE307" t="s">
        <v>1812</v>
      </c>
    </row>
    <row r="308" spans="1:57" x14ac:dyDescent="0.3">
      <c r="A308" t="s">
        <v>1813</v>
      </c>
      <c r="B308" t="s">
        <v>1814</v>
      </c>
      <c r="C308" t="s">
        <v>150</v>
      </c>
      <c r="D308" t="s">
        <v>1815</v>
      </c>
      <c r="E308" t="s">
        <v>1816</v>
      </c>
      <c r="F308" t="s">
        <v>183</v>
      </c>
      <c r="G308" t="s">
        <v>153</v>
      </c>
      <c r="H308" t="s">
        <v>126</v>
      </c>
      <c r="I308" t="s">
        <v>146</v>
      </c>
      <c r="J308" t="s">
        <v>128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4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4</v>
      </c>
      <c r="AA308">
        <v>4</v>
      </c>
      <c r="AB308">
        <v>4</v>
      </c>
      <c r="AC308">
        <v>1</v>
      </c>
      <c r="AD308">
        <v>1</v>
      </c>
      <c r="AE308">
        <v>1</v>
      </c>
      <c r="AF308">
        <v>4</v>
      </c>
      <c r="AG308">
        <v>4</v>
      </c>
      <c r="AH308">
        <v>4</v>
      </c>
      <c r="AI308">
        <v>4</v>
      </c>
      <c r="AJ308">
        <v>4</v>
      </c>
      <c r="AK308">
        <v>4</v>
      </c>
      <c r="AL308">
        <v>4</v>
      </c>
      <c r="AM308">
        <v>4</v>
      </c>
      <c r="AN308">
        <v>4</v>
      </c>
      <c r="AO308">
        <v>4</v>
      </c>
      <c r="AP308">
        <v>2</v>
      </c>
      <c r="AQ308">
        <v>2</v>
      </c>
      <c r="AR308">
        <v>3</v>
      </c>
      <c r="AS308">
        <v>3</v>
      </c>
      <c r="AT308">
        <v>1</v>
      </c>
      <c r="AU308">
        <v>1</v>
      </c>
      <c r="AV308">
        <v>2</v>
      </c>
      <c r="AW308">
        <v>2</v>
      </c>
      <c r="AX308">
        <v>4</v>
      </c>
      <c r="AY308">
        <v>2</v>
      </c>
      <c r="AZ308">
        <v>4</v>
      </c>
      <c r="BA308">
        <v>3</v>
      </c>
      <c r="BB308">
        <v>2</v>
      </c>
      <c r="BC308">
        <v>2</v>
      </c>
      <c r="BD308">
        <v>4</v>
      </c>
      <c r="BE308" t="s">
        <v>1817</v>
      </c>
    </row>
    <row r="309" spans="1:57" x14ac:dyDescent="0.3">
      <c r="A309" t="s">
        <v>1818</v>
      </c>
      <c r="B309" t="s">
        <v>1819</v>
      </c>
      <c r="C309" t="s">
        <v>150</v>
      </c>
      <c r="D309" t="s">
        <v>1815</v>
      </c>
      <c r="E309" t="s">
        <v>1820</v>
      </c>
      <c r="F309" t="s">
        <v>1447</v>
      </c>
      <c r="G309" t="s">
        <v>153</v>
      </c>
      <c r="H309" t="s">
        <v>126</v>
      </c>
      <c r="I309" t="s">
        <v>146</v>
      </c>
      <c r="J309" t="s">
        <v>128</v>
      </c>
      <c r="K309">
        <v>1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1</v>
      </c>
      <c r="R309">
        <v>1</v>
      </c>
      <c r="S309">
        <v>4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4</v>
      </c>
      <c r="AA309">
        <v>4</v>
      </c>
      <c r="AB309">
        <v>4</v>
      </c>
      <c r="AC309">
        <v>2</v>
      </c>
      <c r="AD309">
        <v>2</v>
      </c>
      <c r="AE309">
        <v>2</v>
      </c>
      <c r="AF309">
        <v>2</v>
      </c>
      <c r="AG309">
        <v>4</v>
      </c>
      <c r="AH309">
        <v>4</v>
      </c>
      <c r="AI309">
        <v>4</v>
      </c>
      <c r="AJ309">
        <v>4</v>
      </c>
      <c r="AK309">
        <v>4</v>
      </c>
      <c r="AL309">
        <v>4</v>
      </c>
      <c r="AM309">
        <v>4</v>
      </c>
      <c r="AN309">
        <v>2</v>
      </c>
      <c r="AO309">
        <v>4</v>
      </c>
      <c r="AP309">
        <v>1</v>
      </c>
      <c r="AQ309">
        <v>1</v>
      </c>
      <c r="AR309">
        <v>3</v>
      </c>
      <c r="AS309">
        <v>2</v>
      </c>
      <c r="AT309">
        <v>1</v>
      </c>
      <c r="AU309">
        <v>1</v>
      </c>
      <c r="AV309">
        <v>3</v>
      </c>
      <c r="AW309">
        <v>3</v>
      </c>
      <c r="AX309">
        <v>3</v>
      </c>
      <c r="AY309">
        <v>3</v>
      </c>
      <c r="AZ309">
        <v>3</v>
      </c>
      <c r="BA309">
        <v>4</v>
      </c>
      <c r="BB309">
        <v>2</v>
      </c>
      <c r="BC309">
        <v>4</v>
      </c>
      <c r="BD309">
        <v>4</v>
      </c>
      <c r="BE309" t="s">
        <v>1821</v>
      </c>
    </row>
    <row r="310" spans="1:57" x14ac:dyDescent="0.3">
      <c r="A310" t="s">
        <v>1822</v>
      </c>
      <c r="B310" t="s">
        <v>1823</v>
      </c>
      <c r="C310" t="s">
        <v>150</v>
      </c>
      <c r="D310" t="s">
        <v>1824</v>
      </c>
      <c r="E310" t="s">
        <v>1825</v>
      </c>
      <c r="F310" t="s">
        <v>199</v>
      </c>
      <c r="G310" t="s">
        <v>153</v>
      </c>
      <c r="H310" t="s">
        <v>1826</v>
      </c>
      <c r="I310" t="s">
        <v>146</v>
      </c>
      <c r="J310" t="s">
        <v>128</v>
      </c>
      <c r="K310">
        <v>1</v>
      </c>
      <c r="L310">
        <v>1</v>
      </c>
      <c r="M310">
        <v>4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4</v>
      </c>
      <c r="T310">
        <v>1</v>
      </c>
      <c r="U310">
        <v>1</v>
      </c>
      <c r="V310">
        <v>1</v>
      </c>
      <c r="W310">
        <v>1</v>
      </c>
      <c r="X310">
        <v>4</v>
      </c>
      <c r="Y310">
        <v>1</v>
      </c>
      <c r="Z310">
        <v>1</v>
      </c>
      <c r="AA310">
        <v>4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2</v>
      </c>
      <c r="AH310">
        <v>4</v>
      </c>
      <c r="AI310">
        <v>4</v>
      </c>
      <c r="AJ310">
        <v>4</v>
      </c>
      <c r="AK310">
        <v>4</v>
      </c>
      <c r="AL310">
        <v>4</v>
      </c>
      <c r="AM310">
        <v>4</v>
      </c>
      <c r="AN310">
        <v>2</v>
      </c>
      <c r="AO310">
        <v>4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2</v>
      </c>
      <c r="AW310">
        <v>2</v>
      </c>
      <c r="AX310">
        <v>3</v>
      </c>
      <c r="AY310">
        <v>3</v>
      </c>
      <c r="AZ310">
        <v>3</v>
      </c>
      <c r="BA310">
        <v>3</v>
      </c>
      <c r="BB310">
        <v>2</v>
      </c>
      <c r="BC310">
        <v>2</v>
      </c>
      <c r="BD310">
        <v>3</v>
      </c>
      <c r="BE310" t="s">
        <v>1827</v>
      </c>
    </row>
    <row r="311" spans="1:57" x14ac:dyDescent="0.3">
      <c r="A311" t="s">
        <v>1828</v>
      </c>
      <c r="B311" t="s">
        <v>1829</v>
      </c>
      <c r="C311" t="s">
        <v>150</v>
      </c>
      <c r="D311" t="s">
        <v>1830</v>
      </c>
      <c r="E311" t="s">
        <v>1831</v>
      </c>
      <c r="F311" t="s">
        <v>161</v>
      </c>
      <c r="G311" t="s">
        <v>136</v>
      </c>
      <c r="H311" t="s">
        <v>145</v>
      </c>
      <c r="I311" t="s">
        <v>146</v>
      </c>
      <c r="J311" t="s">
        <v>128</v>
      </c>
      <c r="K311">
        <v>1</v>
      </c>
      <c r="L311">
        <v>4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4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4</v>
      </c>
      <c r="AA311">
        <v>1</v>
      </c>
      <c r="AB311">
        <v>4</v>
      </c>
      <c r="AC311">
        <v>1</v>
      </c>
      <c r="AD311">
        <v>4</v>
      </c>
      <c r="AE311">
        <v>1</v>
      </c>
      <c r="AF311">
        <v>3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4</v>
      </c>
      <c r="AO311">
        <v>4</v>
      </c>
      <c r="AP311">
        <v>3</v>
      </c>
      <c r="AQ311">
        <v>2</v>
      </c>
      <c r="AR311">
        <v>3</v>
      </c>
      <c r="AS311">
        <v>3</v>
      </c>
      <c r="AT311">
        <v>3</v>
      </c>
      <c r="AU311">
        <v>3</v>
      </c>
      <c r="AV311">
        <v>4</v>
      </c>
      <c r="AW311">
        <v>4</v>
      </c>
      <c r="AX311">
        <v>4</v>
      </c>
      <c r="AY311">
        <v>4</v>
      </c>
      <c r="AZ311">
        <v>4</v>
      </c>
      <c r="BA311">
        <v>4</v>
      </c>
      <c r="BB311">
        <v>4</v>
      </c>
      <c r="BC311">
        <v>4</v>
      </c>
      <c r="BD311">
        <v>4</v>
      </c>
      <c r="BE311" t="s">
        <v>1832</v>
      </c>
    </row>
    <row r="312" spans="1:57" x14ac:dyDescent="0.3">
      <c r="A312" t="s">
        <v>1833</v>
      </c>
      <c r="B312" t="s">
        <v>1834</v>
      </c>
      <c r="C312" t="s">
        <v>1089</v>
      </c>
      <c r="D312" t="s">
        <v>1835</v>
      </c>
      <c r="E312" t="s">
        <v>1836</v>
      </c>
      <c r="F312" t="s">
        <v>242</v>
      </c>
      <c r="G312" t="s">
        <v>125</v>
      </c>
      <c r="H312" t="s">
        <v>192</v>
      </c>
      <c r="I312" t="s">
        <v>169</v>
      </c>
      <c r="J312" t="s">
        <v>128</v>
      </c>
      <c r="K312">
        <v>4</v>
      </c>
      <c r="L312">
        <v>4</v>
      </c>
      <c r="M312">
        <v>1</v>
      </c>
      <c r="N312">
        <v>1</v>
      </c>
      <c r="O312">
        <v>4</v>
      </c>
      <c r="P312">
        <v>4</v>
      </c>
      <c r="Q312">
        <v>4</v>
      </c>
      <c r="R312">
        <v>1</v>
      </c>
      <c r="S312">
        <v>4</v>
      </c>
      <c r="T312">
        <v>1</v>
      </c>
      <c r="U312">
        <v>1</v>
      </c>
      <c r="V312">
        <v>1</v>
      </c>
      <c r="W312">
        <v>1</v>
      </c>
      <c r="X312">
        <v>4</v>
      </c>
      <c r="Y312">
        <v>4</v>
      </c>
      <c r="Z312">
        <v>4</v>
      </c>
      <c r="AA312">
        <v>4</v>
      </c>
      <c r="AB312">
        <v>4</v>
      </c>
      <c r="AC312">
        <v>4</v>
      </c>
      <c r="AD312">
        <v>4</v>
      </c>
      <c r="AE312">
        <v>4</v>
      </c>
      <c r="AF312">
        <v>4</v>
      </c>
      <c r="AG312">
        <v>4</v>
      </c>
      <c r="AH312">
        <v>4</v>
      </c>
      <c r="AI312">
        <v>4</v>
      </c>
      <c r="AJ312">
        <v>4</v>
      </c>
      <c r="AK312">
        <v>4</v>
      </c>
      <c r="AL312">
        <v>4</v>
      </c>
      <c r="AM312">
        <v>4</v>
      </c>
      <c r="AN312">
        <v>4</v>
      </c>
      <c r="AO312">
        <v>4</v>
      </c>
      <c r="AP312">
        <v>4</v>
      </c>
      <c r="AQ312">
        <v>4</v>
      </c>
      <c r="AR312">
        <v>4</v>
      </c>
      <c r="AS312">
        <v>4</v>
      </c>
      <c r="AT312">
        <v>4</v>
      </c>
      <c r="AU312">
        <v>4</v>
      </c>
      <c r="AV312">
        <v>4</v>
      </c>
      <c r="AW312">
        <v>4</v>
      </c>
      <c r="AX312">
        <v>4</v>
      </c>
      <c r="AY312">
        <v>4</v>
      </c>
      <c r="AZ312">
        <v>4</v>
      </c>
      <c r="BA312">
        <v>4</v>
      </c>
      <c r="BB312">
        <v>4</v>
      </c>
      <c r="BC312">
        <v>4</v>
      </c>
      <c r="BD312">
        <v>4</v>
      </c>
      <c r="BE312" t="s">
        <v>1837</v>
      </c>
    </row>
    <row r="313" spans="1:57" x14ac:dyDescent="0.3">
      <c r="A313" t="s">
        <v>1838</v>
      </c>
      <c r="B313" t="s">
        <v>1839</v>
      </c>
      <c r="C313" t="s">
        <v>173</v>
      </c>
      <c r="D313" t="s">
        <v>1840</v>
      </c>
      <c r="E313" t="s">
        <v>1841</v>
      </c>
      <c r="F313" t="s">
        <v>168</v>
      </c>
      <c r="G313" t="s">
        <v>125</v>
      </c>
      <c r="H313" t="s">
        <v>1373</v>
      </c>
      <c r="I313" t="s">
        <v>127</v>
      </c>
      <c r="J313" t="s">
        <v>128</v>
      </c>
      <c r="K313">
        <v>4</v>
      </c>
      <c r="L313">
        <v>4</v>
      </c>
      <c r="M313">
        <v>1</v>
      </c>
      <c r="N313">
        <v>1</v>
      </c>
      <c r="O313">
        <v>4</v>
      </c>
      <c r="P313">
        <v>4</v>
      </c>
      <c r="Q313">
        <v>4</v>
      </c>
      <c r="R313">
        <v>1</v>
      </c>
      <c r="S313">
        <v>4</v>
      </c>
      <c r="T313">
        <v>1</v>
      </c>
      <c r="U313">
        <v>1</v>
      </c>
      <c r="V313">
        <v>1</v>
      </c>
      <c r="W313">
        <v>1</v>
      </c>
      <c r="X313">
        <v>4</v>
      </c>
      <c r="Y313">
        <v>4</v>
      </c>
      <c r="Z313">
        <v>4</v>
      </c>
      <c r="AA313">
        <v>4</v>
      </c>
      <c r="AB313">
        <v>4</v>
      </c>
      <c r="AC313">
        <v>4</v>
      </c>
      <c r="AD313">
        <v>4</v>
      </c>
      <c r="AE313">
        <v>4</v>
      </c>
      <c r="AF313">
        <v>4</v>
      </c>
      <c r="AG313">
        <v>4</v>
      </c>
      <c r="AH313">
        <v>4</v>
      </c>
      <c r="AI313">
        <v>4</v>
      </c>
      <c r="AJ313">
        <v>4</v>
      </c>
      <c r="AK313">
        <v>4</v>
      </c>
      <c r="AL313">
        <v>4</v>
      </c>
      <c r="AM313">
        <v>4</v>
      </c>
      <c r="AN313">
        <v>4</v>
      </c>
      <c r="AO313">
        <v>4</v>
      </c>
      <c r="AP313">
        <v>4</v>
      </c>
      <c r="AQ313">
        <v>4</v>
      </c>
      <c r="AR313">
        <v>4</v>
      </c>
      <c r="AS313">
        <v>4</v>
      </c>
      <c r="AT313">
        <v>4</v>
      </c>
      <c r="AU313">
        <v>4</v>
      </c>
      <c r="AV313">
        <v>4</v>
      </c>
      <c r="AW313">
        <v>4</v>
      </c>
      <c r="AX313">
        <v>4</v>
      </c>
      <c r="AY313">
        <v>4</v>
      </c>
      <c r="AZ313">
        <v>4</v>
      </c>
      <c r="BA313">
        <v>4</v>
      </c>
      <c r="BB313">
        <v>4</v>
      </c>
      <c r="BC313">
        <v>4</v>
      </c>
      <c r="BD313">
        <v>4</v>
      </c>
      <c r="BE313" t="s">
        <v>1842</v>
      </c>
    </row>
    <row r="314" spans="1:57" x14ac:dyDescent="0.3">
      <c r="A314" t="s">
        <v>1843</v>
      </c>
      <c r="B314" t="s">
        <v>1844</v>
      </c>
      <c r="C314" t="s">
        <v>150</v>
      </c>
      <c r="D314" t="s">
        <v>1845</v>
      </c>
      <c r="E314" t="s">
        <v>1846</v>
      </c>
      <c r="F314" t="s">
        <v>242</v>
      </c>
      <c r="G314" t="s">
        <v>136</v>
      </c>
      <c r="H314" t="s">
        <v>145</v>
      </c>
      <c r="I314" t="s">
        <v>146</v>
      </c>
      <c r="J314" t="s">
        <v>128</v>
      </c>
      <c r="K314">
        <v>1</v>
      </c>
      <c r="L314">
        <v>1</v>
      </c>
      <c r="M314">
        <v>4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4</v>
      </c>
      <c r="T314">
        <v>1</v>
      </c>
      <c r="U314">
        <v>1</v>
      </c>
      <c r="V314">
        <v>1</v>
      </c>
      <c r="W314">
        <v>1</v>
      </c>
      <c r="X314">
        <v>2</v>
      </c>
      <c r="Y314">
        <v>2</v>
      </c>
      <c r="Z314">
        <v>4</v>
      </c>
      <c r="AA314">
        <v>4</v>
      </c>
      <c r="AB314">
        <v>1</v>
      </c>
      <c r="AC314">
        <v>3</v>
      </c>
      <c r="AD314">
        <v>4</v>
      </c>
      <c r="AE314">
        <v>4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4</v>
      </c>
      <c r="AN314">
        <v>4</v>
      </c>
      <c r="AO314">
        <v>4</v>
      </c>
      <c r="AP314">
        <v>3</v>
      </c>
      <c r="AQ314">
        <v>2</v>
      </c>
      <c r="AR314">
        <v>2</v>
      </c>
      <c r="AS314">
        <v>2</v>
      </c>
      <c r="AT314">
        <v>3</v>
      </c>
      <c r="AU314">
        <v>3</v>
      </c>
      <c r="AV314">
        <v>4</v>
      </c>
      <c r="AW314">
        <v>4</v>
      </c>
      <c r="AX314">
        <v>4</v>
      </c>
      <c r="AY314">
        <v>4</v>
      </c>
      <c r="AZ314">
        <v>4</v>
      </c>
      <c r="BA314">
        <v>2</v>
      </c>
      <c r="BB314">
        <v>3</v>
      </c>
      <c r="BC314">
        <v>4</v>
      </c>
      <c r="BD314">
        <v>4</v>
      </c>
      <c r="BE314" t="s">
        <v>1847</v>
      </c>
    </row>
    <row r="315" spans="1:57" x14ac:dyDescent="0.3">
      <c r="A315" t="s">
        <v>1848</v>
      </c>
      <c r="B315" t="s">
        <v>1849</v>
      </c>
      <c r="C315" t="s">
        <v>1850</v>
      </c>
      <c r="D315" t="s">
        <v>1851</v>
      </c>
      <c r="E315" t="s">
        <v>1852</v>
      </c>
      <c r="F315" t="s">
        <v>183</v>
      </c>
      <c r="G315" t="s">
        <v>153</v>
      </c>
      <c r="H315" t="s">
        <v>876</v>
      </c>
      <c r="I315" t="s">
        <v>127</v>
      </c>
      <c r="J315" t="s">
        <v>128</v>
      </c>
      <c r="K315">
        <v>1</v>
      </c>
      <c r="L315">
        <v>1</v>
      </c>
      <c r="M315">
        <v>4</v>
      </c>
      <c r="N315">
        <v>1</v>
      </c>
      <c r="O315">
        <v>1</v>
      </c>
      <c r="P315">
        <v>1</v>
      </c>
      <c r="Q315">
        <v>1</v>
      </c>
      <c r="R315">
        <v>4</v>
      </c>
      <c r="S315">
        <v>4</v>
      </c>
      <c r="T315">
        <v>1</v>
      </c>
      <c r="U315">
        <v>1</v>
      </c>
      <c r="V315">
        <v>1</v>
      </c>
      <c r="W315">
        <v>1</v>
      </c>
      <c r="X315">
        <v>4</v>
      </c>
      <c r="Y315">
        <v>2</v>
      </c>
      <c r="Z315">
        <v>4</v>
      </c>
      <c r="AA315">
        <v>4</v>
      </c>
      <c r="AB315">
        <v>4</v>
      </c>
      <c r="AC315">
        <v>2</v>
      </c>
      <c r="AD315">
        <v>4</v>
      </c>
      <c r="AE315">
        <v>2</v>
      </c>
      <c r="AF315">
        <v>4</v>
      </c>
      <c r="AG315">
        <v>4</v>
      </c>
      <c r="AH315">
        <v>4</v>
      </c>
      <c r="AI315">
        <v>4</v>
      </c>
      <c r="AJ315">
        <v>3</v>
      </c>
      <c r="AK315">
        <v>4</v>
      </c>
      <c r="AL315">
        <v>4</v>
      </c>
      <c r="AM315">
        <v>4</v>
      </c>
      <c r="AN315">
        <v>4</v>
      </c>
      <c r="AO315">
        <v>4</v>
      </c>
      <c r="AP315">
        <v>2</v>
      </c>
      <c r="AQ315">
        <v>2</v>
      </c>
      <c r="AR315">
        <v>3</v>
      </c>
      <c r="AS315">
        <v>3</v>
      </c>
      <c r="AT315">
        <v>2</v>
      </c>
      <c r="AU315">
        <v>2</v>
      </c>
      <c r="AV315">
        <v>3</v>
      </c>
      <c r="AW315">
        <v>2</v>
      </c>
      <c r="AX315">
        <v>3</v>
      </c>
      <c r="AY315">
        <v>2</v>
      </c>
      <c r="AZ315">
        <v>4</v>
      </c>
      <c r="BA315">
        <v>4</v>
      </c>
      <c r="BB315">
        <v>4</v>
      </c>
      <c r="BC315">
        <v>4</v>
      </c>
      <c r="BD315">
        <v>4</v>
      </c>
      <c r="BE315" t="s">
        <v>1853</v>
      </c>
    </row>
    <row r="316" spans="1:57" x14ac:dyDescent="0.3">
      <c r="A316" t="s">
        <v>1854</v>
      </c>
      <c r="B316" t="s">
        <v>1855</v>
      </c>
      <c r="C316" t="s">
        <v>316</v>
      </c>
      <c r="D316" t="s">
        <v>1856</v>
      </c>
      <c r="E316" t="s">
        <v>1857</v>
      </c>
      <c r="F316" t="s">
        <v>353</v>
      </c>
      <c r="G316" t="s">
        <v>153</v>
      </c>
      <c r="H316" t="s">
        <v>711</v>
      </c>
      <c r="I316" t="s">
        <v>235</v>
      </c>
      <c r="J316" t="s">
        <v>128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2</v>
      </c>
      <c r="S316">
        <v>4</v>
      </c>
      <c r="T316">
        <v>4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4</v>
      </c>
      <c r="AJ316">
        <v>1</v>
      </c>
      <c r="AK316">
        <v>3</v>
      </c>
      <c r="AL316">
        <v>4</v>
      </c>
      <c r="AM316">
        <v>4</v>
      </c>
      <c r="AN316">
        <v>4</v>
      </c>
      <c r="AO316">
        <v>4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4</v>
      </c>
      <c r="AW316">
        <v>4</v>
      </c>
      <c r="AX316">
        <v>1</v>
      </c>
      <c r="AY316">
        <v>4</v>
      </c>
      <c r="AZ316">
        <v>1</v>
      </c>
      <c r="BA316">
        <v>4</v>
      </c>
      <c r="BB316">
        <v>3</v>
      </c>
      <c r="BC316">
        <v>3</v>
      </c>
      <c r="BD316">
        <v>4</v>
      </c>
      <c r="BE316" t="s">
        <v>1858</v>
      </c>
    </row>
    <row r="317" spans="1:57" x14ac:dyDescent="0.3">
      <c r="A317" t="s">
        <v>1859</v>
      </c>
      <c r="B317" t="s">
        <v>1860</v>
      </c>
      <c r="C317" t="s">
        <v>225</v>
      </c>
      <c r="D317" t="s">
        <v>1861</v>
      </c>
      <c r="E317" t="s">
        <v>1862</v>
      </c>
      <c r="F317" t="s">
        <v>199</v>
      </c>
      <c r="G317" t="s">
        <v>153</v>
      </c>
      <c r="H317" t="s">
        <v>145</v>
      </c>
      <c r="I317" t="s">
        <v>146</v>
      </c>
      <c r="J317" t="s">
        <v>184</v>
      </c>
      <c r="K317">
        <v>1</v>
      </c>
      <c r="L317">
        <v>1</v>
      </c>
      <c r="M317">
        <v>1</v>
      </c>
      <c r="N317">
        <v>1</v>
      </c>
      <c r="O317">
        <v>4</v>
      </c>
      <c r="P317">
        <v>4</v>
      </c>
      <c r="Q317">
        <v>4</v>
      </c>
      <c r="R317">
        <v>4</v>
      </c>
      <c r="S317">
        <v>4</v>
      </c>
      <c r="T317">
        <v>4</v>
      </c>
      <c r="U317">
        <v>4</v>
      </c>
      <c r="V317">
        <v>4</v>
      </c>
      <c r="W317">
        <v>4</v>
      </c>
      <c r="X317">
        <v>4</v>
      </c>
      <c r="Y317">
        <v>1</v>
      </c>
      <c r="Z317">
        <v>1</v>
      </c>
      <c r="AA317">
        <v>1</v>
      </c>
      <c r="AB317">
        <v>4</v>
      </c>
      <c r="AC317">
        <v>4</v>
      </c>
      <c r="AD317">
        <v>4</v>
      </c>
      <c r="AE317">
        <v>1</v>
      </c>
      <c r="AF317">
        <v>4</v>
      </c>
      <c r="AG317">
        <v>4</v>
      </c>
      <c r="AH317">
        <v>4</v>
      </c>
      <c r="AI317">
        <v>4</v>
      </c>
      <c r="AJ317">
        <v>4</v>
      </c>
      <c r="AK317">
        <v>4</v>
      </c>
      <c r="AL317">
        <v>4</v>
      </c>
      <c r="AM317">
        <v>4</v>
      </c>
      <c r="AN317">
        <v>4</v>
      </c>
      <c r="AO317">
        <v>4</v>
      </c>
      <c r="AP317">
        <v>1</v>
      </c>
      <c r="AQ317">
        <v>4</v>
      </c>
      <c r="AR317">
        <v>4</v>
      </c>
      <c r="AS317">
        <v>4</v>
      </c>
      <c r="AT317">
        <v>4</v>
      </c>
      <c r="AU317">
        <v>4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4</v>
      </c>
      <c r="BC317">
        <v>4</v>
      </c>
      <c r="BD317">
        <v>4</v>
      </c>
      <c r="BE317" t="s">
        <v>1863</v>
      </c>
    </row>
    <row r="318" spans="1:57" x14ac:dyDescent="0.3">
      <c r="A318" t="s">
        <v>1864</v>
      </c>
      <c r="B318" t="s">
        <v>1865</v>
      </c>
      <c r="C318" t="s">
        <v>225</v>
      </c>
      <c r="D318" t="s">
        <v>1866</v>
      </c>
      <c r="E318" t="s">
        <v>1867</v>
      </c>
      <c r="F318" t="s">
        <v>168</v>
      </c>
      <c r="G318" t="s">
        <v>153</v>
      </c>
      <c r="H318" t="s">
        <v>126</v>
      </c>
      <c r="I318" t="s">
        <v>146</v>
      </c>
      <c r="J318" t="s">
        <v>154</v>
      </c>
      <c r="K318">
        <v>4</v>
      </c>
      <c r="L318">
        <v>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2</v>
      </c>
      <c r="S318">
        <v>4</v>
      </c>
      <c r="T318">
        <v>4</v>
      </c>
      <c r="U318">
        <v>4</v>
      </c>
      <c r="V318">
        <v>4</v>
      </c>
      <c r="W318">
        <v>1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  <c r="AD318">
        <v>4</v>
      </c>
      <c r="AE318">
        <v>4</v>
      </c>
      <c r="AF318">
        <v>4</v>
      </c>
      <c r="AG318">
        <v>4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4</v>
      </c>
      <c r="AO318">
        <v>4</v>
      </c>
      <c r="AP318">
        <v>4</v>
      </c>
      <c r="AQ318">
        <v>3</v>
      </c>
      <c r="AR318">
        <v>3</v>
      </c>
      <c r="AS318">
        <v>3</v>
      </c>
      <c r="AT318">
        <v>4</v>
      </c>
      <c r="AU318">
        <v>4</v>
      </c>
      <c r="AV318">
        <v>4</v>
      </c>
      <c r="AW318">
        <v>3</v>
      </c>
      <c r="AX318">
        <v>3</v>
      </c>
      <c r="AY318">
        <v>3</v>
      </c>
      <c r="AZ318">
        <v>4</v>
      </c>
      <c r="BA318">
        <v>4</v>
      </c>
      <c r="BB318">
        <v>1</v>
      </c>
      <c r="BC318">
        <v>4</v>
      </c>
      <c r="BD318">
        <v>4</v>
      </c>
      <c r="BE318" t="s">
        <v>1868</v>
      </c>
    </row>
    <row r="319" spans="1:57" x14ac:dyDescent="0.3">
      <c r="A319" t="s">
        <v>1869</v>
      </c>
      <c r="B319" t="s">
        <v>1870</v>
      </c>
      <c r="C319" t="s">
        <v>225</v>
      </c>
      <c r="D319" t="s">
        <v>1871</v>
      </c>
      <c r="E319" t="s">
        <v>1872</v>
      </c>
      <c r="F319" t="s">
        <v>206</v>
      </c>
      <c r="G319" t="s">
        <v>153</v>
      </c>
      <c r="H319" t="s">
        <v>1873</v>
      </c>
      <c r="I319" t="s">
        <v>146</v>
      </c>
      <c r="J319" t="s">
        <v>265</v>
      </c>
      <c r="K319">
        <v>4</v>
      </c>
      <c r="L319">
        <v>4</v>
      </c>
      <c r="M319">
        <v>4</v>
      </c>
      <c r="N319">
        <v>4</v>
      </c>
      <c r="O319">
        <v>3</v>
      </c>
      <c r="P319">
        <v>1</v>
      </c>
      <c r="Q319">
        <v>1</v>
      </c>
      <c r="R319">
        <v>1</v>
      </c>
      <c r="S319">
        <v>4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2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4</v>
      </c>
      <c r="AH319">
        <v>1</v>
      </c>
      <c r="AI319">
        <v>4</v>
      </c>
      <c r="AJ319">
        <v>1</v>
      </c>
      <c r="AK319">
        <v>1</v>
      </c>
      <c r="AL319">
        <v>4</v>
      </c>
      <c r="AM319">
        <v>4</v>
      </c>
      <c r="AN319">
        <v>4</v>
      </c>
      <c r="AO319">
        <v>4</v>
      </c>
      <c r="AP319">
        <v>1</v>
      </c>
      <c r="AQ319">
        <v>1</v>
      </c>
      <c r="AR319">
        <v>4</v>
      </c>
      <c r="AS319">
        <v>4</v>
      </c>
      <c r="AT319">
        <v>1</v>
      </c>
      <c r="AU319">
        <v>1</v>
      </c>
      <c r="AV319">
        <v>4</v>
      </c>
      <c r="AW319">
        <v>1</v>
      </c>
      <c r="AX319">
        <v>4</v>
      </c>
      <c r="AY319">
        <v>4</v>
      </c>
      <c r="AZ319">
        <v>4</v>
      </c>
      <c r="BA319">
        <v>1</v>
      </c>
      <c r="BB319">
        <v>1</v>
      </c>
      <c r="BC319">
        <v>4</v>
      </c>
      <c r="BD319">
        <v>3</v>
      </c>
      <c r="BE319" t="s">
        <v>1874</v>
      </c>
    </row>
    <row r="320" spans="1:57" x14ac:dyDescent="0.3">
      <c r="A320" t="s">
        <v>1875</v>
      </c>
      <c r="B320" t="s">
        <v>1876</v>
      </c>
      <c r="C320" t="s">
        <v>1877</v>
      </c>
      <c r="D320" t="s">
        <v>1878</v>
      </c>
      <c r="E320" t="s">
        <v>1879</v>
      </c>
      <c r="F320" t="s">
        <v>199</v>
      </c>
      <c r="G320" t="s">
        <v>153</v>
      </c>
      <c r="H320" t="s">
        <v>145</v>
      </c>
      <c r="I320" t="s">
        <v>146</v>
      </c>
      <c r="J320" t="s">
        <v>128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4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4</v>
      </c>
      <c r="Z320">
        <v>1</v>
      </c>
      <c r="AA320">
        <v>1</v>
      </c>
      <c r="AB320">
        <v>1</v>
      </c>
      <c r="AC320">
        <v>4</v>
      </c>
      <c r="AD320">
        <v>1</v>
      </c>
      <c r="AE320">
        <v>4</v>
      </c>
      <c r="AF320">
        <v>1</v>
      </c>
      <c r="AG320">
        <v>1</v>
      </c>
      <c r="AH320">
        <v>1</v>
      </c>
      <c r="AI320">
        <v>1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4</v>
      </c>
      <c r="AQ320">
        <v>4</v>
      </c>
      <c r="AR320">
        <v>4</v>
      </c>
      <c r="AS320">
        <v>4</v>
      </c>
      <c r="AT320">
        <v>4</v>
      </c>
      <c r="AU320">
        <v>4</v>
      </c>
      <c r="AV320">
        <v>3</v>
      </c>
      <c r="AW320">
        <v>3</v>
      </c>
      <c r="AX320">
        <v>4</v>
      </c>
      <c r="AY320">
        <v>4</v>
      </c>
      <c r="AZ320">
        <v>3</v>
      </c>
      <c r="BA320">
        <v>4</v>
      </c>
      <c r="BB320">
        <v>3</v>
      </c>
      <c r="BC320">
        <v>2</v>
      </c>
      <c r="BD320">
        <v>4</v>
      </c>
      <c r="BE320" t="s">
        <v>1880</v>
      </c>
    </row>
    <row r="321" spans="1:57" x14ac:dyDescent="0.3">
      <c r="A321" t="s">
        <v>1881</v>
      </c>
      <c r="B321" t="s">
        <v>1882</v>
      </c>
      <c r="C321" t="s">
        <v>196</v>
      </c>
      <c r="D321" t="s">
        <v>1883</v>
      </c>
      <c r="E321" t="s">
        <v>1884</v>
      </c>
      <c r="F321" t="s">
        <v>191</v>
      </c>
      <c r="G321" t="s">
        <v>153</v>
      </c>
      <c r="H321" t="s">
        <v>145</v>
      </c>
      <c r="I321" t="s">
        <v>146</v>
      </c>
      <c r="J321" t="s">
        <v>128</v>
      </c>
      <c r="K321">
        <v>4</v>
      </c>
      <c r="L321">
        <v>4</v>
      </c>
      <c r="M321">
        <v>4</v>
      </c>
      <c r="N321">
        <v>4</v>
      </c>
      <c r="O321">
        <v>4</v>
      </c>
      <c r="P321">
        <v>4</v>
      </c>
      <c r="Q321">
        <v>1</v>
      </c>
      <c r="R321">
        <v>1</v>
      </c>
      <c r="S321">
        <v>3</v>
      </c>
      <c r="T321">
        <v>3</v>
      </c>
      <c r="U321">
        <v>4</v>
      </c>
      <c r="V321">
        <v>4</v>
      </c>
      <c r="W321">
        <v>1</v>
      </c>
      <c r="X321">
        <v>4</v>
      </c>
      <c r="Y321">
        <v>4</v>
      </c>
      <c r="Z321">
        <v>4</v>
      </c>
      <c r="AA321">
        <v>4</v>
      </c>
      <c r="AB321">
        <v>4</v>
      </c>
      <c r="AC321">
        <v>4</v>
      </c>
      <c r="AD321">
        <v>4</v>
      </c>
      <c r="AE321">
        <v>4</v>
      </c>
      <c r="AF321">
        <v>4</v>
      </c>
      <c r="AG321">
        <v>4</v>
      </c>
      <c r="AH321">
        <v>3</v>
      </c>
      <c r="AI321">
        <v>4</v>
      </c>
      <c r="AJ321">
        <v>4</v>
      </c>
      <c r="AK321">
        <v>4</v>
      </c>
      <c r="AL321">
        <v>4</v>
      </c>
      <c r="AM321">
        <v>4</v>
      </c>
      <c r="AN321">
        <v>4</v>
      </c>
      <c r="AO321">
        <v>4</v>
      </c>
      <c r="AP321">
        <v>2</v>
      </c>
      <c r="AQ321">
        <v>4</v>
      </c>
      <c r="AR321">
        <v>4</v>
      </c>
      <c r="AS321">
        <v>4</v>
      </c>
      <c r="AT321">
        <v>4</v>
      </c>
      <c r="AU321">
        <v>4</v>
      </c>
      <c r="AV321">
        <v>4</v>
      </c>
      <c r="AW321">
        <v>4</v>
      </c>
      <c r="AX321">
        <v>4</v>
      </c>
      <c r="AY321">
        <v>4</v>
      </c>
      <c r="AZ321">
        <v>4</v>
      </c>
      <c r="BA321">
        <v>4</v>
      </c>
      <c r="BB321">
        <v>3</v>
      </c>
      <c r="BC321">
        <v>4</v>
      </c>
      <c r="BD321">
        <v>4</v>
      </c>
      <c r="BE321" t="s">
        <v>1885</v>
      </c>
    </row>
    <row r="322" spans="1:57" x14ac:dyDescent="0.3">
      <c r="A322" t="s">
        <v>1886</v>
      </c>
      <c r="B322" t="s">
        <v>1887</v>
      </c>
      <c r="C322" t="s">
        <v>225</v>
      </c>
      <c r="D322" t="s">
        <v>1888</v>
      </c>
      <c r="E322" t="s">
        <v>1889</v>
      </c>
      <c r="F322" t="s">
        <v>199</v>
      </c>
      <c r="G322" t="s">
        <v>153</v>
      </c>
      <c r="H322" t="s">
        <v>126</v>
      </c>
      <c r="I322" t="s">
        <v>146</v>
      </c>
      <c r="J322" t="s">
        <v>128</v>
      </c>
      <c r="K322">
        <v>1</v>
      </c>
      <c r="L322">
        <v>1</v>
      </c>
      <c r="M322">
        <v>1</v>
      </c>
      <c r="N322">
        <v>1</v>
      </c>
      <c r="O322">
        <v>4</v>
      </c>
      <c r="P322">
        <v>4</v>
      </c>
      <c r="Q322">
        <v>1</v>
      </c>
      <c r="R322">
        <v>1</v>
      </c>
      <c r="S322">
        <v>4</v>
      </c>
      <c r="T322">
        <v>1</v>
      </c>
      <c r="U322">
        <v>1</v>
      </c>
      <c r="V322">
        <v>4</v>
      </c>
      <c r="W322">
        <v>1</v>
      </c>
      <c r="X322">
        <v>1</v>
      </c>
      <c r="Y322">
        <v>1</v>
      </c>
      <c r="Z322">
        <v>1</v>
      </c>
      <c r="AA322">
        <v>4</v>
      </c>
      <c r="AB322">
        <v>1</v>
      </c>
      <c r="AC322">
        <v>1</v>
      </c>
      <c r="AD322">
        <v>4</v>
      </c>
      <c r="AE322">
        <v>1</v>
      </c>
      <c r="AF322">
        <v>4</v>
      </c>
      <c r="AG322">
        <v>1</v>
      </c>
      <c r="AH322">
        <v>1</v>
      </c>
      <c r="AI322">
        <v>4</v>
      </c>
      <c r="AJ322">
        <v>1</v>
      </c>
      <c r="AK322">
        <v>4</v>
      </c>
      <c r="AL322">
        <v>4</v>
      </c>
      <c r="AM322">
        <v>1</v>
      </c>
      <c r="AN322">
        <v>4</v>
      </c>
      <c r="AO322">
        <v>3</v>
      </c>
      <c r="AP322">
        <v>1</v>
      </c>
      <c r="AQ322">
        <v>1</v>
      </c>
      <c r="AR322">
        <v>1</v>
      </c>
      <c r="AS322">
        <v>1</v>
      </c>
      <c r="AT322">
        <v>4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4</v>
      </c>
      <c r="BA322">
        <v>1</v>
      </c>
      <c r="BB322">
        <v>4</v>
      </c>
      <c r="BC322">
        <v>1</v>
      </c>
      <c r="BD322">
        <v>1</v>
      </c>
      <c r="BE322" t="s">
        <v>1890</v>
      </c>
    </row>
    <row r="323" spans="1:57" x14ac:dyDescent="0.3">
      <c r="A323" t="s">
        <v>1891</v>
      </c>
      <c r="B323" t="s">
        <v>1892</v>
      </c>
      <c r="C323" t="s">
        <v>225</v>
      </c>
      <c r="D323" t="s">
        <v>1893</v>
      </c>
      <c r="E323" t="s">
        <v>1894</v>
      </c>
      <c r="F323" t="s">
        <v>206</v>
      </c>
      <c r="G323" t="s">
        <v>153</v>
      </c>
      <c r="H323" t="s">
        <v>711</v>
      </c>
      <c r="I323" t="s">
        <v>146</v>
      </c>
      <c r="J323" t="s">
        <v>154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3</v>
      </c>
      <c r="Q323">
        <v>1</v>
      </c>
      <c r="R323">
        <v>4</v>
      </c>
      <c r="S323">
        <v>4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2</v>
      </c>
      <c r="AH323">
        <v>4</v>
      </c>
      <c r="AI323">
        <v>4</v>
      </c>
      <c r="AJ323">
        <v>1</v>
      </c>
      <c r="AK323">
        <v>2</v>
      </c>
      <c r="AL323">
        <v>4</v>
      </c>
      <c r="AM323">
        <v>4</v>
      </c>
      <c r="AN323">
        <v>4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4</v>
      </c>
      <c r="AW323">
        <v>4</v>
      </c>
      <c r="AX323">
        <v>1</v>
      </c>
      <c r="AY323">
        <v>1</v>
      </c>
      <c r="AZ323">
        <v>4</v>
      </c>
      <c r="BA323">
        <v>4</v>
      </c>
      <c r="BB323">
        <v>4</v>
      </c>
      <c r="BC323">
        <v>4</v>
      </c>
      <c r="BD323">
        <v>4</v>
      </c>
      <c r="BE323" t="s">
        <v>1895</v>
      </c>
    </row>
    <row r="324" spans="1:57" x14ac:dyDescent="0.3">
      <c r="A324" t="s">
        <v>1896</v>
      </c>
      <c r="B324" t="s">
        <v>1897</v>
      </c>
      <c r="C324" t="s">
        <v>225</v>
      </c>
      <c r="D324" t="s">
        <v>1898</v>
      </c>
      <c r="E324" t="s">
        <v>1899</v>
      </c>
      <c r="F324" t="s">
        <v>199</v>
      </c>
      <c r="G324" t="s">
        <v>153</v>
      </c>
      <c r="H324" t="s">
        <v>145</v>
      </c>
      <c r="I324" t="s">
        <v>146</v>
      </c>
      <c r="J324" t="s">
        <v>265</v>
      </c>
      <c r="K324">
        <v>2</v>
      </c>
      <c r="L324">
        <v>4</v>
      </c>
      <c r="M324">
        <v>4</v>
      </c>
      <c r="N324">
        <v>2</v>
      </c>
      <c r="O324">
        <v>4</v>
      </c>
      <c r="P324">
        <v>2</v>
      </c>
      <c r="Q324">
        <v>2</v>
      </c>
      <c r="R324">
        <v>1</v>
      </c>
      <c r="S324">
        <v>4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4</v>
      </c>
      <c r="Z324">
        <v>2</v>
      </c>
      <c r="AA324">
        <v>2</v>
      </c>
      <c r="AB324">
        <v>4</v>
      </c>
      <c r="AC324">
        <v>2</v>
      </c>
      <c r="AD324">
        <v>2</v>
      </c>
      <c r="AE324">
        <v>2</v>
      </c>
      <c r="AF324">
        <v>4</v>
      </c>
      <c r="AG324">
        <v>4</v>
      </c>
      <c r="AH324">
        <v>4</v>
      </c>
      <c r="AI324">
        <v>4</v>
      </c>
      <c r="AJ324">
        <v>4</v>
      </c>
      <c r="AK324">
        <v>4</v>
      </c>
      <c r="AL324">
        <v>2</v>
      </c>
      <c r="AM324">
        <v>2</v>
      </c>
      <c r="AN324">
        <v>4</v>
      </c>
      <c r="AO324">
        <v>2</v>
      </c>
      <c r="AP324">
        <v>2</v>
      </c>
      <c r="AQ324">
        <v>2</v>
      </c>
      <c r="AR324">
        <v>2</v>
      </c>
      <c r="AS324">
        <v>2</v>
      </c>
      <c r="AT324">
        <v>2</v>
      </c>
      <c r="AU324">
        <v>2</v>
      </c>
      <c r="AV324">
        <v>2</v>
      </c>
      <c r="AW324">
        <v>2</v>
      </c>
      <c r="AX324">
        <v>4</v>
      </c>
      <c r="AY324">
        <v>4</v>
      </c>
      <c r="AZ324">
        <v>4</v>
      </c>
      <c r="BA324">
        <v>2</v>
      </c>
      <c r="BB324">
        <v>4</v>
      </c>
      <c r="BC324">
        <v>1</v>
      </c>
      <c r="BD324">
        <v>4</v>
      </c>
      <c r="BE324" t="s">
        <v>1900</v>
      </c>
    </row>
    <row r="325" spans="1:57" x14ac:dyDescent="0.3">
      <c r="A325" t="s">
        <v>1901</v>
      </c>
      <c r="B325" t="s">
        <v>1902</v>
      </c>
      <c r="C325" t="s">
        <v>225</v>
      </c>
      <c r="D325" t="s">
        <v>1903</v>
      </c>
      <c r="E325" t="s">
        <v>1904</v>
      </c>
      <c r="F325" t="s">
        <v>206</v>
      </c>
      <c r="G325" t="s">
        <v>153</v>
      </c>
      <c r="H325" t="s">
        <v>126</v>
      </c>
      <c r="I325" t="s">
        <v>146</v>
      </c>
      <c r="J325" t="s">
        <v>128</v>
      </c>
      <c r="K325">
        <v>1</v>
      </c>
      <c r="L325">
        <v>1</v>
      </c>
      <c r="M325">
        <v>1</v>
      </c>
      <c r="N325">
        <v>1</v>
      </c>
      <c r="O325">
        <v>4</v>
      </c>
      <c r="P325">
        <v>4</v>
      </c>
      <c r="Q325">
        <v>4</v>
      </c>
      <c r="R325">
        <v>1</v>
      </c>
      <c r="S325">
        <v>4</v>
      </c>
      <c r="T325">
        <v>1</v>
      </c>
      <c r="U325">
        <v>3</v>
      </c>
      <c r="V325">
        <v>4</v>
      </c>
      <c r="W325">
        <v>1</v>
      </c>
      <c r="X325">
        <v>4</v>
      </c>
      <c r="Y325">
        <v>1</v>
      </c>
      <c r="Z325">
        <v>4</v>
      </c>
      <c r="AA325">
        <v>4</v>
      </c>
      <c r="AB325">
        <v>4</v>
      </c>
      <c r="AC325">
        <v>3</v>
      </c>
      <c r="AD325">
        <v>2</v>
      </c>
      <c r="AE325">
        <v>4</v>
      </c>
      <c r="AF325">
        <v>1</v>
      </c>
      <c r="AG325">
        <v>1</v>
      </c>
      <c r="AH325">
        <v>3</v>
      </c>
      <c r="AI325">
        <v>4</v>
      </c>
      <c r="AJ325">
        <v>4</v>
      </c>
      <c r="AK325">
        <v>1</v>
      </c>
      <c r="AL325">
        <v>1</v>
      </c>
      <c r="AM325">
        <v>1</v>
      </c>
      <c r="AN325">
        <v>1</v>
      </c>
      <c r="AO325">
        <v>4</v>
      </c>
      <c r="AP325">
        <v>4</v>
      </c>
      <c r="AQ325">
        <v>4</v>
      </c>
      <c r="AR325">
        <v>4</v>
      </c>
      <c r="AS325">
        <v>4</v>
      </c>
      <c r="AT325">
        <v>4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4</v>
      </c>
      <c r="BB325">
        <v>1</v>
      </c>
      <c r="BC325">
        <v>1</v>
      </c>
      <c r="BD325">
        <v>4</v>
      </c>
      <c r="BE325" t="s">
        <v>1905</v>
      </c>
    </row>
    <row r="326" spans="1:57" x14ac:dyDescent="0.3">
      <c r="A326" t="s">
        <v>1906</v>
      </c>
      <c r="B326" t="s">
        <v>1907</v>
      </c>
      <c r="C326" t="s">
        <v>225</v>
      </c>
      <c r="D326" t="s">
        <v>1908</v>
      </c>
      <c r="E326" t="s">
        <v>1909</v>
      </c>
      <c r="F326" t="s">
        <v>206</v>
      </c>
      <c r="G326" t="s">
        <v>153</v>
      </c>
      <c r="H326" t="s">
        <v>272</v>
      </c>
      <c r="I326" t="s">
        <v>146</v>
      </c>
      <c r="J326" t="s">
        <v>265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4</v>
      </c>
      <c r="T326">
        <v>1</v>
      </c>
      <c r="U326">
        <v>4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3</v>
      </c>
      <c r="AL326">
        <v>1</v>
      </c>
      <c r="AM326">
        <v>1</v>
      </c>
      <c r="AN326">
        <v>3</v>
      </c>
      <c r="AO326">
        <v>3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 t="s">
        <v>1910</v>
      </c>
    </row>
    <row r="327" spans="1:57" x14ac:dyDescent="0.3">
      <c r="A327" t="s">
        <v>1911</v>
      </c>
      <c r="B327" t="s">
        <v>1912</v>
      </c>
      <c r="C327" t="s">
        <v>316</v>
      </c>
      <c r="D327" t="s">
        <v>1913</v>
      </c>
      <c r="E327" t="s">
        <v>1914</v>
      </c>
      <c r="F327" t="s">
        <v>199</v>
      </c>
      <c r="G327" t="s">
        <v>153</v>
      </c>
      <c r="H327" t="s">
        <v>476</v>
      </c>
      <c r="I327" t="s">
        <v>235</v>
      </c>
      <c r="J327" t="s">
        <v>128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 t="s">
        <v>1915</v>
      </c>
    </row>
    <row r="328" spans="1:57" x14ac:dyDescent="0.3">
      <c r="A328" t="s">
        <v>1916</v>
      </c>
      <c r="B328" t="s">
        <v>1917</v>
      </c>
      <c r="C328" t="s">
        <v>225</v>
      </c>
      <c r="D328" t="s">
        <v>1918</v>
      </c>
      <c r="E328" t="s">
        <v>1919</v>
      </c>
      <c r="F328" t="s">
        <v>199</v>
      </c>
      <c r="G328" t="s">
        <v>153</v>
      </c>
      <c r="H328" t="s">
        <v>928</v>
      </c>
      <c r="I328" t="s">
        <v>146</v>
      </c>
      <c r="J328" t="s">
        <v>128</v>
      </c>
      <c r="K328">
        <v>1</v>
      </c>
      <c r="L328">
        <v>1</v>
      </c>
      <c r="M328">
        <v>1</v>
      </c>
      <c r="N328">
        <v>1</v>
      </c>
      <c r="O328">
        <v>4</v>
      </c>
      <c r="P328">
        <v>1</v>
      </c>
      <c r="Q328">
        <v>4</v>
      </c>
      <c r="R328">
        <v>3</v>
      </c>
      <c r="S328">
        <v>2</v>
      </c>
      <c r="T328">
        <v>1</v>
      </c>
      <c r="U328">
        <v>1</v>
      </c>
      <c r="V328">
        <v>1</v>
      </c>
      <c r="W328">
        <v>1</v>
      </c>
      <c r="X328">
        <v>2</v>
      </c>
      <c r="Y328">
        <v>4</v>
      </c>
      <c r="Z328">
        <v>1</v>
      </c>
      <c r="AA328">
        <v>4</v>
      </c>
      <c r="AB328">
        <v>4</v>
      </c>
      <c r="AC328">
        <v>1</v>
      </c>
      <c r="AD328">
        <v>4</v>
      </c>
      <c r="AE328">
        <v>4</v>
      </c>
      <c r="AF328">
        <v>1</v>
      </c>
      <c r="AG328">
        <v>4</v>
      </c>
      <c r="AH328">
        <v>4</v>
      </c>
      <c r="AI328">
        <v>4</v>
      </c>
      <c r="AJ328">
        <v>2</v>
      </c>
      <c r="AK328">
        <v>4</v>
      </c>
      <c r="AL328">
        <v>3</v>
      </c>
      <c r="AM328">
        <v>4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4</v>
      </c>
      <c r="BA328">
        <v>4</v>
      </c>
      <c r="BB328">
        <v>4</v>
      </c>
      <c r="BC328">
        <v>2</v>
      </c>
      <c r="BD328">
        <v>4</v>
      </c>
      <c r="BE328" t="s">
        <v>1920</v>
      </c>
    </row>
    <row r="329" spans="1:57" x14ac:dyDescent="0.3">
      <c r="A329" t="s">
        <v>1921</v>
      </c>
      <c r="B329" t="s">
        <v>1922</v>
      </c>
      <c r="C329" t="s">
        <v>150</v>
      </c>
      <c r="D329" t="s">
        <v>1923</v>
      </c>
      <c r="E329" t="s">
        <v>1924</v>
      </c>
      <c r="F329" t="s">
        <v>447</v>
      </c>
      <c r="G329" t="s">
        <v>153</v>
      </c>
      <c r="H329" t="s">
        <v>126</v>
      </c>
      <c r="I329" t="s">
        <v>146</v>
      </c>
      <c r="J329" t="s">
        <v>128</v>
      </c>
      <c r="K329">
        <v>1</v>
      </c>
      <c r="L329">
        <v>1</v>
      </c>
      <c r="M329">
        <v>4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4</v>
      </c>
      <c r="T329">
        <v>1</v>
      </c>
      <c r="U329">
        <v>1</v>
      </c>
      <c r="V329">
        <v>1</v>
      </c>
      <c r="W329">
        <v>1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4</v>
      </c>
      <c r="AD329">
        <v>4</v>
      </c>
      <c r="AE329">
        <v>4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4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4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4</v>
      </c>
      <c r="BA329">
        <v>4</v>
      </c>
      <c r="BB329">
        <v>4</v>
      </c>
      <c r="BC329">
        <v>4</v>
      </c>
      <c r="BD329">
        <v>4</v>
      </c>
      <c r="BE329" t="s">
        <v>1925</v>
      </c>
    </row>
    <row r="330" spans="1:57" x14ac:dyDescent="0.3">
      <c r="A330" t="s">
        <v>1926</v>
      </c>
      <c r="B330" t="s">
        <v>1927</v>
      </c>
      <c r="C330" t="s">
        <v>150</v>
      </c>
      <c r="D330" t="s">
        <v>1928</v>
      </c>
      <c r="E330" t="s">
        <v>1929</v>
      </c>
      <c r="F330" t="s">
        <v>242</v>
      </c>
      <c r="G330" t="s">
        <v>153</v>
      </c>
      <c r="H330" t="s">
        <v>145</v>
      </c>
      <c r="I330" t="s">
        <v>146</v>
      </c>
      <c r="J330" t="s">
        <v>128</v>
      </c>
      <c r="K330">
        <v>1</v>
      </c>
      <c r="L330">
        <v>1</v>
      </c>
      <c r="M330">
        <v>4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4</v>
      </c>
      <c r="T330">
        <v>1</v>
      </c>
      <c r="U330">
        <v>1</v>
      </c>
      <c r="V330">
        <v>1</v>
      </c>
      <c r="W330">
        <v>1</v>
      </c>
      <c r="X330">
        <v>4</v>
      </c>
      <c r="Y330">
        <v>4</v>
      </c>
      <c r="Z330">
        <v>1</v>
      </c>
      <c r="AA330">
        <v>1</v>
      </c>
      <c r="AB330">
        <v>1</v>
      </c>
      <c r="AC330">
        <v>1</v>
      </c>
      <c r="AD330">
        <v>4</v>
      </c>
      <c r="AE330">
        <v>1</v>
      </c>
      <c r="AF330">
        <v>1</v>
      </c>
      <c r="AG330">
        <v>2</v>
      </c>
      <c r="AH330">
        <v>4</v>
      </c>
      <c r="AI330">
        <v>4</v>
      </c>
      <c r="AJ330">
        <v>3</v>
      </c>
      <c r="AK330">
        <v>2</v>
      </c>
      <c r="AL330">
        <v>2</v>
      </c>
      <c r="AM330">
        <v>3</v>
      </c>
      <c r="AN330">
        <v>3</v>
      </c>
      <c r="AO330">
        <v>2</v>
      </c>
      <c r="AP330">
        <v>2</v>
      </c>
      <c r="AQ330">
        <v>2</v>
      </c>
      <c r="AR330">
        <v>2</v>
      </c>
      <c r="AS330">
        <v>2</v>
      </c>
      <c r="AT330">
        <v>2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2</v>
      </c>
      <c r="BB330">
        <v>3</v>
      </c>
      <c r="BC330">
        <v>3</v>
      </c>
      <c r="BD330">
        <v>3</v>
      </c>
      <c r="BE330" t="s">
        <v>1930</v>
      </c>
    </row>
    <row r="331" spans="1:57" x14ac:dyDescent="0.3">
      <c r="A331" t="s">
        <v>1931</v>
      </c>
      <c r="B331" t="s">
        <v>1932</v>
      </c>
      <c r="C331" t="s">
        <v>1933</v>
      </c>
      <c r="D331" t="s">
        <v>1934</v>
      </c>
      <c r="E331" t="s">
        <v>1935</v>
      </c>
      <c r="F331" t="s">
        <v>199</v>
      </c>
      <c r="G331" t="s">
        <v>136</v>
      </c>
      <c r="H331" t="s">
        <v>176</v>
      </c>
      <c r="I331" t="s">
        <v>221</v>
      </c>
      <c r="J331" t="s">
        <v>128</v>
      </c>
      <c r="K331">
        <v>1</v>
      </c>
      <c r="L331">
        <v>4</v>
      </c>
      <c r="M331">
        <v>1</v>
      </c>
      <c r="N331">
        <v>1</v>
      </c>
      <c r="O331">
        <v>1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1</v>
      </c>
      <c r="V331">
        <v>1</v>
      </c>
      <c r="W331">
        <v>1</v>
      </c>
      <c r="X331">
        <v>4</v>
      </c>
      <c r="Y331">
        <v>4</v>
      </c>
      <c r="Z331">
        <v>4</v>
      </c>
      <c r="AA331">
        <v>4</v>
      </c>
      <c r="AB331">
        <v>4</v>
      </c>
      <c r="AC331">
        <v>4</v>
      </c>
      <c r="AD331">
        <v>4</v>
      </c>
      <c r="AE331">
        <v>4</v>
      </c>
      <c r="AF331">
        <v>4</v>
      </c>
      <c r="AG331">
        <v>4</v>
      </c>
      <c r="AH331">
        <v>4</v>
      </c>
      <c r="AI331">
        <v>4</v>
      </c>
      <c r="AJ331">
        <v>4</v>
      </c>
      <c r="AK331">
        <v>4</v>
      </c>
      <c r="AL331">
        <v>4</v>
      </c>
      <c r="AM331">
        <v>4</v>
      </c>
      <c r="AN331">
        <v>4</v>
      </c>
      <c r="AO331">
        <v>4</v>
      </c>
      <c r="AP331">
        <v>4</v>
      </c>
      <c r="AQ331">
        <v>4</v>
      </c>
      <c r="AR331">
        <v>4</v>
      </c>
      <c r="AS331">
        <v>4</v>
      </c>
      <c r="AT331">
        <v>4</v>
      </c>
      <c r="AU331">
        <v>4</v>
      </c>
      <c r="AV331">
        <v>4</v>
      </c>
      <c r="AW331">
        <v>4</v>
      </c>
      <c r="AX331">
        <v>4</v>
      </c>
      <c r="AY331">
        <v>4</v>
      </c>
      <c r="AZ331">
        <v>4</v>
      </c>
      <c r="BA331">
        <v>4</v>
      </c>
      <c r="BB331">
        <v>4</v>
      </c>
      <c r="BC331">
        <v>4</v>
      </c>
      <c r="BD331">
        <v>4</v>
      </c>
      <c r="BE331" t="s">
        <v>1936</v>
      </c>
    </row>
    <row r="332" spans="1:57" x14ac:dyDescent="0.3">
      <c r="A332" t="s">
        <v>1937</v>
      </c>
      <c r="B332" t="s">
        <v>1938</v>
      </c>
      <c r="C332" t="s">
        <v>989</v>
      </c>
      <c r="D332" t="s">
        <v>1939</v>
      </c>
      <c r="E332" t="s">
        <v>1940</v>
      </c>
      <c r="F332" t="s">
        <v>242</v>
      </c>
      <c r="H332" t="s">
        <v>126</v>
      </c>
      <c r="I332" t="s">
        <v>221</v>
      </c>
      <c r="J332" t="s">
        <v>128</v>
      </c>
      <c r="K332">
        <v>4</v>
      </c>
      <c r="L332">
        <v>4</v>
      </c>
      <c r="M332">
        <v>1</v>
      </c>
      <c r="N332">
        <v>1</v>
      </c>
      <c r="O332">
        <v>1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1</v>
      </c>
      <c r="V332">
        <v>1</v>
      </c>
      <c r="W332">
        <v>1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4</v>
      </c>
      <c r="AO332">
        <v>4</v>
      </c>
      <c r="AP332">
        <v>4</v>
      </c>
      <c r="AQ332">
        <v>4</v>
      </c>
      <c r="AR332">
        <v>4</v>
      </c>
      <c r="AS332">
        <v>4</v>
      </c>
      <c r="AT332">
        <v>4</v>
      </c>
      <c r="AU332">
        <v>4</v>
      </c>
      <c r="AV332">
        <v>4</v>
      </c>
      <c r="AW332">
        <v>4</v>
      </c>
      <c r="AX332">
        <v>4</v>
      </c>
      <c r="AY332">
        <v>4</v>
      </c>
      <c r="AZ332">
        <v>4</v>
      </c>
      <c r="BA332">
        <v>4</v>
      </c>
      <c r="BB332">
        <v>4</v>
      </c>
      <c r="BC332">
        <v>4</v>
      </c>
      <c r="BD332">
        <v>4</v>
      </c>
      <c r="BE332" t="s">
        <v>1941</v>
      </c>
    </row>
    <row r="333" spans="1:57" x14ac:dyDescent="0.3">
      <c r="A333" t="s">
        <v>1942</v>
      </c>
      <c r="B333" t="s">
        <v>1943</v>
      </c>
      <c r="C333" t="s">
        <v>173</v>
      </c>
      <c r="D333" t="s">
        <v>1944</v>
      </c>
      <c r="E333" t="s">
        <v>1945</v>
      </c>
      <c r="F333" t="s">
        <v>242</v>
      </c>
      <c r="H333" t="s">
        <v>145</v>
      </c>
      <c r="I333" t="s">
        <v>169</v>
      </c>
      <c r="J333" t="s">
        <v>128</v>
      </c>
      <c r="K333">
        <v>4</v>
      </c>
      <c r="L333">
        <v>4</v>
      </c>
      <c r="M333">
        <v>1</v>
      </c>
      <c r="N333">
        <v>1</v>
      </c>
      <c r="O333">
        <v>1</v>
      </c>
      <c r="P333">
        <v>1</v>
      </c>
      <c r="Q333">
        <v>4</v>
      </c>
      <c r="R333">
        <v>1</v>
      </c>
      <c r="S333">
        <v>1</v>
      </c>
      <c r="T333">
        <v>1</v>
      </c>
      <c r="U333">
        <v>4</v>
      </c>
      <c r="V333">
        <v>1</v>
      </c>
      <c r="W333">
        <v>1</v>
      </c>
      <c r="X333">
        <v>1</v>
      </c>
      <c r="Y333">
        <v>4</v>
      </c>
      <c r="Z333">
        <v>4</v>
      </c>
      <c r="AA333">
        <v>4</v>
      </c>
      <c r="AB333">
        <v>4</v>
      </c>
      <c r="AC333">
        <v>4</v>
      </c>
      <c r="AD333">
        <v>4</v>
      </c>
      <c r="AE333">
        <v>4</v>
      </c>
      <c r="AF333">
        <v>2</v>
      </c>
      <c r="AG333">
        <v>4</v>
      </c>
      <c r="AH333">
        <v>4</v>
      </c>
      <c r="AI333">
        <v>4</v>
      </c>
      <c r="AJ333">
        <v>4</v>
      </c>
      <c r="AK333">
        <v>4</v>
      </c>
      <c r="AL333">
        <v>4</v>
      </c>
      <c r="AM333">
        <v>4</v>
      </c>
      <c r="AN333">
        <v>4</v>
      </c>
      <c r="AO333">
        <v>4</v>
      </c>
      <c r="AP333">
        <v>4</v>
      </c>
      <c r="AQ333">
        <v>4</v>
      </c>
      <c r="AR333">
        <v>4</v>
      </c>
      <c r="AS333">
        <v>4</v>
      </c>
      <c r="AT333">
        <v>4</v>
      </c>
      <c r="AU333">
        <v>4</v>
      </c>
      <c r="AV333">
        <v>4</v>
      </c>
      <c r="AW333">
        <v>4</v>
      </c>
      <c r="AX333">
        <v>4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 t="s">
        <v>1946</v>
      </c>
    </row>
    <row r="334" spans="1:57" x14ac:dyDescent="0.3">
      <c r="A334" t="s">
        <v>1947</v>
      </c>
      <c r="B334" t="s">
        <v>1948</v>
      </c>
      <c r="C334" t="s">
        <v>863</v>
      </c>
      <c r="D334" t="s">
        <v>1949</v>
      </c>
      <c r="E334" t="s">
        <v>1950</v>
      </c>
      <c r="F334" t="s">
        <v>242</v>
      </c>
      <c r="G334" t="s">
        <v>125</v>
      </c>
      <c r="H334" t="s">
        <v>234</v>
      </c>
      <c r="I334" t="s">
        <v>169</v>
      </c>
      <c r="J334" t="s">
        <v>128</v>
      </c>
      <c r="K334">
        <v>4</v>
      </c>
      <c r="L334">
        <v>1</v>
      </c>
      <c r="M334">
        <v>4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4</v>
      </c>
      <c r="T334">
        <v>1</v>
      </c>
      <c r="U334">
        <v>1</v>
      </c>
      <c r="V334">
        <v>1</v>
      </c>
      <c r="W334">
        <v>1</v>
      </c>
      <c r="X334">
        <v>4</v>
      </c>
      <c r="Y334">
        <v>4</v>
      </c>
      <c r="Z334">
        <v>4</v>
      </c>
      <c r="AA334">
        <v>3</v>
      </c>
      <c r="AB334">
        <v>3</v>
      </c>
      <c r="AC334">
        <v>4</v>
      </c>
      <c r="AD334">
        <v>4</v>
      </c>
      <c r="AE334">
        <v>4</v>
      </c>
      <c r="AF334">
        <v>3</v>
      </c>
      <c r="AG334">
        <v>4</v>
      </c>
      <c r="AH334">
        <v>4</v>
      </c>
      <c r="AI334">
        <v>4</v>
      </c>
      <c r="AJ334">
        <v>4</v>
      </c>
      <c r="AK334">
        <v>4</v>
      </c>
      <c r="AL334">
        <v>4</v>
      </c>
      <c r="AM334">
        <v>4</v>
      </c>
      <c r="AN334">
        <v>4</v>
      </c>
      <c r="AO334">
        <v>4</v>
      </c>
      <c r="AP334">
        <v>4</v>
      </c>
      <c r="AQ334">
        <v>3</v>
      </c>
      <c r="AR334">
        <v>2</v>
      </c>
      <c r="AS334">
        <v>4</v>
      </c>
      <c r="AT334">
        <v>2</v>
      </c>
      <c r="AU334">
        <v>4</v>
      </c>
      <c r="AV334">
        <v>4</v>
      </c>
      <c r="AW334">
        <v>4</v>
      </c>
      <c r="AX334">
        <v>4</v>
      </c>
      <c r="AY334">
        <v>4</v>
      </c>
      <c r="AZ334">
        <v>4</v>
      </c>
      <c r="BA334">
        <v>4</v>
      </c>
      <c r="BB334">
        <v>4</v>
      </c>
      <c r="BC334">
        <v>4</v>
      </c>
      <c r="BD334">
        <v>4</v>
      </c>
      <c r="BE334" t="s">
        <v>1951</v>
      </c>
    </row>
    <row r="335" spans="1:57" x14ac:dyDescent="0.3">
      <c r="A335" t="s">
        <v>1952</v>
      </c>
      <c r="B335" t="s">
        <v>1953</v>
      </c>
      <c r="C335" t="s">
        <v>150</v>
      </c>
      <c r="D335" t="s">
        <v>1954</v>
      </c>
      <c r="E335" t="s">
        <v>1955</v>
      </c>
      <c r="F335" t="s">
        <v>242</v>
      </c>
      <c r="G335" t="s">
        <v>153</v>
      </c>
      <c r="H335" t="s">
        <v>145</v>
      </c>
      <c r="I335" t="s">
        <v>146</v>
      </c>
      <c r="J335" t="s">
        <v>128</v>
      </c>
      <c r="K335">
        <v>1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1</v>
      </c>
      <c r="R335">
        <v>1</v>
      </c>
      <c r="S335">
        <v>4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3</v>
      </c>
      <c r="AA335">
        <v>2</v>
      </c>
      <c r="AB335">
        <v>1</v>
      </c>
      <c r="AC335">
        <v>1</v>
      </c>
      <c r="AD335">
        <v>3</v>
      </c>
      <c r="AE335">
        <v>1</v>
      </c>
      <c r="AF335">
        <v>1</v>
      </c>
      <c r="AG335">
        <v>4</v>
      </c>
      <c r="AH335">
        <v>3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3</v>
      </c>
      <c r="AO335">
        <v>3</v>
      </c>
      <c r="AP335">
        <v>2</v>
      </c>
      <c r="AQ335">
        <v>2</v>
      </c>
      <c r="AR335">
        <v>2</v>
      </c>
      <c r="AS335">
        <v>3</v>
      </c>
      <c r="AT335">
        <v>3</v>
      </c>
      <c r="AU335">
        <v>3</v>
      </c>
      <c r="AV335">
        <v>3</v>
      </c>
      <c r="AW335">
        <v>3</v>
      </c>
      <c r="AX335">
        <v>2</v>
      </c>
      <c r="AY335">
        <v>3</v>
      </c>
      <c r="AZ335">
        <v>3</v>
      </c>
      <c r="BA335">
        <v>3</v>
      </c>
      <c r="BB335">
        <v>3</v>
      </c>
      <c r="BC335">
        <v>4</v>
      </c>
      <c r="BD335">
        <v>4</v>
      </c>
      <c r="BE335" t="s">
        <v>1956</v>
      </c>
    </row>
    <row r="336" spans="1:57" x14ac:dyDescent="0.3">
      <c r="A336" t="s">
        <v>1957</v>
      </c>
      <c r="B336" t="s">
        <v>1958</v>
      </c>
      <c r="C336" t="s">
        <v>150</v>
      </c>
      <c r="D336" t="s">
        <v>1959</v>
      </c>
      <c r="E336" t="s">
        <v>1960</v>
      </c>
      <c r="F336" t="s">
        <v>135</v>
      </c>
      <c r="G336" t="s">
        <v>136</v>
      </c>
      <c r="H336" t="s">
        <v>234</v>
      </c>
      <c r="I336" t="s">
        <v>146</v>
      </c>
      <c r="J336" t="s">
        <v>265</v>
      </c>
      <c r="K336">
        <v>1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1</v>
      </c>
      <c r="V336">
        <v>1</v>
      </c>
      <c r="W336">
        <v>1</v>
      </c>
      <c r="X336">
        <v>4</v>
      </c>
      <c r="Y336">
        <v>1</v>
      </c>
      <c r="Z336">
        <v>1</v>
      </c>
      <c r="AA336">
        <v>4</v>
      </c>
      <c r="AB336">
        <v>1</v>
      </c>
      <c r="AC336">
        <v>1</v>
      </c>
      <c r="AD336">
        <v>4</v>
      </c>
      <c r="AE336">
        <v>4</v>
      </c>
      <c r="AF336">
        <v>1</v>
      </c>
      <c r="AG336">
        <v>4</v>
      </c>
      <c r="AH336">
        <v>4</v>
      </c>
      <c r="AI336">
        <v>3</v>
      </c>
      <c r="AJ336">
        <v>3</v>
      </c>
      <c r="AK336">
        <v>3</v>
      </c>
      <c r="AL336">
        <v>2</v>
      </c>
      <c r="AM336">
        <v>3</v>
      </c>
      <c r="AN336">
        <v>3</v>
      </c>
      <c r="AO336">
        <v>3</v>
      </c>
      <c r="AP336">
        <v>4</v>
      </c>
      <c r="AQ336">
        <v>2</v>
      </c>
      <c r="AR336">
        <v>2</v>
      </c>
      <c r="AS336">
        <v>2</v>
      </c>
      <c r="AT336">
        <v>2</v>
      </c>
      <c r="AU336">
        <v>4</v>
      </c>
      <c r="AV336">
        <v>4</v>
      </c>
      <c r="AW336">
        <v>4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4</v>
      </c>
      <c r="BD336">
        <v>4</v>
      </c>
      <c r="BE336" t="s">
        <v>1961</v>
      </c>
    </row>
    <row r="337" spans="1:57" x14ac:dyDescent="0.3">
      <c r="A337" t="s">
        <v>1962</v>
      </c>
      <c r="B337" t="s">
        <v>1963</v>
      </c>
      <c r="C337" t="s">
        <v>1006</v>
      </c>
      <c r="D337" t="s">
        <v>1964</v>
      </c>
      <c r="E337" t="s">
        <v>1965</v>
      </c>
      <c r="F337" t="s">
        <v>183</v>
      </c>
      <c r="G337" t="s">
        <v>136</v>
      </c>
      <c r="H337" t="s">
        <v>145</v>
      </c>
      <c r="I337" t="s">
        <v>127</v>
      </c>
      <c r="J337" t="s">
        <v>128</v>
      </c>
      <c r="K337">
        <v>1</v>
      </c>
      <c r="L337">
        <v>4</v>
      </c>
      <c r="M337">
        <v>4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4</v>
      </c>
      <c r="T337">
        <v>1</v>
      </c>
      <c r="U337">
        <v>4</v>
      </c>
      <c r="V337">
        <v>1</v>
      </c>
      <c r="W337">
        <v>1</v>
      </c>
      <c r="X337">
        <v>4</v>
      </c>
      <c r="Y337">
        <v>4</v>
      </c>
      <c r="Z337">
        <v>4</v>
      </c>
      <c r="AA337">
        <v>4</v>
      </c>
      <c r="AB337">
        <v>4</v>
      </c>
      <c r="AC337">
        <v>4</v>
      </c>
      <c r="AD337">
        <v>4</v>
      </c>
      <c r="AE337">
        <v>4</v>
      </c>
      <c r="AF337">
        <v>4</v>
      </c>
      <c r="AG337">
        <v>4</v>
      </c>
      <c r="AH337">
        <v>4</v>
      </c>
      <c r="AI337">
        <v>4</v>
      </c>
      <c r="AJ337">
        <v>4</v>
      </c>
      <c r="AK337">
        <v>4</v>
      </c>
      <c r="AL337">
        <v>4</v>
      </c>
      <c r="AM337">
        <v>4</v>
      </c>
      <c r="AN337">
        <v>4</v>
      </c>
      <c r="AO337">
        <v>4</v>
      </c>
      <c r="AP337">
        <v>2</v>
      </c>
      <c r="AQ337">
        <v>2</v>
      </c>
      <c r="AR337">
        <v>4</v>
      </c>
      <c r="AS337">
        <v>4</v>
      </c>
      <c r="AT337">
        <v>4</v>
      </c>
      <c r="AU337">
        <v>2</v>
      </c>
      <c r="AV337">
        <v>4</v>
      </c>
      <c r="AW337">
        <v>4</v>
      </c>
      <c r="AX337">
        <v>4</v>
      </c>
      <c r="AY337">
        <v>4</v>
      </c>
      <c r="AZ337">
        <v>4</v>
      </c>
      <c r="BA337">
        <v>4</v>
      </c>
      <c r="BB337">
        <v>4</v>
      </c>
      <c r="BC337">
        <v>4</v>
      </c>
      <c r="BD337">
        <v>4</v>
      </c>
      <c r="BE337" t="s">
        <v>1966</v>
      </c>
    </row>
    <row r="338" spans="1:57" x14ac:dyDescent="0.3">
      <c r="A338" t="s">
        <v>1967</v>
      </c>
      <c r="B338" t="s">
        <v>1968</v>
      </c>
      <c r="C338" t="s">
        <v>1969</v>
      </c>
      <c r="D338" t="s">
        <v>1970</v>
      </c>
      <c r="E338" t="s">
        <v>1971</v>
      </c>
      <c r="F338" t="s">
        <v>242</v>
      </c>
      <c r="G338" t="s">
        <v>153</v>
      </c>
      <c r="H338" t="s">
        <v>145</v>
      </c>
      <c r="I338" t="s">
        <v>169</v>
      </c>
      <c r="J338" t="s">
        <v>128</v>
      </c>
      <c r="K338">
        <v>1</v>
      </c>
      <c r="L338">
        <v>1</v>
      </c>
      <c r="M338">
        <v>4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4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3</v>
      </c>
      <c r="AA338">
        <v>3</v>
      </c>
      <c r="AB338">
        <v>2</v>
      </c>
      <c r="AC338">
        <v>2</v>
      </c>
      <c r="AD338">
        <v>3</v>
      </c>
      <c r="AE338">
        <v>3</v>
      </c>
      <c r="AF338">
        <v>3</v>
      </c>
      <c r="AG338">
        <v>4</v>
      </c>
      <c r="AH338">
        <v>4</v>
      </c>
      <c r="AI338">
        <v>4</v>
      </c>
      <c r="AJ338">
        <v>4</v>
      </c>
      <c r="AK338">
        <v>4</v>
      </c>
      <c r="AL338">
        <v>4</v>
      </c>
      <c r="AM338">
        <v>4</v>
      </c>
      <c r="AN338">
        <v>4</v>
      </c>
      <c r="AO338">
        <v>4</v>
      </c>
      <c r="AP338">
        <v>2</v>
      </c>
      <c r="AQ338">
        <v>2</v>
      </c>
      <c r="AR338">
        <v>2</v>
      </c>
      <c r="AS338">
        <v>3</v>
      </c>
      <c r="AT338">
        <v>3</v>
      </c>
      <c r="AU338">
        <v>3</v>
      </c>
      <c r="AV338">
        <v>4</v>
      </c>
      <c r="AW338">
        <v>4</v>
      </c>
      <c r="AX338">
        <v>4</v>
      </c>
      <c r="AY338">
        <v>4</v>
      </c>
      <c r="AZ338">
        <v>4</v>
      </c>
      <c r="BA338">
        <v>4</v>
      </c>
      <c r="BB338">
        <v>4</v>
      </c>
      <c r="BC338">
        <v>4</v>
      </c>
      <c r="BD338">
        <v>4</v>
      </c>
      <c r="BE338" t="s">
        <v>1972</v>
      </c>
    </row>
    <row r="339" spans="1:57" x14ac:dyDescent="0.3">
      <c r="A339" t="s">
        <v>1973</v>
      </c>
      <c r="B339" t="s">
        <v>1974</v>
      </c>
      <c r="C339" t="s">
        <v>989</v>
      </c>
      <c r="D339" t="s">
        <v>1975</v>
      </c>
      <c r="E339" t="s">
        <v>1976</v>
      </c>
      <c r="F339" t="s">
        <v>242</v>
      </c>
      <c r="G339" t="s">
        <v>136</v>
      </c>
      <c r="H339" t="s">
        <v>234</v>
      </c>
      <c r="I339" t="s">
        <v>169</v>
      </c>
      <c r="J339" t="s">
        <v>128</v>
      </c>
      <c r="K339">
        <v>1</v>
      </c>
      <c r="L339">
        <v>4</v>
      </c>
      <c r="M339">
        <v>4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4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4</v>
      </c>
      <c r="AA339">
        <v>4</v>
      </c>
      <c r="AB339">
        <v>1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4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2</v>
      </c>
      <c r="AQ339">
        <v>4</v>
      </c>
      <c r="AR339">
        <v>4</v>
      </c>
      <c r="AS339">
        <v>4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4</v>
      </c>
      <c r="BA339">
        <v>4</v>
      </c>
      <c r="BB339">
        <v>4</v>
      </c>
      <c r="BC339">
        <v>4</v>
      </c>
      <c r="BD339">
        <v>4</v>
      </c>
      <c r="BE339" t="s">
        <v>1977</v>
      </c>
    </row>
    <row r="340" spans="1:57" x14ac:dyDescent="0.3">
      <c r="A340" t="s">
        <v>1978</v>
      </c>
      <c r="B340" t="s">
        <v>1979</v>
      </c>
      <c r="C340" t="s">
        <v>225</v>
      </c>
      <c r="D340" t="s">
        <v>1980</v>
      </c>
      <c r="E340" t="s">
        <v>1981</v>
      </c>
      <c r="F340" t="s">
        <v>143</v>
      </c>
      <c r="G340" t="s">
        <v>153</v>
      </c>
      <c r="H340" t="s">
        <v>145</v>
      </c>
      <c r="I340" t="s">
        <v>146</v>
      </c>
      <c r="J340" t="s">
        <v>154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1</v>
      </c>
      <c r="Q340">
        <v>4</v>
      </c>
      <c r="R340">
        <v>3</v>
      </c>
      <c r="S340">
        <v>3</v>
      </c>
      <c r="T340">
        <v>1</v>
      </c>
      <c r="U340">
        <v>4</v>
      </c>
      <c r="V340">
        <v>4</v>
      </c>
      <c r="W340">
        <v>1</v>
      </c>
      <c r="X340">
        <v>4</v>
      </c>
      <c r="Y340">
        <v>1</v>
      </c>
      <c r="Z340">
        <v>3</v>
      </c>
      <c r="AA340">
        <v>1</v>
      </c>
      <c r="AB340">
        <v>4</v>
      </c>
      <c r="AC340">
        <v>4</v>
      </c>
      <c r="AD340">
        <v>1</v>
      </c>
      <c r="AE340">
        <v>4</v>
      </c>
      <c r="AF340">
        <v>1</v>
      </c>
      <c r="AG340">
        <v>1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4</v>
      </c>
      <c r="AO340">
        <v>3</v>
      </c>
      <c r="AP340">
        <v>4</v>
      </c>
      <c r="AQ340">
        <v>4</v>
      </c>
      <c r="AR340">
        <v>4</v>
      </c>
      <c r="AS340">
        <v>4</v>
      </c>
      <c r="AT340">
        <v>1</v>
      </c>
      <c r="AU340">
        <v>1</v>
      </c>
      <c r="AV340">
        <v>4</v>
      </c>
      <c r="AW340">
        <v>4</v>
      </c>
      <c r="AX340">
        <v>4</v>
      </c>
      <c r="AY340">
        <v>4</v>
      </c>
      <c r="AZ340">
        <v>1</v>
      </c>
      <c r="BA340">
        <v>1</v>
      </c>
      <c r="BB340">
        <v>4</v>
      </c>
      <c r="BC340">
        <v>4</v>
      </c>
      <c r="BD340">
        <v>4</v>
      </c>
      <c r="BE340" t="s">
        <v>1982</v>
      </c>
    </row>
    <row r="341" spans="1:57" x14ac:dyDescent="0.3">
      <c r="A341" t="s">
        <v>1983</v>
      </c>
      <c r="B341" t="s">
        <v>1984</v>
      </c>
      <c r="C341" t="s">
        <v>225</v>
      </c>
      <c r="D341" t="s">
        <v>1985</v>
      </c>
      <c r="E341" t="s">
        <v>1986</v>
      </c>
      <c r="F341" t="s">
        <v>199</v>
      </c>
      <c r="G341" t="s">
        <v>153</v>
      </c>
      <c r="H341" t="s">
        <v>544</v>
      </c>
      <c r="I341" t="s">
        <v>146</v>
      </c>
      <c r="J341" t="s">
        <v>128</v>
      </c>
      <c r="K341">
        <v>1</v>
      </c>
      <c r="L341">
        <v>1</v>
      </c>
      <c r="M341">
        <v>1</v>
      </c>
      <c r="N341">
        <v>1</v>
      </c>
      <c r="O341">
        <v>4</v>
      </c>
      <c r="P341">
        <v>3</v>
      </c>
      <c r="Q341">
        <v>1</v>
      </c>
      <c r="R341">
        <v>1</v>
      </c>
      <c r="S341">
        <v>4</v>
      </c>
      <c r="T341">
        <v>1</v>
      </c>
      <c r="U341">
        <v>1</v>
      </c>
      <c r="V341">
        <v>4</v>
      </c>
      <c r="W341">
        <v>1</v>
      </c>
      <c r="X341">
        <v>4</v>
      </c>
      <c r="Y341">
        <v>1</v>
      </c>
      <c r="Z341">
        <v>2</v>
      </c>
      <c r="AA341">
        <v>4</v>
      </c>
      <c r="AB341">
        <v>4</v>
      </c>
      <c r="AC341">
        <v>4</v>
      </c>
      <c r="AD341">
        <v>1</v>
      </c>
      <c r="AE341">
        <v>1</v>
      </c>
      <c r="AF341">
        <v>1</v>
      </c>
      <c r="AG341">
        <v>4</v>
      </c>
      <c r="AH341">
        <v>4</v>
      </c>
      <c r="AI341">
        <v>4</v>
      </c>
      <c r="AJ341">
        <v>4</v>
      </c>
      <c r="AK341">
        <v>4</v>
      </c>
      <c r="AL341">
        <v>4</v>
      </c>
      <c r="AM341">
        <v>4</v>
      </c>
      <c r="AN341">
        <v>4</v>
      </c>
      <c r="AO341">
        <v>3</v>
      </c>
      <c r="AP341">
        <v>1</v>
      </c>
      <c r="AQ341">
        <v>2</v>
      </c>
      <c r="AR341">
        <v>2</v>
      </c>
      <c r="AS341">
        <v>2</v>
      </c>
      <c r="AT341">
        <v>1</v>
      </c>
      <c r="AU341">
        <v>1</v>
      </c>
      <c r="AV341">
        <v>1</v>
      </c>
      <c r="AW341">
        <v>1</v>
      </c>
      <c r="AX341">
        <v>4</v>
      </c>
      <c r="AY341">
        <v>4</v>
      </c>
      <c r="AZ341">
        <v>4</v>
      </c>
      <c r="BA341">
        <v>1</v>
      </c>
      <c r="BB341">
        <v>2</v>
      </c>
      <c r="BC341">
        <v>2</v>
      </c>
      <c r="BD341">
        <v>2</v>
      </c>
      <c r="BE341" t="s">
        <v>1987</v>
      </c>
    </row>
    <row r="342" spans="1:57" x14ac:dyDescent="0.3">
      <c r="A342" t="s">
        <v>1988</v>
      </c>
      <c r="B342" t="s">
        <v>1989</v>
      </c>
      <c r="C342" t="s">
        <v>225</v>
      </c>
      <c r="D342" t="s">
        <v>1990</v>
      </c>
      <c r="E342" t="s">
        <v>1991</v>
      </c>
      <c r="F342" t="s">
        <v>206</v>
      </c>
      <c r="G342" t="s">
        <v>153</v>
      </c>
      <c r="H342" t="s">
        <v>145</v>
      </c>
      <c r="I342" t="s">
        <v>146</v>
      </c>
      <c r="J342" t="s">
        <v>128</v>
      </c>
      <c r="K342">
        <v>1</v>
      </c>
      <c r="L342">
        <v>1</v>
      </c>
      <c r="M342">
        <v>1</v>
      </c>
      <c r="N342">
        <v>1</v>
      </c>
      <c r="O342">
        <v>4</v>
      </c>
      <c r="P342">
        <v>1</v>
      </c>
      <c r="Q342">
        <v>1</v>
      </c>
      <c r="R342">
        <v>1</v>
      </c>
      <c r="S342">
        <v>4</v>
      </c>
      <c r="T342">
        <v>1</v>
      </c>
      <c r="U342">
        <v>4</v>
      </c>
      <c r="V342">
        <v>1</v>
      </c>
      <c r="W342">
        <v>1</v>
      </c>
      <c r="X342">
        <v>4</v>
      </c>
      <c r="Y342">
        <v>4</v>
      </c>
      <c r="Z342">
        <v>4</v>
      </c>
      <c r="AA342">
        <v>4</v>
      </c>
      <c r="AB342">
        <v>4</v>
      </c>
      <c r="AC342">
        <v>1</v>
      </c>
      <c r="AD342">
        <v>1</v>
      </c>
      <c r="AE342">
        <v>1</v>
      </c>
      <c r="AF342">
        <v>1</v>
      </c>
      <c r="AG342">
        <v>4</v>
      </c>
      <c r="AH342">
        <v>4</v>
      </c>
      <c r="AI342">
        <v>4</v>
      </c>
      <c r="AJ342">
        <v>4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1</v>
      </c>
      <c r="AV342">
        <v>4</v>
      </c>
      <c r="AW342">
        <v>1</v>
      </c>
      <c r="AX342">
        <v>1</v>
      </c>
      <c r="AY342">
        <v>4</v>
      </c>
      <c r="AZ342">
        <v>4</v>
      </c>
      <c r="BA342">
        <v>1</v>
      </c>
      <c r="BB342">
        <v>1</v>
      </c>
      <c r="BC342">
        <v>1</v>
      </c>
      <c r="BD342">
        <v>1</v>
      </c>
      <c r="BE342" t="s">
        <v>1992</v>
      </c>
    </row>
    <row r="343" spans="1:57" x14ac:dyDescent="0.3">
      <c r="A343" t="s">
        <v>1993</v>
      </c>
      <c r="B343" t="s">
        <v>1994</v>
      </c>
      <c r="C343" t="s">
        <v>225</v>
      </c>
      <c r="D343" t="s">
        <v>1995</v>
      </c>
      <c r="E343" t="s">
        <v>1996</v>
      </c>
      <c r="F343" t="s">
        <v>206</v>
      </c>
      <c r="G343" t="s">
        <v>153</v>
      </c>
      <c r="H343" t="s">
        <v>176</v>
      </c>
      <c r="I343" t="s">
        <v>146</v>
      </c>
      <c r="J343" t="s">
        <v>128</v>
      </c>
      <c r="K343">
        <v>1</v>
      </c>
      <c r="L343">
        <v>1</v>
      </c>
      <c r="M343">
        <v>1</v>
      </c>
      <c r="N343">
        <v>1</v>
      </c>
      <c r="O343">
        <v>3</v>
      </c>
      <c r="P343">
        <v>1</v>
      </c>
      <c r="Q343">
        <v>1</v>
      </c>
      <c r="R343">
        <v>1</v>
      </c>
      <c r="S343">
        <v>4</v>
      </c>
      <c r="T343">
        <v>1</v>
      </c>
      <c r="U343">
        <v>1</v>
      </c>
      <c r="V343">
        <v>1</v>
      </c>
      <c r="W343">
        <v>1</v>
      </c>
      <c r="X343">
        <v>2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3</v>
      </c>
      <c r="AH343">
        <v>1</v>
      </c>
      <c r="AI343">
        <v>3</v>
      </c>
      <c r="AJ343">
        <v>3</v>
      </c>
      <c r="AK343">
        <v>1</v>
      </c>
      <c r="AL343">
        <v>3</v>
      </c>
      <c r="AM343">
        <v>4</v>
      </c>
      <c r="AN343">
        <v>4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 t="s">
        <v>1997</v>
      </c>
    </row>
    <row r="344" spans="1:57" x14ac:dyDescent="0.3">
      <c r="A344" t="s">
        <v>1998</v>
      </c>
      <c r="B344" t="s">
        <v>1999</v>
      </c>
      <c r="C344" t="s">
        <v>150</v>
      </c>
      <c r="D344" t="s">
        <v>2000</v>
      </c>
      <c r="E344" t="s">
        <v>2001</v>
      </c>
      <c r="F344" t="s">
        <v>242</v>
      </c>
      <c r="G344" t="s">
        <v>136</v>
      </c>
      <c r="H344" t="s">
        <v>126</v>
      </c>
      <c r="I344" t="s">
        <v>146</v>
      </c>
      <c r="J344" t="s">
        <v>128</v>
      </c>
      <c r="K344">
        <v>1</v>
      </c>
      <c r="L344">
        <v>1</v>
      </c>
      <c r="M344">
        <v>4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4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4</v>
      </c>
      <c r="AA344">
        <v>4</v>
      </c>
      <c r="AB344">
        <v>4</v>
      </c>
      <c r="AC344">
        <v>4</v>
      </c>
      <c r="AD344">
        <v>4</v>
      </c>
      <c r="AE344">
        <v>4</v>
      </c>
      <c r="AF344">
        <v>2</v>
      </c>
      <c r="AG344">
        <v>4</v>
      </c>
      <c r="AH344">
        <v>4</v>
      </c>
      <c r="AI344">
        <v>4</v>
      </c>
      <c r="AJ344">
        <v>4</v>
      </c>
      <c r="AK344">
        <v>4</v>
      </c>
      <c r="AL344">
        <v>4</v>
      </c>
      <c r="AM344">
        <v>4</v>
      </c>
      <c r="AN344">
        <v>4</v>
      </c>
      <c r="AO344">
        <v>4</v>
      </c>
      <c r="AP344">
        <v>3</v>
      </c>
      <c r="AQ344">
        <v>2</v>
      </c>
      <c r="AR344">
        <v>3</v>
      </c>
      <c r="AS344">
        <v>3</v>
      </c>
      <c r="AT344">
        <v>3</v>
      </c>
      <c r="AU344">
        <v>2</v>
      </c>
      <c r="AV344">
        <v>4</v>
      </c>
      <c r="AW344">
        <v>4</v>
      </c>
      <c r="AX344">
        <v>4</v>
      </c>
      <c r="AY344">
        <v>4</v>
      </c>
      <c r="AZ344">
        <v>4</v>
      </c>
      <c r="BA344">
        <v>4</v>
      </c>
      <c r="BB344">
        <v>4</v>
      </c>
      <c r="BC344">
        <v>4</v>
      </c>
      <c r="BD344">
        <v>4</v>
      </c>
      <c r="BE344" t="s">
        <v>2002</v>
      </c>
    </row>
    <row r="345" spans="1:57" x14ac:dyDescent="0.3">
      <c r="A345" t="s">
        <v>2003</v>
      </c>
      <c r="B345" t="s">
        <v>2004</v>
      </c>
      <c r="C345" t="s">
        <v>2005</v>
      </c>
      <c r="D345" t="s">
        <v>2006</v>
      </c>
      <c r="E345" t="s">
        <v>2007</v>
      </c>
      <c r="F345" t="s">
        <v>242</v>
      </c>
      <c r="G345" t="s">
        <v>136</v>
      </c>
      <c r="H345" t="s">
        <v>234</v>
      </c>
      <c r="I345" t="s">
        <v>169</v>
      </c>
      <c r="J345" t="s">
        <v>128</v>
      </c>
      <c r="K345">
        <v>4</v>
      </c>
      <c r="L345">
        <v>4</v>
      </c>
      <c r="M345">
        <v>1</v>
      </c>
      <c r="N345">
        <v>1</v>
      </c>
      <c r="O345">
        <v>4</v>
      </c>
      <c r="P345">
        <v>4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W345">
        <v>1</v>
      </c>
      <c r="X345">
        <v>4</v>
      </c>
      <c r="Y345">
        <v>2</v>
      </c>
      <c r="Z345">
        <v>4</v>
      </c>
      <c r="AA345">
        <v>4</v>
      </c>
      <c r="AB345">
        <v>4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4</v>
      </c>
      <c r="AK345">
        <v>4</v>
      </c>
      <c r="AL345">
        <v>4</v>
      </c>
      <c r="AM345">
        <v>4</v>
      </c>
      <c r="AN345">
        <v>4</v>
      </c>
      <c r="AO345">
        <v>4</v>
      </c>
      <c r="AP345">
        <v>4</v>
      </c>
      <c r="AQ345">
        <v>4</v>
      </c>
      <c r="AR345">
        <v>4</v>
      </c>
      <c r="AS345">
        <v>4</v>
      </c>
      <c r="AT345">
        <v>4</v>
      </c>
      <c r="AU345">
        <v>4</v>
      </c>
      <c r="AV345">
        <v>4</v>
      </c>
      <c r="AW345">
        <v>4</v>
      </c>
      <c r="AX345">
        <v>4</v>
      </c>
      <c r="AY345">
        <v>4</v>
      </c>
      <c r="AZ345">
        <v>4</v>
      </c>
      <c r="BA345">
        <v>4</v>
      </c>
      <c r="BB345">
        <v>4</v>
      </c>
      <c r="BC345">
        <v>4</v>
      </c>
      <c r="BD345">
        <v>4</v>
      </c>
      <c r="BE345" t="s">
        <v>2008</v>
      </c>
    </row>
    <row r="346" spans="1:57" x14ac:dyDescent="0.3">
      <c r="A346" t="s">
        <v>2009</v>
      </c>
      <c r="B346" t="s">
        <v>2010</v>
      </c>
      <c r="C346" t="s">
        <v>150</v>
      </c>
      <c r="D346" t="s">
        <v>2011</v>
      </c>
      <c r="E346" t="s">
        <v>2012</v>
      </c>
      <c r="F346" t="s">
        <v>447</v>
      </c>
      <c r="G346" t="s">
        <v>153</v>
      </c>
      <c r="H346" t="s">
        <v>145</v>
      </c>
      <c r="I346" t="s">
        <v>146</v>
      </c>
      <c r="J346" t="s">
        <v>128</v>
      </c>
      <c r="K346">
        <v>1</v>
      </c>
      <c r="L346">
        <v>1</v>
      </c>
      <c r="M346">
        <v>4</v>
      </c>
      <c r="N346">
        <v>1</v>
      </c>
      <c r="O346">
        <v>1</v>
      </c>
      <c r="P346">
        <v>1</v>
      </c>
      <c r="Q346">
        <v>1</v>
      </c>
      <c r="R346">
        <v>4</v>
      </c>
      <c r="S346">
        <v>1</v>
      </c>
      <c r="T346">
        <v>1</v>
      </c>
      <c r="U346">
        <v>1</v>
      </c>
      <c r="V346">
        <v>1</v>
      </c>
      <c r="W346">
        <v>4</v>
      </c>
      <c r="X346">
        <v>3</v>
      </c>
      <c r="Y346">
        <v>3</v>
      </c>
      <c r="Z346">
        <v>3</v>
      </c>
      <c r="AA346">
        <v>3</v>
      </c>
      <c r="AB346">
        <v>3</v>
      </c>
      <c r="AC346">
        <v>3</v>
      </c>
      <c r="AD346">
        <v>2</v>
      </c>
      <c r="AE346">
        <v>3</v>
      </c>
      <c r="AF346">
        <v>1</v>
      </c>
      <c r="AG346">
        <v>2</v>
      </c>
      <c r="AH346">
        <v>3</v>
      </c>
      <c r="AI346">
        <v>3</v>
      </c>
      <c r="AJ346">
        <v>3</v>
      </c>
      <c r="AK346">
        <v>3</v>
      </c>
      <c r="AL346">
        <v>3</v>
      </c>
      <c r="AM346">
        <v>3</v>
      </c>
      <c r="AN346">
        <v>3</v>
      </c>
      <c r="AO346">
        <v>3</v>
      </c>
      <c r="AP346">
        <v>3</v>
      </c>
      <c r="AQ346">
        <v>2</v>
      </c>
      <c r="AR346">
        <v>3</v>
      </c>
      <c r="AS346">
        <v>3</v>
      </c>
      <c r="AT346">
        <v>2</v>
      </c>
      <c r="AU346">
        <v>2</v>
      </c>
      <c r="AV346">
        <v>4</v>
      </c>
      <c r="AW346">
        <v>4</v>
      </c>
      <c r="AX346">
        <v>4</v>
      </c>
      <c r="AY346">
        <v>3</v>
      </c>
      <c r="AZ346">
        <v>4</v>
      </c>
      <c r="BA346">
        <v>2</v>
      </c>
      <c r="BB346">
        <v>4</v>
      </c>
      <c r="BC346">
        <v>4</v>
      </c>
      <c r="BD346">
        <v>4</v>
      </c>
      <c r="BE346" t="s">
        <v>2013</v>
      </c>
    </row>
    <row r="347" spans="1:57" x14ac:dyDescent="0.3">
      <c r="A347" t="s">
        <v>2014</v>
      </c>
      <c r="B347" t="s">
        <v>2015</v>
      </c>
      <c r="C347" t="s">
        <v>150</v>
      </c>
      <c r="D347" t="s">
        <v>2016</v>
      </c>
      <c r="E347" t="s">
        <v>2017</v>
      </c>
      <c r="F347" t="s">
        <v>161</v>
      </c>
      <c r="G347" t="s">
        <v>144</v>
      </c>
      <c r="H347" t="s">
        <v>126</v>
      </c>
      <c r="I347" t="s">
        <v>146</v>
      </c>
      <c r="J347" t="s">
        <v>128</v>
      </c>
      <c r="K347">
        <v>4</v>
      </c>
      <c r="L347">
        <v>4</v>
      </c>
      <c r="M347">
        <v>1</v>
      </c>
      <c r="N347">
        <v>1</v>
      </c>
      <c r="O347">
        <v>4</v>
      </c>
      <c r="P347">
        <v>4</v>
      </c>
      <c r="Q347">
        <v>4</v>
      </c>
      <c r="R347">
        <v>1</v>
      </c>
      <c r="S347">
        <v>4</v>
      </c>
      <c r="T347">
        <v>1</v>
      </c>
      <c r="U347">
        <v>1</v>
      </c>
      <c r="V347">
        <v>4</v>
      </c>
      <c r="W347">
        <v>1</v>
      </c>
      <c r="X347">
        <v>4</v>
      </c>
      <c r="Y347">
        <v>2</v>
      </c>
      <c r="Z347">
        <v>4</v>
      </c>
      <c r="AA347">
        <v>4</v>
      </c>
      <c r="AB347">
        <v>4</v>
      </c>
      <c r="AC347">
        <v>4</v>
      </c>
      <c r="AD347">
        <v>4</v>
      </c>
      <c r="AE347">
        <v>4</v>
      </c>
      <c r="AF347">
        <v>2</v>
      </c>
      <c r="AG347">
        <v>2</v>
      </c>
      <c r="AH347">
        <v>4</v>
      </c>
      <c r="AI347">
        <v>4</v>
      </c>
      <c r="AJ347">
        <v>4</v>
      </c>
      <c r="AK347">
        <v>4</v>
      </c>
      <c r="AL347">
        <v>4</v>
      </c>
      <c r="AM347">
        <v>4</v>
      </c>
      <c r="AN347">
        <v>4</v>
      </c>
      <c r="AO347">
        <v>4</v>
      </c>
      <c r="AP347">
        <v>4</v>
      </c>
      <c r="AQ347">
        <v>4</v>
      </c>
      <c r="AR347">
        <v>4</v>
      </c>
      <c r="AS347">
        <v>4</v>
      </c>
      <c r="AT347">
        <v>4</v>
      </c>
      <c r="AU347">
        <v>4</v>
      </c>
      <c r="AV347">
        <v>4</v>
      </c>
      <c r="AW347">
        <v>4</v>
      </c>
      <c r="AX347">
        <v>4</v>
      </c>
      <c r="AY347">
        <v>4</v>
      </c>
      <c r="AZ347">
        <v>4</v>
      </c>
      <c r="BA347">
        <v>4</v>
      </c>
      <c r="BB347">
        <v>3</v>
      </c>
      <c r="BC347">
        <v>4</v>
      </c>
      <c r="BD347">
        <v>4</v>
      </c>
      <c r="BE347" t="s">
        <v>2018</v>
      </c>
    </row>
    <row r="348" spans="1:57" x14ac:dyDescent="0.3">
      <c r="A348" t="s">
        <v>2019</v>
      </c>
      <c r="B348" t="s">
        <v>2020</v>
      </c>
      <c r="C348" t="s">
        <v>150</v>
      </c>
      <c r="D348" t="s">
        <v>2021</v>
      </c>
      <c r="E348" t="s">
        <v>2022</v>
      </c>
      <c r="F348" t="s">
        <v>242</v>
      </c>
      <c r="G348" t="s">
        <v>136</v>
      </c>
      <c r="H348" t="s">
        <v>272</v>
      </c>
      <c r="I348" t="s">
        <v>146</v>
      </c>
      <c r="J348" t="s">
        <v>128</v>
      </c>
      <c r="K348">
        <v>2</v>
      </c>
      <c r="L348">
        <v>4</v>
      </c>
      <c r="M348">
        <v>4</v>
      </c>
      <c r="N348">
        <v>1</v>
      </c>
      <c r="O348">
        <v>1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1</v>
      </c>
      <c r="V348">
        <v>1</v>
      </c>
      <c r="W348">
        <v>1</v>
      </c>
      <c r="X348">
        <v>4</v>
      </c>
      <c r="Y348">
        <v>2</v>
      </c>
      <c r="Z348">
        <v>4</v>
      </c>
      <c r="AA348">
        <v>4</v>
      </c>
      <c r="AB348">
        <v>4</v>
      </c>
      <c r="AC348">
        <v>4</v>
      </c>
      <c r="AD348">
        <v>4</v>
      </c>
      <c r="AE348">
        <v>4</v>
      </c>
      <c r="AF348">
        <v>2</v>
      </c>
      <c r="AG348">
        <v>2</v>
      </c>
      <c r="AH348">
        <v>4</v>
      </c>
      <c r="AI348">
        <v>4</v>
      </c>
      <c r="AJ348">
        <v>4</v>
      </c>
      <c r="AK348">
        <v>4</v>
      </c>
      <c r="AL348">
        <v>4</v>
      </c>
      <c r="AM348">
        <v>4</v>
      </c>
      <c r="AN348">
        <v>4</v>
      </c>
      <c r="AO348">
        <v>4</v>
      </c>
      <c r="AP348">
        <v>4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4</v>
      </c>
      <c r="AX348">
        <v>4</v>
      </c>
      <c r="AY348">
        <v>4</v>
      </c>
      <c r="AZ348">
        <v>4</v>
      </c>
      <c r="BA348">
        <v>4</v>
      </c>
      <c r="BB348">
        <v>4</v>
      </c>
      <c r="BC348">
        <v>4</v>
      </c>
      <c r="BD348">
        <v>4</v>
      </c>
      <c r="BE348" t="s">
        <v>2023</v>
      </c>
    </row>
    <row r="349" spans="1:57" x14ac:dyDescent="0.3">
      <c r="A349" t="s">
        <v>2024</v>
      </c>
      <c r="B349" t="s">
        <v>2025</v>
      </c>
      <c r="C349" t="s">
        <v>173</v>
      </c>
      <c r="D349" t="s">
        <v>2026</v>
      </c>
      <c r="E349" t="s">
        <v>2027</v>
      </c>
      <c r="F349" t="s">
        <v>1496</v>
      </c>
      <c r="G349" t="s">
        <v>144</v>
      </c>
      <c r="H349" t="s">
        <v>145</v>
      </c>
      <c r="I349" t="s">
        <v>169</v>
      </c>
      <c r="J349" t="s">
        <v>128</v>
      </c>
      <c r="K349">
        <v>2</v>
      </c>
      <c r="L349">
        <v>4</v>
      </c>
      <c r="M349">
        <v>4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4</v>
      </c>
      <c r="T349">
        <v>1</v>
      </c>
      <c r="U349">
        <v>1</v>
      </c>
      <c r="V349">
        <v>4</v>
      </c>
      <c r="W349">
        <v>1</v>
      </c>
      <c r="X349">
        <v>4</v>
      </c>
      <c r="Y349">
        <v>2</v>
      </c>
      <c r="Z349">
        <v>4</v>
      </c>
      <c r="AA349">
        <v>4</v>
      </c>
      <c r="AB349">
        <v>4</v>
      </c>
      <c r="AC349">
        <v>4</v>
      </c>
      <c r="AD349">
        <v>4</v>
      </c>
      <c r="AE349">
        <v>4</v>
      </c>
      <c r="AF349">
        <v>4</v>
      </c>
      <c r="AG349">
        <v>2</v>
      </c>
      <c r="AH349">
        <v>4</v>
      </c>
      <c r="AI349">
        <v>4</v>
      </c>
      <c r="AJ349">
        <v>4</v>
      </c>
      <c r="AK349">
        <v>4</v>
      </c>
      <c r="AL349">
        <v>4</v>
      </c>
      <c r="AM349">
        <v>4</v>
      </c>
      <c r="AN349">
        <v>4</v>
      </c>
      <c r="AO349">
        <v>4</v>
      </c>
      <c r="AP349">
        <v>2</v>
      </c>
      <c r="AQ349">
        <v>4</v>
      </c>
      <c r="AR349">
        <v>4</v>
      </c>
      <c r="AS349">
        <v>4</v>
      </c>
      <c r="AT349">
        <v>4</v>
      </c>
      <c r="AU349">
        <v>4</v>
      </c>
      <c r="AV349">
        <v>4</v>
      </c>
      <c r="AW349">
        <v>4</v>
      </c>
      <c r="AX349">
        <v>4</v>
      </c>
      <c r="AY349">
        <v>4</v>
      </c>
      <c r="AZ349">
        <v>4</v>
      </c>
      <c r="BA349">
        <v>4</v>
      </c>
      <c r="BB349">
        <v>4</v>
      </c>
      <c r="BC349">
        <v>4</v>
      </c>
      <c r="BD349">
        <v>4</v>
      </c>
      <c r="BE349" t="s">
        <v>2028</v>
      </c>
    </row>
    <row r="350" spans="1:57" x14ac:dyDescent="0.3">
      <c r="A350" t="s">
        <v>2029</v>
      </c>
      <c r="B350" t="s">
        <v>2030</v>
      </c>
      <c r="C350" t="s">
        <v>173</v>
      </c>
      <c r="D350" t="s">
        <v>2031</v>
      </c>
      <c r="E350" t="s">
        <v>2032</v>
      </c>
      <c r="F350" t="s">
        <v>242</v>
      </c>
      <c r="G350" t="s">
        <v>125</v>
      </c>
      <c r="H350" t="s">
        <v>145</v>
      </c>
      <c r="I350" t="s">
        <v>169</v>
      </c>
      <c r="J350" t="s">
        <v>128</v>
      </c>
      <c r="K350">
        <v>4</v>
      </c>
      <c r="L350">
        <v>4</v>
      </c>
      <c r="M350">
        <v>4</v>
      </c>
      <c r="N350">
        <v>1</v>
      </c>
      <c r="O350">
        <v>4</v>
      </c>
      <c r="P350">
        <v>1</v>
      </c>
      <c r="Q350">
        <v>1</v>
      </c>
      <c r="R350">
        <v>1</v>
      </c>
      <c r="S350">
        <v>4</v>
      </c>
      <c r="T350">
        <v>1</v>
      </c>
      <c r="U350">
        <v>1</v>
      </c>
      <c r="V350">
        <v>1</v>
      </c>
      <c r="W350">
        <v>1</v>
      </c>
      <c r="X350">
        <v>4</v>
      </c>
      <c r="Y350">
        <v>2</v>
      </c>
      <c r="Z350">
        <v>4</v>
      </c>
      <c r="AA350">
        <v>4</v>
      </c>
      <c r="AB350">
        <v>4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v>4</v>
      </c>
      <c r="AI350">
        <v>4</v>
      </c>
      <c r="AJ350">
        <v>4</v>
      </c>
      <c r="AK350">
        <v>4</v>
      </c>
      <c r="AL350">
        <v>4</v>
      </c>
      <c r="AM350">
        <v>4</v>
      </c>
      <c r="AN350">
        <v>4</v>
      </c>
      <c r="AO350">
        <v>4</v>
      </c>
      <c r="AP350">
        <v>4</v>
      </c>
      <c r="AQ350">
        <v>4</v>
      </c>
      <c r="AR350">
        <v>4</v>
      </c>
      <c r="AS350">
        <v>4</v>
      </c>
      <c r="AT350">
        <v>2</v>
      </c>
      <c r="AU350">
        <v>4</v>
      </c>
      <c r="AV350">
        <v>4</v>
      </c>
      <c r="AW350">
        <v>4</v>
      </c>
      <c r="AX350">
        <v>4</v>
      </c>
      <c r="AY350">
        <v>4</v>
      </c>
      <c r="AZ350">
        <v>4</v>
      </c>
      <c r="BA350">
        <v>4</v>
      </c>
      <c r="BB350">
        <v>4</v>
      </c>
      <c r="BC350">
        <v>4</v>
      </c>
      <c r="BD350">
        <v>4</v>
      </c>
      <c r="BE350" t="s">
        <v>2033</v>
      </c>
    </row>
    <row r="351" spans="1:57" x14ac:dyDescent="0.3">
      <c r="A351" t="s">
        <v>2034</v>
      </c>
      <c r="B351" t="s">
        <v>2035</v>
      </c>
      <c r="C351" t="s">
        <v>173</v>
      </c>
      <c r="D351" t="s">
        <v>2036</v>
      </c>
      <c r="E351" t="s">
        <v>2037</v>
      </c>
      <c r="F351" t="s">
        <v>242</v>
      </c>
      <c r="G351" t="s">
        <v>144</v>
      </c>
      <c r="H351" t="s">
        <v>176</v>
      </c>
      <c r="I351" t="s">
        <v>169</v>
      </c>
      <c r="J351" t="s">
        <v>128</v>
      </c>
      <c r="K351">
        <v>2</v>
      </c>
      <c r="L351">
        <v>4</v>
      </c>
      <c r="M351">
        <v>4</v>
      </c>
      <c r="N351">
        <v>1</v>
      </c>
      <c r="O351">
        <v>4</v>
      </c>
      <c r="P351">
        <v>4</v>
      </c>
      <c r="Q351">
        <v>4</v>
      </c>
      <c r="R351">
        <v>1</v>
      </c>
      <c r="S351">
        <v>4</v>
      </c>
      <c r="T351">
        <v>1</v>
      </c>
      <c r="U351">
        <v>1</v>
      </c>
      <c r="V351">
        <v>1</v>
      </c>
      <c r="W351">
        <v>1</v>
      </c>
      <c r="X351">
        <v>4</v>
      </c>
      <c r="Y351">
        <v>2</v>
      </c>
      <c r="Z351">
        <v>4</v>
      </c>
      <c r="AA351">
        <v>4</v>
      </c>
      <c r="AB351">
        <v>2</v>
      </c>
      <c r="AC351">
        <v>4</v>
      </c>
      <c r="AD351">
        <v>4</v>
      </c>
      <c r="AE351">
        <v>4</v>
      </c>
      <c r="AF351">
        <v>2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4</v>
      </c>
      <c r="AM351">
        <v>4</v>
      </c>
      <c r="AN351">
        <v>4</v>
      </c>
      <c r="AO351">
        <v>4</v>
      </c>
      <c r="AP351">
        <v>4</v>
      </c>
      <c r="AQ351">
        <v>4</v>
      </c>
      <c r="AR351">
        <v>2</v>
      </c>
      <c r="AS351">
        <v>3</v>
      </c>
      <c r="AT351">
        <v>3</v>
      </c>
      <c r="AU351">
        <v>3</v>
      </c>
      <c r="AV351">
        <v>4</v>
      </c>
      <c r="AW351">
        <v>4</v>
      </c>
      <c r="AX351">
        <v>4</v>
      </c>
      <c r="AY351">
        <v>4</v>
      </c>
      <c r="AZ351">
        <v>4</v>
      </c>
      <c r="BA351">
        <v>4</v>
      </c>
      <c r="BB351">
        <v>4</v>
      </c>
      <c r="BC351">
        <v>4</v>
      </c>
      <c r="BD351">
        <v>4</v>
      </c>
      <c r="BE351" t="s">
        <v>2038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4F53-55F5-4B9B-9F5F-20132A39F352}">
  <dimension ref="A1:F351"/>
  <sheetViews>
    <sheetView workbookViewId="0">
      <selection activeCell="G11" sqref="G11"/>
    </sheetView>
  </sheetViews>
  <sheetFormatPr defaultColWidth="35.44140625" defaultRowHeight="14.4" x14ac:dyDescent="0.3"/>
  <cols>
    <col min="1" max="1" width="6.5546875" style="62" bestFit="1" customWidth="1"/>
    <col min="4" max="4" width="20.88671875" customWidth="1"/>
  </cols>
  <sheetData>
    <row r="1" spans="1:6" x14ac:dyDescent="0.3">
      <c r="A1" s="60" t="s">
        <v>2100</v>
      </c>
      <c r="B1" s="60" t="s">
        <v>4</v>
      </c>
      <c r="C1" s="60" t="s">
        <v>6</v>
      </c>
      <c r="D1" s="60" t="s">
        <v>8</v>
      </c>
      <c r="E1" s="60" t="s">
        <v>10</v>
      </c>
      <c r="F1" s="60" t="s">
        <v>12</v>
      </c>
    </row>
    <row r="2" spans="1:6" x14ac:dyDescent="0.3">
      <c r="A2" s="63">
        <v>1</v>
      </c>
      <c r="B2" s="57" t="s">
        <v>119</v>
      </c>
      <c r="C2" s="57" t="s">
        <v>2111</v>
      </c>
      <c r="D2" s="57" t="s">
        <v>2246</v>
      </c>
      <c r="E2" s="57" t="s">
        <v>122</v>
      </c>
      <c r="F2" s="57" t="s">
        <v>123</v>
      </c>
    </row>
    <row r="3" spans="1:6" x14ac:dyDescent="0.3">
      <c r="A3" s="64">
        <v>2</v>
      </c>
      <c r="B3" s="58" t="s">
        <v>130</v>
      </c>
      <c r="C3" s="58" t="s">
        <v>2112</v>
      </c>
      <c r="D3" s="58" t="s">
        <v>231</v>
      </c>
      <c r="E3" s="58" t="s">
        <v>133</v>
      </c>
      <c r="F3" s="58" t="s">
        <v>134</v>
      </c>
    </row>
    <row r="4" spans="1:6" x14ac:dyDescent="0.3">
      <c r="A4" s="63">
        <v>3</v>
      </c>
      <c r="B4" s="57" t="s">
        <v>138</v>
      </c>
      <c r="C4" s="57" t="s">
        <v>139</v>
      </c>
      <c r="D4" s="57" t="s">
        <v>2247</v>
      </c>
      <c r="E4" s="57" t="s">
        <v>141</v>
      </c>
      <c r="F4" s="57" t="s">
        <v>142</v>
      </c>
    </row>
    <row r="5" spans="1:6" x14ac:dyDescent="0.3">
      <c r="A5" s="64">
        <v>4</v>
      </c>
      <c r="B5" s="58" t="s">
        <v>148</v>
      </c>
      <c r="C5" s="58" t="s">
        <v>2113</v>
      </c>
      <c r="D5" s="58" t="s">
        <v>225</v>
      </c>
      <c r="E5" s="58" t="s">
        <v>151</v>
      </c>
      <c r="F5" s="58" t="s">
        <v>152</v>
      </c>
    </row>
    <row r="6" spans="1:6" x14ac:dyDescent="0.3">
      <c r="A6" s="63">
        <v>5</v>
      </c>
      <c r="B6" s="57" t="s">
        <v>162</v>
      </c>
      <c r="C6" s="57" t="s">
        <v>2114</v>
      </c>
      <c r="D6" s="57" t="s">
        <v>2248</v>
      </c>
      <c r="E6" s="57" t="s">
        <v>159</v>
      </c>
      <c r="F6" s="57" t="s">
        <v>160</v>
      </c>
    </row>
    <row r="7" spans="1:6" x14ac:dyDescent="0.3">
      <c r="A7" s="64">
        <v>6</v>
      </c>
      <c r="B7" s="58" t="s">
        <v>163</v>
      </c>
      <c r="C7" s="58" t="s">
        <v>2115</v>
      </c>
      <c r="D7" s="58" t="s">
        <v>2249</v>
      </c>
      <c r="E7" s="58" t="s">
        <v>166</v>
      </c>
      <c r="F7" s="58" t="s">
        <v>167</v>
      </c>
    </row>
    <row r="8" spans="1:6" x14ac:dyDescent="0.3">
      <c r="A8" s="63">
        <v>7</v>
      </c>
      <c r="B8" s="57" t="s">
        <v>171</v>
      </c>
      <c r="C8" s="57" t="s">
        <v>2116</v>
      </c>
      <c r="D8" s="57" t="s">
        <v>535</v>
      </c>
      <c r="E8" s="57" t="s">
        <v>174</v>
      </c>
      <c r="F8" s="57" t="s">
        <v>175</v>
      </c>
    </row>
    <row r="9" spans="1:6" x14ac:dyDescent="0.3">
      <c r="A9" s="64">
        <v>8</v>
      </c>
      <c r="B9" s="58" t="s">
        <v>178</v>
      </c>
      <c r="C9" s="58" t="s">
        <v>179</v>
      </c>
      <c r="D9" s="58" t="s">
        <v>2250</v>
      </c>
      <c r="E9" s="58" t="s">
        <v>181</v>
      </c>
      <c r="F9" s="58" t="s">
        <v>182</v>
      </c>
    </row>
    <row r="10" spans="1:6" x14ac:dyDescent="0.3">
      <c r="A10" s="63">
        <v>9</v>
      </c>
      <c r="B10" s="57" t="s">
        <v>186</v>
      </c>
      <c r="C10" s="57" t="s">
        <v>187</v>
      </c>
      <c r="D10" s="57" t="s">
        <v>188</v>
      </c>
      <c r="E10" s="57" t="s">
        <v>189</v>
      </c>
      <c r="F10" s="57" t="s">
        <v>190</v>
      </c>
    </row>
    <row r="11" spans="1:6" x14ac:dyDescent="0.3">
      <c r="A11" s="64">
        <v>10</v>
      </c>
      <c r="B11" s="58" t="s">
        <v>194</v>
      </c>
      <c r="C11" s="58" t="s">
        <v>195</v>
      </c>
      <c r="D11" s="58" t="s">
        <v>196</v>
      </c>
      <c r="E11" s="58" t="s">
        <v>197</v>
      </c>
      <c r="F11" s="58" t="s">
        <v>198</v>
      </c>
    </row>
    <row r="12" spans="1:6" x14ac:dyDescent="0.3">
      <c r="A12" s="63">
        <v>11</v>
      </c>
      <c r="B12" s="57" t="s">
        <v>201</v>
      </c>
      <c r="C12" s="57" t="s">
        <v>202</v>
      </c>
      <c r="D12" s="57" t="s">
        <v>2251</v>
      </c>
      <c r="E12" s="57" t="s">
        <v>204</v>
      </c>
      <c r="F12" s="57" t="s">
        <v>205</v>
      </c>
    </row>
    <row r="13" spans="1:6" x14ac:dyDescent="0.3">
      <c r="A13" s="64">
        <v>12</v>
      </c>
      <c r="B13" s="58" t="s">
        <v>215</v>
      </c>
      <c r="C13" s="58" t="s">
        <v>212</v>
      </c>
      <c r="D13" s="58" t="s">
        <v>225</v>
      </c>
      <c r="E13" s="58" t="s">
        <v>213</v>
      </c>
      <c r="F13" s="58" t="s">
        <v>214</v>
      </c>
    </row>
    <row r="14" spans="1:6" x14ac:dyDescent="0.3">
      <c r="A14" s="63">
        <v>13</v>
      </c>
      <c r="B14" s="57" t="s">
        <v>216</v>
      </c>
      <c r="C14" s="57" t="s">
        <v>217</v>
      </c>
      <c r="D14" s="57" t="s">
        <v>218</v>
      </c>
      <c r="E14" s="57" t="s">
        <v>219</v>
      </c>
      <c r="F14" s="57" t="s">
        <v>220</v>
      </c>
    </row>
    <row r="15" spans="1:6" x14ac:dyDescent="0.3">
      <c r="A15" s="64">
        <v>14</v>
      </c>
      <c r="B15" s="58" t="s">
        <v>223</v>
      </c>
      <c r="C15" s="58" t="s">
        <v>224</v>
      </c>
      <c r="D15" s="58" t="s">
        <v>225</v>
      </c>
      <c r="E15" s="58" t="s">
        <v>226</v>
      </c>
      <c r="F15" s="58" t="s">
        <v>227</v>
      </c>
    </row>
    <row r="16" spans="1:6" x14ac:dyDescent="0.3">
      <c r="A16" s="63">
        <v>15</v>
      </c>
      <c r="B16" s="57" t="s">
        <v>229</v>
      </c>
      <c r="C16" s="57" t="s">
        <v>230</v>
      </c>
      <c r="D16" s="57" t="s">
        <v>231</v>
      </c>
      <c r="E16" s="57" t="s">
        <v>232</v>
      </c>
      <c r="F16" s="57" t="s">
        <v>233</v>
      </c>
    </row>
    <row r="17" spans="1:6" x14ac:dyDescent="0.3">
      <c r="A17" s="64">
        <v>16</v>
      </c>
      <c r="B17" s="58" t="s">
        <v>237</v>
      </c>
      <c r="C17" s="58" t="s">
        <v>238</v>
      </c>
      <c r="D17" s="58" t="s">
        <v>2252</v>
      </c>
      <c r="E17" s="58" t="s">
        <v>240</v>
      </c>
      <c r="F17" s="58" t="s">
        <v>241</v>
      </c>
    </row>
    <row r="18" spans="1:6" x14ac:dyDescent="0.3">
      <c r="A18" s="63">
        <v>17</v>
      </c>
      <c r="B18" s="57" t="s">
        <v>249</v>
      </c>
      <c r="C18" s="57" t="s">
        <v>245</v>
      </c>
      <c r="D18" s="57" t="s">
        <v>2253</v>
      </c>
      <c r="E18" s="57" t="s">
        <v>247</v>
      </c>
      <c r="F18" s="57" t="s">
        <v>248</v>
      </c>
    </row>
    <row r="19" spans="1:6" x14ac:dyDescent="0.3">
      <c r="A19" s="64">
        <v>18</v>
      </c>
      <c r="B19" s="58" t="s">
        <v>255</v>
      </c>
      <c r="C19" s="58" t="s">
        <v>2117</v>
      </c>
      <c r="D19" s="58" t="s">
        <v>2254</v>
      </c>
      <c r="E19" s="58" t="s">
        <v>253</v>
      </c>
      <c r="F19" s="58" t="s">
        <v>254</v>
      </c>
    </row>
    <row r="20" spans="1:6" x14ac:dyDescent="0.3">
      <c r="A20" s="63">
        <v>19</v>
      </c>
      <c r="B20" s="57" t="s">
        <v>256</v>
      </c>
      <c r="C20" s="57" t="s">
        <v>257</v>
      </c>
      <c r="D20" s="57" t="s">
        <v>196</v>
      </c>
      <c r="E20" s="57" t="s">
        <v>258</v>
      </c>
      <c r="F20" s="57" t="s">
        <v>259</v>
      </c>
    </row>
    <row r="21" spans="1:6" x14ac:dyDescent="0.3">
      <c r="A21" s="64">
        <v>20</v>
      </c>
      <c r="B21" s="58" t="s">
        <v>261</v>
      </c>
      <c r="C21" s="58" t="s">
        <v>262</v>
      </c>
      <c r="D21" s="58" t="s">
        <v>225</v>
      </c>
      <c r="E21" s="58" t="s">
        <v>263</v>
      </c>
      <c r="F21" s="58" t="s">
        <v>264</v>
      </c>
    </row>
    <row r="22" spans="1:6" x14ac:dyDescent="0.3">
      <c r="A22" s="63">
        <v>21</v>
      </c>
      <c r="B22" s="57" t="s">
        <v>2316</v>
      </c>
      <c r="C22" s="57" t="s">
        <v>2118</v>
      </c>
      <c r="D22" s="57" t="s">
        <v>2255</v>
      </c>
      <c r="E22" s="57" t="s">
        <v>270</v>
      </c>
      <c r="F22" s="57" t="s">
        <v>271</v>
      </c>
    </row>
    <row r="23" spans="1:6" x14ac:dyDescent="0.3">
      <c r="A23" s="64">
        <v>22</v>
      </c>
      <c r="B23" s="58" t="s">
        <v>274</v>
      </c>
      <c r="C23" s="58" t="s">
        <v>275</v>
      </c>
      <c r="D23" s="58" t="s">
        <v>276</v>
      </c>
      <c r="E23" s="58" t="s">
        <v>277</v>
      </c>
      <c r="F23" s="58" t="s">
        <v>278</v>
      </c>
    </row>
    <row r="24" spans="1:6" x14ac:dyDescent="0.3">
      <c r="A24" s="63">
        <v>23</v>
      </c>
      <c r="B24" s="57" t="s">
        <v>2317</v>
      </c>
      <c r="C24" s="57" t="s">
        <v>281</v>
      </c>
      <c r="D24" s="57" t="s">
        <v>2256</v>
      </c>
      <c r="E24" s="57" t="s">
        <v>283</v>
      </c>
      <c r="F24" s="57" t="s">
        <v>284</v>
      </c>
    </row>
    <row r="25" spans="1:6" x14ac:dyDescent="0.3">
      <c r="A25" s="64">
        <v>24</v>
      </c>
      <c r="B25" s="58" t="s">
        <v>286</v>
      </c>
      <c r="C25" s="58" t="s">
        <v>2119</v>
      </c>
      <c r="D25" s="58" t="s">
        <v>2257</v>
      </c>
      <c r="E25" s="58" t="s">
        <v>289</v>
      </c>
      <c r="F25" s="58" t="s">
        <v>290</v>
      </c>
    </row>
    <row r="26" spans="1:6" x14ac:dyDescent="0.3">
      <c r="A26" s="63">
        <v>25</v>
      </c>
      <c r="B26" s="57" t="s">
        <v>292</v>
      </c>
      <c r="C26" s="57" t="s">
        <v>293</v>
      </c>
      <c r="D26" s="57" t="s">
        <v>225</v>
      </c>
      <c r="E26" s="57" t="s">
        <v>294</v>
      </c>
      <c r="F26" s="57" t="s">
        <v>295</v>
      </c>
    </row>
    <row r="27" spans="1:6" x14ac:dyDescent="0.3">
      <c r="A27" s="64">
        <v>26</v>
      </c>
      <c r="B27" s="58" t="s">
        <v>297</v>
      </c>
      <c r="C27" s="58" t="s">
        <v>2120</v>
      </c>
      <c r="D27" s="58" t="s">
        <v>2258</v>
      </c>
      <c r="E27" s="58" t="s">
        <v>300</v>
      </c>
      <c r="F27" s="58" t="s">
        <v>301</v>
      </c>
    </row>
    <row r="28" spans="1:6" x14ac:dyDescent="0.3">
      <c r="A28" s="63">
        <v>27</v>
      </c>
      <c r="B28" s="57" t="s">
        <v>303</v>
      </c>
      <c r="C28" s="57" t="s">
        <v>2121</v>
      </c>
      <c r="D28" s="57" t="s">
        <v>225</v>
      </c>
      <c r="E28" s="57" t="s">
        <v>305</v>
      </c>
      <c r="F28" s="57" t="s">
        <v>306</v>
      </c>
    </row>
    <row r="29" spans="1:6" x14ac:dyDescent="0.3">
      <c r="A29" s="64">
        <v>28</v>
      </c>
      <c r="B29" s="58" t="s">
        <v>2318</v>
      </c>
      <c r="C29" s="58" t="s">
        <v>309</v>
      </c>
      <c r="D29" s="58" t="s">
        <v>225</v>
      </c>
      <c r="E29" s="58" t="s">
        <v>311</v>
      </c>
      <c r="F29" s="58" t="s">
        <v>312</v>
      </c>
    </row>
    <row r="30" spans="1:6" x14ac:dyDescent="0.3">
      <c r="A30" s="63">
        <v>29</v>
      </c>
      <c r="B30" s="57" t="s">
        <v>314</v>
      </c>
      <c r="C30" s="57" t="s">
        <v>315</v>
      </c>
      <c r="D30" s="57" t="s">
        <v>316</v>
      </c>
      <c r="E30" s="57" t="s">
        <v>317</v>
      </c>
      <c r="F30" s="57" t="s">
        <v>318</v>
      </c>
    </row>
    <row r="31" spans="1:6" x14ac:dyDescent="0.3">
      <c r="A31" s="64">
        <v>30</v>
      </c>
      <c r="B31" s="58" t="s">
        <v>320</v>
      </c>
      <c r="C31" s="58" t="s">
        <v>321</v>
      </c>
      <c r="D31" s="58" t="s">
        <v>225</v>
      </c>
      <c r="E31" s="58" t="s">
        <v>322</v>
      </c>
      <c r="F31" s="58" t="s">
        <v>323</v>
      </c>
    </row>
    <row r="32" spans="1:6" x14ac:dyDescent="0.3">
      <c r="A32" s="63">
        <v>31</v>
      </c>
      <c r="B32" s="57" t="s">
        <v>325</v>
      </c>
      <c r="C32" s="57" t="s">
        <v>326</v>
      </c>
      <c r="D32" s="57" t="s">
        <v>327</v>
      </c>
      <c r="E32" s="57" t="s">
        <v>328</v>
      </c>
      <c r="F32" s="57" t="s">
        <v>329</v>
      </c>
    </row>
    <row r="33" spans="1:6" x14ac:dyDescent="0.3">
      <c r="A33" s="64">
        <v>32</v>
      </c>
      <c r="B33" s="58" t="s">
        <v>331</v>
      </c>
      <c r="C33" s="58" t="s">
        <v>2122</v>
      </c>
      <c r="D33" s="58" t="s">
        <v>225</v>
      </c>
      <c r="E33" s="58" t="s">
        <v>333</v>
      </c>
      <c r="F33" s="58" t="s">
        <v>334</v>
      </c>
    </row>
    <row r="34" spans="1:6" x14ac:dyDescent="0.3">
      <c r="A34" s="63">
        <v>33</v>
      </c>
      <c r="B34" s="57" t="s">
        <v>337</v>
      </c>
      <c r="C34" s="57" t="s">
        <v>338</v>
      </c>
      <c r="D34" s="57" t="s">
        <v>225</v>
      </c>
      <c r="E34" s="57" t="s">
        <v>339</v>
      </c>
      <c r="F34" s="57" t="s">
        <v>340</v>
      </c>
    </row>
    <row r="35" spans="1:6" x14ac:dyDescent="0.3">
      <c r="A35" s="64">
        <v>34</v>
      </c>
      <c r="B35" s="58" t="s">
        <v>342</v>
      </c>
      <c r="C35" s="58" t="s">
        <v>2123</v>
      </c>
      <c r="D35" s="58" t="s">
        <v>2259</v>
      </c>
      <c r="E35" s="58" t="s">
        <v>345</v>
      </c>
      <c r="F35" s="58" t="s">
        <v>346</v>
      </c>
    </row>
    <row r="36" spans="1:6" x14ac:dyDescent="0.3">
      <c r="A36" s="63">
        <v>35</v>
      </c>
      <c r="B36" s="57" t="s">
        <v>348</v>
      </c>
      <c r="C36" s="57" t="s">
        <v>349</v>
      </c>
      <c r="D36" s="57" t="s">
        <v>350</v>
      </c>
      <c r="E36" s="57" t="s">
        <v>351</v>
      </c>
      <c r="F36" s="57" t="s">
        <v>352</v>
      </c>
    </row>
    <row r="37" spans="1:6" x14ac:dyDescent="0.3">
      <c r="A37" s="64">
        <v>36</v>
      </c>
      <c r="B37" s="58" t="s">
        <v>355</v>
      </c>
      <c r="C37" s="58" t="s">
        <v>2124</v>
      </c>
      <c r="D37" s="58" t="s">
        <v>2260</v>
      </c>
      <c r="E37" s="58" t="s">
        <v>358</v>
      </c>
      <c r="F37" s="58" t="s">
        <v>359</v>
      </c>
    </row>
    <row r="38" spans="1:6" x14ac:dyDescent="0.3">
      <c r="A38" s="63">
        <v>37</v>
      </c>
      <c r="B38" s="57" t="s">
        <v>361</v>
      </c>
      <c r="C38" s="57" t="s">
        <v>2125</v>
      </c>
      <c r="D38" s="57" t="s">
        <v>231</v>
      </c>
      <c r="E38" s="57" t="s">
        <v>363</v>
      </c>
      <c r="F38" s="57" t="s">
        <v>364</v>
      </c>
    </row>
    <row r="39" spans="1:6" x14ac:dyDescent="0.3">
      <c r="A39" s="64">
        <v>38</v>
      </c>
      <c r="B39" s="58" t="s">
        <v>2319</v>
      </c>
      <c r="C39" s="58" t="s">
        <v>2126</v>
      </c>
      <c r="D39" s="58" t="s">
        <v>2261</v>
      </c>
      <c r="E39" s="58" t="s">
        <v>369</v>
      </c>
      <c r="F39" s="58" t="s">
        <v>370</v>
      </c>
    </row>
    <row r="40" spans="1:6" x14ac:dyDescent="0.3">
      <c r="A40" s="63">
        <v>39</v>
      </c>
      <c r="B40" s="57" t="s">
        <v>376</v>
      </c>
      <c r="C40" s="57" t="s">
        <v>373</v>
      </c>
      <c r="D40" s="57" t="s">
        <v>2253</v>
      </c>
      <c r="E40" s="57" t="s">
        <v>374</v>
      </c>
      <c r="F40" s="57" t="s">
        <v>375</v>
      </c>
    </row>
    <row r="41" spans="1:6" x14ac:dyDescent="0.3">
      <c r="A41" s="64">
        <v>40</v>
      </c>
      <c r="B41" s="58" t="s">
        <v>377</v>
      </c>
      <c r="C41" s="58" t="s">
        <v>378</v>
      </c>
      <c r="D41" s="58" t="s">
        <v>379</v>
      </c>
      <c r="E41" s="58" t="s">
        <v>380</v>
      </c>
      <c r="F41" s="58" t="s">
        <v>381</v>
      </c>
    </row>
    <row r="42" spans="1:6" x14ac:dyDescent="0.3">
      <c r="A42" s="63">
        <v>41</v>
      </c>
      <c r="B42" s="57" t="s">
        <v>384</v>
      </c>
      <c r="C42" s="57" t="s">
        <v>385</v>
      </c>
      <c r="D42" s="57" t="s">
        <v>225</v>
      </c>
      <c r="E42" s="57" t="s">
        <v>386</v>
      </c>
      <c r="F42" s="57" t="s">
        <v>387</v>
      </c>
    </row>
    <row r="43" spans="1:6" x14ac:dyDescent="0.3">
      <c r="A43" s="64">
        <v>42</v>
      </c>
      <c r="B43" s="58" t="s">
        <v>389</v>
      </c>
      <c r="C43" s="58" t="s">
        <v>390</v>
      </c>
      <c r="D43" s="58" t="s">
        <v>225</v>
      </c>
      <c r="E43" s="58" t="s">
        <v>391</v>
      </c>
      <c r="F43" s="58" t="s">
        <v>392</v>
      </c>
    </row>
    <row r="44" spans="1:6" x14ac:dyDescent="0.3">
      <c r="A44" s="63">
        <v>43</v>
      </c>
      <c r="B44" s="57" t="s">
        <v>394</v>
      </c>
      <c r="C44" s="57" t="s">
        <v>395</v>
      </c>
      <c r="D44" s="57" t="s">
        <v>396</v>
      </c>
      <c r="E44" s="57" t="s">
        <v>397</v>
      </c>
      <c r="F44" s="57" t="s">
        <v>398</v>
      </c>
    </row>
    <row r="45" spans="1:6" x14ac:dyDescent="0.3">
      <c r="A45" s="64">
        <v>44</v>
      </c>
      <c r="B45" s="58" t="s">
        <v>399</v>
      </c>
      <c r="C45" s="58" t="s">
        <v>2127</v>
      </c>
      <c r="D45" s="58" t="s">
        <v>535</v>
      </c>
      <c r="E45" s="58" t="s">
        <v>401</v>
      </c>
      <c r="F45" s="58" t="s">
        <v>402</v>
      </c>
    </row>
    <row r="46" spans="1:6" x14ac:dyDescent="0.3">
      <c r="A46" s="63">
        <v>45</v>
      </c>
      <c r="B46" s="57" t="s">
        <v>405</v>
      </c>
      <c r="C46" s="57" t="s">
        <v>406</v>
      </c>
      <c r="D46" s="57" t="s">
        <v>225</v>
      </c>
      <c r="E46" s="57" t="s">
        <v>407</v>
      </c>
      <c r="F46" s="57" t="s">
        <v>408</v>
      </c>
    </row>
    <row r="47" spans="1:6" x14ac:dyDescent="0.3">
      <c r="A47" s="64">
        <v>46</v>
      </c>
      <c r="B47" s="58" t="s">
        <v>410</v>
      </c>
      <c r="C47" s="58" t="s">
        <v>2128</v>
      </c>
      <c r="D47" s="58" t="s">
        <v>188</v>
      </c>
      <c r="E47" s="58" t="s">
        <v>413</v>
      </c>
      <c r="F47" s="58" t="s">
        <v>414</v>
      </c>
    </row>
    <row r="48" spans="1:6" x14ac:dyDescent="0.3">
      <c r="A48" s="63">
        <v>47</v>
      </c>
      <c r="B48" s="57" t="s">
        <v>416</v>
      </c>
      <c r="C48" s="57" t="s">
        <v>2129</v>
      </c>
      <c r="D48" s="57" t="s">
        <v>225</v>
      </c>
      <c r="E48" s="57" t="s">
        <v>418</v>
      </c>
      <c r="F48" s="57" t="s">
        <v>419</v>
      </c>
    </row>
    <row r="49" spans="1:6" x14ac:dyDescent="0.3">
      <c r="A49" s="64">
        <v>48</v>
      </c>
      <c r="B49" s="58" t="s">
        <v>421</v>
      </c>
      <c r="C49" s="58" t="s">
        <v>422</v>
      </c>
      <c r="D49" s="58" t="s">
        <v>225</v>
      </c>
      <c r="E49" s="58" t="s">
        <v>423</v>
      </c>
      <c r="F49" s="58" t="s">
        <v>424</v>
      </c>
    </row>
    <row r="50" spans="1:6" x14ac:dyDescent="0.3">
      <c r="A50" s="63">
        <v>49</v>
      </c>
      <c r="B50" s="57" t="s">
        <v>426</v>
      </c>
      <c r="C50" s="57" t="s">
        <v>427</v>
      </c>
      <c r="D50" s="57" t="s">
        <v>225</v>
      </c>
      <c r="E50" s="57" t="s">
        <v>428</v>
      </c>
      <c r="F50" s="57" t="s">
        <v>429</v>
      </c>
    </row>
    <row r="51" spans="1:6" x14ac:dyDescent="0.3">
      <c r="A51" s="64">
        <v>50</v>
      </c>
      <c r="B51" s="58" t="s">
        <v>437</v>
      </c>
      <c r="C51" s="58" t="s">
        <v>433</v>
      </c>
      <c r="D51" s="58" t="s">
        <v>2262</v>
      </c>
      <c r="E51" s="58" t="s">
        <v>435</v>
      </c>
      <c r="F51" s="58" t="s">
        <v>436</v>
      </c>
    </row>
    <row r="52" spans="1:6" x14ac:dyDescent="0.3">
      <c r="A52" s="63">
        <v>51</v>
      </c>
      <c r="B52" s="57" t="s">
        <v>438</v>
      </c>
      <c r="C52" s="57" t="s">
        <v>2130</v>
      </c>
      <c r="D52" s="57" t="s">
        <v>225</v>
      </c>
      <c r="E52" s="57" t="s">
        <v>440</v>
      </c>
      <c r="F52" s="57" t="s">
        <v>441</v>
      </c>
    </row>
    <row r="53" spans="1:6" x14ac:dyDescent="0.3">
      <c r="A53" s="64">
        <v>52</v>
      </c>
      <c r="B53" s="58" t="s">
        <v>443</v>
      </c>
      <c r="C53" s="58" t="s">
        <v>444</v>
      </c>
      <c r="D53" s="58" t="s">
        <v>225</v>
      </c>
      <c r="E53" s="58" t="s">
        <v>445</v>
      </c>
      <c r="F53" s="58" t="s">
        <v>446</v>
      </c>
    </row>
    <row r="54" spans="1:6" x14ac:dyDescent="0.3">
      <c r="A54" s="63">
        <v>53</v>
      </c>
      <c r="B54" s="57" t="s">
        <v>449</v>
      </c>
      <c r="C54" s="57" t="s">
        <v>2131</v>
      </c>
      <c r="D54" s="57" t="s">
        <v>2263</v>
      </c>
      <c r="E54" s="57" t="s">
        <v>452</v>
      </c>
      <c r="F54" s="57" t="s">
        <v>453</v>
      </c>
    </row>
    <row r="55" spans="1:6" x14ac:dyDescent="0.3">
      <c r="A55" s="64">
        <v>54</v>
      </c>
      <c r="B55" s="58" t="s">
        <v>455</v>
      </c>
      <c r="C55" s="58" t="s">
        <v>2132</v>
      </c>
      <c r="D55" s="58" t="s">
        <v>225</v>
      </c>
      <c r="E55" s="58" t="s">
        <v>457</v>
      </c>
      <c r="F55" s="58" t="s">
        <v>458</v>
      </c>
    </row>
    <row r="56" spans="1:6" x14ac:dyDescent="0.3">
      <c r="A56" s="63">
        <v>55</v>
      </c>
      <c r="B56" s="57" t="s">
        <v>461</v>
      </c>
      <c r="C56" s="57" t="s">
        <v>2133</v>
      </c>
      <c r="D56" s="57" t="s">
        <v>2264</v>
      </c>
      <c r="E56" s="57" t="s">
        <v>464</v>
      </c>
      <c r="F56" s="57" t="s">
        <v>465</v>
      </c>
    </row>
    <row r="57" spans="1:6" x14ac:dyDescent="0.3">
      <c r="A57" s="64">
        <v>56</v>
      </c>
      <c r="B57" s="58" t="s">
        <v>467</v>
      </c>
      <c r="C57" s="58" t="s">
        <v>468</v>
      </c>
      <c r="D57" s="58" t="s">
        <v>2249</v>
      </c>
      <c r="E57" s="58" t="s">
        <v>469</v>
      </c>
      <c r="F57" s="58" t="s">
        <v>470</v>
      </c>
    </row>
    <row r="58" spans="1:6" x14ac:dyDescent="0.3">
      <c r="A58" s="63">
        <v>57</v>
      </c>
      <c r="B58" s="57" t="s">
        <v>472</v>
      </c>
      <c r="C58" s="57" t="s">
        <v>473</v>
      </c>
      <c r="D58" s="57" t="s">
        <v>316</v>
      </c>
      <c r="E58" s="57" t="s">
        <v>474</v>
      </c>
      <c r="F58" s="57" t="s">
        <v>475</v>
      </c>
    </row>
    <row r="59" spans="1:6" x14ac:dyDescent="0.3">
      <c r="A59" s="64">
        <v>58</v>
      </c>
      <c r="B59" s="58" t="s">
        <v>478</v>
      </c>
      <c r="C59" s="58" t="s">
        <v>2134</v>
      </c>
      <c r="D59" s="58" t="s">
        <v>535</v>
      </c>
      <c r="E59" s="58" t="s">
        <v>480</v>
      </c>
      <c r="F59" s="58" t="s">
        <v>481</v>
      </c>
    </row>
    <row r="60" spans="1:6" x14ac:dyDescent="0.3">
      <c r="A60" s="63">
        <v>59</v>
      </c>
      <c r="B60" s="57" t="s">
        <v>483</v>
      </c>
      <c r="C60" s="57" t="s">
        <v>2135</v>
      </c>
      <c r="D60" s="57" t="s">
        <v>225</v>
      </c>
      <c r="E60" s="57" t="s">
        <v>485</v>
      </c>
      <c r="F60" s="57" t="s">
        <v>486</v>
      </c>
    </row>
    <row r="61" spans="1:6" x14ac:dyDescent="0.3">
      <c r="A61" s="64">
        <v>60</v>
      </c>
      <c r="B61" s="58" t="s">
        <v>488</v>
      </c>
      <c r="C61" s="58" t="s">
        <v>489</v>
      </c>
      <c r="D61" s="58" t="s">
        <v>316</v>
      </c>
      <c r="E61" s="58" t="s">
        <v>490</v>
      </c>
      <c r="F61" s="58" t="s">
        <v>491</v>
      </c>
    </row>
    <row r="62" spans="1:6" x14ac:dyDescent="0.3">
      <c r="A62" s="63">
        <v>61</v>
      </c>
      <c r="B62" s="57" t="s">
        <v>493</v>
      </c>
      <c r="C62" s="57" t="s">
        <v>2136</v>
      </c>
      <c r="D62" s="57" t="s">
        <v>225</v>
      </c>
      <c r="E62" s="57" t="s">
        <v>495</v>
      </c>
      <c r="F62" s="57" t="s">
        <v>496</v>
      </c>
    </row>
    <row r="63" spans="1:6" x14ac:dyDescent="0.3">
      <c r="A63" s="64">
        <v>62</v>
      </c>
      <c r="B63" s="58" t="s">
        <v>2320</v>
      </c>
      <c r="C63" s="58" t="s">
        <v>499</v>
      </c>
      <c r="D63" s="58" t="s">
        <v>2265</v>
      </c>
      <c r="E63" s="58" t="s">
        <v>501</v>
      </c>
      <c r="F63" s="58" t="s">
        <v>502</v>
      </c>
    </row>
    <row r="64" spans="1:6" x14ac:dyDescent="0.3">
      <c r="A64" s="63">
        <v>63</v>
      </c>
      <c r="B64" s="57" t="s">
        <v>508</v>
      </c>
      <c r="C64" s="57" t="s">
        <v>505</v>
      </c>
      <c r="D64" s="57" t="s">
        <v>2249</v>
      </c>
      <c r="E64" s="57" t="s">
        <v>506</v>
      </c>
      <c r="F64" s="57" t="s">
        <v>507</v>
      </c>
    </row>
    <row r="65" spans="1:6" x14ac:dyDescent="0.3">
      <c r="A65" s="64">
        <v>64</v>
      </c>
      <c r="B65" s="58" t="s">
        <v>509</v>
      </c>
      <c r="C65" s="58" t="s">
        <v>2137</v>
      </c>
      <c r="D65" s="58" t="s">
        <v>2266</v>
      </c>
      <c r="E65" s="58" t="s">
        <v>512</v>
      </c>
      <c r="F65" s="58" t="s">
        <v>513</v>
      </c>
    </row>
    <row r="66" spans="1:6" x14ac:dyDescent="0.3">
      <c r="A66" s="63">
        <v>65</v>
      </c>
      <c r="B66" s="57" t="s">
        <v>516</v>
      </c>
      <c r="C66" s="57" t="s">
        <v>517</v>
      </c>
      <c r="D66" s="57" t="s">
        <v>518</v>
      </c>
      <c r="E66" s="57" t="s">
        <v>519</v>
      </c>
      <c r="F66" s="57" t="s">
        <v>520</v>
      </c>
    </row>
    <row r="67" spans="1:6" x14ac:dyDescent="0.3">
      <c r="A67" s="64">
        <v>66</v>
      </c>
      <c r="B67" s="58" t="s">
        <v>2321</v>
      </c>
      <c r="C67" s="58" t="s">
        <v>2138</v>
      </c>
      <c r="D67" s="58" t="s">
        <v>225</v>
      </c>
      <c r="E67" s="58" t="s">
        <v>524</v>
      </c>
      <c r="F67" s="58" t="s">
        <v>525</v>
      </c>
    </row>
    <row r="68" spans="1:6" x14ac:dyDescent="0.3">
      <c r="A68" s="63">
        <v>67</v>
      </c>
      <c r="B68" s="57" t="s">
        <v>2322</v>
      </c>
      <c r="C68" s="57" t="s">
        <v>528</v>
      </c>
      <c r="D68" s="57" t="s">
        <v>1024</v>
      </c>
      <c r="E68" s="57" t="s">
        <v>530</v>
      </c>
      <c r="F68" s="57" t="s">
        <v>531</v>
      </c>
    </row>
    <row r="69" spans="1:6" x14ac:dyDescent="0.3">
      <c r="A69" s="64">
        <v>68</v>
      </c>
      <c r="B69" s="58" t="s">
        <v>533</v>
      </c>
      <c r="C69" s="58" t="s">
        <v>534</v>
      </c>
      <c r="D69" s="58" t="s">
        <v>535</v>
      </c>
      <c r="E69" s="58" t="s">
        <v>536</v>
      </c>
      <c r="F69" s="58" t="s">
        <v>537</v>
      </c>
    </row>
    <row r="70" spans="1:6" x14ac:dyDescent="0.3">
      <c r="A70" s="63">
        <v>69</v>
      </c>
      <c r="B70" s="57" t="s">
        <v>539</v>
      </c>
      <c r="C70" s="57" t="s">
        <v>2139</v>
      </c>
      <c r="D70" s="57" t="s">
        <v>2267</v>
      </c>
      <c r="E70" s="57" t="s">
        <v>542</v>
      </c>
      <c r="F70" s="57" t="s">
        <v>543</v>
      </c>
    </row>
    <row r="71" spans="1:6" x14ac:dyDescent="0.3">
      <c r="A71" s="64">
        <v>70</v>
      </c>
      <c r="B71" s="58" t="s">
        <v>2323</v>
      </c>
      <c r="C71" s="58" t="s">
        <v>547</v>
      </c>
      <c r="D71" s="58" t="s">
        <v>548</v>
      </c>
      <c r="E71" s="58" t="s">
        <v>549</v>
      </c>
      <c r="F71" s="58" t="s">
        <v>550</v>
      </c>
    </row>
    <row r="72" spans="1:6" x14ac:dyDescent="0.3">
      <c r="A72" s="63">
        <v>71</v>
      </c>
      <c r="B72" s="57" t="s">
        <v>552</v>
      </c>
      <c r="C72" s="57" t="s">
        <v>553</v>
      </c>
      <c r="D72" s="57" t="s">
        <v>225</v>
      </c>
      <c r="E72" s="57" t="s">
        <v>554</v>
      </c>
      <c r="F72" s="57" t="s">
        <v>555</v>
      </c>
    </row>
    <row r="73" spans="1:6" x14ac:dyDescent="0.3">
      <c r="A73" s="64">
        <v>72</v>
      </c>
      <c r="B73" s="58" t="s">
        <v>557</v>
      </c>
      <c r="C73" s="58" t="s">
        <v>558</v>
      </c>
      <c r="D73" s="58" t="s">
        <v>225</v>
      </c>
      <c r="E73" s="58" t="s">
        <v>559</v>
      </c>
      <c r="F73" s="58" t="s">
        <v>560</v>
      </c>
    </row>
    <row r="74" spans="1:6" x14ac:dyDescent="0.3">
      <c r="A74" s="63">
        <v>73</v>
      </c>
      <c r="B74" s="57" t="s">
        <v>562</v>
      </c>
      <c r="C74" s="57" t="s">
        <v>563</v>
      </c>
      <c r="D74" s="57" t="s">
        <v>2268</v>
      </c>
      <c r="E74" s="57" t="s">
        <v>565</v>
      </c>
      <c r="F74" s="57" t="s">
        <v>566</v>
      </c>
    </row>
    <row r="75" spans="1:6" x14ac:dyDescent="0.3">
      <c r="A75" s="64">
        <v>74</v>
      </c>
      <c r="B75" s="58" t="s">
        <v>568</v>
      </c>
      <c r="C75" s="58" t="s">
        <v>569</v>
      </c>
      <c r="D75" s="58" t="s">
        <v>570</v>
      </c>
      <c r="E75" s="58" t="s">
        <v>571</v>
      </c>
      <c r="F75" s="58" t="s">
        <v>572</v>
      </c>
    </row>
    <row r="76" spans="1:6" x14ac:dyDescent="0.3">
      <c r="A76" s="63">
        <v>75</v>
      </c>
      <c r="B76" s="57" t="s">
        <v>573</v>
      </c>
      <c r="C76" s="57" t="s">
        <v>574</v>
      </c>
      <c r="D76" s="57" t="s">
        <v>188</v>
      </c>
      <c r="E76" s="57" t="s">
        <v>575</v>
      </c>
      <c r="F76" s="57" t="s">
        <v>576</v>
      </c>
    </row>
    <row r="77" spans="1:6" x14ac:dyDescent="0.3">
      <c r="A77" s="64">
        <v>76</v>
      </c>
      <c r="B77" s="58" t="s">
        <v>578</v>
      </c>
      <c r="C77" s="58" t="s">
        <v>2140</v>
      </c>
      <c r="D77" s="58" t="s">
        <v>231</v>
      </c>
      <c r="E77" s="58" t="s">
        <v>580</v>
      </c>
      <c r="F77" s="58" t="s">
        <v>581</v>
      </c>
    </row>
    <row r="78" spans="1:6" x14ac:dyDescent="0.3">
      <c r="A78" s="63">
        <v>77</v>
      </c>
      <c r="B78" s="57" t="s">
        <v>583</v>
      </c>
      <c r="C78" s="57" t="s">
        <v>2141</v>
      </c>
      <c r="D78" s="57" t="s">
        <v>2269</v>
      </c>
      <c r="E78" s="57" t="s">
        <v>586</v>
      </c>
      <c r="F78" s="57" t="s">
        <v>587</v>
      </c>
    </row>
    <row r="79" spans="1:6" x14ac:dyDescent="0.3">
      <c r="A79" s="64">
        <v>78</v>
      </c>
      <c r="B79" s="58" t="s">
        <v>589</v>
      </c>
      <c r="C79" s="58" t="s">
        <v>2142</v>
      </c>
      <c r="D79" s="58" t="s">
        <v>2270</v>
      </c>
      <c r="E79" s="58" t="s">
        <v>592</v>
      </c>
      <c r="F79" s="58" t="s">
        <v>593</v>
      </c>
    </row>
    <row r="80" spans="1:6" x14ac:dyDescent="0.3">
      <c r="A80" s="63">
        <v>79</v>
      </c>
      <c r="B80" s="57" t="s">
        <v>600</v>
      </c>
      <c r="C80" s="57" t="s">
        <v>2143</v>
      </c>
      <c r="D80" s="57" t="s">
        <v>548</v>
      </c>
      <c r="E80" s="57" t="s">
        <v>598</v>
      </c>
      <c r="F80" s="57" t="s">
        <v>599</v>
      </c>
    </row>
    <row r="81" spans="1:6" x14ac:dyDescent="0.3">
      <c r="A81" s="64">
        <v>80</v>
      </c>
      <c r="B81" s="58" t="s">
        <v>601</v>
      </c>
      <c r="C81" s="58" t="s">
        <v>2144</v>
      </c>
      <c r="D81" s="58" t="s">
        <v>2266</v>
      </c>
      <c r="E81" s="58" t="s">
        <v>604</v>
      </c>
      <c r="F81" s="58" t="s">
        <v>605</v>
      </c>
    </row>
    <row r="82" spans="1:6" x14ac:dyDescent="0.3">
      <c r="A82" s="63">
        <v>81</v>
      </c>
      <c r="B82" s="57" t="s">
        <v>607</v>
      </c>
      <c r="C82" s="57" t="s">
        <v>608</v>
      </c>
      <c r="D82" s="57" t="s">
        <v>196</v>
      </c>
      <c r="E82" s="57" t="s">
        <v>610</v>
      </c>
      <c r="F82" s="57" t="s">
        <v>611</v>
      </c>
    </row>
    <row r="83" spans="1:6" x14ac:dyDescent="0.3">
      <c r="A83" s="64">
        <v>82</v>
      </c>
      <c r="B83" s="58" t="s">
        <v>2324</v>
      </c>
      <c r="C83" s="58" t="s">
        <v>614</v>
      </c>
      <c r="D83" s="58" t="s">
        <v>535</v>
      </c>
      <c r="E83" s="58" t="s">
        <v>615</v>
      </c>
      <c r="F83" s="58" t="s">
        <v>616</v>
      </c>
    </row>
    <row r="84" spans="1:6" x14ac:dyDescent="0.3">
      <c r="A84" s="63">
        <v>83</v>
      </c>
      <c r="B84" s="57" t="s">
        <v>618</v>
      </c>
      <c r="C84" s="57" t="s">
        <v>619</v>
      </c>
      <c r="D84" s="57" t="s">
        <v>225</v>
      </c>
      <c r="E84" s="57" t="s">
        <v>620</v>
      </c>
      <c r="F84" s="57" t="s">
        <v>621</v>
      </c>
    </row>
    <row r="85" spans="1:6" x14ac:dyDescent="0.3">
      <c r="A85" s="64">
        <v>84</v>
      </c>
      <c r="B85" s="58" t="s">
        <v>623</v>
      </c>
      <c r="C85" s="58" t="s">
        <v>624</v>
      </c>
      <c r="D85" s="58" t="s">
        <v>225</v>
      </c>
      <c r="E85" s="58" t="s">
        <v>625</v>
      </c>
      <c r="F85" s="58" t="s">
        <v>626</v>
      </c>
    </row>
    <row r="86" spans="1:6" x14ac:dyDescent="0.3">
      <c r="A86" s="63">
        <v>85</v>
      </c>
      <c r="B86" s="57" t="s">
        <v>628</v>
      </c>
      <c r="C86" s="57" t="s">
        <v>2145</v>
      </c>
      <c r="D86" s="57" t="s">
        <v>225</v>
      </c>
      <c r="E86" s="57" t="s">
        <v>630</v>
      </c>
      <c r="F86" s="57" t="s">
        <v>631</v>
      </c>
    </row>
    <row r="87" spans="1:6" x14ac:dyDescent="0.3">
      <c r="A87" s="64">
        <v>86</v>
      </c>
      <c r="B87" s="58" t="s">
        <v>637</v>
      </c>
      <c r="C87" s="58" t="s">
        <v>634</v>
      </c>
      <c r="D87" s="58" t="s">
        <v>225</v>
      </c>
      <c r="E87" s="58" t="s">
        <v>635</v>
      </c>
      <c r="F87" s="58" t="s">
        <v>636</v>
      </c>
    </row>
    <row r="88" spans="1:6" x14ac:dyDescent="0.3">
      <c r="A88" s="63">
        <v>87</v>
      </c>
      <c r="B88" s="57" t="s">
        <v>638</v>
      </c>
      <c r="C88" s="57" t="s">
        <v>639</v>
      </c>
      <c r="D88" s="57" t="s">
        <v>225</v>
      </c>
      <c r="E88" s="57" t="s">
        <v>640</v>
      </c>
      <c r="F88" s="57" t="s">
        <v>641</v>
      </c>
    </row>
    <row r="89" spans="1:6" x14ac:dyDescent="0.3">
      <c r="A89" s="64">
        <v>88</v>
      </c>
      <c r="B89" s="58" t="s">
        <v>643</v>
      </c>
      <c r="C89" s="58" t="s">
        <v>2146</v>
      </c>
      <c r="D89" s="58" t="s">
        <v>535</v>
      </c>
      <c r="E89" s="58" t="s">
        <v>645</v>
      </c>
      <c r="F89" s="58" t="s">
        <v>646</v>
      </c>
    </row>
    <row r="90" spans="1:6" x14ac:dyDescent="0.3">
      <c r="A90" s="63">
        <v>89</v>
      </c>
      <c r="B90" s="57" t="s">
        <v>648</v>
      </c>
      <c r="C90" s="57" t="s">
        <v>649</v>
      </c>
      <c r="D90" s="57" t="s">
        <v>225</v>
      </c>
      <c r="E90" s="57" t="s">
        <v>650</v>
      </c>
      <c r="F90" s="57" t="s">
        <v>651</v>
      </c>
    </row>
    <row r="91" spans="1:6" x14ac:dyDescent="0.3">
      <c r="A91" s="64">
        <v>90</v>
      </c>
      <c r="B91" s="58" t="s">
        <v>653</v>
      </c>
      <c r="C91" s="58" t="s">
        <v>2147</v>
      </c>
      <c r="D91" s="58" t="s">
        <v>2271</v>
      </c>
      <c r="E91" s="58" t="s">
        <v>656</v>
      </c>
      <c r="F91" s="58" t="s">
        <v>657</v>
      </c>
    </row>
    <row r="92" spans="1:6" x14ac:dyDescent="0.3">
      <c r="A92" s="63">
        <v>91</v>
      </c>
      <c r="B92" s="57" t="s">
        <v>659</v>
      </c>
      <c r="C92" s="57" t="s">
        <v>660</v>
      </c>
      <c r="D92" s="57" t="s">
        <v>2272</v>
      </c>
      <c r="E92" s="57" t="s">
        <v>662</v>
      </c>
      <c r="F92" s="57" t="s">
        <v>663</v>
      </c>
    </row>
    <row r="93" spans="1:6" x14ac:dyDescent="0.3">
      <c r="A93" s="64">
        <v>92</v>
      </c>
      <c r="B93" s="58" t="s">
        <v>665</v>
      </c>
      <c r="C93" s="58" t="s">
        <v>666</v>
      </c>
      <c r="D93" s="58" t="s">
        <v>225</v>
      </c>
      <c r="E93" s="58" t="s">
        <v>667</v>
      </c>
      <c r="F93" s="58" t="s">
        <v>668</v>
      </c>
    </row>
    <row r="94" spans="1:6" x14ac:dyDescent="0.3">
      <c r="A94" s="63">
        <v>93</v>
      </c>
      <c r="B94" s="57" t="s">
        <v>670</v>
      </c>
      <c r="C94" s="57" t="s">
        <v>671</v>
      </c>
      <c r="D94" s="57" t="s">
        <v>672</v>
      </c>
      <c r="E94" s="57" t="s">
        <v>673</v>
      </c>
      <c r="F94" s="57" t="s">
        <v>674</v>
      </c>
    </row>
    <row r="95" spans="1:6" x14ac:dyDescent="0.3">
      <c r="A95" s="64">
        <v>94</v>
      </c>
      <c r="B95" s="58" t="s">
        <v>676</v>
      </c>
      <c r="C95" s="58" t="s">
        <v>677</v>
      </c>
      <c r="D95" s="58" t="s">
        <v>678</v>
      </c>
      <c r="E95" s="58" t="s">
        <v>679</v>
      </c>
      <c r="F95" s="58" t="s">
        <v>680</v>
      </c>
    </row>
    <row r="96" spans="1:6" x14ac:dyDescent="0.3">
      <c r="A96" s="63">
        <v>95</v>
      </c>
      <c r="B96" s="57" t="s">
        <v>682</v>
      </c>
      <c r="C96" s="57" t="s">
        <v>683</v>
      </c>
      <c r="D96" s="57" t="s">
        <v>684</v>
      </c>
      <c r="E96" s="57" t="s">
        <v>685</v>
      </c>
      <c r="F96" s="57" t="s">
        <v>686</v>
      </c>
    </row>
    <row r="97" spans="1:6" x14ac:dyDescent="0.3">
      <c r="A97" s="64">
        <v>96</v>
      </c>
      <c r="B97" s="58" t="s">
        <v>688</v>
      </c>
      <c r="C97" s="58" t="s">
        <v>689</v>
      </c>
      <c r="D97" s="58" t="s">
        <v>690</v>
      </c>
      <c r="E97" s="58" t="s">
        <v>691</v>
      </c>
      <c r="F97" s="58" t="s">
        <v>692</v>
      </c>
    </row>
    <row r="98" spans="1:6" x14ac:dyDescent="0.3">
      <c r="A98" s="63">
        <v>97</v>
      </c>
      <c r="B98" s="57" t="s">
        <v>694</v>
      </c>
      <c r="C98" s="57" t="s">
        <v>2148</v>
      </c>
      <c r="D98" s="57" t="s">
        <v>696</v>
      </c>
      <c r="E98" s="57" t="s">
        <v>697</v>
      </c>
      <c r="F98" s="57" t="s">
        <v>698</v>
      </c>
    </row>
    <row r="99" spans="1:6" x14ac:dyDescent="0.3">
      <c r="A99" s="64">
        <v>98</v>
      </c>
      <c r="B99" s="58" t="s">
        <v>700</v>
      </c>
      <c r="C99" s="58" t="s">
        <v>701</v>
      </c>
      <c r="D99" s="58" t="s">
        <v>2273</v>
      </c>
      <c r="E99" s="58" t="s">
        <v>703</v>
      </c>
      <c r="F99" s="58" t="s">
        <v>704</v>
      </c>
    </row>
    <row r="100" spans="1:6" x14ac:dyDescent="0.3">
      <c r="A100" s="63">
        <v>99</v>
      </c>
      <c r="B100" s="57" t="s">
        <v>706</v>
      </c>
      <c r="C100" s="57" t="s">
        <v>2149</v>
      </c>
      <c r="D100" s="57" t="s">
        <v>2274</v>
      </c>
      <c r="E100" s="57" t="s">
        <v>709</v>
      </c>
      <c r="F100" s="57" t="s">
        <v>710</v>
      </c>
    </row>
    <row r="101" spans="1:6" x14ac:dyDescent="0.3">
      <c r="A101" s="64">
        <v>100</v>
      </c>
      <c r="B101" s="58" t="s">
        <v>713</v>
      </c>
      <c r="C101" s="58" t="s">
        <v>714</v>
      </c>
      <c r="D101" s="58" t="s">
        <v>196</v>
      </c>
      <c r="E101" s="58" t="s">
        <v>715</v>
      </c>
      <c r="F101" s="58" t="s">
        <v>716</v>
      </c>
    </row>
    <row r="102" spans="1:6" x14ac:dyDescent="0.3">
      <c r="A102" s="63">
        <v>101</v>
      </c>
      <c r="B102" s="57" t="s">
        <v>718</v>
      </c>
      <c r="C102" s="57" t="s">
        <v>719</v>
      </c>
      <c r="D102" s="57" t="s">
        <v>720</v>
      </c>
      <c r="E102" s="57" t="s">
        <v>721</v>
      </c>
      <c r="F102" s="57" t="s">
        <v>722</v>
      </c>
    </row>
    <row r="103" spans="1:6" x14ac:dyDescent="0.3">
      <c r="A103" s="64">
        <v>102</v>
      </c>
      <c r="B103" s="58" t="s">
        <v>724</v>
      </c>
      <c r="C103" s="58" t="s">
        <v>725</v>
      </c>
      <c r="D103" s="58" t="s">
        <v>726</v>
      </c>
      <c r="E103" s="58" t="s">
        <v>727</v>
      </c>
      <c r="F103" s="58" t="s">
        <v>728</v>
      </c>
    </row>
    <row r="104" spans="1:6" x14ac:dyDescent="0.3">
      <c r="A104" s="63">
        <v>103</v>
      </c>
      <c r="B104" s="57" t="s">
        <v>730</v>
      </c>
      <c r="C104" s="57" t="s">
        <v>731</v>
      </c>
      <c r="D104" s="57" t="s">
        <v>225</v>
      </c>
      <c r="E104" s="57" t="s">
        <v>732</v>
      </c>
      <c r="F104" s="57" t="s">
        <v>733</v>
      </c>
    </row>
    <row r="105" spans="1:6" x14ac:dyDescent="0.3">
      <c r="A105" s="64">
        <v>104</v>
      </c>
      <c r="B105" s="58" t="s">
        <v>735</v>
      </c>
      <c r="C105" s="58" t="s">
        <v>736</v>
      </c>
      <c r="D105" s="58" t="s">
        <v>196</v>
      </c>
      <c r="E105" s="58" t="s">
        <v>737</v>
      </c>
      <c r="F105" s="58" t="s">
        <v>738</v>
      </c>
    </row>
    <row r="106" spans="1:6" x14ac:dyDescent="0.3">
      <c r="A106" s="63">
        <v>105</v>
      </c>
      <c r="B106" s="57" t="s">
        <v>740</v>
      </c>
      <c r="C106" s="57" t="s">
        <v>2150</v>
      </c>
      <c r="D106" s="57" t="s">
        <v>2270</v>
      </c>
      <c r="E106" s="57" t="s">
        <v>742</v>
      </c>
      <c r="F106" s="57" t="s">
        <v>743</v>
      </c>
    </row>
    <row r="107" spans="1:6" x14ac:dyDescent="0.3">
      <c r="A107" s="64">
        <v>106</v>
      </c>
      <c r="B107" s="58" t="s">
        <v>745</v>
      </c>
      <c r="C107" s="58" t="s">
        <v>2151</v>
      </c>
      <c r="D107" s="58" t="s">
        <v>225</v>
      </c>
      <c r="E107" s="58" t="s">
        <v>747</v>
      </c>
      <c r="F107" s="58" t="s">
        <v>748</v>
      </c>
    </row>
    <row r="108" spans="1:6" x14ac:dyDescent="0.3">
      <c r="A108" s="63">
        <v>107</v>
      </c>
      <c r="B108" s="57" t="s">
        <v>750</v>
      </c>
      <c r="C108" s="57" t="s">
        <v>751</v>
      </c>
      <c r="D108" s="57" t="s">
        <v>225</v>
      </c>
      <c r="E108" s="57" t="s">
        <v>752</v>
      </c>
      <c r="F108" s="57" t="s">
        <v>753</v>
      </c>
    </row>
    <row r="109" spans="1:6" x14ac:dyDescent="0.3">
      <c r="A109" s="64">
        <v>108</v>
      </c>
      <c r="B109" s="58" t="s">
        <v>755</v>
      </c>
      <c r="C109" s="58" t="s">
        <v>2152</v>
      </c>
      <c r="D109" s="58" t="s">
        <v>231</v>
      </c>
      <c r="E109" s="58" t="s">
        <v>757</v>
      </c>
      <c r="F109" s="58" t="s">
        <v>758</v>
      </c>
    </row>
    <row r="110" spans="1:6" x14ac:dyDescent="0.3">
      <c r="A110" s="63">
        <v>109</v>
      </c>
      <c r="B110" s="57" t="s">
        <v>760</v>
      </c>
      <c r="C110" s="57" t="s">
        <v>761</v>
      </c>
      <c r="D110" s="57" t="s">
        <v>762</v>
      </c>
      <c r="E110" s="57" t="s">
        <v>763</v>
      </c>
      <c r="F110" s="57" t="s">
        <v>764</v>
      </c>
    </row>
    <row r="111" spans="1:6" x14ac:dyDescent="0.3">
      <c r="A111" s="64">
        <v>110</v>
      </c>
      <c r="B111" s="58" t="s">
        <v>766</v>
      </c>
      <c r="C111" s="58" t="s">
        <v>767</v>
      </c>
      <c r="D111" s="58" t="s">
        <v>350</v>
      </c>
      <c r="E111" s="58" t="s">
        <v>768</v>
      </c>
      <c r="F111" s="58" t="s">
        <v>769</v>
      </c>
    </row>
    <row r="112" spans="1:6" x14ac:dyDescent="0.3">
      <c r="A112" s="63">
        <v>111</v>
      </c>
      <c r="B112" s="57" t="s">
        <v>771</v>
      </c>
      <c r="C112" s="57" t="s">
        <v>772</v>
      </c>
      <c r="D112" s="57" t="s">
        <v>2275</v>
      </c>
      <c r="E112" s="57" t="s">
        <v>774</v>
      </c>
      <c r="F112" s="57" t="s">
        <v>775</v>
      </c>
    </row>
    <row r="113" spans="1:6" x14ac:dyDescent="0.3">
      <c r="A113" s="64">
        <v>112</v>
      </c>
      <c r="B113" s="58" t="s">
        <v>778</v>
      </c>
      <c r="C113" s="58" t="s">
        <v>779</v>
      </c>
      <c r="D113" s="58" t="s">
        <v>720</v>
      </c>
      <c r="E113" s="58" t="s">
        <v>780</v>
      </c>
      <c r="F113" s="58" t="s">
        <v>781</v>
      </c>
    </row>
    <row r="114" spans="1:6" x14ac:dyDescent="0.3">
      <c r="A114" s="63">
        <v>113</v>
      </c>
      <c r="B114" s="57" t="s">
        <v>783</v>
      </c>
      <c r="C114" s="57" t="s">
        <v>2153</v>
      </c>
      <c r="D114" s="57" t="s">
        <v>225</v>
      </c>
      <c r="E114" s="57" t="s">
        <v>785</v>
      </c>
      <c r="F114" s="57" t="s">
        <v>786</v>
      </c>
    </row>
    <row r="115" spans="1:6" x14ac:dyDescent="0.3">
      <c r="A115" s="64">
        <v>114</v>
      </c>
      <c r="B115" s="58" t="s">
        <v>788</v>
      </c>
      <c r="C115" s="58" t="s">
        <v>789</v>
      </c>
      <c r="D115" s="58" t="s">
        <v>196</v>
      </c>
      <c r="E115" s="58" t="s">
        <v>790</v>
      </c>
      <c r="F115" s="58" t="s">
        <v>791</v>
      </c>
    </row>
    <row r="116" spans="1:6" x14ac:dyDescent="0.3">
      <c r="A116" s="63">
        <v>115</v>
      </c>
      <c r="B116" s="57" t="s">
        <v>793</v>
      </c>
      <c r="C116" s="57" t="s">
        <v>2154</v>
      </c>
      <c r="D116" s="57" t="s">
        <v>225</v>
      </c>
      <c r="E116" s="57" t="s">
        <v>795</v>
      </c>
      <c r="F116" s="57" t="s">
        <v>796</v>
      </c>
    </row>
    <row r="117" spans="1:6" x14ac:dyDescent="0.3">
      <c r="A117" s="64">
        <v>116</v>
      </c>
      <c r="B117" s="58" t="s">
        <v>798</v>
      </c>
      <c r="C117" s="58" t="s">
        <v>2155</v>
      </c>
      <c r="D117" s="58" t="s">
        <v>2276</v>
      </c>
      <c r="E117" s="58" t="s">
        <v>801</v>
      </c>
      <c r="F117" s="58" t="s">
        <v>802</v>
      </c>
    </row>
    <row r="118" spans="1:6" x14ac:dyDescent="0.3">
      <c r="A118" s="63">
        <v>117</v>
      </c>
      <c r="B118" s="57" t="s">
        <v>2325</v>
      </c>
      <c r="C118" s="57" t="s">
        <v>2156</v>
      </c>
      <c r="D118" s="57" t="s">
        <v>225</v>
      </c>
      <c r="E118" s="57" t="s">
        <v>806</v>
      </c>
      <c r="F118" s="57" t="s">
        <v>807</v>
      </c>
    </row>
    <row r="119" spans="1:6" x14ac:dyDescent="0.3">
      <c r="A119" s="64">
        <v>118</v>
      </c>
      <c r="B119" s="58" t="s">
        <v>809</v>
      </c>
      <c r="C119" s="58" t="s">
        <v>810</v>
      </c>
      <c r="D119" s="58" t="s">
        <v>196</v>
      </c>
      <c r="E119" s="58" t="s">
        <v>811</v>
      </c>
      <c r="F119" s="58" t="s">
        <v>812</v>
      </c>
    </row>
    <row r="120" spans="1:6" x14ac:dyDescent="0.3">
      <c r="A120" s="63">
        <v>119</v>
      </c>
      <c r="B120" s="57" t="s">
        <v>814</v>
      </c>
      <c r="C120" s="57" t="s">
        <v>2157</v>
      </c>
      <c r="D120" s="57" t="s">
        <v>225</v>
      </c>
      <c r="E120" s="57" t="s">
        <v>816</v>
      </c>
      <c r="F120" s="57" t="s">
        <v>817</v>
      </c>
    </row>
    <row r="121" spans="1:6" x14ac:dyDescent="0.3">
      <c r="A121" s="64">
        <v>120</v>
      </c>
      <c r="B121" s="58" t="s">
        <v>819</v>
      </c>
      <c r="C121" s="58" t="s">
        <v>2158</v>
      </c>
      <c r="D121" s="58" t="s">
        <v>2277</v>
      </c>
      <c r="E121" s="58" t="s">
        <v>822</v>
      </c>
      <c r="F121" s="58" t="s">
        <v>823</v>
      </c>
    </row>
    <row r="122" spans="1:6" x14ac:dyDescent="0.3">
      <c r="A122" s="63">
        <v>121</v>
      </c>
      <c r="B122" s="57" t="s">
        <v>825</v>
      </c>
      <c r="C122" s="57" t="s">
        <v>2159</v>
      </c>
      <c r="D122" s="57" t="s">
        <v>2271</v>
      </c>
      <c r="E122" s="57" t="s">
        <v>827</v>
      </c>
      <c r="F122" s="57" t="s">
        <v>828</v>
      </c>
    </row>
    <row r="123" spans="1:6" x14ac:dyDescent="0.3">
      <c r="A123" s="64">
        <v>122</v>
      </c>
      <c r="B123" s="58" t="s">
        <v>830</v>
      </c>
      <c r="C123" s="58" t="s">
        <v>831</v>
      </c>
      <c r="D123" s="58" t="s">
        <v>225</v>
      </c>
      <c r="E123" s="58" t="s">
        <v>832</v>
      </c>
      <c r="F123" s="58" t="s">
        <v>833</v>
      </c>
    </row>
    <row r="124" spans="1:6" x14ac:dyDescent="0.3">
      <c r="A124" s="63">
        <v>123</v>
      </c>
      <c r="B124" s="57" t="s">
        <v>835</v>
      </c>
      <c r="C124" s="57" t="s">
        <v>2160</v>
      </c>
      <c r="D124" s="57" t="s">
        <v>225</v>
      </c>
      <c r="E124" s="57" t="s">
        <v>837</v>
      </c>
      <c r="F124" s="57" t="s">
        <v>838</v>
      </c>
    </row>
    <row r="125" spans="1:6" x14ac:dyDescent="0.3">
      <c r="A125" s="64">
        <v>124</v>
      </c>
      <c r="B125" s="58" t="s">
        <v>840</v>
      </c>
      <c r="C125" s="58" t="s">
        <v>841</v>
      </c>
      <c r="D125" s="58" t="s">
        <v>225</v>
      </c>
      <c r="E125" s="58" t="s">
        <v>842</v>
      </c>
      <c r="F125" s="58" t="s">
        <v>843</v>
      </c>
    </row>
    <row r="126" spans="1:6" x14ac:dyDescent="0.3">
      <c r="A126" s="63">
        <v>125</v>
      </c>
      <c r="B126" s="57" t="s">
        <v>844</v>
      </c>
      <c r="C126" s="57" t="s">
        <v>845</v>
      </c>
      <c r="D126" s="57" t="s">
        <v>225</v>
      </c>
      <c r="E126" s="57" t="s">
        <v>846</v>
      </c>
      <c r="F126" s="57" t="s">
        <v>847</v>
      </c>
    </row>
    <row r="127" spans="1:6" x14ac:dyDescent="0.3">
      <c r="A127" s="64">
        <v>126</v>
      </c>
      <c r="B127" s="58" t="s">
        <v>854</v>
      </c>
      <c r="C127" s="58" t="s">
        <v>850</v>
      </c>
      <c r="D127" s="58" t="s">
        <v>2278</v>
      </c>
      <c r="E127" s="58" t="s">
        <v>852</v>
      </c>
      <c r="F127" s="58" t="s">
        <v>853</v>
      </c>
    </row>
    <row r="128" spans="1:6" x14ac:dyDescent="0.3">
      <c r="A128" s="63">
        <v>127</v>
      </c>
      <c r="B128" s="57" t="s">
        <v>855</v>
      </c>
      <c r="C128" s="57" t="s">
        <v>2161</v>
      </c>
      <c r="D128" s="57" t="s">
        <v>2279</v>
      </c>
      <c r="E128" s="57" t="s">
        <v>858</v>
      </c>
      <c r="F128" s="57" t="s">
        <v>859</v>
      </c>
    </row>
    <row r="129" spans="1:6" x14ac:dyDescent="0.3">
      <c r="A129" s="64">
        <v>128</v>
      </c>
      <c r="B129" s="58" t="s">
        <v>861</v>
      </c>
      <c r="C129" s="58" t="s">
        <v>862</v>
      </c>
      <c r="D129" s="58" t="s">
        <v>2280</v>
      </c>
      <c r="E129" s="58" t="s">
        <v>864</v>
      </c>
      <c r="F129" s="58" t="s">
        <v>865</v>
      </c>
    </row>
    <row r="130" spans="1:6" x14ac:dyDescent="0.3">
      <c r="A130" s="63">
        <v>129</v>
      </c>
      <c r="B130" s="57" t="s">
        <v>867</v>
      </c>
      <c r="C130" s="57" t="s">
        <v>868</v>
      </c>
      <c r="D130" s="57" t="s">
        <v>548</v>
      </c>
      <c r="E130" s="57" t="s">
        <v>869</v>
      </c>
      <c r="F130" s="57" t="s">
        <v>870</v>
      </c>
    </row>
    <row r="131" spans="1:6" x14ac:dyDescent="0.3">
      <c r="A131" s="64">
        <v>130</v>
      </c>
      <c r="B131" s="58" t="s">
        <v>872</v>
      </c>
      <c r="C131" s="58" t="s">
        <v>2162</v>
      </c>
      <c r="D131" s="58" t="s">
        <v>225</v>
      </c>
      <c r="E131" s="58" t="s">
        <v>874</v>
      </c>
      <c r="F131" s="58" t="s">
        <v>875</v>
      </c>
    </row>
    <row r="132" spans="1:6" x14ac:dyDescent="0.3">
      <c r="A132" s="63">
        <v>131</v>
      </c>
      <c r="B132" s="57" t="s">
        <v>878</v>
      </c>
      <c r="C132" s="57" t="s">
        <v>879</v>
      </c>
      <c r="D132" s="57" t="s">
        <v>225</v>
      </c>
      <c r="E132" s="57" t="s">
        <v>880</v>
      </c>
      <c r="F132" s="57" t="s">
        <v>881</v>
      </c>
    </row>
    <row r="133" spans="1:6" x14ac:dyDescent="0.3">
      <c r="A133" s="64">
        <v>132</v>
      </c>
      <c r="B133" s="58" t="s">
        <v>883</v>
      </c>
      <c r="C133" s="58" t="s">
        <v>2163</v>
      </c>
      <c r="D133" s="58" t="s">
        <v>2249</v>
      </c>
      <c r="E133" s="58" t="s">
        <v>885</v>
      </c>
      <c r="F133" s="58" t="s">
        <v>886</v>
      </c>
    </row>
    <row r="134" spans="1:6" x14ac:dyDescent="0.3">
      <c r="A134" s="63">
        <v>133</v>
      </c>
      <c r="B134" s="57" t="s">
        <v>888</v>
      </c>
      <c r="C134" s="57" t="s">
        <v>889</v>
      </c>
      <c r="D134" s="57" t="s">
        <v>225</v>
      </c>
      <c r="E134" s="57" t="s">
        <v>890</v>
      </c>
      <c r="F134" s="57" t="s">
        <v>891</v>
      </c>
    </row>
    <row r="135" spans="1:6" x14ac:dyDescent="0.3">
      <c r="A135" s="64">
        <v>134</v>
      </c>
      <c r="B135" s="58" t="s">
        <v>893</v>
      </c>
      <c r="C135" s="58" t="s">
        <v>2164</v>
      </c>
      <c r="D135" s="58" t="s">
        <v>2281</v>
      </c>
      <c r="E135" s="58" t="s">
        <v>896</v>
      </c>
      <c r="F135" s="58" t="s">
        <v>897</v>
      </c>
    </row>
    <row r="136" spans="1:6" x14ac:dyDescent="0.3">
      <c r="A136" s="63">
        <v>135</v>
      </c>
      <c r="B136" s="57" t="s">
        <v>899</v>
      </c>
      <c r="C136" s="57" t="s">
        <v>2165</v>
      </c>
      <c r="D136" s="57" t="s">
        <v>225</v>
      </c>
      <c r="E136" s="57" t="s">
        <v>901</v>
      </c>
      <c r="F136" s="57" t="s">
        <v>902</v>
      </c>
    </row>
    <row r="137" spans="1:6" x14ac:dyDescent="0.3">
      <c r="A137" s="64">
        <v>136</v>
      </c>
      <c r="B137" s="58" t="s">
        <v>904</v>
      </c>
      <c r="C137" s="58" t="s">
        <v>905</v>
      </c>
      <c r="D137" s="58" t="s">
        <v>225</v>
      </c>
      <c r="E137" s="58" t="s">
        <v>906</v>
      </c>
      <c r="F137" s="58" t="s">
        <v>907</v>
      </c>
    </row>
    <row r="138" spans="1:6" x14ac:dyDescent="0.3">
      <c r="A138" s="63">
        <v>137</v>
      </c>
      <c r="B138" s="57" t="s">
        <v>899</v>
      </c>
      <c r="C138" s="57" t="s">
        <v>2166</v>
      </c>
      <c r="D138" s="57" t="s">
        <v>2282</v>
      </c>
      <c r="E138" s="57" t="s">
        <v>910</v>
      </c>
      <c r="F138" s="57" t="s">
        <v>911</v>
      </c>
    </row>
    <row r="139" spans="1:6" x14ac:dyDescent="0.3">
      <c r="A139" s="64">
        <v>138</v>
      </c>
      <c r="B139" s="58" t="s">
        <v>2326</v>
      </c>
      <c r="C139" s="58" t="s">
        <v>913</v>
      </c>
      <c r="D139" s="58" t="s">
        <v>2283</v>
      </c>
      <c r="E139" s="58" t="s">
        <v>915</v>
      </c>
      <c r="F139" s="58" t="s">
        <v>916</v>
      </c>
    </row>
    <row r="140" spans="1:6" x14ac:dyDescent="0.3">
      <c r="A140" s="63">
        <v>139</v>
      </c>
      <c r="B140" s="57" t="s">
        <v>918</v>
      </c>
      <c r="C140" s="57" t="s">
        <v>2167</v>
      </c>
      <c r="D140" s="57" t="s">
        <v>2284</v>
      </c>
      <c r="E140" s="57" t="s">
        <v>921</v>
      </c>
      <c r="F140" s="57" t="s">
        <v>922</v>
      </c>
    </row>
    <row r="141" spans="1:6" x14ac:dyDescent="0.3">
      <c r="A141" s="64">
        <v>140</v>
      </c>
      <c r="B141" s="58" t="s">
        <v>924</v>
      </c>
      <c r="C141" s="58" t="s">
        <v>925</v>
      </c>
      <c r="D141" s="58" t="s">
        <v>225</v>
      </c>
      <c r="E141" s="58" t="s">
        <v>926</v>
      </c>
      <c r="F141" s="58" t="s">
        <v>927</v>
      </c>
    </row>
    <row r="142" spans="1:6" x14ac:dyDescent="0.3">
      <c r="A142" s="63">
        <v>141</v>
      </c>
      <c r="B142" s="57" t="s">
        <v>2327</v>
      </c>
      <c r="C142" s="57" t="s">
        <v>931</v>
      </c>
      <c r="D142" s="57" t="s">
        <v>225</v>
      </c>
      <c r="E142" s="57" t="s">
        <v>932</v>
      </c>
      <c r="F142" s="57" t="s">
        <v>933</v>
      </c>
    </row>
    <row r="143" spans="1:6" x14ac:dyDescent="0.3">
      <c r="A143" s="64">
        <v>142</v>
      </c>
      <c r="B143" s="58" t="s">
        <v>935</v>
      </c>
      <c r="C143" s="58" t="s">
        <v>936</v>
      </c>
      <c r="D143" s="58" t="s">
        <v>937</v>
      </c>
      <c r="E143" s="58" t="s">
        <v>938</v>
      </c>
      <c r="F143" s="58" t="s">
        <v>939</v>
      </c>
    </row>
    <row r="144" spans="1:6" x14ac:dyDescent="0.3">
      <c r="A144" s="63">
        <v>143</v>
      </c>
      <c r="B144" s="57" t="s">
        <v>2328</v>
      </c>
      <c r="C144" s="57" t="s">
        <v>942</v>
      </c>
      <c r="D144" s="57" t="s">
        <v>2285</v>
      </c>
      <c r="E144" s="57" t="s">
        <v>944</v>
      </c>
      <c r="F144" s="57" t="s">
        <v>945</v>
      </c>
    </row>
    <row r="145" spans="1:6" x14ac:dyDescent="0.3">
      <c r="A145" s="64">
        <v>144</v>
      </c>
      <c r="B145" s="58" t="s">
        <v>947</v>
      </c>
      <c r="C145" s="58" t="s">
        <v>948</v>
      </c>
      <c r="D145" s="58" t="s">
        <v>225</v>
      </c>
      <c r="E145" s="58" t="s">
        <v>949</v>
      </c>
      <c r="F145" s="58" t="s">
        <v>950</v>
      </c>
    </row>
    <row r="146" spans="1:6" x14ac:dyDescent="0.3">
      <c r="A146" s="63">
        <v>145</v>
      </c>
      <c r="B146" s="57" t="s">
        <v>952</v>
      </c>
      <c r="C146" s="57" t="s">
        <v>2168</v>
      </c>
      <c r="D146" s="57" t="s">
        <v>2270</v>
      </c>
      <c r="E146" s="57" t="s">
        <v>954</v>
      </c>
      <c r="F146" s="57" t="s">
        <v>955</v>
      </c>
    </row>
    <row r="147" spans="1:6" x14ac:dyDescent="0.3">
      <c r="A147" s="64">
        <v>146</v>
      </c>
      <c r="B147" s="58" t="s">
        <v>957</v>
      </c>
      <c r="C147" s="58" t="s">
        <v>958</v>
      </c>
      <c r="D147" s="58" t="s">
        <v>225</v>
      </c>
      <c r="E147" s="58" t="s">
        <v>959</v>
      </c>
      <c r="F147" s="58" t="s">
        <v>960</v>
      </c>
    </row>
    <row r="148" spans="1:6" x14ac:dyDescent="0.3">
      <c r="A148" s="63">
        <v>147</v>
      </c>
      <c r="B148" s="57" t="s">
        <v>2329</v>
      </c>
      <c r="C148" s="57" t="s">
        <v>962</v>
      </c>
      <c r="D148" s="57" t="s">
        <v>225</v>
      </c>
      <c r="E148" s="57" t="s">
        <v>963</v>
      </c>
      <c r="F148" s="57" t="s">
        <v>964</v>
      </c>
    </row>
    <row r="149" spans="1:6" x14ac:dyDescent="0.3">
      <c r="A149" s="64">
        <v>148</v>
      </c>
      <c r="B149" s="58" t="s">
        <v>966</v>
      </c>
      <c r="C149" s="58" t="s">
        <v>967</v>
      </c>
      <c r="D149" s="58" t="s">
        <v>231</v>
      </c>
      <c r="E149" s="58" t="s">
        <v>968</v>
      </c>
      <c r="F149" s="58" t="s">
        <v>969</v>
      </c>
    </row>
    <row r="150" spans="1:6" x14ac:dyDescent="0.3">
      <c r="A150" s="63">
        <v>149</v>
      </c>
      <c r="B150" s="57" t="s">
        <v>971</v>
      </c>
      <c r="C150" s="57" t="s">
        <v>972</v>
      </c>
      <c r="D150" s="57" t="s">
        <v>225</v>
      </c>
      <c r="E150" s="57" t="s">
        <v>973</v>
      </c>
      <c r="F150" s="57" t="s">
        <v>974</v>
      </c>
    </row>
    <row r="151" spans="1:6" x14ac:dyDescent="0.3">
      <c r="A151" s="64">
        <v>150</v>
      </c>
      <c r="B151" s="58" t="s">
        <v>976</v>
      </c>
      <c r="C151" s="58" t="s">
        <v>2169</v>
      </c>
      <c r="D151" s="58" t="s">
        <v>535</v>
      </c>
      <c r="E151" s="58" t="s">
        <v>978</v>
      </c>
      <c r="F151" s="58" t="s">
        <v>979</v>
      </c>
    </row>
    <row r="152" spans="1:6" x14ac:dyDescent="0.3">
      <c r="A152" s="63">
        <v>151</v>
      </c>
      <c r="B152" s="57" t="s">
        <v>981</v>
      </c>
      <c r="C152" s="57" t="s">
        <v>2170</v>
      </c>
      <c r="D152" s="57" t="s">
        <v>2286</v>
      </c>
      <c r="E152" s="57" t="s">
        <v>984</v>
      </c>
      <c r="F152" s="57" t="s">
        <v>985</v>
      </c>
    </row>
    <row r="153" spans="1:6" x14ac:dyDescent="0.3">
      <c r="A153" s="64">
        <v>152</v>
      </c>
      <c r="B153" s="58" t="s">
        <v>987</v>
      </c>
      <c r="C153" s="58" t="s">
        <v>2171</v>
      </c>
      <c r="D153" s="58" t="s">
        <v>2287</v>
      </c>
      <c r="E153" s="58" t="s">
        <v>990</v>
      </c>
      <c r="F153" s="58" t="s">
        <v>991</v>
      </c>
    </row>
    <row r="154" spans="1:6" x14ac:dyDescent="0.3">
      <c r="A154" s="63">
        <v>153</v>
      </c>
      <c r="B154" s="57" t="s">
        <v>993</v>
      </c>
      <c r="C154" s="57" t="s">
        <v>994</v>
      </c>
      <c r="D154" s="57" t="s">
        <v>225</v>
      </c>
      <c r="E154" s="57" t="s">
        <v>995</v>
      </c>
      <c r="F154" s="57" t="s">
        <v>996</v>
      </c>
    </row>
    <row r="155" spans="1:6" x14ac:dyDescent="0.3">
      <c r="A155" s="64">
        <v>154</v>
      </c>
      <c r="B155" s="58" t="s">
        <v>998</v>
      </c>
      <c r="C155" s="58" t="s">
        <v>2172</v>
      </c>
      <c r="D155" s="58" t="s">
        <v>1036</v>
      </c>
      <c r="E155" s="58" t="s">
        <v>1001</v>
      </c>
      <c r="F155" s="58" t="s">
        <v>1002</v>
      </c>
    </row>
    <row r="156" spans="1:6" x14ac:dyDescent="0.3">
      <c r="A156" s="63">
        <v>155</v>
      </c>
      <c r="B156" s="57" t="s">
        <v>1004</v>
      </c>
      <c r="C156" s="57" t="s">
        <v>2173</v>
      </c>
      <c r="D156" s="57" t="s">
        <v>2288</v>
      </c>
      <c r="E156" s="57" t="s">
        <v>1007</v>
      </c>
      <c r="F156" s="57" t="s">
        <v>1008</v>
      </c>
    </row>
    <row r="157" spans="1:6" x14ac:dyDescent="0.3">
      <c r="A157" s="64">
        <v>156</v>
      </c>
      <c r="B157" s="58" t="s">
        <v>1010</v>
      </c>
      <c r="C157" s="58" t="s">
        <v>1011</v>
      </c>
      <c r="D157" s="58" t="s">
        <v>1012</v>
      </c>
      <c r="E157" s="58" t="s">
        <v>1013</v>
      </c>
      <c r="F157" s="58" t="s">
        <v>1014</v>
      </c>
    </row>
    <row r="158" spans="1:6" x14ac:dyDescent="0.3">
      <c r="A158" s="63">
        <v>157</v>
      </c>
      <c r="B158" s="57" t="s">
        <v>1016</v>
      </c>
      <c r="C158" s="57" t="s">
        <v>2174</v>
      </c>
      <c r="D158" s="57" t="s">
        <v>2289</v>
      </c>
      <c r="E158" s="57" t="s">
        <v>1019</v>
      </c>
      <c r="F158" s="57" t="s">
        <v>1020</v>
      </c>
    </row>
    <row r="159" spans="1:6" x14ac:dyDescent="0.3">
      <c r="A159" s="64">
        <v>158</v>
      </c>
      <c r="B159" s="58" t="s">
        <v>1022</v>
      </c>
      <c r="C159" s="58" t="s">
        <v>1023</v>
      </c>
      <c r="D159" s="58" t="s">
        <v>1024</v>
      </c>
      <c r="E159" s="58" t="s">
        <v>1025</v>
      </c>
      <c r="F159" s="58" t="s">
        <v>1026</v>
      </c>
    </row>
    <row r="160" spans="1:6" x14ac:dyDescent="0.3">
      <c r="A160" s="63">
        <v>159</v>
      </c>
      <c r="B160" s="57" t="s">
        <v>1028</v>
      </c>
      <c r="C160" s="57" t="s">
        <v>1029</v>
      </c>
      <c r="D160" s="57" t="s">
        <v>2290</v>
      </c>
      <c r="E160" s="57" t="s">
        <v>1031</v>
      </c>
      <c r="F160" s="57" t="s">
        <v>1032</v>
      </c>
    </row>
    <row r="161" spans="1:6" x14ac:dyDescent="0.3">
      <c r="A161" s="64">
        <v>160</v>
      </c>
      <c r="B161" s="58" t="s">
        <v>1034</v>
      </c>
      <c r="C161" s="58" t="s">
        <v>1035</v>
      </c>
      <c r="D161" s="58" t="s">
        <v>1036</v>
      </c>
      <c r="E161" s="58" t="s">
        <v>1037</v>
      </c>
      <c r="F161" s="58" t="s">
        <v>1038</v>
      </c>
    </row>
    <row r="162" spans="1:6" x14ac:dyDescent="0.3">
      <c r="A162" s="63">
        <v>161</v>
      </c>
      <c r="B162" s="57" t="s">
        <v>1045</v>
      </c>
      <c r="C162" s="57" t="s">
        <v>2175</v>
      </c>
      <c r="D162" s="57" t="s">
        <v>2291</v>
      </c>
      <c r="E162" s="57" t="s">
        <v>1043</v>
      </c>
      <c r="F162" s="57" t="s">
        <v>1044</v>
      </c>
    </row>
    <row r="163" spans="1:6" x14ac:dyDescent="0.3">
      <c r="A163" s="64">
        <v>162</v>
      </c>
      <c r="B163" s="58" t="s">
        <v>1046</v>
      </c>
      <c r="C163" s="58" t="s">
        <v>1047</v>
      </c>
      <c r="D163" s="58" t="s">
        <v>2292</v>
      </c>
      <c r="E163" s="58" t="s">
        <v>1049</v>
      </c>
      <c r="F163" s="58" t="s">
        <v>1050</v>
      </c>
    </row>
    <row r="164" spans="1:6" x14ac:dyDescent="0.3">
      <c r="A164" s="63">
        <v>163</v>
      </c>
      <c r="B164" s="57" t="s">
        <v>2330</v>
      </c>
      <c r="C164" s="57" t="s">
        <v>2176</v>
      </c>
      <c r="D164" s="57" t="s">
        <v>2271</v>
      </c>
      <c r="E164" s="57" t="s">
        <v>1054</v>
      </c>
      <c r="F164" s="57" t="s">
        <v>1055</v>
      </c>
    </row>
    <row r="165" spans="1:6" x14ac:dyDescent="0.3">
      <c r="A165" s="64">
        <v>164</v>
      </c>
      <c r="B165" s="58" t="s">
        <v>1057</v>
      </c>
      <c r="C165" s="58" t="s">
        <v>1058</v>
      </c>
      <c r="D165" s="58" t="s">
        <v>196</v>
      </c>
      <c r="E165" s="58" t="s">
        <v>1059</v>
      </c>
      <c r="F165" s="58" t="s">
        <v>1060</v>
      </c>
    </row>
    <row r="166" spans="1:6" x14ac:dyDescent="0.3">
      <c r="A166" s="63">
        <v>165</v>
      </c>
      <c r="B166" s="57" t="s">
        <v>1062</v>
      </c>
      <c r="C166" s="57" t="s">
        <v>2177</v>
      </c>
      <c r="D166" s="57" t="s">
        <v>316</v>
      </c>
      <c r="E166" s="57" t="s">
        <v>1065</v>
      </c>
      <c r="F166" s="57" t="s">
        <v>1066</v>
      </c>
    </row>
    <row r="167" spans="1:6" x14ac:dyDescent="0.3">
      <c r="A167" s="64">
        <v>166</v>
      </c>
      <c r="B167" s="58" t="s">
        <v>1068</v>
      </c>
      <c r="C167" s="58" t="s">
        <v>1069</v>
      </c>
      <c r="D167" s="58" t="s">
        <v>188</v>
      </c>
      <c r="E167" s="58" t="s">
        <v>1070</v>
      </c>
      <c r="F167" s="58" t="s">
        <v>1071</v>
      </c>
    </row>
    <row r="168" spans="1:6" x14ac:dyDescent="0.3">
      <c r="A168" s="63">
        <v>167</v>
      </c>
      <c r="B168" s="57" t="s">
        <v>1073</v>
      </c>
      <c r="C168" s="57" t="s">
        <v>1074</v>
      </c>
      <c r="D168" s="57" t="s">
        <v>225</v>
      </c>
      <c r="E168" s="57" t="s">
        <v>1075</v>
      </c>
      <c r="F168" s="57" t="s">
        <v>1076</v>
      </c>
    </row>
    <row r="169" spans="1:6" x14ac:dyDescent="0.3">
      <c r="A169" s="64">
        <v>168</v>
      </c>
      <c r="B169" s="58" t="s">
        <v>1077</v>
      </c>
      <c r="C169" s="58" t="s">
        <v>1078</v>
      </c>
      <c r="D169" s="58" t="s">
        <v>225</v>
      </c>
      <c r="E169" s="58" t="s">
        <v>1079</v>
      </c>
      <c r="F169" s="58" t="s">
        <v>1080</v>
      </c>
    </row>
    <row r="170" spans="1:6" x14ac:dyDescent="0.3">
      <c r="A170" s="63">
        <v>169</v>
      </c>
      <c r="B170" s="57" t="s">
        <v>1082</v>
      </c>
      <c r="C170" s="57" t="s">
        <v>1083</v>
      </c>
      <c r="D170" s="57" t="s">
        <v>1084</v>
      </c>
      <c r="E170" s="57" t="s">
        <v>1085</v>
      </c>
      <c r="F170" s="57" t="s">
        <v>1086</v>
      </c>
    </row>
    <row r="171" spans="1:6" x14ac:dyDescent="0.3">
      <c r="A171" s="64">
        <v>170</v>
      </c>
      <c r="B171" s="58" t="s">
        <v>1087</v>
      </c>
      <c r="C171" s="58" t="s">
        <v>2178</v>
      </c>
      <c r="D171" s="58" t="s">
        <v>720</v>
      </c>
      <c r="E171" s="58" t="s">
        <v>1090</v>
      </c>
      <c r="F171" s="58" t="s">
        <v>1091</v>
      </c>
    </row>
    <row r="172" spans="1:6" x14ac:dyDescent="0.3">
      <c r="A172" s="63">
        <v>171</v>
      </c>
      <c r="B172" s="57" t="s">
        <v>1093</v>
      </c>
      <c r="C172" s="57" t="s">
        <v>1094</v>
      </c>
      <c r="D172" s="57" t="s">
        <v>225</v>
      </c>
      <c r="E172" s="57" t="s">
        <v>1095</v>
      </c>
      <c r="F172" s="57" t="s">
        <v>1096</v>
      </c>
    </row>
    <row r="173" spans="1:6" x14ac:dyDescent="0.3">
      <c r="A173" s="64">
        <v>172</v>
      </c>
      <c r="B173" s="58" t="s">
        <v>1098</v>
      </c>
      <c r="C173" s="58" t="s">
        <v>1099</v>
      </c>
      <c r="D173" s="58" t="s">
        <v>316</v>
      </c>
      <c r="E173" s="58" t="s">
        <v>1100</v>
      </c>
      <c r="F173" s="58" t="s">
        <v>1101</v>
      </c>
    </row>
    <row r="174" spans="1:6" x14ac:dyDescent="0.3">
      <c r="A174" s="63">
        <v>173</v>
      </c>
      <c r="B174" s="57" t="s">
        <v>1103</v>
      </c>
      <c r="C174" s="57" t="s">
        <v>2179</v>
      </c>
      <c r="D174" s="57" t="s">
        <v>2271</v>
      </c>
      <c r="E174" s="57" t="s">
        <v>1105</v>
      </c>
      <c r="F174" s="57" t="s">
        <v>1106</v>
      </c>
    </row>
    <row r="175" spans="1:6" x14ac:dyDescent="0.3">
      <c r="A175" s="64">
        <v>174</v>
      </c>
      <c r="B175" s="58" t="s">
        <v>1107</v>
      </c>
      <c r="C175" s="58" t="s">
        <v>1108</v>
      </c>
      <c r="D175" s="58" t="s">
        <v>1109</v>
      </c>
      <c r="E175" s="58" t="s">
        <v>1110</v>
      </c>
      <c r="F175" s="58" t="s">
        <v>1111</v>
      </c>
    </row>
    <row r="176" spans="1:6" x14ac:dyDescent="0.3">
      <c r="A176" s="63">
        <v>175</v>
      </c>
      <c r="B176" s="57" t="s">
        <v>1113</v>
      </c>
      <c r="C176" s="57" t="s">
        <v>1114</v>
      </c>
      <c r="D176" s="57" t="s">
        <v>188</v>
      </c>
      <c r="E176" s="57" t="s">
        <v>1115</v>
      </c>
      <c r="F176" s="57" t="s">
        <v>1116</v>
      </c>
    </row>
    <row r="177" spans="1:6" x14ac:dyDescent="0.3">
      <c r="A177" s="64">
        <v>176</v>
      </c>
      <c r="B177" s="58" t="s">
        <v>2331</v>
      </c>
      <c r="C177" s="58" t="s">
        <v>1119</v>
      </c>
      <c r="D177" s="58" t="s">
        <v>2285</v>
      </c>
      <c r="E177" s="58" t="s">
        <v>1120</v>
      </c>
      <c r="F177" s="58" t="s">
        <v>1121</v>
      </c>
    </row>
    <row r="178" spans="1:6" x14ac:dyDescent="0.3">
      <c r="A178" s="63">
        <v>177</v>
      </c>
      <c r="B178" s="57" t="s">
        <v>1123</v>
      </c>
      <c r="C178" s="57" t="s">
        <v>1124</v>
      </c>
      <c r="D178" s="57" t="s">
        <v>225</v>
      </c>
      <c r="E178" s="57" t="s">
        <v>1125</v>
      </c>
      <c r="F178" s="57" t="s">
        <v>1126</v>
      </c>
    </row>
    <row r="179" spans="1:6" x14ac:dyDescent="0.3">
      <c r="A179" s="64">
        <v>178</v>
      </c>
      <c r="B179" s="58" t="s">
        <v>1128</v>
      </c>
      <c r="C179" s="58" t="s">
        <v>1129</v>
      </c>
      <c r="D179" s="58" t="s">
        <v>225</v>
      </c>
      <c r="E179" s="58" t="s">
        <v>1130</v>
      </c>
      <c r="F179" s="58" t="s">
        <v>1131</v>
      </c>
    </row>
    <row r="180" spans="1:6" x14ac:dyDescent="0.3">
      <c r="A180" s="63">
        <v>179</v>
      </c>
      <c r="B180" s="57" t="s">
        <v>1133</v>
      </c>
      <c r="C180" s="57" t="s">
        <v>1134</v>
      </c>
      <c r="D180" s="57" t="s">
        <v>196</v>
      </c>
      <c r="E180" s="57" t="s">
        <v>1135</v>
      </c>
      <c r="F180" s="57" t="s">
        <v>1136</v>
      </c>
    </row>
    <row r="181" spans="1:6" x14ac:dyDescent="0.3">
      <c r="A181" s="64">
        <v>180</v>
      </c>
      <c r="B181" s="58" t="s">
        <v>1142</v>
      </c>
      <c r="C181" s="58" t="s">
        <v>1139</v>
      </c>
      <c r="D181" s="58" t="s">
        <v>225</v>
      </c>
      <c r="E181" s="58" t="s">
        <v>1140</v>
      </c>
      <c r="F181" s="58" t="s">
        <v>1141</v>
      </c>
    </row>
    <row r="182" spans="1:6" x14ac:dyDescent="0.3">
      <c r="A182" s="63">
        <v>181</v>
      </c>
      <c r="B182" s="57" t="s">
        <v>1143</v>
      </c>
      <c r="C182" s="57" t="s">
        <v>1144</v>
      </c>
      <c r="D182" s="57" t="s">
        <v>225</v>
      </c>
      <c r="E182" s="57" t="s">
        <v>1145</v>
      </c>
      <c r="F182" s="57" t="s">
        <v>1146</v>
      </c>
    </row>
    <row r="183" spans="1:6" x14ac:dyDescent="0.3">
      <c r="A183" s="64">
        <v>182</v>
      </c>
      <c r="B183" s="58" t="s">
        <v>1148</v>
      </c>
      <c r="C183" s="58" t="s">
        <v>1149</v>
      </c>
      <c r="D183" s="58" t="s">
        <v>937</v>
      </c>
      <c r="E183" s="58" t="s">
        <v>1150</v>
      </c>
      <c r="F183" s="58" t="s">
        <v>1151</v>
      </c>
    </row>
    <row r="184" spans="1:6" x14ac:dyDescent="0.3">
      <c r="A184" s="63">
        <v>183</v>
      </c>
      <c r="B184" s="57" t="s">
        <v>1153</v>
      </c>
      <c r="C184" s="57" t="s">
        <v>1154</v>
      </c>
      <c r="D184" s="57" t="s">
        <v>1155</v>
      </c>
      <c r="E184" s="57" t="s">
        <v>1156</v>
      </c>
      <c r="F184" s="57" t="s">
        <v>1157</v>
      </c>
    </row>
    <row r="185" spans="1:6" x14ac:dyDescent="0.3">
      <c r="A185" s="64">
        <v>184</v>
      </c>
      <c r="B185" s="58" t="s">
        <v>1159</v>
      </c>
      <c r="C185" s="58" t="s">
        <v>1160</v>
      </c>
      <c r="D185" s="58" t="s">
        <v>2293</v>
      </c>
      <c r="E185" s="58" t="s">
        <v>1162</v>
      </c>
      <c r="F185" s="58" t="s">
        <v>1163</v>
      </c>
    </row>
    <row r="186" spans="1:6" x14ac:dyDescent="0.3">
      <c r="A186" s="63">
        <v>185</v>
      </c>
      <c r="B186" s="57" t="s">
        <v>1165</v>
      </c>
      <c r="C186" s="57" t="s">
        <v>1166</v>
      </c>
      <c r="D186" s="57" t="s">
        <v>937</v>
      </c>
      <c r="E186" s="57" t="s">
        <v>1167</v>
      </c>
      <c r="F186" s="57" t="s">
        <v>1168</v>
      </c>
    </row>
    <row r="187" spans="1:6" x14ac:dyDescent="0.3">
      <c r="A187" s="64">
        <v>186</v>
      </c>
      <c r="B187" s="58" t="s">
        <v>1170</v>
      </c>
      <c r="C187" s="58" t="s">
        <v>1171</v>
      </c>
      <c r="D187" s="58" t="s">
        <v>225</v>
      </c>
      <c r="E187" s="58" t="s">
        <v>1172</v>
      </c>
      <c r="F187" s="58" t="s">
        <v>1173</v>
      </c>
    </row>
    <row r="188" spans="1:6" x14ac:dyDescent="0.3">
      <c r="A188" s="63">
        <v>187</v>
      </c>
      <c r="B188" s="57" t="s">
        <v>1175</v>
      </c>
      <c r="C188" s="57" t="s">
        <v>1176</v>
      </c>
      <c r="D188" s="57" t="s">
        <v>225</v>
      </c>
      <c r="E188" s="57" t="s">
        <v>1177</v>
      </c>
      <c r="F188" s="57" t="s">
        <v>1178</v>
      </c>
    </row>
    <row r="189" spans="1:6" x14ac:dyDescent="0.3">
      <c r="A189" s="64">
        <v>188</v>
      </c>
      <c r="B189" s="58" t="s">
        <v>1180</v>
      </c>
      <c r="C189" s="58" t="s">
        <v>1181</v>
      </c>
      <c r="D189" s="58" t="s">
        <v>1182</v>
      </c>
      <c r="E189" s="58" t="s">
        <v>1183</v>
      </c>
      <c r="F189" s="58" t="s">
        <v>1184</v>
      </c>
    </row>
    <row r="190" spans="1:6" x14ac:dyDescent="0.3">
      <c r="A190" s="63">
        <v>189</v>
      </c>
      <c r="B190" s="57" t="s">
        <v>1185</v>
      </c>
      <c r="C190" s="57" t="s">
        <v>1186</v>
      </c>
      <c r="D190" s="57" t="s">
        <v>196</v>
      </c>
      <c r="E190" s="57" t="s">
        <v>1187</v>
      </c>
      <c r="F190" s="57" t="s">
        <v>1188</v>
      </c>
    </row>
    <row r="191" spans="1:6" x14ac:dyDescent="0.3">
      <c r="A191" s="64">
        <v>190</v>
      </c>
      <c r="B191" s="58" t="s">
        <v>1195</v>
      </c>
      <c r="C191" s="58" t="s">
        <v>1191</v>
      </c>
      <c r="D191" s="58" t="s">
        <v>2294</v>
      </c>
      <c r="E191" s="58" t="s">
        <v>1193</v>
      </c>
      <c r="F191" s="58" t="s">
        <v>1194</v>
      </c>
    </row>
    <row r="192" spans="1:6" x14ac:dyDescent="0.3">
      <c r="A192" s="63">
        <v>191</v>
      </c>
      <c r="B192" s="57" t="s">
        <v>1196</v>
      </c>
      <c r="C192" s="57" t="s">
        <v>1197</v>
      </c>
      <c r="D192" s="57" t="s">
        <v>225</v>
      </c>
      <c r="E192" s="57" t="s">
        <v>1198</v>
      </c>
      <c r="F192" s="57" t="s">
        <v>1199</v>
      </c>
    </row>
    <row r="193" spans="1:6" x14ac:dyDescent="0.3">
      <c r="A193" s="64">
        <v>192</v>
      </c>
      <c r="B193" s="58" t="s">
        <v>1201</v>
      </c>
      <c r="C193" s="58" t="s">
        <v>1202</v>
      </c>
      <c r="D193" s="58" t="s">
        <v>1084</v>
      </c>
      <c r="E193" s="58" t="s">
        <v>1204</v>
      </c>
      <c r="F193" s="58" t="s">
        <v>1205</v>
      </c>
    </row>
    <row r="194" spans="1:6" x14ac:dyDescent="0.3">
      <c r="A194" s="63">
        <v>193</v>
      </c>
      <c r="B194" s="57" t="s">
        <v>1206</v>
      </c>
      <c r="C194" s="57" t="s">
        <v>2180</v>
      </c>
      <c r="D194" s="57" t="s">
        <v>2295</v>
      </c>
      <c r="E194" s="57" t="s">
        <v>1209</v>
      </c>
      <c r="F194" s="57" t="s">
        <v>1210</v>
      </c>
    </row>
    <row r="195" spans="1:6" x14ac:dyDescent="0.3">
      <c r="A195" s="64">
        <v>194</v>
      </c>
      <c r="B195" s="58" t="s">
        <v>1212</v>
      </c>
      <c r="C195" s="58" t="s">
        <v>2181</v>
      </c>
      <c r="D195" s="58" t="s">
        <v>225</v>
      </c>
      <c r="E195" s="58" t="s">
        <v>1214</v>
      </c>
      <c r="F195" s="58" t="s">
        <v>1215</v>
      </c>
    </row>
    <row r="196" spans="1:6" x14ac:dyDescent="0.3">
      <c r="A196" s="63">
        <v>195</v>
      </c>
      <c r="B196" s="57" t="s">
        <v>1217</v>
      </c>
      <c r="C196" s="57" t="s">
        <v>2182</v>
      </c>
      <c r="D196" s="57" t="s">
        <v>225</v>
      </c>
      <c r="E196" s="57" t="s">
        <v>1219</v>
      </c>
      <c r="F196" s="57" t="s">
        <v>1220</v>
      </c>
    </row>
    <row r="197" spans="1:6" x14ac:dyDescent="0.3">
      <c r="A197" s="64">
        <v>196</v>
      </c>
      <c r="B197" s="58" t="s">
        <v>1222</v>
      </c>
      <c r="C197" s="58" t="s">
        <v>2183</v>
      </c>
      <c r="D197" s="58" t="s">
        <v>2296</v>
      </c>
      <c r="E197" s="58" t="s">
        <v>1225</v>
      </c>
      <c r="F197" s="58" t="s">
        <v>1226</v>
      </c>
    </row>
    <row r="198" spans="1:6" x14ac:dyDescent="0.3">
      <c r="A198" s="63">
        <v>197</v>
      </c>
      <c r="B198" s="57" t="s">
        <v>1228</v>
      </c>
      <c r="C198" s="57" t="s">
        <v>2184</v>
      </c>
      <c r="D198" s="57" t="s">
        <v>548</v>
      </c>
      <c r="E198" s="57" t="s">
        <v>1230</v>
      </c>
      <c r="F198" s="57" t="s">
        <v>1231</v>
      </c>
    </row>
    <row r="199" spans="1:6" x14ac:dyDescent="0.3">
      <c r="A199" s="64">
        <v>198</v>
      </c>
      <c r="B199" s="58" t="s">
        <v>1234</v>
      </c>
      <c r="C199" s="58" t="s">
        <v>1235</v>
      </c>
      <c r="D199" s="58" t="s">
        <v>225</v>
      </c>
      <c r="E199" s="58" t="s">
        <v>1236</v>
      </c>
      <c r="F199" s="58" t="s">
        <v>1237</v>
      </c>
    </row>
    <row r="200" spans="1:6" x14ac:dyDescent="0.3">
      <c r="A200" s="63">
        <v>199</v>
      </c>
      <c r="B200" s="57" t="s">
        <v>1239</v>
      </c>
      <c r="C200" s="57" t="s">
        <v>1240</v>
      </c>
      <c r="D200" s="57" t="s">
        <v>2297</v>
      </c>
      <c r="E200" s="57" t="s">
        <v>1242</v>
      </c>
      <c r="F200" s="57" t="s">
        <v>1243</v>
      </c>
    </row>
    <row r="201" spans="1:6" x14ac:dyDescent="0.3">
      <c r="A201" s="64">
        <v>200</v>
      </c>
      <c r="B201" s="58" t="s">
        <v>1245</v>
      </c>
      <c r="C201" s="58" t="s">
        <v>1246</v>
      </c>
      <c r="D201" s="58" t="s">
        <v>225</v>
      </c>
      <c r="E201" s="58" t="s">
        <v>1247</v>
      </c>
      <c r="F201" s="58" t="s">
        <v>1248</v>
      </c>
    </row>
    <row r="202" spans="1:6" x14ac:dyDescent="0.3">
      <c r="A202" s="63">
        <v>201</v>
      </c>
      <c r="B202" s="57" t="s">
        <v>1250</v>
      </c>
      <c r="C202" s="57" t="s">
        <v>1251</v>
      </c>
      <c r="D202" s="57" t="s">
        <v>937</v>
      </c>
      <c r="E202" s="57" t="s">
        <v>1252</v>
      </c>
      <c r="F202" s="57" t="s">
        <v>1253</v>
      </c>
    </row>
    <row r="203" spans="1:6" x14ac:dyDescent="0.3">
      <c r="A203" s="64">
        <v>202</v>
      </c>
      <c r="B203" s="58" t="s">
        <v>1255</v>
      </c>
      <c r="C203" s="58" t="s">
        <v>2185</v>
      </c>
      <c r="D203" s="58" t="s">
        <v>225</v>
      </c>
      <c r="E203" s="58" t="s">
        <v>1257</v>
      </c>
      <c r="F203" s="58" t="s">
        <v>1258</v>
      </c>
    </row>
    <row r="204" spans="1:6" x14ac:dyDescent="0.3">
      <c r="A204" s="63">
        <v>203</v>
      </c>
      <c r="B204" s="57" t="s">
        <v>1260</v>
      </c>
      <c r="C204" s="57" t="s">
        <v>1261</v>
      </c>
      <c r="D204" s="57" t="s">
        <v>1262</v>
      </c>
      <c r="E204" s="57" t="s">
        <v>1263</v>
      </c>
      <c r="F204" s="57" t="s">
        <v>1264</v>
      </c>
    </row>
    <row r="205" spans="1:6" x14ac:dyDescent="0.3">
      <c r="A205" s="64">
        <v>204</v>
      </c>
      <c r="B205" s="58" t="s">
        <v>1266</v>
      </c>
      <c r="C205" s="58" t="s">
        <v>1267</v>
      </c>
      <c r="D205" s="58" t="s">
        <v>225</v>
      </c>
      <c r="E205" s="58" t="s">
        <v>1268</v>
      </c>
      <c r="F205" s="58" t="s">
        <v>1269</v>
      </c>
    </row>
    <row r="206" spans="1:6" x14ac:dyDescent="0.3">
      <c r="A206" s="63">
        <v>205</v>
      </c>
      <c r="B206" s="57" t="s">
        <v>1271</v>
      </c>
      <c r="C206" s="57" t="s">
        <v>1272</v>
      </c>
      <c r="D206" s="57" t="s">
        <v>188</v>
      </c>
      <c r="E206" s="57" t="s">
        <v>1273</v>
      </c>
      <c r="F206" s="57" t="s">
        <v>1274</v>
      </c>
    </row>
    <row r="207" spans="1:6" x14ac:dyDescent="0.3">
      <c r="A207" s="64">
        <v>206</v>
      </c>
      <c r="B207" s="58" t="s">
        <v>1275</v>
      </c>
      <c r="C207" s="58" t="s">
        <v>2186</v>
      </c>
      <c r="D207" s="58" t="s">
        <v>225</v>
      </c>
      <c r="E207" s="58" t="s">
        <v>1277</v>
      </c>
      <c r="F207" s="58" t="s">
        <v>1278</v>
      </c>
    </row>
    <row r="208" spans="1:6" x14ac:dyDescent="0.3">
      <c r="A208" s="63">
        <v>207</v>
      </c>
      <c r="B208" s="57" t="s">
        <v>1280</v>
      </c>
      <c r="C208" s="57" t="s">
        <v>2187</v>
      </c>
      <c r="D208" s="57" t="s">
        <v>548</v>
      </c>
      <c r="E208" s="57" t="s">
        <v>1282</v>
      </c>
      <c r="F208" s="57" t="s">
        <v>1283</v>
      </c>
    </row>
    <row r="209" spans="1:6" x14ac:dyDescent="0.3">
      <c r="A209" s="64">
        <v>208</v>
      </c>
      <c r="B209" s="58" t="s">
        <v>1285</v>
      </c>
      <c r="C209" s="58" t="s">
        <v>2188</v>
      </c>
      <c r="D209" s="58" t="s">
        <v>2298</v>
      </c>
      <c r="E209" s="58" t="s">
        <v>1288</v>
      </c>
      <c r="F209" s="58" t="s">
        <v>1289</v>
      </c>
    </row>
    <row r="210" spans="1:6" x14ac:dyDescent="0.3">
      <c r="A210" s="63">
        <v>209</v>
      </c>
      <c r="B210" s="57" t="s">
        <v>1291</v>
      </c>
      <c r="C210" s="57" t="s">
        <v>1292</v>
      </c>
      <c r="D210" s="57" t="s">
        <v>2299</v>
      </c>
      <c r="E210" s="57" t="s">
        <v>1294</v>
      </c>
      <c r="F210" s="57" t="s">
        <v>1295</v>
      </c>
    </row>
    <row r="211" spans="1:6" x14ac:dyDescent="0.3">
      <c r="A211" s="64">
        <v>210</v>
      </c>
      <c r="B211" s="58" t="s">
        <v>1297</v>
      </c>
      <c r="C211" s="58" t="s">
        <v>1298</v>
      </c>
      <c r="D211" s="58" t="s">
        <v>1299</v>
      </c>
      <c r="E211" s="58" t="s">
        <v>1300</v>
      </c>
      <c r="F211" s="58" t="s">
        <v>1301</v>
      </c>
    </row>
    <row r="212" spans="1:6" x14ac:dyDescent="0.3">
      <c r="A212" s="63">
        <v>211</v>
      </c>
      <c r="B212" s="57" t="s">
        <v>1303</v>
      </c>
      <c r="C212" s="57" t="s">
        <v>1304</v>
      </c>
      <c r="D212" s="57" t="s">
        <v>225</v>
      </c>
      <c r="E212" s="57" t="s">
        <v>1305</v>
      </c>
      <c r="F212" s="57" t="s">
        <v>1306</v>
      </c>
    </row>
    <row r="213" spans="1:6" x14ac:dyDescent="0.3">
      <c r="A213" s="64">
        <v>212</v>
      </c>
      <c r="B213" s="58" t="s">
        <v>1308</v>
      </c>
      <c r="C213" s="58" t="s">
        <v>1309</v>
      </c>
      <c r="D213" s="58" t="s">
        <v>225</v>
      </c>
      <c r="E213" s="58" t="s">
        <v>1310</v>
      </c>
      <c r="F213" s="58" t="s">
        <v>1311</v>
      </c>
    </row>
    <row r="214" spans="1:6" x14ac:dyDescent="0.3">
      <c r="A214" s="63">
        <v>213</v>
      </c>
      <c r="B214" s="57" t="s">
        <v>1313</v>
      </c>
      <c r="C214" s="57" t="s">
        <v>1314</v>
      </c>
      <c r="D214" s="57" t="s">
        <v>2300</v>
      </c>
      <c r="E214" s="57" t="s">
        <v>1316</v>
      </c>
      <c r="F214" s="57" t="s">
        <v>1317</v>
      </c>
    </row>
    <row r="215" spans="1:6" x14ac:dyDescent="0.3">
      <c r="A215" s="64">
        <v>214</v>
      </c>
      <c r="B215" s="58" t="s">
        <v>1319</v>
      </c>
      <c r="C215" s="58" t="s">
        <v>1320</v>
      </c>
      <c r="D215" s="58" t="s">
        <v>548</v>
      </c>
      <c r="E215" s="58" t="s">
        <v>1321</v>
      </c>
      <c r="F215" s="58" t="s">
        <v>1322</v>
      </c>
    </row>
    <row r="216" spans="1:6" x14ac:dyDescent="0.3">
      <c r="A216" s="63">
        <v>215</v>
      </c>
      <c r="B216" s="57" t="s">
        <v>1324</v>
      </c>
      <c r="C216" s="57" t="s">
        <v>1325</v>
      </c>
      <c r="D216" s="57" t="s">
        <v>548</v>
      </c>
      <c r="E216" s="57" t="s">
        <v>1326</v>
      </c>
      <c r="F216" s="57" t="s">
        <v>1327</v>
      </c>
    </row>
    <row r="217" spans="1:6" x14ac:dyDescent="0.3">
      <c r="A217" s="64">
        <v>216</v>
      </c>
      <c r="B217" s="58" t="s">
        <v>1329</v>
      </c>
      <c r="C217" s="58" t="s">
        <v>1330</v>
      </c>
      <c r="D217" s="58" t="s">
        <v>1331</v>
      </c>
      <c r="E217" s="58" t="s">
        <v>1332</v>
      </c>
      <c r="F217" s="58" t="s">
        <v>1333</v>
      </c>
    </row>
    <row r="218" spans="1:6" x14ac:dyDescent="0.3">
      <c r="A218" s="63">
        <v>217</v>
      </c>
      <c r="B218" s="57" t="s">
        <v>1335</v>
      </c>
      <c r="C218" s="57" t="s">
        <v>1336</v>
      </c>
      <c r="D218" s="57" t="s">
        <v>188</v>
      </c>
      <c r="E218" s="57" t="s">
        <v>1337</v>
      </c>
      <c r="F218" s="57" t="s">
        <v>1338</v>
      </c>
    </row>
    <row r="219" spans="1:6" x14ac:dyDescent="0.3">
      <c r="A219" s="64">
        <v>218</v>
      </c>
      <c r="B219" s="58" t="s">
        <v>1340</v>
      </c>
      <c r="C219" s="58" t="s">
        <v>1341</v>
      </c>
      <c r="D219" s="58" t="s">
        <v>225</v>
      </c>
      <c r="E219" s="58" t="s">
        <v>1342</v>
      </c>
      <c r="F219" s="58" t="s">
        <v>1343</v>
      </c>
    </row>
    <row r="220" spans="1:6" x14ac:dyDescent="0.3">
      <c r="A220" s="63">
        <v>219</v>
      </c>
      <c r="B220" s="57" t="s">
        <v>1345</v>
      </c>
      <c r="C220" s="57" t="s">
        <v>1346</v>
      </c>
      <c r="D220" s="57" t="s">
        <v>1347</v>
      </c>
      <c r="E220" s="57" t="s">
        <v>1348</v>
      </c>
      <c r="F220" s="57" t="s">
        <v>1349</v>
      </c>
    </row>
    <row r="221" spans="1:6" x14ac:dyDescent="0.3">
      <c r="A221" s="64">
        <v>220</v>
      </c>
      <c r="B221" s="58" t="s">
        <v>1351</v>
      </c>
      <c r="C221" s="58" t="s">
        <v>1352</v>
      </c>
      <c r="D221" s="58" t="s">
        <v>1331</v>
      </c>
      <c r="E221" s="58" t="s">
        <v>1353</v>
      </c>
      <c r="F221" s="58" t="s">
        <v>1354</v>
      </c>
    </row>
    <row r="222" spans="1:6" x14ac:dyDescent="0.3">
      <c r="A222" s="63">
        <v>221</v>
      </c>
      <c r="B222" s="57" t="s">
        <v>1356</v>
      </c>
      <c r="C222" s="57" t="s">
        <v>1357</v>
      </c>
      <c r="D222" s="57" t="s">
        <v>1358</v>
      </c>
      <c r="E222" s="57" t="s">
        <v>1359</v>
      </c>
      <c r="F222" s="57" t="s">
        <v>1360</v>
      </c>
    </row>
    <row r="223" spans="1:6" x14ac:dyDescent="0.3">
      <c r="A223" s="64">
        <v>222</v>
      </c>
      <c r="B223" s="58" t="s">
        <v>1362</v>
      </c>
      <c r="C223" s="58" t="s">
        <v>1363</v>
      </c>
      <c r="D223" s="58" t="s">
        <v>1364</v>
      </c>
      <c r="E223" s="58" t="s">
        <v>1365</v>
      </c>
      <c r="F223" s="58" t="s">
        <v>1366</v>
      </c>
    </row>
    <row r="224" spans="1:6" x14ac:dyDescent="0.3">
      <c r="A224" s="63">
        <v>223</v>
      </c>
      <c r="B224" s="57" t="s">
        <v>1368</v>
      </c>
      <c r="C224" s="57" t="s">
        <v>1369</v>
      </c>
      <c r="D224" s="57" t="s">
        <v>1370</v>
      </c>
      <c r="E224" s="57" t="s">
        <v>1371</v>
      </c>
      <c r="F224" s="57" t="s">
        <v>1372</v>
      </c>
    </row>
    <row r="225" spans="1:6" x14ac:dyDescent="0.3">
      <c r="A225" s="64">
        <v>224</v>
      </c>
      <c r="B225" s="58" t="s">
        <v>1375</v>
      </c>
      <c r="C225" s="58" t="s">
        <v>1376</v>
      </c>
      <c r="D225" s="58" t="s">
        <v>316</v>
      </c>
      <c r="E225" s="58" t="s">
        <v>1377</v>
      </c>
      <c r="F225" s="58" t="s">
        <v>1378</v>
      </c>
    </row>
    <row r="226" spans="1:6" x14ac:dyDescent="0.3">
      <c r="A226" s="63">
        <v>225</v>
      </c>
      <c r="B226" s="57" t="s">
        <v>1381</v>
      </c>
      <c r="C226" s="57" t="s">
        <v>1382</v>
      </c>
      <c r="D226" s="57" t="s">
        <v>1383</v>
      </c>
      <c r="E226" s="57" t="s">
        <v>1384</v>
      </c>
      <c r="F226" s="57" t="s">
        <v>1385</v>
      </c>
    </row>
    <row r="227" spans="1:6" x14ac:dyDescent="0.3">
      <c r="A227" s="64">
        <v>226</v>
      </c>
      <c r="B227" s="58" t="s">
        <v>1387</v>
      </c>
      <c r="C227" s="58" t="s">
        <v>1388</v>
      </c>
      <c r="D227" s="58" t="s">
        <v>1389</v>
      </c>
      <c r="E227" s="58" t="s">
        <v>1390</v>
      </c>
      <c r="F227" s="58" t="s">
        <v>1391</v>
      </c>
    </row>
    <row r="228" spans="1:6" x14ac:dyDescent="0.3">
      <c r="A228" s="63">
        <v>227</v>
      </c>
      <c r="B228" s="57" t="s">
        <v>1392</v>
      </c>
      <c r="C228" s="57" t="s">
        <v>1393</v>
      </c>
      <c r="D228" s="57" t="s">
        <v>937</v>
      </c>
      <c r="E228" s="57" t="s">
        <v>1394</v>
      </c>
      <c r="F228" s="57" t="s">
        <v>1395</v>
      </c>
    </row>
    <row r="229" spans="1:6" x14ac:dyDescent="0.3">
      <c r="A229" s="64">
        <v>228</v>
      </c>
      <c r="B229" s="58" t="s">
        <v>1397</v>
      </c>
      <c r="C229" s="58" t="s">
        <v>1398</v>
      </c>
      <c r="D229" s="58" t="s">
        <v>225</v>
      </c>
      <c r="E229" s="58" t="s">
        <v>1399</v>
      </c>
      <c r="F229" s="58" t="s">
        <v>1400</v>
      </c>
    </row>
    <row r="230" spans="1:6" x14ac:dyDescent="0.3">
      <c r="A230" s="63">
        <v>229</v>
      </c>
      <c r="B230" s="57" t="s">
        <v>1402</v>
      </c>
      <c r="C230" s="57" t="s">
        <v>1403</v>
      </c>
      <c r="D230" s="57" t="s">
        <v>937</v>
      </c>
      <c r="E230" s="57" t="s">
        <v>1404</v>
      </c>
      <c r="F230" s="57" t="s">
        <v>1405</v>
      </c>
    </row>
    <row r="231" spans="1:6" x14ac:dyDescent="0.3">
      <c r="A231" s="64">
        <v>230</v>
      </c>
      <c r="B231" s="58" t="s">
        <v>1407</v>
      </c>
      <c r="C231" s="58" t="s">
        <v>1408</v>
      </c>
      <c r="D231" s="58" t="s">
        <v>196</v>
      </c>
      <c r="E231" s="58" t="s">
        <v>1409</v>
      </c>
      <c r="F231" s="58" t="s">
        <v>1410</v>
      </c>
    </row>
    <row r="232" spans="1:6" x14ac:dyDescent="0.3">
      <c r="A232" s="63">
        <v>231</v>
      </c>
      <c r="B232" s="57" t="s">
        <v>1412</v>
      </c>
      <c r="C232" s="57" t="s">
        <v>1413</v>
      </c>
      <c r="D232" s="57" t="s">
        <v>196</v>
      </c>
      <c r="E232" s="57" t="s">
        <v>1414</v>
      </c>
      <c r="F232" s="57" t="s">
        <v>1415</v>
      </c>
    </row>
    <row r="233" spans="1:6" x14ac:dyDescent="0.3">
      <c r="A233" s="64">
        <v>232</v>
      </c>
      <c r="B233" s="58" t="s">
        <v>1417</v>
      </c>
      <c r="C233" s="58" t="s">
        <v>1418</v>
      </c>
      <c r="D233" s="58" t="s">
        <v>225</v>
      </c>
      <c r="E233" s="58" t="s">
        <v>1419</v>
      </c>
      <c r="F233" s="58" t="s">
        <v>1420</v>
      </c>
    </row>
    <row r="234" spans="1:6" x14ac:dyDescent="0.3">
      <c r="A234" s="63">
        <v>233</v>
      </c>
      <c r="B234" s="57" t="s">
        <v>1422</v>
      </c>
      <c r="C234" s="57" t="s">
        <v>390</v>
      </c>
      <c r="D234" s="57" t="s">
        <v>188</v>
      </c>
      <c r="E234" s="57" t="s">
        <v>1423</v>
      </c>
      <c r="F234" s="57" t="s">
        <v>1424</v>
      </c>
    </row>
    <row r="235" spans="1:6" x14ac:dyDescent="0.3">
      <c r="A235" s="64">
        <v>234</v>
      </c>
      <c r="B235" s="58" t="s">
        <v>1426</v>
      </c>
      <c r="C235" s="58" t="s">
        <v>1427</v>
      </c>
      <c r="D235" s="58" t="s">
        <v>188</v>
      </c>
      <c r="E235" s="58" t="s">
        <v>1428</v>
      </c>
      <c r="F235" s="58" t="s">
        <v>1429</v>
      </c>
    </row>
    <row r="236" spans="1:6" x14ac:dyDescent="0.3">
      <c r="A236" s="63">
        <v>235</v>
      </c>
      <c r="B236" s="57" t="s">
        <v>1431</v>
      </c>
      <c r="C236" s="57" t="s">
        <v>1432</v>
      </c>
      <c r="D236" s="57" t="s">
        <v>225</v>
      </c>
      <c r="E236" s="57" t="s">
        <v>1433</v>
      </c>
      <c r="F236" s="57" t="s">
        <v>1434</v>
      </c>
    </row>
    <row r="237" spans="1:6" x14ac:dyDescent="0.3">
      <c r="A237" s="64">
        <v>236</v>
      </c>
      <c r="B237" s="58" t="s">
        <v>1436</v>
      </c>
      <c r="C237" s="58" t="s">
        <v>2189</v>
      </c>
      <c r="D237" s="58" t="s">
        <v>2301</v>
      </c>
      <c r="E237" s="58" t="s">
        <v>1439</v>
      </c>
      <c r="F237" s="58" t="s">
        <v>1440</v>
      </c>
    </row>
    <row r="238" spans="1:6" x14ac:dyDescent="0.3">
      <c r="A238" s="63">
        <v>237</v>
      </c>
      <c r="B238" s="57" t="s">
        <v>1442</v>
      </c>
      <c r="C238" s="57" t="s">
        <v>2190</v>
      </c>
      <c r="D238" s="57" t="s">
        <v>2302</v>
      </c>
      <c r="E238" s="57" t="s">
        <v>1445</v>
      </c>
      <c r="F238" s="57" t="s">
        <v>1446</v>
      </c>
    </row>
    <row r="239" spans="1:6" x14ac:dyDescent="0.3">
      <c r="A239" s="64">
        <v>238</v>
      </c>
      <c r="B239" s="58" t="s">
        <v>1449</v>
      </c>
      <c r="C239" s="58" t="s">
        <v>2191</v>
      </c>
      <c r="D239" s="58" t="s">
        <v>2303</v>
      </c>
      <c r="E239" s="58" t="s">
        <v>1452</v>
      </c>
      <c r="F239" s="58" t="s">
        <v>1453</v>
      </c>
    </row>
    <row r="240" spans="1:6" x14ac:dyDescent="0.3">
      <c r="A240" s="63">
        <v>239</v>
      </c>
      <c r="B240" s="57" t="s">
        <v>1455</v>
      </c>
      <c r="C240" s="57" t="s">
        <v>2192</v>
      </c>
      <c r="D240" s="57" t="s">
        <v>225</v>
      </c>
      <c r="E240" s="57" t="s">
        <v>1457</v>
      </c>
      <c r="F240" s="57" t="s">
        <v>1458</v>
      </c>
    </row>
    <row r="241" spans="1:6" x14ac:dyDescent="0.3">
      <c r="A241" s="64">
        <v>240</v>
      </c>
      <c r="B241" s="58" t="s">
        <v>1460</v>
      </c>
      <c r="C241" s="58" t="s">
        <v>2193</v>
      </c>
      <c r="D241" s="58" t="s">
        <v>2249</v>
      </c>
      <c r="E241" s="58" t="s">
        <v>1462</v>
      </c>
      <c r="F241" s="58" t="s">
        <v>1463</v>
      </c>
    </row>
    <row r="242" spans="1:6" x14ac:dyDescent="0.3">
      <c r="A242" s="63">
        <v>241</v>
      </c>
      <c r="B242" s="57" t="s">
        <v>1465</v>
      </c>
      <c r="C242" s="57" t="s">
        <v>2194</v>
      </c>
      <c r="D242" s="57" t="s">
        <v>2249</v>
      </c>
      <c r="E242" s="57" t="s">
        <v>1467</v>
      </c>
      <c r="F242" s="57" t="s">
        <v>1468</v>
      </c>
    </row>
    <row r="243" spans="1:6" x14ac:dyDescent="0.3">
      <c r="A243" s="64">
        <v>242</v>
      </c>
      <c r="B243" s="58" t="s">
        <v>1470</v>
      </c>
      <c r="C243" s="58" t="s">
        <v>2195</v>
      </c>
      <c r="D243" s="58" t="s">
        <v>225</v>
      </c>
      <c r="E243" s="58" t="s">
        <v>1472</v>
      </c>
      <c r="F243" s="58" t="s">
        <v>1473</v>
      </c>
    </row>
    <row r="244" spans="1:6" x14ac:dyDescent="0.3">
      <c r="A244" s="63">
        <v>243</v>
      </c>
      <c r="B244" s="57" t="s">
        <v>1475</v>
      </c>
      <c r="C244" s="57" t="s">
        <v>2196</v>
      </c>
      <c r="D244" s="57" t="s">
        <v>2304</v>
      </c>
      <c r="E244" s="57" t="s">
        <v>1478</v>
      </c>
      <c r="F244" s="57" t="s">
        <v>1479</v>
      </c>
    </row>
    <row r="245" spans="1:6" x14ac:dyDescent="0.3">
      <c r="A245" s="64">
        <v>244</v>
      </c>
      <c r="B245" s="58" t="s">
        <v>1481</v>
      </c>
      <c r="C245" s="58" t="s">
        <v>2197</v>
      </c>
      <c r="D245" s="58" t="s">
        <v>2305</v>
      </c>
      <c r="E245" s="58" t="s">
        <v>1484</v>
      </c>
      <c r="F245" s="58" t="s">
        <v>1485</v>
      </c>
    </row>
    <row r="246" spans="1:6" x14ac:dyDescent="0.3">
      <c r="A246" s="63">
        <v>245</v>
      </c>
      <c r="B246" s="57" t="s">
        <v>1487</v>
      </c>
      <c r="C246" s="57" t="s">
        <v>2198</v>
      </c>
      <c r="D246" s="57" t="s">
        <v>548</v>
      </c>
      <c r="E246" s="57" t="s">
        <v>1489</v>
      </c>
      <c r="F246" s="57" t="s">
        <v>1490</v>
      </c>
    </row>
    <row r="247" spans="1:6" x14ac:dyDescent="0.3">
      <c r="A247" s="64">
        <v>246</v>
      </c>
      <c r="B247" s="58" t="s">
        <v>1492</v>
      </c>
      <c r="C247" s="58" t="s">
        <v>2199</v>
      </c>
      <c r="D247" s="58" t="s">
        <v>225</v>
      </c>
      <c r="E247" s="58" t="s">
        <v>1494</v>
      </c>
      <c r="F247" s="58" t="s">
        <v>1495</v>
      </c>
    </row>
    <row r="248" spans="1:6" x14ac:dyDescent="0.3">
      <c r="A248" s="63">
        <v>247</v>
      </c>
      <c r="B248" s="57" t="s">
        <v>1498</v>
      </c>
      <c r="C248" s="57" t="s">
        <v>2200</v>
      </c>
      <c r="D248" s="57" t="s">
        <v>225</v>
      </c>
      <c r="E248" s="57" t="s">
        <v>1500</v>
      </c>
      <c r="F248" s="57" t="s">
        <v>1501</v>
      </c>
    </row>
    <row r="249" spans="1:6" x14ac:dyDescent="0.3">
      <c r="A249" s="64">
        <v>248</v>
      </c>
      <c r="B249" s="58" t="s">
        <v>1503</v>
      </c>
      <c r="C249" s="58" t="s">
        <v>2201</v>
      </c>
      <c r="D249" s="58" t="s">
        <v>225</v>
      </c>
      <c r="E249" s="58" t="s">
        <v>1505</v>
      </c>
      <c r="F249" s="58" t="s">
        <v>1506</v>
      </c>
    </row>
    <row r="250" spans="1:6" x14ac:dyDescent="0.3">
      <c r="A250" s="63">
        <v>249</v>
      </c>
      <c r="B250" s="57" t="s">
        <v>1508</v>
      </c>
      <c r="C250" s="57" t="s">
        <v>2202</v>
      </c>
      <c r="D250" s="57" t="s">
        <v>225</v>
      </c>
      <c r="E250" s="57" t="s">
        <v>1510</v>
      </c>
      <c r="F250" s="57" t="s">
        <v>1511</v>
      </c>
    </row>
    <row r="251" spans="1:6" x14ac:dyDescent="0.3">
      <c r="A251" s="64">
        <v>250</v>
      </c>
      <c r="B251" s="58" t="s">
        <v>1513</v>
      </c>
      <c r="C251" s="58" t="s">
        <v>2203</v>
      </c>
      <c r="D251" s="58" t="s">
        <v>225</v>
      </c>
      <c r="E251" s="58" t="s">
        <v>1515</v>
      </c>
      <c r="F251" s="58" t="s">
        <v>1516</v>
      </c>
    </row>
    <row r="252" spans="1:6" x14ac:dyDescent="0.3">
      <c r="A252" s="63">
        <v>251</v>
      </c>
      <c r="B252" s="57" t="s">
        <v>1518</v>
      </c>
      <c r="C252" s="57" t="s">
        <v>2204</v>
      </c>
      <c r="D252" s="57" t="s">
        <v>225</v>
      </c>
      <c r="E252" s="57" t="s">
        <v>1520</v>
      </c>
      <c r="F252" s="57" t="s">
        <v>1521</v>
      </c>
    </row>
    <row r="253" spans="1:6" x14ac:dyDescent="0.3">
      <c r="A253" s="64">
        <v>252</v>
      </c>
      <c r="B253" s="58" t="s">
        <v>1523</v>
      </c>
      <c r="C253" s="58" t="s">
        <v>2205</v>
      </c>
      <c r="D253" s="58" t="s">
        <v>225</v>
      </c>
      <c r="E253" s="58" t="s">
        <v>1525</v>
      </c>
      <c r="F253" s="58" t="s">
        <v>1526</v>
      </c>
    </row>
    <row r="254" spans="1:6" x14ac:dyDescent="0.3">
      <c r="A254" s="63">
        <v>253</v>
      </c>
      <c r="B254" s="57" t="s">
        <v>1528</v>
      </c>
      <c r="C254" s="57" t="s">
        <v>1529</v>
      </c>
      <c r="D254" s="57" t="s">
        <v>225</v>
      </c>
      <c r="E254" s="57" t="s">
        <v>1530</v>
      </c>
      <c r="F254" s="57" t="s">
        <v>1531</v>
      </c>
    </row>
    <row r="255" spans="1:6" x14ac:dyDescent="0.3">
      <c r="A255" s="64">
        <v>254</v>
      </c>
      <c r="B255" s="58" t="s">
        <v>1533</v>
      </c>
      <c r="C255" s="58" t="s">
        <v>1534</v>
      </c>
      <c r="D255" s="58" t="s">
        <v>225</v>
      </c>
      <c r="E255" s="58" t="s">
        <v>1535</v>
      </c>
      <c r="F255" s="58" t="s">
        <v>1536</v>
      </c>
    </row>
    <row r="256" spans="1:6" x14ac:dyDescent="0.3">
      <c r="A256" s="63">
        <v>255</v>
      </c>
      <c r="B256" s="57" t="s">
        <v>1538</v>
      </c>
      <c r="C256" s="57" t="s">
        <v>1539</v>
      </c>
      <c r="D256" s="57" t="s">
        <v>225</v>
      </c>
      <c r="E256" s="57" t="s">
        <v>1540</v>
      </c>
      <c r="F256" s="57" t="s">
        <v>1541</v>
      </c>
    </row>
    <row r="257" spans="1:6" x14ac:dyDescent="0.3">
      <c r="A257" s="64">
        <v>256</v>
      </c>
      <c r="B257" s="58" t="s">
        <v>1543</v>
      </c>
      <c r="C257" s="58" t="s">
        <v>1544</v>
      </c>
      <c r="D257" s="58" t="s">
        <v>225</v>
      </c>
      <c r="E257" s="58" t="s">
        <v>1545</v>
      </c>
      <c r="F257" s="58" t="s">
        <v>1546</v>
      </c>
    </row>
    <row r="258" spans="1:6" x14ac:dyDescent="0.3">
      <c r="A258" s="63">
        <v>257</v>
      </c>
      <c r="B258" s="57" t="s">
        <v>1548</v>
      </c>
      <c r="C258" s="57" t="s">
        <v>1549</v>
      </c>
      <c r="D258" s="57" t="s">
        <v>225</v>
      </c>
      <c r="E258" s="57" t="s">
        <v>1550</v>
      </c>
      <c r="F258" s="57" t="s">
        <v>1551</v>
      </c>
    </row>
    <row r="259" spans="1:6" x14ac:dyDescent="0.3">
      <c r="A259" s="64">
        <v>258</v>
      </c>
      <c r="B259" s="58" t="s">
        <v>1553</v>
      </c>
      <c r="C259" s="58" t="s">
        <v>1554</v>
      </c>
      <c r="D259" s="58" t="s">
        <v>225</v>
      </c>
      <c r="E259" s="58" t="s">
        <v>1555</v>
      </c>
      <c r="F259" s="58" t="s">
        <v>1556</v>
      </c>
    </row>
    <row r="260" spans="1:6" x14ac:dyDescent="0.3">
      <c r="A260" s="63">
        <v>259</v>
      </c>
      <c r="B260" s="57" t="s">
        <v>1559</v>
      </c>
      <c r="C260" s="57" t="s">
        <v>1560</v>
      </c>
      <c r="D260" s="57" t="s">
        <v>1331</v>
      </c>
      <c r="E260" s="57" t="s">
        <v>1561</v>
      </c>
      <c r="F260" s="57" t="s">
        <v>1562</v>
      </c>
    </row>
    <row r="261" spans="1:6" x14ac:dyDescent="0.3">
      <c r="A261" s="64">
        <v>260</v>
      </c>
      <c r="B261" s="58" t="s">
        <v>1564</v>
      </c>
      <c r="C261" s="58" t="s">
        <v>1565</v>
      </c>
      <c r="D261" s="58" t="s">
        <v>1331</v>
      </c>
      <c r="E261" s="58" t="s">
        <v>1566</v>
      </c>
      <c r="F261" s="58" t="s">
        <v>1567</v>
      </c>
    </row>
    <row r="262" spans="1:6" x14ac:dyDescent="0.3">
      <c r="A262" s="63">
        <v>261</v>
      </c>
      <c r="B262" s="57" t="s">
        <v>1569</v>
      </c>
      <c r="C262" s="57" t="s">
        <v>1570</v>
      </c>
      <c r="D262" s="57" t="s">
        <v>225</v>
      </c>
      <c r="E262" s="57" t="s">
        <v>1571</v>
      </c>
      <c r="F262" s="57" t="s">
        <v>1572</v>
      </c>
    </row>
    <row r="263" spans="1:6" x14ac:dyDescent="0.3">
      <c r="A263" s="64">
        <v>262</v>
      </c>
      <c r="B263" s="58" t="s">
        <v>1574</v>
      </c>
      <c r="C263" s="58" t="s">
        <v>2206</v>
      </c>
      <c r="D263" s="58" t="s">
        <v>225</v>
      </c>
      <c r="E263" s="58" t="s">
        <v>1576</v>
      </c>
      <c r="F263" s="58" t="s">
        <v>1577</v>
      </c>
    </row>
    <row r="264" spans="1:6" x14ac:dyDescent="0.3">
      <c r="A264" s="63">
        <v>263</v>
      </c>
      <c r="B264" s="57" t="s">
        <v>2332</v>
      </c>
      <c r="C264" s="57" t="s">
        <v>1579</v>
      </c>
      <c r="D264" s="57" t="s">
        <v>1580</v>
      </c>
      <c r="E264" s="57" t="s">
        <v>1581</v>
      </c>
      <c r="F264" s="57" t="s">
        <v>1582</v>
      </c>
    </row>
    <row r="265" spans="1:6" x14ac:dyDescent="0.3">
      <c r="A265" s="64">
        <v>264</v>
      </c>
      <c r="B265" s="58" t="s">
        <v>2333</v>
      </c>
      <c r="C265" s="58" t="s">
        <v>1585</v>
      </c>
      <c r="D265" s="58" t="s">
        <v>225</v>
      </c>
      <c r="E265" s="58" t="s">
        <v>1586</v>
      </c>
      <c r="F265" s="58" t="s">
        <v>1587</v>
      </c>
    </row>
    <row r="266" spans="1:6" x14ac:dyDescent="0.3">
      <c r="A266" s="63">
        <v>265</v>
      </c>
      <c r="B266" s="57" t="s">
        <v>1589</v>
      </c>
      <c r="C266" s="57" t="s">
        <v>1590</v>
      </c>
      <c r="D266" s="57" t="s">
        <v>188</v>
      </c>
      <c r="E266" s="57" t="s">
        <v>1592</v>
      </c>
      <c r="F266" s="57" t="s">
        <v>1593</v>
      </c>
    </row>
    <row r="267" spans="1:6" x14ac:dyDescent="0.3">
      <c r="A267" s="64">
        <v>266</v>
      </c>
      <c r="B267" s="58" t="s">
        <v>1595</v>
      </c>
      <c r="C267" s="58" t="s">
        <v>2207</v>
      </c>
      <c r="D267" s="58" t="s">
        <v>2306</v>
      </c>
      <c r="E267" s="58" t="s">
        <v>1598</v>
      </c>
      <c r="F267" s="58" t="s">
        <v>1599</v>
      </c>
    </row>
    <row r="268" spans="1:6" x14ac:dyDescent="0.3">
      <c r="A268" s="63">
        <v>267</v>
      </c>
      <c r="B268" s="57" t="s">
        <v>1601</v>
      </c>
      <c r="C268" s="57" t="s">
        <v>1602</v>
      </c>
      <c r="D268" s="57" t="s">
        <v>225</v>
      </c>
      <c r="E268" s="57" t="s">
        <v>1603</v>
      </c>
      <c r="F268" s="57" t="s">
        <v>1604</v>
      </c>
    </row>
    <row r="269" spans="1:6" x14ac:dyDescent="0.3">
      <c r="A269" s="64">
        <v>268</v>
      </c>
      <c r="B269" s="58" t="s">
        <v>1606</v>
      </c>
      <c r="C269" s="58" t="s">
        <v>1607</v>
      </c>
      <c r="D269" s="58" t="s">
        <v>188</v>
      </c>
      <c r="E269" s="58" t="s">
        <v>1608</v>
      </c>
      <c r="F269" s="58" t="s">
        <v>1609</v>
      </c>
    </row>
    <row r="270" spans="1:6" x14ac:dyDescent="0.3">
      <c r="A270" s="63">
        <v>269</v>
      </c>
      <c r="B270" s="57" t="s">
        <v>1615</v>
      </c>
      <c r="C270" s="57" t="s">
        <v>2208</v>
      </c>
      <c r="D270" s="57" t="s">
        <v>1612</v>
      </c>
      <c r="E270" s="57" t="s">
        <v>1613</v>
      </c>
      <c r="F270" s="57" t="s">
        <v>1614</v>
      </c>
    </row>
    <row r="271" spans="1:6" x14ac:dyDescent="0.3">
      <c r="A271" s="64">
        <v>270</v>
      </c>
      <c r="B271" s="58" t="s">
        <v>1616</v>
      </c>
      <c r="C271" s="58" t="s">
        <v>1617</v>
      </c>
      <c r="D271" s="58" t="s">
        <v>225</v>
      </c>
      <c r="E271" s="58" t="s">
        <v>1618</v>
      </c>
      <c r="F271" s="58" t="s">
        <v>1619</v>
      </c>
    </row>
    <row r="272" spans="1:6" x14ac:dyDescent="0.3">
      <c r="A272" s="63">
        <v>271</v>
      </c>
      <c r="B272" s="57" t="s">
        <v>2334</v>
      </c>
      <c r="C272" s="57" t="s">
        <v>1622</v>
      </c>
      <c r="D272" s="57" t="s">
        <v>2307</v>
      </c>
      <c r="E272" s="57" t="s">
        <v>1624</v>
      </c>
      <c r="F272" s="57" t="s">
        <v>1625</v>
      </c>
    </row>
    <row r="273" spans="1:6" x14ac:dyDescent="0.3">
      <c r="A273" s="64">
        <v>272</v>
      </c>
      <c r="B273" s="58" t="s">
        <v>2335</v>
      </c>
      <c r="C273" s="58" t="s">
        <v>1628</v>
      </c>
      <c r="D273" s="58" t="s">
        <v>1629</v>
      </c>
      <c r="E273" s="58" t="s">
        <v>1630</v>
      </c>
      <c r="F273" s="58" t="s">
        <v>1631</v>
      </c>
    </row>
    <row r="274" spans="1:6" x14ac:dyDescent="0.3">
      <c r="A274" s="63">
        <v>273</v>
      </c>
      <c r="B274" s="57" t="s">
        <v>1633</v>
      </c>
      <c r="C274" s="57" t="s">
        <v>1634</v>
      </c>
      <c r="D274" s="57" t="s">
        <v>2308</v>
      </c>
      <c r="E274" s="57" t="s">
        <v>1636</v>
      </c>
      <c r="F274" s="57" t="s">
        <v>1637</v>
      </c>
    </row>
    <row r="275" spans="1:6" x14ac:dyDescent="0.3">
      <c r="A275" s="64">
        <v>274</v>
      </c>
      <c r="B275" s="58" t="s">
        <v>1639</v>
      </c>
      <c r="C275" s="58" t="s">
        <v>1640</v>
      </c>
      <c r="D275" s="58" t="s">
        <v>188</v>
      </c>
      <c r="E275" s="58" t="s">
        <v>1641</v>
      </c>
      <c r="F275" s="58" t="s">
        <v>1642</v>
      </c>
    </row>
    <row r="276" spans="1:6" x14ac:dyDescent="0.3">
      <c r="A276" s="63">
        <v>275</v>
      </c>
      <c r="B276" s="57" t="s">
        <v>2336</v>
      </c>
      <c r="C276" s="57" t="s">
        <v>1645</v>
      </c>
      <c r="D276" s="57" t="s">
        <v>1646</v>
      </c>
      <c r="E276" s="57" t="s">
        <v>1647</v>
      </c>
      <c r="F276" s="57" t="s">
        <v>1648</v>
      </c>
    </row>
    <row r="277" spans="1:6" x14ac:dyDescent="0.3">
      <c r="A277" s="64">
        <v>276</v>
      </c>
      <c r="B277" s="58" t="s">
        <v>1650</v>
      </c>
      <c r="C277" s="58" t="s">
        <v>1651</v>
      </c>
      <c r="D277" s="58" t="s">
        <v>937</v>
      </c>
      <c r="E277" s="58" t="s">
        <v>1652</v>
      </c>
      <c r="F277" s="58" t="s">
        <v>1653</v>
      </c>
    </row>
    <row r="278" spans="1:6" x14ac:dyDescent="0.3">
      <c r="A278" s="63">
        <v>277</v>
      </c>
      <c r="B278" s="57" t="s">
        <v>1660</v>
      </c>
      <c r="C278" s="57" t="s">
        <v>1656</v>
      </c>
      <c r="D278" s="57" t="s">
        <v>1657</v>
      </c>
      <c r="E278" s="57" t="s">
        <v>1658</v>
      </c>
      <c r="F278" s="57" t="s">
        <v>1659</v>
      </c>
    </row>
    <row r="279" spans="1:6" x14ac:dyDescent="0.3">
      <c r="A279" s="64">
        <v>278</v>
      </c>
      <c r="B279" s="58" t="s">
        <v>1661</v>
      </c>
      <c r="C279" s="58" t="s">
        <v>1662</v>
      </c>
      <c r="D279" s="58" t="s">
        <v>188</v>
      </c>
      <c r="E279" s="58" t="s">
        <v>1663</v>
      </c>
      <c r="F279" s="58" t="s">
        <v>1664</v>
      </c>
    </row>
    <row r="280" spans="1:6" x14ac:dyDescent="0.3">
      <c r="A280" s="63">
        <v>279</v>
      </c>
      <c r="B280" s="57" t="s">
        <v>1666</v>
      </c>
      <c r="C280" s="57" t="s">
        <v>1667</v>
      </c>
      <c r="D280" s="57" t="s">
        <v>2309</v>
      </c>
      <c r="E280" s="57" t="s">
        <v>1669</v>
      </c>
      <c r="F280" s="57" t="s">
        <v>1670</v>
      </c>
    </row>
    <row r="281" spans="1:6" x14ac:dyDescent="0.3">
      <c r="A281" s="64">
        <v>280</v>
      </c>
      <c r="B281" s="58" t="s">
        <v>1672</v>
      </c>
      <c r="C281" s="58" t="s">
        <v>2209</v>
      </c>
      <c r="D281" s="58" t="s">
        <v>2306</v>
      </c>
      <c r="E281" s="58" t="s">
        <v>1674</v>
      </c>
      <c r="F281" s="58" t="s">
        <v>1675</v>
      </c>
    </row>
    <row r="282" spans="1:6" x14ac:dyDescent="0.3">
      <c r="A282" s="63">
        <v>281</v>
      </c>
      <c r="B282" s="57" t="s">
        <v>1677</v>
      </c>
      <c r="C282" s="57" t="s">
        <v>1678</v>
      </c>
      <c r="D282" s="57" t="s">
        <v>225</v>
      </c>
      <c r="E282" s="57" t="s">
        <v>1679</v>
      </c>
      <c r="F282" s="57" t="s">
        <v>1680</v>
      </c>
    </row>
    <row r="283" spans="1:6" x14ac:dyDescent="0.3">
      <c r="A283" s="64">
        <v>282</v>
      </c>
      <c r="B283" s="58" t="s">
        <v>1682</v>
      </c>
      <c r="C283" s="58" t="s">
        <v>1683</v>
      </c>
      <c r="D283" s="58" t="s">
        <v>225</v>
      </c>
      <c r="E283" s="58" t="s">
        <v>1684</v>
      </c>
      <c r="F283" s="58" t="s">
        <v>1685</v>
      </c>
    </row>
    <row r="284" spans="1:6" x14ac:dyDescent="0.3">
      <c r="A284" s="63">
        <v>283</v>
      </c>
      <c r="B284" s="57" t="s">
        <v>1687</v>
      </c>
      <c r="C284" s="57" t="s">
        <v>1688</v>
      </c>
      <c r="D284" s="57" t="s">
        <v>225</v>
      </c>
      <c r="E284" s="57" t="s">
        <v>1689</v>
      </c>
      <c r="F284" s="57" t="s">
        <v>1690</v>
      </c>
    </row>
    <row r="285" spans="1:6" x14ac:dyDescent="0.3">
      <c r="A285" s="64">
        <v>284</v>
      </c>
      <c r="B285" s="58" t="s">
        <v>1692</v>
      </c>
      <c r="C285" s="58" t="s">
        <v>1693</v>
      </c>
      <c r="D285" s="58" t="s">
        <v>225</v>
      </c>
      <c r="E285" s="58" t="s">
        <v>1694</v>
      </c>
      <c r="F285" s="58" t="s">
        <v>1695</v>
      </c>
    </row>
    <row r="286" spans="1:6" x14ac:dyDescent="0.3">
      <c r="A286" s="63">
        <v>285</v>
      </c>
      <c r="B286" s="57" t="s">
        <v>1697</v>
      </c>
      <c r="C286" s="57" t="s">
        <v>1698</v>
      </c>
      <c r="D286" s="57" t="s">
        <v>1331</v>
      </c>
      <c r="E286" s="57" t="s">
        <v>1699</v>
      </c>
      <c r="F286" s="57" t="s">
        <v>1700</v>
      </c>
    </row>
    <row r="287" spans="1:6" x14ac:dyDescent="0.3">
      <c r="A287" s="64">
        <v>286</v>
      </c>
      <c r="B287" s="58" t="s">
        <v>1702</v>
      </c>
      <c r="C287" s="58" t="s">
        <v>1703</v>
      </c>
      <c r="D287" s="58" t="s">
        <v>225</v>
      </c>
      <c r="E287" s="58" t="s">
        <v>1704</v>
      </c>
      <c r="F287" s="58" t="s">
        <v>1705</v>
      </c>
    </row>
    <row r="288" spans="1:6" x14ac:dyDescent="0.3">
      <c r="A288" s="63">
        <v>287</v>
      </c>
      <c r="B288" s="57" t="s">
        <v>1707</v>
      </c>
      <c r="C288" s="57" t="s">
        <v>1708</v>
      </c>
      <c r="D288" s="57" t="s">
        <v>225</v>
      </c>
      <c r="E288" s="57" t="s">
        <v>1709</v>
      </c>
      <c r="F288" s="57" t="s">
        <v>1710</v>
      </c>
    </row>
    <row r="289" spans="1:6" x14ac:dyDescent="0.3">
      <c r="A289" s="64">
        <v>288</v>
      </c>
      <c r="B289" s="58" t="s">
        <v>1712</v>
      </c>
      <c r="C289" s="58" t="s">
        <v>1713</v>
      </c>
      <c r="D289" s="58" t="s">
        <v>188</v>
      </c>
      <c r="E289" s="58" t="s">
        <v>1714</v>
      </c>
      <c r="F289" s="58" t="s">
        <v>1715</v>
      </c>
    </row>
    <row r="290" spans="1:6" x14ac:dyDescent="0.3">
      <c r="A290" s="63">
        <v>289</v>
      </c>
      <c r="B290" s="57" t="s">
        <v>1717</v>
      </c>
      <c r="C290" s="57" t="s">
        <v>1718</v>
      </c>
      <c r="D290" s="57" t="s">
        <v>316</v>
      </c>
      <c r="E290" s="57" t="s">
        <v>1720</v>
      </c>
      <c r="F290" s="57" t="s">
        <v>1721</v>
      </c>
    </row>
    <row r="291" spans="1:6" x14ac:dyDescent="0.3">
      <c r="A291" s="64">
        <v>290</v>
      </c>
      <c r="B291" s="58" t="s">
        <v>1723</v>
      </c>
      <c r="C291" s="58" t="s">
        <v>1724</v>
      </c>
      <c r="D291" s="58" t="s">
        <v>225</v>
      </c>
      <c r="E291" s="58" t="s">
        <v>1725</v>
      </c>
      <c r="F291" s="58" t="s">
        <v>1726</v>
      </c>
    </row>
    <row r="292" spans="1:6" x14ac:dyDescent="0.3">
      <c r="A292" s="63">
        <v>291</v>
      </c>
      <c r="B292" s="57" t="s">
        <v>1729</v>
      </c>
      <c r="C292" s="57" t="s">
        <v>2210</v>
      </c>
      <c r="D292" s="57" t="s">
        <v>225</v>
      </c>
      <c r="E292" s="57" t="s">
        <v>1731</v>
      </c>
      <c r="F292" s="57" t="s">
        <v>1732</v>
      </c>
    </row>
    <row r="293" spans="1:6" x14ac:dyDescent="0.3">
      <c r="A293" s="64">
        <v>292</v>
      </c>
      <c r="B293" s="58" t="s">
        <v>1734</v>
      </c>
      <c r="C293" s="58" t="s">
        <v>1735</v>
      </c>
      <c r="D293" s="58" t="s">
        <v>225</v>
      </c>
      <c r="E293" s="58" t="s">
        <v>1736</v>
      </c>
      <c r="F293" s="58" t="s">
        <v>1737</v>
      </c>
    </row>
    <row r="294" spans="1:6" x14ac:dyDescent="0.3">
      <c r="A294" s="63">
        <v>293</v>
      </c>
      <c r="B294" s="57" t="s">
        <v>2337</v>
      </c>
      <c r="C294" s="57" t="s">
        <v>1740</v>
      </c>
      <c r="D294" s="57" t="s">
        <v>225</v>
      </c>
      <c r="E294" s="57" t="s">
        <v>1741</v>
      </c>
      <c r="F294" s="57" t="s">
        <v>1742</v>
      </c>
    </row>
    <row r="295" spans="1:6" x14ac:dyDescent="0.3">
      <c r="A295" s="64">
        <v>294</v>
      </c>
      <c r="B295" s="58" t="s">
        <v>2338</v>
      </c>
      <c r="C295" s="58" t="s">
        <v>1745</v>
      </c>
      <c r="D295" s="58" t="s">
        <v>1746</v>
      </c>
      <c r="E295" s="58" t="s">
        <v>1747</v>
      </c>
      <c r="F295" s="58" t="s">
        <v>1748</v>
      </c>
    </row>
    <row r="296" spans="1:6" x14ac:dyDescent="0.3">
      <c r="A296" s="63">
        <v>295</v>
      </c>
      <c r="B296" s="57" t="s">
        <v>2339</v>
      </c>
      <c r="C296" s="57" t="s">
        <v>1751</v>
      </c>
      <c r="D296" s="57" t="s">
        <v>225</v>
      </c>
      <c r="E296" s="57" t="s">
        <v>1752</v>
      </c>
      <c r="F296" s="57" t="s">
        <v>1753</v>
      </c>
    </row>
    <row r="297" spans="1:6" x14ac:dyDescent="0.3">
      <c r="A297" s="64">
        <v>296</v>
      </c>
      <c r="B297" s="58" t="s">
        <v>2340</v>
      </c>
      <c r="C297" s="58" t="s">
        <v>2211</v>
      </c>
      <c r="D297" s="58" t="s">
        <v>1024</v>
      </c>
      <c r="E297" s="58" t="s">
        <v>1758</v>
      </c>
      <c r="F297" s="58" t="s">
        <v>1759</v>
      </c>
    </row>
    <row r="298" spans="1:6" x14ac:dyDescent="0.3">
      <c r="A298" s="63">
        <v>297</v>
      </c>
      <c r="B298" s="57" t="s">
        <v>1765</v>
      </c>
      <c r="C298" s="57" t="s">
        <v>1762</v>
      </c>
      <c r="D298" s="57" t="s">
        <v>2283</v>
      </c>
      <c r="E298" s="57" t="s">
        <v>1763</v>
      </c>
      <c r="F298" s="57" t="s">
        <v>1764</v>
      </c>
    </row>
    <row r="299" spans="1:6" x14ac:dyDescent="0.3">
      <c r="A299" s="64">
        <v>298</v>
      </c>
      <c r="B299" s="58" t="s">
        <v>1766</v>
      </c>
      <c r="C299" s="58" t="s">
        <v>1767</v>
      </c>
      <c r="D299" s="58" t="s">
        <v>225</v>
      </c>
      <c r="E299" s="58" t="s">
        <v>1768</v>
      </c>
      <c r="F299" s="58" t="s">
        <v>1769</v>
      </c>
    </row>
    <row r="300" spans="1:6" x14ac:dyDescent="0.3">
      <c r="A300" s="63">
        <v>299</v>
      </c>
      <c r="B300" s="57" t="s">
        <v>1771</v>
      </c>
      <c r="C300" s="57" t="s">
        <v>1772</v>
      </c>
      <c r="D300" s="57" t="s">
        <v>225</v>
      </c>
      <c r="E300" s="57" t="s">
        <v>1773</v>
      </c>
      <c r="F300" s="57" t="s">
        <v>1774</v>
      </c>
    </row>
    <row r="301" spans="1:6" x14ac:dyDescent="0.3">
      <c r="A301" s="64">
        <v>300</v>
      </c>
      <c r="B301" s="58" t="s">
        <v>1776</v>
      </c>
      <c r="C301" s="58" t="s">
        <v>2212</v>
      </c>
      <c r="D301" s="58" t="s">
        <v>316</v>
      </c>
      <c r="E301" s="58" t="s">
        <v>1778</v>
      </c>
      <c r="F301" s="58" t="s">
        <v>1779</v>
      </c>
    </row>
    <row r="302" spans="1:6" x14ac:dyDescent="0.3">
      <c r="A302" s="63">
        <v>301</v>
      </c>
      <c r="B302" s="57" t="s">
        <v>1781</v>
      </c>
      <c r="C302" s="57" t="s">
        <v>2213</v>
      </c>
      <c r="D302" s="57" t="s">
        <v>225</v>
      </c>
      <c r="E302" s="57" t="s">
        <v>1783</v>
      </c>
      <c r="F302" s="57" t="s">
        <v>1784</v>
      </c>
    </row>
    <row r="303" spans="1:6" x14ac:dyDescent="0.3">
      <c r="A303" s="64">
        <v>302</v>
      </c>
      <c r="B303" s="58" t="s">
        <v>1785</v>
      </c>
      <c r="C303" s="58" t="s">
        <v>2214</v>
      </c>
      <c r="D303" s="58" t="s">
        <v>2310</v>
      </c>
      <c r="E303" s="58" t="s">
        <v>1788</v>
      </c>
      <c r="F303" s="58" t="s">
        <v>1789</v>
      </c>
    </row>
    <row r="304" spans="1:6" x14ac:dyDescent="0.3">
      <c r="A304" s="63">
        <v>303</v>
      </c>
      <c r="B304" s="57" t="s">
        <v>1791</v>
      </c>
      <c r="C304" s="57" t="s">
        <v>2215</v>
      </c>
      <c r="D304" s="57" t="s">
        <v>2311</v>
      </c>
      <c r="E304" s="57" t="s">
        <v>1794</v>
      </c>
      <c r="F304" s="57" t="s">
        <v>1795</v>
      </c>
    </row>
    <row r="305" spans="1:6" x14ac:dyDescent="0.3">
      <c r="A305" s="64">
        <v>304</v>
      </c>
      <c r="B305" s="58" t="s">
        <v>1798</v>
      </c>
      <c r="C305" s="58" t="s">
        <v>2216</v>
      </c>
      <c r="D305" s="58" t="s">
        <v>2249</v>
      </c>
      <c r="E305" s="58" t="s">
        <v>1800</v>
      </c>
      <c r="F305" s="58" t="s">
        <v>1801</v>
      </c>
    </row>
    <row r="306" spans="1:6" x14ac:dyDescent="0.3">
      <c r="A306" s="63">
        <v>305</v>
      </c>
      <c r="B306" s="57" t="s">
        <v>1803</v>
      </c>
      <c r="C306" s="57" t="s">
        <v>2217</v>
      </c>
      <c r="D306" s="57" t="s">
        <v>225</v>
      </c>
      <c r="E306" s="57" t="s">
        <v>1805</v>
      </c>
      <c r="F306" s="57" t="s">
        <v>1806</v>
      </c>
    </row>
    <row r="307" spans="1:6" x14ac:dyDescent="0.3">
      <c r="A307" s="64">
        <v>306</v>
      </c>
      <c r="B307" s="58" t="s">
        <v>1808</v>
      </c>
      <c r="C307" s="58" t="s">
        <v>2218</v>
      </c>
      <c r="D307" s="58" t="s">
        <v>225</v>
      </c>
      <c r="E307" s="58" t="s">
        <v>1810</v>
      </c>
      <c r="F307" s="58" t="s">
        <v>1811</v>
      </c>
    </row>
    <row r="308" spans="1:6" x14ac:dyDescent="0.3">
      <c r="A308" s="63">
        <v>307</v>
      </c>
      <c r="B308" s="57" t="s">
        <v>1813</v>
      </c>
      <c r="C308" s="57" t="s">
        <v>2219</v>
      </c>
      <c r="D308" s="57" t="s">
        <v>225</v>
      </c>
      <c r="E308" s="57" t="s">
        <v>1815</v>
      </c>
      <c r="F308" s="57" t="s">
        <v>1816</v>
      </c>
    </row>
    <row r="309" spans="1:6" x14ac:dyDescent="0.3">
      <c r="A309" s="64">
        <v>308</v>
      </c>
      <c r="B309" s="58" t="s">
        <v>1818</v>
      </c>
      <c r="C309" s="58" t="s">
        <v>2220</v>
      </c>
      <c r="D309" s="58" t="s">
        <v>225</v>
      </c>
      <c r="E309" s="58" t="s">
        <v>1815</v>
      </c>
      <c r="F309" s="58" t="s">
        <v>1820</v>
      </c>
    </row>
    <row r="310" spans="1:6" x14ac:dyDescent="0.3">
      <c r="A310" s="63">
        <v>309</v>
      </c>
      <c r="B310" s="57" t="s">
        <v>1822</v>
      </c>
      <c r="C310" s="57" t="s">
        <v>2221</v>
      </c>
      <c r="D310" s="57" t="s">
        <v>225</v>
      </c>
      <c r="E310" s="57" t="s">
        <v>1824</v>
      </c>
      <c r="F310" s="57" t="s">
        <v>1825</v>
      </c>
    </row>
    <row r="311" spans="1:6" x14ac:dyDescent="0.3">
      <c r="A311" s="64">
        <v>310</v>
      </c>
      <c r="B311" s="58" t="s">
        <v>1828</v>
      </c>
      <c r="C311" s="58" t="s">
        <v>2222</v>
      </c>
      <c r="D311" s="58" t="s">
        <v>225</v>
      </c>
      <c r="E311" s="58" t="s">
        <v>1830</v>
      </c>
      <c r="F311" s="58" t="s">
        <v>1831</v>
      </c>
    </row>
    <row r="312" spans="1:6" x14ac:dyDescent="0.3">
      <c r="A312" s="63">
        <v>311</v>
      </c>
      <c r="B312" s="57" t="s">
        <v>1833</v>
      </c>
      <c r="C312" s="57" t="s">
        <v>2223</v>
      </c>
      <c r="D312" s="57" t="s">
        <v>720</v>
      </c>
      <c r="E312" s="57" t="s">
        <v>1835</v>
      </c>
      <c r="F312" s="57" t="s">
        <v>1836</v>
      </c>
    </row>
    <row r="313" spans="1:6" x14ac:dyDescent="0.3">
      <c r="A313" s="64">
        <v>312</v>
      </c>
      <c r="B313" s="58" t="s">
        <v>1838</v>
      </c>
      <c r="C313" s="58" t="s">
        <v>2224</v>
      </c>
      <c r="D313" s="58" t="s">
        <v>535</v>
      </c>
      <c r="E313" s="58" t="s">
        <v>1840</v>
      </c>
      <c r="F313" s="58" t="s">
        <v>1841</v>
      </c>
    </row>
    <row r="314" spans="1:6" x14ac:dyDescent="0.3">
      <c r="A314" s="63">
        <v>313</v>
      </c>
      <c r="B314" s="57" t="s">
        <v>1843</v>
      </c>
      <c r="C314" s="57" t="s">
        <v>2225</v>
      </c>
      <c r="D314" s="57" t="s">
        <v>225</v>
      </c>
      <c r="E314" s="57" t="s">
        <v>1845</v>
      </c>
      <c r="F314" s="57" t="s">
        <v>1846</v>
      </c>
    </row>
    <row r="315" spans="1:6" x14ac:dyDescent="0.3">
      <c r="A315" s="64">
        <v>314</v>
      </c>
      <c r="B315" s="58" t="s">
        <v>1848</v>
      </c>
      <c r="C315" s="58" t="s">
        <v>2226</v>
      </c>
      <c r="D315" s="58" t="s">
        <v>2312</v>
      </c>
      <c r="E315" s="58" t="s">
        <v>1851</v>
      </c>
      <c r="F315" s="58" t="s">
        <v>1852</v>
      </c>
    </row>
    <row r="316" spans="1:6" x14ac:dyDescent="0.3">
      <c r="A316" s="63">
        <v>315</v>
      </c>
      <c r="B316" s="57" t="s">
        <v>1854</v>
      </c>
      <c r="C316" s="57" t="s">
        <v>1855</v>
      </c>
      <c r="D316" s="57" t="s">
        <v>316</v>
      </c>
      <c r="E316" s="57" t="s">
        <v>1856</v>
      </c>
      <c r="F316" s="57" t="s">
        <v>1857</v>
      </c>
    </row>
    <row r="317" spans="1:6" x14ac:dyDescent="0.3">
      <c r="A317" s="64">
        <v>316</v>
      </c>
      <c r="B317" s="58" t="s">
        <v>1859</v>
      </c>
      <c r="C317" s="58" t="s">
        <v>1860</v>
      </c>
      <c r="D317" s="58" t="s">
        <v>225</v>
      </c>
      <c r="E317" s="58" t="s">
        <v>1861</v>
      </c>
      <c r="F317" s="58" t="s">
        <v>1862</v>
      </c>
    </row>
    <row r="318" spans="1:6" x14ac:dyDescent="0.3">
      <c r="A318" s="63">
        <v>317</v>
      </c>
      <c r="B318" s="57" t="s">
        <v>1864</v>
      </c>
      <c r="C318" s="57" t="s">
        <v>1865</v>
      </c>
      <c r="D318" s="57" t="s">
        <v>225</v>
      </c>
      <c r="E318" s="57" t="s">
        <v>1866</v>
      </c>
      <c r="F318" s="57" t="s">
        <v>1867</v>
      </c>
    </row>
    <row r="319" spans="1:6" x14ac:dyDescent="0.3">
      <c r="A319" s="64">
        <v>318</v>
      </c>
      <c r="B319" s="58" t="s">
        <v>1869</v>
      </c>
      <c r="C319" s="58" t="s">
        <v>1870</v>
      </c>
      <c r="D319" s="58" t="s">
        <v>225</v>
      </c>
      <c r="E319" s="58" t="s">
        <v>1871</v>
      </c>
      <c r="F319" s="58" t="s">
        <v>1872</v>
      </c>
    </row>
    <row r="320" spans="1:6" x14ac:dyDescent="0.3">
      <c r="A320" s="63">
        <v>319</v>
      </c>
      <c r="B320" s="57" t="s">
        <v>1875</v>
      </c>
      <c r="C320" s="57" t="s">
        <v>1876</v>
      </c>
      <c r="D320" s="57" t="s">
        <v>1877</v>
      </c>
      <c r="E320" s="57" t="s">
        <v>1878</v>
      </c>
      <c r="F320" s="57" t="s">
        <v>1879</v>
      </c>
    </row>
    <row r="321" spans="1:6" x14ac:dyDescent="0.3">
      <c r="A321" s="64">
        <v>320</v>
      </c>
      <c r="B321" s="58" t="s">
        <v>1881</v>
      </c>
      <c r="C321" s="58" t="s">
        <v>1882</v>
      </c>
      <c r="D321" s="58" t="s">
        <v>196</v>
      </c>
      <c r="E321" s="58" t="s">
        <v>1883</v>
      </c>
      <c r="F321" s="58" t="s">
        <v>1884</v>
      </c>
    </row>
    <row r="322" spans="1:6" x14ac:dyDescent="0.3">
      <c r="A322" s="63">
        <v>321</v>
      </c>
      <c r="B322" s="57" t="s">
        <v>1886</v>
      </c>
      <c r="C322" s="57" t="s">
        <v>1887</v>
      </c>
      <c r="D322" s="57" t="s">
        <v>225</v>
      </c>
      <c r="E322" s="57" t="s">
        <v>1888</v>
      </c>
      <c r="F322" s="57" t="s">
        <v>1889</v>
      </c>
    </row>
    <row r="323" spans="1:6" x14ac:dyDescent="0.3">
      <c r="A323" s="64">
        <v>322</v>
      </c>
      <c r="B323" s="58" t="s">
        <v>1891</v>
      </c>
      <c r="C323" s="58" t="s">
        <v>1892</v>
      </c>
      <c r="D323" s="58" t="s">
        <v>225</v>
      </c>
      <c r="E323" s="58" t="s">
        <v>1893</v>
      </c>
      <c r="F323" s="58" t="s">
        <v>1894</v>
      </c>
    </row>
    <row r="324" spans="1:6" x14ac:dyDescent="0.3">
      <c r="A324" s="63">
        <v>323</v>
      </c>
      <c r="B324" s="57" t="s">
        <v>1896</v>
      </c>
      <c r="C324" s="57" t="s">
        <v>1897</v>
      </c>
      <c r="D324" s="57" t="s">
        <v>225</v>
      </c>
      <c r="E324" s="57" t="s">
        <v>1898</v>
      </c>
      <c r="F324" s="57" t="s">
        <v>1899</v>
      </c>
    </row>
    <row r="325" spans="1:6" x14ac:dyDescent="0.3">
      <c r="A325" s="64">
        <v>324</v>
      </c>
      <c r="B325" s="58" t="s">
        <v>1901</v>
      </c>
      <c r="C325" s="58" t="s">
        <v>1902</v>
      </c>
      <c r="D325" s="58" t="s">
        <v>225</v>
      </c>
      <c r="E325" s="58" t="s">
        <v>1903</v>
      </c>
      <c r="F325" s="58" t="s">
        <v>1904</v>
      </c>
    </row>
    <row r="326" spans="1:6" x14ac:dyDescent="0.3">
      <c r="A326" s="63">
        <v>325</v>
      </c>
      <c r="B326" s="57" t="s">
        <v>1906</v>
      </c>
      <c r="C326" s="57" t="s">
        <v>1907</v>
      </c>
      <c r="D326" s="57" t="s">
        <v>225</v>
      </c>
      <c r="E326" s="57" t="s">
        <v>1908</v>
      </c>
      <c r="F326" s="57" t="s">
        <v>1909</v>
      </c>
    </row>
    <row r="327" spans="1:6" x14ac:dyDescent="0.3">
      <c r="A327" s="64">
        <v>326</v>
      </c>
      <c r="B327" s="58" t="s">
        <v>1911</v>
      </c>
      <c r="C327" s="58" t="s">
        <v>1912</v>
      </c>
      <c r="D327" s="58" t="s">
        <v>316</v>
      </c>
      <c r="E327" s="58" t="s">
        <v>1913</v>
      </c>
      <c r="F327" s="58" t="s">
        <v>1914</v>
      </c>
    </row>
    <row r="328" spans="1:6" x14ac:dyDescent="0.3">
      <c r="A328" s="63">
        <v>327</v>
      </c>
      <c r="B328" s="57" t="s">
        <v>1916</v>
      </c>
      <c r="C328" s="57" t="s">
        <v>1917</v>
      </c>
      <c r="D328" s="57" t="s">
        <v>225</v>
      </c>
      <c r="E328" s="57" t="s">
        <v>1918</v>
      </c>
      <c r="F328" s="57" t="s">
        <v>1919</v>
      </c>
    </row>
    <row r="329" spans="1:6" x14ac:dyDescent="0.3">
      <c r="A329" s="64">
        <v>328</v>
      </c>
      <c r="B329" s="58" t="s">
        <v>1921</v>
      </c>
      <c r="C329" s="58" t="s">
        <v>2227</v>
      </c>
      <c r="D329" s="58" t="s">
        <v>225</v>
      </c>
      <c r="E329" s="58" t="s">
        <v>1923</v>
      </c>
      <c r="F329" s="58" t="s">
        <v>1924</v>
      </c>
    </row>
    <row r="330" spans="1:6" x14ac:dyDescent="0.3">
      <c r="A330" s="63">
        <v>329</v>
      </c>
      <c r="B330" s="57" t="s">
        <v>1926</v>
      </c>
      <c r="C330" s="57" t="s">
        <v>2228</v>
      </c>
      <c r="D330" s="57" t="s">
        <v>225</v>
      </c>
      <c r="E330" s="57" t="s">
        <v>1928</v>
      </c>
      <c r="F330" s="57" t="s">
        <v>1929</v>
      </c>
    </row>
    <row r="331" spans="1:6" x14ac:dyDescent="0.3">
      <c r="A331" s="64">
        <v>330</v>
      </c>
      <c r="B331" s="58" t="s">
        <v>1931</v>
      </c>
      <c r="C331" s="58" t="s">
        <v>2229</v>
      </c>
      <c r="D331" s="58" t="s">
        <v>2313</v>
      </c>
      <c r="E331" s="58" t="s">
        <v>1934</v>
      </c>
      <c r="F331" s="58" t="s">
        <v>1935</v>
      </c>
    </row>
    <row r="332" spans="1:6" x14ac:dyDescent="0.3">
      <c r="A332" s="63">
        <v>331</v>
      </c>
      <c r="B332" s="57" t="s">
        <v>1937</v>
      </c>
      <c r="C332" s="57" t="s">
        <v>2230</v>
      </c>
      <c r="D332" s="57" t="s">
        <v>2287</v>
      </c>
      <c r="E332" s="57" t="s">
        <v>1939</v>
      </c>
      <c r="F332" s="57" t="s">
        <v>1940</v>
      </c>
    </row>
    <row r="333" spans="1:6" x14ac:dyDescent="0.3">
      <c r="A333" s="64">
        <v>332</v>
      </c>
      <c r="B333" s="58" t="s">
        <v>1942</v>
      </c>
      <c r="C333" s="58" t="s">
        <v>2231</v>
      </c>
      <c r="D333" s="58" t="s">
        <v>535</v>
      </c>
      <c r="E333" s="58" t="s">
        <v>1944</v>
      </c>
      <c r="F333" s="58" t="s">
        <v>1945</v>
      </c>
    </row>
    <row r="334" spans="1:6" x14ac:dyDescent="0.3">
      <c r="A334" s="63">
        <v>333</v>
      </c>
      <c r="B334" s="57" t="s">
        <v>1947</v>
      </c>
      <c r="C334" s="57" t="s">
        <v>2232</v>
      </c>
      <c r="D334" s="57" t="s">
        <v>2280</v>
      </c>
      <c r="E334" s="57" t="s">
        <v>1949</v>
      </c>
      <c r="F334" s="57" t="s">
        <v>1950</v>
      </c>
    </row>
    <row r="335" spans="1:6" x14ac:dyDescent="0.3">
      <c r="A335" s="64">
        <v>334</v>
      </c>
      <c r="B335" s="58" t="s">
        <v>1952</v>
      </c>
      <c r="C335" s="58" t="s">
        <v>2233</v>
      </c>
      <c r="D335" s="58" t="s">
        <v>225</v>
      </c>
      <c r="E335" s="58" t="s">
        <v>1954</v>
      </c>
      <c r="F335" s="58" t="s">
        <v>1955</v>
      </c>
    </row>
    <row r="336" spans="1:6" x14ac:dyDescent="0.3">
      <c r="A336" s="63">
        <v>335</v>
      </c>
      <c r="B336" s="57" t="s">
        <v>1957</v>
      </c>
      <c r="C336" s="57" t="s">
        <v>2234</v>
      </c>
      <c r="D336" s="57" t="s">
        <v>225</v>
      </c>
      <c r="E336" s="57" t="s">
        <v>1959</v>
      </c>
      <c r="F336" s="57" t="s">
        <v>1960</v>
      </c>
    </row>
    <row r="337" spans="1:6" x14ac:dyDescent="0.3">
      <c r="A337" s="64">
        <v>336</v>
      </c>
      <c r="B337" s="58" t="s">
        <v>1962</v>
      </c>
      <c r="C337" s="58" t="s">
        <v>2235</v>
      </c>
      <c r="D337" s="58" t="s">
        <v>2288</v>
      </c>
      <c r="E337" s="58" t="s">
        <v>1964</v>
      </c>
      <c r="F337" s="58" t="s">
        <v>1965</v>
      </c>
    </row>
    <row r="338" spans="1:6" x14ac:dyDescent="0.3">
      <c r="A338" s="63">
        <v>337</v>
      </c>
      <c r="B338" s="57" t="s">
        <v>1967</v>
      </c>
      <c r="C338" s="57" t="s">
        <v>2236</v>
      </c>
      <c r="D338" s="57" t="s">
        <v>2314</v>
      </c>
      <c r="E338" s="57" t="s">
        <v>1970</v>
      </c>
      <c r="F338" s="57" t="s">
        <v>1971</v>
      </c>
    </row>
    <row r="339" spans="1:6" x14ac:dyDescent="0.3">
      <c r="A339" s="64">
        <v>338</v>
      </c>
      <c r="B339" s="58" t="s">
        <v>1973</v>
      </c>
      <c r="C339" s="58" t="s">
        <v>2237</v>
      </c>
      <c r="D339" s="58" t="s">
        <v>2287</v>
      </c>
      <c r="E339" s="58" t="s">
        <v>1975</v>
      </c>
      <c r="F339" s="58" t="s">
        <v>1976</v>
      </c>
    </row>
    <row r="340" spans="1:6" x14ac:dyDescent="0.3">
      <c r="A340" s="63">
        <v>339</v>
      </c>
      <c r="B340" s="57" t="s">
        <v>1978</v>
      </c>
      <c r="C340" s="57" t="s">
        <v>1979</v>
      </c>
      <c r="D340" s="57" t="s">
        <v>225</v>
      </c>
      <c r="E340" s="57" t="s">
        <v>1980</v>
      </c>
      <c r="F340" s="57" t="s">
        <v>1981</v>
      </c>
    </row>
    <row r="341" spans="1:6" x14ac:dyDescent="0.3">
      <c r="A341" s="64">
        <v>340</v>
      </c>
      <c r="B341" s="58" t="s">
        <v>1983</v>
      </c>
      <c r="C341" s="58" t="s">
        <v>1984</v>
      </c>
      <c r="D341" s="58" t="s">
        <v>225</v>
      </c>
      <c r="E341" s="58" t="s">
        <v>1985</v>
      </c>
      <c r="F341" s="58" t="s">
        <v>1986</v>
      </c>
    </row>
    <row r="342" spans="1:6" x14ac:dyDescent="0.3">
      <c r="A342" s="63">
        <v>341</v>
      </c>
      <c r="B342" s="57" t="s">
        <v>1988</v>
      </c>
      <c r="C342" s="57" t="s">
        <v>1989</v>
      </c>
      <c r="D342" s="57" t="s">
        <v>225</v>
      </c>
      <c r="E342" s="57" t="s">
        <v>1990</v>
      </c>
      <c r="F342" s="57" t="s">
        <v>1991</v>
      </c>
    </row>
    <row r="343" spans="1:6" x14ac:dyDescent="0.3">
      <c r="A343" s="64">
        <v>342</v>
      </c>
      <c r="B343" s="58" t="s">
        <v>1993</v>
      </c>
      <c r="C343" s="58" t="s">
        <v>1994</v>
      </c>
      <c r="D343" s="58" t="s">
        <v>225</v>
      </c>
      <c r="E343" s="58" t="s">
        <v>1995</v>
      </c>
      <c r="F343" s="58" t="s">
        <v>1996</v>
      </c>
    </row>
    <row r="344" spans="1:6" x14ac:dyDescent="0.3">
      <c r="A344" s="63">
        <v>343</v>
      </c>
      <c r="B344" s="57" t="s">
        <v>1998</v>
      </c>
      <c r="C344" s="57" t="s">
        <v>2238</v>
      </c>
      <c r="D344" s="57" t="s">
        <v>225</v>
      </c>
      <c r="E344" s="57" t="s">
        <v>2000</v>
      </c>
      <c r="F344" s="57" t="s">
        <v>2001</v>
      </c>
    </row>
    <row r="345" spans="1:6" x14ac:dyDescent="0.3">
      <c r="A345" s="64">
        <v>344</v>
      </c>
      <c r="B345" s="58" t="s">
        <v>2003</v>
      </c>
      <c r="C345" s="58" t="s">
        <v>2239</v>
      </c>
      <c r="D345" s="58" t="s">
        <v>2315</v>
      </c>
      <c r="E345" s="58" t="s">
        <v>2006</v>
      </c>
      <c r="F345" s="58" t="s">
        <v>2007</v>
      </c>
    </row>
    <row r="346" spans="1:6" x14ac:dyDescent="0.3">
      <c r="A346" s="63">
        <v>345</v>
      </c>
      <c r="B346" s="57" t="s">
        <v>2009</v>
      </c>
      <c r="C346" s="57" t="s">
        <v>2240</v>
      </c>
      <c r="D346" s="57" t="s">
        <v>225</v>
      </c>
      <c r="E346" s="57" t="s">
        <v>2011</v>
      </c>
      <c r="F346" s="57" t="s">
        <v>2012</v>
      </c>
    </row>
    <row r="347" spans="1:6" x14ac:dyDescent="0.3">
      <c r="A347" s="64">
        <v>346</v>
      </c>
      <c r="B347" s="58" t="s">
        <v>2014</v>
      </c>
      <c r="C347" s="58" t="s">
        <v>2241</v>
      </c>
      <c r="D347" s="58" t="s">
        <v>225</v>
      </c>
      <c r="E347" s="58" t="s">
        <v>2016</v>
      </c>
      <c r="F347" s="58" t="s">
        <v>2017</v>
      </c>
    </row>
    <row r="348" spans="1:6" x14ac:dyDescent="0.3">
      <c r="A348" s="63">
        <v>347</v>
      </c>
      <c r="B348" s="57" t="s">
        <v>2019</v>
      </c>
      <c r="C348" s="57" t="s">
        <v>2242</v>
      </c>
      <c r="D348" s="57" t="s">
        <v>225</v>
      </c>
      <c r="E348" s="57" t="s">
        <v>2021</v>
      </c>
      <c r="F348" s="57" t="s">
        <v>2022</v>
      </c>
    </row>
    <row r="349" spans="1:6" x14ac:dyDescent="0.3">
      <c r="A349" s="64">
        <v>348</v>
      </c>
      <c r="B349" s="58" t="s">
        <v>2024</v>
      </c>
      <c r="C349" s="58" t="s">
        <v>2243</v>
      </c>
      <c r="D349" s="58" t="s">
        <v>535</v>
      </c>
      <c r="E349" s="58" t="s">
        <v>2026</v>
      </c>
      <c r="F349" s="58" t="s">
        <v>2027</v>
      </c>
    </row>
    <row r="350" spans="1:6" x14ac:dyDescent="0.3">
      <c r="A350" s="63">
        <v>349</v>
      </c>
      <c r="B350" s="57" t="s">
        <v>2029</v>
      </c>
      <c r="C350" s="57" t="s">
        <v>2244</v>
      </c>
      <c r="D350" s="57" t="s">
        <v>535</v>
      </c>
      <c r="E350" s="57" t="s">
        <v>2031</v>
      </c>
      <c r="F350" s="57" t="s">
        <v>2032</v>
      </c>
    </row>
    <row r="351" spans="1:6" x14ac:dyDescent="0.3">
      <c r="A351" s="64">
        <v>350</v>
      </c>
      <c r="B351" s="61" t="s">
        <v>2034</v>
      </c>
      <c r="C351" s="61" t="s">
        <v>2245</v>
      </c>
      <c r="D351" s="61" t="s">
        <v>535</v>
      </c>
      <c r="E351" s="61" t="s">
        <v>2036</v>
      </c>
      <c r="F351" s="61" t="s">
        <v>2037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5759-BD6C-456A-B676-F51F7ED06749}">
  <dimension ref="A1:B344"/>
  <sheetViews>
    <sheetView workbookViewId="0">
      <selection activeCell="E2" sqref="E2"/>
    </sheetView>
  </sheetViews>
  <sheetFormatPr defaultRowHeight="14.4" x14ac:dyDescent="0.3"/>
  <sheetData>
    <row r="1" spans="1:2" x14ac:dyDescent="0.3">
      <c r="A1" s="59" t="s">
        <v>2098</v>
      </c>
      <c r="B1" s="59" t="s">
        <v>2099</v>
      </c>
    </row>
    <row r="2" spans="1:2" x14ac:dyDescent="0.3">
      <c r="A2">
        <v>172</v>
      </c>
      <c r="B2">
        <v>4.9015581285413177</v>
      </c>
    </row>
    <row r="3" spans="1:2" x14ac:dyDescent="0.3">
      <c r="A3">
        <v>127</v>
      </c>
      <c r="B3">
        <v>4.8789437415142487</v>
      </c>
    </row>
    <row r="4" spans="1:2" x14ac:dyDescent="0.3">
      <c r="A4">
        <v>166</v>
      </c>
      <c r="B4">
        <v>4.6244240285234284</v>
      </c>
    </row>
    <row r="5" spans="1:2" x14ac:dyDescent="0.3">
      <c r="A5">
        <v>287</v>
      </c>
      <c r="B5">
        <v>4.5485906317252889</v>
      </c>
    </row>
    <row r="6" spans="1:2" x14ac:dyDescent="0.3">
      <c r="A6">
        <v>67</v>
      </c>
      <c r="B6">
        <v>4.4835825974468841</v>
      </c>
    </row>
    <row r="7" spans="1:2" x14ac:dyDescent="0.3">
      <c r="A7">
        <v>63</v>
      </c>
      <c r="B7">
        <v>4.4196469059076628</v>
      </c>
    </row>
    <row r="8" spans="1:2" x14ac:dyDescent="0.3">
      <c r="A8">
        <v>290</v>
      </c>
      <c r="B8">
        <v>4.4149784897774431</v>
      </c>
    </row>
    <row r="9" spans="1:2" x14ac:dyDescent="0.3">
      <c r="A9">
        <v>285</v>
      </c>
      <c r="B9">
        <v>4.3476134269121829</v>
      </c>
    </row>
    <row r="10" spans="1:2" x14ac:dyDescent="0.3">
      <c r="A10">
        <v>1</v>
      </c>
      <c r="B10">
        <v>4.3143141653772368</v>
      </c>
    </row>
    <row r="11" spans="1:2" x14ac:dyDescent="0.3">
      <c r="A11">
        <v>47</v>
      </c>
      <c r="B11">
        <v>4.2802562974077478</v>
      </c>
    </row>
    <row r="12" spans="1:2" x14ac:dyDescent="0.3">
      <c r="A12">
        <v>17</v>
      </c>
      <c r="B12">
        <v>4.2799733613570181</v>
      </c>
    </row>
    <row r="13" spans="1:2" x14ac:dyDescent="0.3">
      <c r="A13">
        <v>62</v>
      </c>
      <c r="B13">
        <v>4.1428773744797134</v>
      </c>
    </row>
    <row r="14" spans="1:2" x14ac:dyDescent="0.3">
      <c r="A14">
        <v>289</v>
      </c>
      <c r="B14">
        <v>4.1160124958708773</v>
      </c>
    </row>
    <row r="15" spans="1:2" x14ac:dyDescent="0.3">
      <c r="A15">
        <v>190</v>
      </c>
      <c r="B15">
        <v>4.1065575041082818</v>
      </c>
    </row>
    <row r="16" spans="1:2" x14ac:dyDescent="0.3">
      <c r="A16">
        <v>79</v>
      </c>
      <c r="B16">
        <v>4.091190032924251</v>
      </c>
    </row>
    <row r="17" spans="1:2" x14ac:dyDescent="0.3">
      <c r="A17">
        <v>337</v>
      </c>
      <c r="B17">
        <v>4.0503750917675889</v>
      </c>
    </row>
    <row r="18" spans="1:2" x14ac:dyDescent="0.3">
      <c r="A18">
        <v>140</v>
      </c>
      <c r="B18">
        <v>4.0220707598304077</v>
      </c>
    </row>
    <row r="19" spans="1:2" x14ac:dyDescent="0.3">
      <c r="A19">
        <v>5</v>
      </c>
      <c r="B19">
        <v>3.9861754593894299</v>
      </c>
    </row>
    <row r="20" spans="1:2" x14ac:dyDescent="0.3">
      <c r="A20">
        <v>306</v>
      </c>
      <c r="B20">
        <v>3.9232880141790591</v>
      </c>
    </row>
    <row r="21" spans="1:2" x14ac:dyDescent="0.3">
      <c r="A21">
        <v>305</v>
      </c>
      <c r="B21">
        <v>3.9207110456834928</v>
      </c>
    </row>
    <row r="22" spans="1:2" x14ac:dyDescent="0.3">
      <c r="A22">
        <v>64</v>
      </c>
      <c r="B22">
        <v>3.7711197353914141</v>
      </c>
    </row>
    <row r="23" spans="1:2" x14ac:dyDescent="0.3">
      <c r="A23">
        <v>325</v>
      </c>
      <c r="B23">
        <v>3.7260424629632869</v>
      </c>
    </row>
    <row r="24" spans="1:2" x14ac:dyDescent="0.3">
      <c r="A24">
        <v>324</v>
      </c>
      <c r="B24">
        <v>3.7100956485373522</v>
      </c>
    </row>
    <row r="25" spans="1:2" x14ac:dyDescent="0.3">
      <c r="A25">
        <v>28</v>
      </c>
      <c r="B25">
        <v>3.590600950172695</v>
      </c>
    </row>
    <row r="26" spans="1:2" x14ac:dyDescent="0.3">
      <c r="A26">
        <v>323</v>
      </c>
      <c r="B26">
        <v>3.5893766505333811</v>
      </c>
    </row>
    <row r="27" spans="1:2" x14ac:dyDescent="0.3">
      <c r="A27">
        <v>314</v>
      </c>
      <c r="B27">
        <v>3.5609553411979191</v>
      </c>
    </row>
    <row r="28" spans="1:2" x14ac:dyDescent="0.3">
      <c r="A28">
        <v>260</v>
      </c>
      <c r="B28">
        <v>3.49299353627412</v>
      </c>
    </row>
    <row r="29" spans="1:2" x14ac:dyDescent="0.3">
      <c r="A29">
        <v>340</v>
      </c>
      <c r="B29">
        <v>3.485255916030022</v>
      </c>
    </row>
    <row r="30" spans="1:2" x14ac:dyDescent="0.3">
      <c r="A30">
        <v>125</v>
      </c>
      <c r="B30">
        <v>3.4568305837790119</v>
      </c>
    </row>
    <row r="31" spans="1:2" x14ac:dyDescent="0.3">
      <c r="A31">
        <v>18</v>
      </c>
      <c r="B31">
        <v>3.4471006661172101</v>
      </c>
    </row>
    <row r="32" spans="1:2" x14ac:dyDescent="0.3">
      <c r="A32">
        <v>321</v>
      </c>
      <c r="B32">
        <v>3.4448744826028461</v>
      </c>
    </row>
    <row r="33" spans="1:2" x14ac:dyDescent="0.3">
      <c r="A33">
        <v>6</v>
      </c>
      <c r="B33">
        <v>3.4398860212786708</v>
      </c>
    </row>
    <row r="34" spans="1:2" x14ac:dyDescent="0.3">
      <c r="A34">
        <v>299</v>
      </c>
      <c r="B34">
        <v>3.404927420225909</v>
      </c>
    </row>
    <row r="35" spans="1:2" x14ac:dyDescent="0.3">
      <c r="A35">
        <v>339</v>
      </c>
      <c r="B35">
        <v>3.3560542353116052</v>
      </c>
    </row>
    <row r="36" spans="1:2" x14ac:dyDescent="0.3">
      <c r="A36">
        <v>135</v>
      </c>
      <c r="B36">
        <v>3.3207141513735858</v>
      </c>
    </row>
    <row r="37" spans="1:2" x14ac:dyDescent="0.3">
      <c r="A37">
        <v>86</v>
      </c>
      <c r="B37">
        <v>3.2601064882144768</v>
      </c>
    </row>
    <row r="38" spans="1:2" x14ac:dyDescent="0.3">
      <c r="A38">
        <v>59</v>
      </c>
      <c r="B38">
        <v>3.2552507330681548</v>
      </c>
    </row>
    <row r="39" spans="1:2" x14ac:dyDescent="0.3">
      <c r="A39">
        <v>71</v>
      </c>
      <c r="B39">
        <v>3.2386663866850349</v>
      </c>
    </row>
    <row r="40" spans="1:2" x14ac:dyDescent="0.3">
      <c r="A40">
        <v>280</v>
      </c>
      <c r="B40">
        <v>3.2306253230298432</v>
      </c>
    </row>
    <row r="41" spans="1:2" x14ac:dyDescent="0.3">
      <c r="A41">
        <v>342</v>
      </c>
      <c r="B41">
        <v>3.207842597703094</v>
      </c>
    </row>
    <row r="42" spans="1:2" x14ac:dyDescent="0.3">
      <c r="A42">
        <v>50</v>
      </c>
      <c r="B42">
        <v>3.193813263799993</v>
      </c>
    </row>
    <row r="43" spans="1:2" x14ac:dyDescent="0.3">
      <c r="A43">
        <v>341</v>
      </c>
      <c r="B43">
        <v>3.1693308363999071</v>
      </c>
    </row>
    <row r="44" spans="1:2" x14ac:dyDescent="0.3">
      <c r="A44">
        <v>66</v>
      </c>
      <c r="B44">
        <v>3.162553668776809</v>
      </c>
    </row>
    <row r="45" spans="1:2" x14ac:dyDescent="0.3">
      <c r="A45">
        <v>247</v>
      </c>
      <c r="B45">
        <v>3.157343572835146</v>
      </c>
    </row>
    <row r="46" spans="1:2" x14ac:dyDescent="0.3">
      <c r="A46">
        <v>90</v>
      </c>
      <c r="B46">
        <v>3.1478396838429039</v>
      </c>
    </row>
    <row r="47" spans="1:2" x14ac:dyDescent="0.3">
      <c r="A47">
        <v>215</v>
      </c>
      <c r="B47">
        <v>3.1399993114489728</v>
      </c>
    </row>
    <row r="48" spans="1:2" x14ac:dyDescent="0.3">
      <c r="A48">
        <v>26</v>
      </c>
      <c r="B48">
        <v>3.1093660487502559</v>
      </c>
    </row>
    <row r="49" spans="1:2" x14ac:dyDescent="0.3">
      <c r="A49">
        <v>70</v>
      </c>
      <c r="B49">
        <v>3.0789545752305969</v>
      </c>
    </row>
    <row r="50" spans="1:2" x14ac:dyDescent="0.3">
      <c r="A50">
        <v>82</v>
      </c>
      <c r="B50">
        <v>3.0309758223823988</v>
      </c>
    </row>
    <row r="51" spans="1:2" x14ac:dyDescent="0.3">
      <c r="A51">
        <v>65</v>
      </c>
      <c r="B51">
        <v>3.02172937752121</v>
      </c>
    </row>
    <row r="52" spans="1:2" x14ac:dyDescent="0.3">
      <c r="A52">
        <v>88</v>
      </c>
      <c r="B52">
        <v>2.9297630120221152</v>
      </c>
    </row>
    <row r="53" spans="1:2" x14ac:dyDescent="0.3">
      <c r="A53">
        <v>211</v>
      </c>
      <c r="B53">
        <v>2.9056740613633889</v>
      </c>
    </row>
    <row r="54" spans="1:2" x14ac:dyDescent="0.3">
      <c r="A54">
        <v>131</v>
      </c>
      <c r="B54">
        <v>2.9027625664868499</v>
      </c>
    </row>
    <row r="55" spans="1:2" x14ac:dyDescent="0.3">
      <c r="A55">
        <v>286</v>
      </c>
      <c r="B55">
        <v>2.8953572951380129</v>
      </c>
    </row>
    <row r="56" spans="1:2" x14ac:dyDescent="0.3">
      <c r="A56">
        <v>119</v>
      </c>
      <c r="B56">
        <v>2.8763788176529501</v>
      </c>
    </row>
    <row r="57" spans="1:2" x14ac:dyDescent="0.3">
      <c r="A57">
        <v>331</v>
      </c>
      <c r="B57">
        <v>2.8759202719544801</v>
      </c>
    </row>
    <row r="58" spans="1:2" x14ac:dyDescent="0.3">
      <c r="A58">
        <v>159</v>
      </c>
      <c r="B58">
        <v>2.851420781618462</v>
      </c>
    </row>
    <row r="59" spans="1:2" x14ac:dyDescent="0.3">
      <c r="A59">
        <v>329</v>
      </c>
      <c r="B59">
        <v>2.7175274791944242</v>
      </c>
    </row>
    <row r="60" spans="1:2" x14ac:dyDescent="0.3">
      <c r="A60">
        <v>27</v>
      </c>
      <c r="B60">
        <v>2.6989447767267198</v>
      </c>
    </row>
    <row r="61" spans="1:2" x14ac:dyDescent="0.3">
      <c r="A61">
        <v>160</v>
      </c>
      <c r="B61">
        <v>2.696600616536887</v>
      </c>
    </row>
    <row r="62" spans="1:2" x14ac:dyDescent="0.3">
      <c r="A62">
        <v>117</v>
      </c>
      <c r="B62">
        <v>2.6461193583385092</v>
      </c>
    </row>
    <row r="63" spans="1:2" x14ac:dyDescent="0.3">
      <c r="A63">
        <v>12</v>
      </c>
      <c r="B63">
        <v>2.5957211607593509</v>
      </c>
    </row>
    <row r="64" spans="1:2" x14ac:dyDescent="0.3">
      <c r="A64">
        <v>149</v>
      </c>
      <c r="B64">
        <v>2.5672130670779549</v>
      </c>
    </row>
    <row r="65" spans="1:2" x14ac:dyDescent="0.3">
      <c r="A65">
        <v>212</v>
      </c>
      <c r="B65">
        <v>2.5489127275103689</v>
      </c>
    </row>
    <row r="66" spans="1:2" x14ac:dyDescent="0.3">
      <c r="A66">
        <v>220</v>
      </c>
      <c r="B66">
        <v>2.4983174053816128</v>
      </c>
    </row>
    <row r="67" spans="1:2" x14ac:dyDescent="0.3">
      <c r="A67">
        <v>151</v>
      </c>
      <c r="B67">
        <v>2.4755142929859661</v>
      </c>
    </row>
    <row r="68" spans="1:2" x14ac:dyDescent="0.3">
      <c r="A68">
        <v>23</v>
      </c>
      <c r="B68">
        <v>2.432513916304762</v>
      </c>
    </row>
    <row r="69" spans="1:2" x14ac:dyDescent="0.3">
      <c r="A69">
        <v>320</v>
      </c>
      <c r="B69">
        <v>2.4217541812084828</v>
      </c>
    </row>
    <row r="70" spans="1:2" x14ac:dyDescent="0.3">
      <c r="A70">
        <v>189</v>
      </c>
      <c r="B70">
        <v>2.3832587795291902</v>
      </c>
    </row>
    <row r="71" spans="1:2" x14ac:dyDescent="0.3">
      <c r="A71">
        <v>52</v>
      </c>
      <c r="B71">
        <v>2.3523282364549152</v>
      </c>
    </row>
    <row r="72" spans="1:2" x14ac:dyDescent="0.3">
      <c r="A72">
        <v>148</v>
      </c>
      <c r="B72">
        <v>2.3011203453629672</v>
      </c>
    </row>
    <row r="73" spans="1:2" x14ac:dyDescent="0.3">
      <c r="A73">
        <v>343</v>
      </c>
      <c r="B73">
        <v>2.1884274027663029</v>
      </c>
    </row>
    <row r="74" spans="1:2" x14ac:dyDescent="0.3">
      <c r="A74">
        <v>4</v>
      </c>
      <c r="B74">
        <v>2.0889901265200228</v>
      </c>
    </row>
    <row r="75" spans="1:2" x14ac:dyDescent="0.3">
      <c r="A75">
        <v>193</v>
      </c>
      <c r="B75">
        <v>2.0880503102487542</v>
      </c>
    </row>
    <row r="76" spans="1:2" x14ac:dyDescent="0.3">
      <c r="A76">
        <v>7</v>
      </c>
      <c r="B76">
        <v>2.0788254652782978</v>
      </c>
    </row>
    <row r="77" spans="1:2" x14ac:dyDescent="0.3">
      <c r="A77">
        <v>191</v>
      </c>
      <c r="B77">
        <v>2.0539955961232641</v>
      </c>
    </row>
    <row r="78" spans="1:2" x14ac:dyDescent="0.3">
      <c r="A78">
        <v>332</v>
      </c>
      <c r="B78">
        <v>2.0508026734646001</v>
      </c>
    </row>
    <row r="79" spans="1:2" x14ac:dyDescent="0.3">
      <c r="A79">
        <v>326</v>
      </c>
      <c r="B79">
        <v>2.0498176289000791</v>
      </c>
    </row>
    <row r="80" spans="1:2" x14ac:dyDescent="0.3">
      <c r="A80">
        <v>291</v>
      </c>
      <c r="B80">
        <v>2.0418892579255239</v>
      </c>
    </row>
    <row r="81" spans="1:2" x14ac:dyDescent="0.3">
      <c r="A81">
        <v>78</v>
      </c>
      <c r="B81">
        <v>2.0004549548018842</v>
      </c>
    </row>
    <row r="82" spans="1:2" x14ac:dyDescent="0.3">
      <c r="A82">
        <v>118</v>
      </c>
      <c r="B82">
        <v>1.969253702229234</v>
      </c>
    </row>
    <row r="83" spans="1:2" x14ac:dyDescent="0.3">
      <c r="A83">
        <v>136</v>
      </c>
      <c r="B83">
        <v>1.963369448438419</v>
      </c>
    </row>
    <row r="84" spans="1:2" x14ac:dyDescent="0.3">
      <c r="A84">
        <v>243</v>
      </c>
      <c r="B84">
        <v>1.8785582677474739</v>
      </c>
    </row>
    <row r="85" spans="1:2" x14ac:dyDescent="0.3">
      <c r="A85">
        <v>114</v>
      </c>
      <c r="B85">
        <v>1.8734909401806199</v>
      </c>
    </row>
    <row r="86" spans="1:2" x14ac:dyDescent="0.3">
      <c r="A86">
        <v>111</v>
      </c>
      <c r="B86">
        <v>1.8695220790437981</v>
      </c>
    </row>
    <row r="87" spans="1:2" x14ac:dyDescent="0.3">
      <c r="A87">
        <v>235</v>
      </c>
      <c r="B87">
        <v>1.8650967263535909</v>
      </c>
    </row>
    <row r="88" spans="1:2" x14ac:dyDescent="0.3">
      <c r="A88">
        <v>256</v>
      </c>
      <c r="B88">
        <v>1.8579391561775529</v>
      </c>
    </row>
    <row r="89" spans="1:2" x14ac:dyDescent="0.3">
      <c r="A89">
        <v>21</v>
      </c>
      <c r="B89">
        <v>1.7901918505939991</v>
      </c>
    </row>
    <row r="90" spans="1:2" x14ac:dyDescent="0.3">
      <c r="A90">
        <v>198</v>
      </c>
      <c r="B90">
        <v>1.779222495886629</v>
      </c>
    </row>
    <row r="91" spans="1:2" x14ac:dyDescent="0.3">
      <c r="A91">
        <v>133</v>
      </c>
      <c r="B91">
        <v>1.7594802887019729</v>
      </c>
    </row>
    <row r="92" spans="1:2" x14ac:dyDescent="0.3">
      <c r="A92">
        <v>185</v>
      </c>
      <c r="B92">
        <v>1.7518238885135049</v>
      </c>
    </row>
    <row r="93" spans="1:2" x14ac:dyDescent="0.3">
      <c r="A93">
        <v>157</v>
      </c>
      <c r="B93">
        <v>1.7155557168542011</v>
      </c>
    </row>
    <row r="94" spans="1:2" x14ac:dyDescent="0.3">
      <c r="A94">
        <v>39</v>
      </c>
      <c r="B94">
        <v>1.6922349833196411</v>
      </c>
    </row>
    <row r="95" spans="1:2" x14ac:dyDescent="0.3">
      <c r="A95">
        <v>53</v>
      </c>
      <c r="B95">
        <v>1.6281912954773119</v>
      </c>
    </row>
    <row r="96" spans="1:2" x14ac:dyDescent="0.3">
      <c r="A96">
        <v>105</v>
      </c>
      <c r="B96">
        <v>1.627600502935221</v>
      </c>
    </row>
    <row r="97" spans="1:2" x14ac:dyDescent="0.3">
      <c r="A97">
        <v>231</v>
      </c>
      <c r="B97">
        <v>1.6242973113979109</v>
      </c>
    </row>
    <row r="98" spans="1:2" x14ac:dyDescent="0.3">
      <c r="A98">
        <v>311</v>
      </c>
      <c r="B98">
        <v>1.6183624882433141</v>
      </c>
    </row>
    <row r="99" spans="1:2" x14ac:dyDescent="0.3">
      <c r="A99">
        <v>84</v>
      </c>
      <c r="B99">
        <v>1.6004926568235269</v>
      </c>
    </row>
    <row r="100" spans="1:2" x14ac:dyDescent="0.3">
      <c r="A100">
        <v>336</v>
      </c>
      <c r="B100">
        <v>1.596518529035768</v>
      </c>
    </row>
    <row r="101" spans="1:2" x14ac:dyDescent="0.3">
      <c r="A101">
        <v>20</v>
      </c>
      <c r="B101">
        <v>1.589285208342899</v>
      </c>
    </row>
    <row r="102" spans="1:2" x14ac:dyDescent="0.3">
      <c r="A102">
        <v>282</v>
      </c>
      <c r="B102">
        <v>1.58062249881488</v>
      </c>
    </row>
    <row r="103" spans="1:2" x14ac:dyDescent="0.3">
      <c r="A103">
        <v>161</v>
      </c>
      <c r="B103">
        <v>1.5599084236670051</v>
      </c>
    </row>
    <row r="104" spans="1:2" x14ac:dyDescent="0.3">
      <c r="A104">
        <v>55</v>
      </c>
      <c r="B104">
        <v>1.531537420698841</v>
      </c>
    </row>
    <row r="105" spans="1:2" x14ac:dyDescent="0.3">
      <c r="A105">
        <v>92</v>
      </c>
      <c r="B105">
        <v>1.5305841102949289</v>
      </c>
    </row>
    <row r="106" spans="1:2" x14ac:dyDescent="0.3">
      <c r="A106">
        <v>241</v>
      </c>
      <c r="B106">
        <v>1.510545397122405</v>
      </c>
    </row>
    <row r="107" spans="1:2" x14ac:dyDescent="0.3">
      <c r="A107">
        <v>126</v>
      </c>
      <c r="B107">
        <v>1.5098359906239529</v>
      </c>
    </row>
    <row r="108" spans="1:2" x14ac:dyDescent="0.3">
      <c r="A108">
        <v>195</v>
      </c>
      <c r="B108">
        <v>1.485200677292053</v>
      </c>
    </row>
    <row r="109" spans="1:2" x14ac:dyDescent="0.3">
      <c r="A109">
        <v>274</v>
      </c>
      <c r="B109">
        <v>1.4814418340777851</v>
      </c>
    </row>
    <row r="110" spans="1:2" x14ac:dyDescent="0.3">
      <c r="A110">
        <v>29</v>
      </c>
      <c r="B110">
        <v>1.446952430849844</v>
      </c>
    </row>
    <row r="111" spans="1:2" x14ac:dyDescent="0.3">
      <c r="A111">
        <v>38</v>
      </c>
      <c r="B111">
        <v>1.439119845894054</v>
      </c>
    </row>
    <row r="112" spans="1:2" x14ac:dyDescent="0.3">
      <c r="A112">
        <v>2</v>
      </c>
      <c r="B112">
        <v>1.4321204706504409</v>
      </c>
    </row>
    <row r="113" spans="1:2" x14ac:dyDescent="0.3">
      <c r="A113">
        <v>232</v>
      </c>
      <c r="B113">
        <v>1.418522100557748</v>
      </c>
    </row>
    <row r="114" spans="1:2" x14ac:dyDescent="0.3">
      <c r="A114">
        <v>44</v>
      </c>
      <c r="B114">
        <v>1.404817062438273</v>
      </c>
    </row>
    <row r="115" spans="1:2" x14ac:dyDescent="0.3">
      <c r="A115">
        <v>204</v>
      </c>
      <c r="B115">
        <v>1.398189706760808</v>
      </c>
    </row>
    <row r="116" spans="1:2" x14ac:dyDescent="0.3">
      <c r="A116">
        <v>304</v>
      </c>
      <c r="B116">
        <v>1.3736951084733611</v>
      </c>
    </row>
    <row r="117" spans="1:2" x14ac:dyDescent="0.3">
      <c r="A117">
        <v>46</v>
      </c>
      <c r="B117">
        <v>1.358279524314187</v>
      </c>
    </row>
    <row r="118" spans="1:2" x14ac:dyDescent="0.3">
      <c r="A118">
        <v>106</v>
      </c>
      <c r="B118">
        <v>1.289205190361149</v>
      </c>
    </row>
    <row r="119" spans="1:2" x14ac:dyDescent="0.3">
      <c r="A119">
        <v>35</v>
      </c>
      <c r="B119">
        <v>1.2792848114254749</v>
      </c>
    </row>
    <row r="120" spans="1:2" x14ac:dyDescent="0.3">
      <c r="A120">
        <v>122</v>
      </c>
      <c r="B120">
        <v>1.268325675846081</v>
      </c>
    </row>
    <row r="121" spans="1:2" x14ac:dyDescent="0.3">
      <c r="A121">
        <v>81</v>
      </c>
      <c r="B121">
        <v>1.259912965679896</v>
      </c>
    </row>
    <row r="122" spans="1:2" x14ac:dyDescent="0.3">
      <c r="A122">
        <v>108</v>
      </c>
      <c r="B122">
        <v>1.2184835094861299</v>
      </c>
    </row>
    <row r="123" spans="1:2" x14ac:dyDescent="0.3">
      <c r="A123">
        <v>330</v>
      </c>
      <c r="B123">
        <v>1.207324205252517</v>
      </c>
    </row>
    <row r="124" spans="1:2" x14ac:dyDescent="0.3">
      <c r="A124">
        <v>203</v>
      </c>
      <c r="B124">
        <v>1.195838947318717</v>
      </c>
    </row>
    <row r="125" spans="1:2" x14ac:dyDescent="0.3">
      <c r="A125">
        <v>253</v>
      </c>
      <c r="B125">
        <v>1.174865823884754</v>
      </c>
    </row>
    <row r="126" spans="1:2" x14ac:dyDescent="0.3">
      <c r="A126">
        <v>244</v>
      </c>
      <c r="B126">
        <v>1.1523029097990349</v>
      </c>
    </row>
    <row r="127" spans="1:2" x14ac:dyDescent="0.3">
      <c r="A127">
        <v>288</v>
      </c>
      <c r="B127">
        <v>1.099767666244724</v>
      </c>
    </row>
    <row r="128" spans="1:2" x14ac:dyDescent="0.3">
      <c r="A128">
        <v>245</v>
      </c>
      <c r="B128">
        <v>1.099736891669157</v>
      </c>
    </row>
    <row r="129" spans="1:2" x14ac:dyDescent="0.3">
      <c r="A129">
        <v>313</v>
      </c>
      <c r="B129">
        <v>1.09936436829085</v>
      </c>
    </row>
    <row r="130" spans="1:2" x14ac:dyDescent="0.3">
      <c r="A130">
        <v>120</v>
      </c>
      <c r="B130">
        <v>1.08289986501827</v>
      </c>
    </row>
    <row r="131" spans="1:2" x14ac:dyDescent="0.3">
      <c r="A131">
        <v>154</v>
      </c>
      <c r="B131">
        <v>1.0792534369564479</v>
      </c>
    </row>
    <row r="132" spans="1:2" x14ac:dyDescent="0.3">
      <c r="A132">
        <v>217</v>
      </c>
      <c r="B132">
        <v>1.0457858468841821</v>
      </c>
    </row>
    <row r="133" spans="1:2" x14ac:dyDescent="0.3">
      <c r="A133">
        <v>328</v>
      </c>
      <c r="B133">
        <v>0.98603529745242346</v>
      </c>
    </row>
    <row r="134" spans="1:2" x14ac:dyDescent="0.3">
      <c r="A134">
        <v>158</v>
      </c>
      <c r="B134">
        <v>0.97028817566357373</v>
      </c>
    </row>
    <row r="135" spans="1:2" x14ac:dyDescent="0.3">
      <c r="A135">
        <v>101</v>
      </c>
      <c r="B135">
        <v>0.95339664692239379</v>
      </c>
    </row>
    <row r="136" spans="1:2" x14ac:dyDescent="0.3">
      <c r="A136">
        <v>54</v>
      </c>
      <c r="B136">
        <v>0.94296935628380796</v>
      </c>
    </row>
    <row r="137" spans="1:2" x14ac:dyDescent="0.3">
      <c r="A137">
        <v>60</v>
      </c>
      <c r="B137">
        <v>0.8826050801228198</v>
      </c>
    </row>
    <row r="138" spans="1:2" x14ac:dyDescent="0.3">
      <c r="A138">
        <v>252</v>
      </c>
      <c r="B138">
        <v>0.88196534377465075</v>
      </c>
    </row>
    <row r="139" spans="1:2" x14ac:dyDescent="0.3">
      <c r="A139">
        <v>80</v>
      </c>
      <c r="B139">
        <v>0.83585875522579578</v>
      </c>
    </row>
    <row r="140" spans="1:2" x14ac:dyDescent="0.3">
      <c r="A140">
        <v>22</v>
      </c>
      <c r="B140">
        <v>0.80246861021030469</v>
      </c>
    </row>
    <row r="141" spans="1:2" x14ac:dyDescent="0.3">
      <c r="A141">
        <v>116</v>
      </c>
      <c r="B141">
        <v>0.80162343370123135</v>
      </c>
    </row>
    <row r="142" spans="1:2" x14ac:dyDescent="0.3">
      <c r="A142">
        <v>310</v>
      </c>
      <c r="B142">
        <v>0.79481624156122566</v>
      </c>
    </row>
    <row r="143" spans="1:2" x14ac:dyDescent="0.3">
      <c r="A143">
        <v>14</v>
      </c>
      <c r="B143">
        <v>0.77080705834848806</v>
      </c>
    </row>
    <row r="144" spans="1:2" x14ac:dyDescent="0.3">
      <c r="A144">
        <v>262</v>
      </c>
      <c r="B144">
        <v>0.74875051272043269</v>
      </c>
    </row>
    <row r="145" spans="1:2" x14ac:dyDescent="0.3">
      <c r="A145">
        <v>251</v>
      </c>
      <c r="B145">
        <v>0.74825250351612538</v>
      </c>
    </row>
    <row r="146" spans="1:2" x14ac:dyDescent="0.3">
      <c r="A146">
        <v>34</v>
      </c>
      <c r="B146">
        <v>0.68938759145574346</v>
      </c>
    </row>
    <row r="147" spans="1:2" x14ac:dyDescent="0.3">
      <c r="A147">
        <v>69</v>
      </c>
      <c r="B147">
        <v>0.67135037704692468</v>
      </c>
    </row>
    <row r="148" spans="1:2" x14ac:dyDescent="0.3">
      <c r="A148">
        <v>283</v>
      </c>
      <c r="B148">
        <v>0.64017213922907801</v>
      </c>
    </row>
    <row r="149" spans="1:2" x14ac:dyDescent="0.3">
      <c r="A149">
        <v>242</v>
      </c>
      <c r="B149">
        <v>0.61418605897549228</v>
      </c>
    </row>
    <row r="150" spans="1:2" x14ac:dyDescent="0.3">
      <c r="A150">
        <v>237</v>
      </c>
      <c r="B150">
        <v>0.6129971532624986</v>
      </c>
    </row>
    <row r="151" spans="1:2" x14ac:dyDescent="0.3">
      <c r="A151">
        <v>113</v>
      </c>
      <c r="B151">
        <v>0.61048242035892974</v>
      </c>
    </row>
    <row r="152" spans="1:2" x14ac:dyDescent="0.3">
      <c r="A152">
        <v>115</v>
      </c>
      <c r="B152">
        <v>0.59826381233670023</v>
      </c>
    </row>
    <row r="153" spans="1:2" x14ac:dyDescent="0.3">
      <c r="A153">
        <v>11</v>
      </c>
      <c r="B153">
        <v>0.59743589301112709</v>
      </c>
    </row>
    <row r="154" spans="1:2" x14ac:dyDescent="0.3">
      <c r="A154">
        <v>254</v>
      </c>
      <c r="B154">
        <v>0.58102789965652879</v>
      </c>
    </row>
    <row r="155" spans="1:2" x14ac:dyDescent="0.3">
      <c r="A155">
        <v>236</v>
      </c>
      <c r="B155">
        <v>0.52241594579380357</v>
      </c>
    </row>
    <row r="156" spans="1:2" x14ac:dyDescent="0.3">
      <c r="A156">
        <v>307</v>
      </c>
      <c r="B156">
        <v>0.48536736834718358</v>
      </c>
    </row>
    <row r="157" spans="1:2" x14ac:dyDescent="0.3">
      <c r="A157">
        <v>25</v>
      </c>
      <c r="B157">
        <v>0.41169330841400831</v>
      </c>
    </row>
    <row r="158" spans="1:2" x14ac:dyDescent="0.3">
      <c r="A158">
        <v>278</v>
      </c>
      <c r="B158">
        <v>0.3717316095925588</v>
      </c>
    </row>
    <row r="159" spans="1:2" x14ac:dyDescent="0.3">
      <c r="A159">
        <v>281</v>
      </c>
      <c r="B159">
        <v>0.30175071305072082</v>
      </c>
    </row>
    <row r="160" spans="1:2" x14ac:dyDescent="0.3">
      <c r="A160">
        <v>224</v>
      </c>
      <c r="B160">
        <v>0.2382651076055308</v>
      </c>
    </row>
    <row r="161" spans="1:2" x14ac:dyDescent="0.3">
      <c r="A161">
        <v>156</v>
      </c>
      <c r="B161">
        <v>0.21215432529007419</v>
      </c>
    </row>
    <row r="162" spans="1:2" x14ac:dyDescent="0.3">
      <c r="A162">
        <v>233</v>
      </c>
      <c r="B162">
        <v>0.20090758994336849</v>
      </c>
    </row>
    <row r="163" spans="1:2" x14ac:dyDescent="0.3">
      <c r="A163">
        <v>338</v>
      </c>
      <c r="B163">
        <v>0.13212069381514899</v>
      </c>
    </row>
    <row r="164" spans="1:2" x14ac:dyDescent="0.3">
      <c r="A164">
        <v>258</v>
      </c>
      <c r="B164">
        <v>0.1308180630304587</v>
      </c>
    </row>
    <row r="165" spans="1:2" x14ac:dyDescent="0.3">
      <c r="A165">
        <v>169</v>
      </c>
      <c r="B165">
        <v>0.1161781881040853</v>
      </c>
    </row>
    <row r="166" spans="1:2" x14ac:dyDescent="0.3">
      <c r="A166">
        <v>24</v>
      </c>
      <c r="B166">
        <v>9.7110162213221551E-2</v>
      </c>
    </row>
    <row r="167" spans="1:2" x14ac:dyDescent="0.3">
      <c r="A167">
        <v>300</v>
      </c>
      <c r="B167">
        <v>7.0263763999782403E-2</v>
      </c>
    </row>
    <row r="168" spans="1:2" x14ac:dyDescent="0.3">
      <c r="A168">
        <v>240</v>
      </c>
      <c r="B168">
        <v>5.3479364287178262E-2</v>
      </c>
    </row>
    <row r="169" spans="1:2" x14ac:dyDescent="0.3">
      <c r="A169">
        <v>173</v>
      </c>
      <c r="B169">
        <v>4.1993831992197209E-2</v>
      </c>
    </row>
    <row r="170" spans="1:2" x14ac:dyDescent="0.3">
      <c r="A170">
        <v>58</v>
      </c>
      <c r="B170">
        <v>1.229835417844671E-2</v>
      </c>
    </row>
    <row r="171" spans="1:2" x14ac:dyDescent="0.3">
      <c r="A171">
        <v>15</v>
      </c>
      <c r="B171">
        <v>-1.8356202100863469E-2</v>
      </c>
    </row>
    <row r="172" spans="1:2" x14ac:dyDescent="0.3">
      <c r="A172">
        <v>150</v>
      </c>
      <c r="B172">
        <v>-2.0065296613770659E-2</v>
      </c>
    </row>
    <row r="173" spans="1:2" x14ac:dyDescent="0.3">
      <c r="A173">
        <v>277</v>
      </c>
      <c r="B173">
        <v>-0.1033874866662776</v>
      </c>
    </row>
    <row r="174" spans="1:2" x14ac:dyDescent="0.3">
      <c r="A174">
        <v>128</v>
      </c>
      <c r="B174">
        <v>-0.1222627550344188</v>
      </c>
    </row>
    <row r="175" spans="1:2" x14ac:dyDescent="0.3">
      <c r="A175">
        <v>334</v>
      </c>
      <c r="B175">
        <v>-0.12312017965961609</v>
      </c>
    </row>
    <row r="176" spans="1:2" x14ac:dyDescent="0.3">
      <c r="A176">
        <v>144</v>
      </c>
      <c r="B176">
        <v>-0.13460274349093121</v>
      </c>
    </row>
    <row r="177" spans="1:2" x14ac:dyDescent="0.3">
      <c r="A177">
        <v>209</v>
      </c>
      <c r="B177">
        <v>-0.1505490609439864</v>
      </c>
    </row>
    <row r="178" spans="1:2" x14ac:dyDescent="0.3">
      <c r="A178">
        <v>234</v>
      </c>
      <c r="B178">
        <v>-0.18252076768476391</v>
      </c>
    </row>
    <row r="179" spans="1:2" x14ac:dyDescent="0.3">
      <c r="A179">
        <v>221</v>
      </c>
      <c r="B179">
        <v>-0.18554625145219261</v>
      </c>
    </row>
    <row r="180" spans="1:2" x14ac:dyDescent="0.3">
      <c r="A180">
        <v>308</v>
      </c>
      <c r="B180">
        <v>-0.1912692471459623</v>
      </c>
    </row>
    <row r="181" spans="1:2" x14ac:dyDescent="0.3">
      <c r="A181">
        <v>97</v>
      </c>
      <c r="B181">
        <v>-0.19924298027383361</v>
      </c>
    </row>
    <row r="182" spans="1:2" x14ac:dyDescent="0.3">
      <c r="A182">
        <v>98</v>
      </c>
      <c r="B182">
        <v>-0.21298384789170299</v>
      </c>
    </row>
    <row r="183" spans="1:2" x14ac:dyDescent="0.3">
      <c r="A183">
        <v>124</v>
      </c>
      <c r="B183">
        <v>-0.2130373787580308</v>
      </c>
    </row>
    <row r="184" spans="1:2" x14ac:dyDescent="0.3">
      <c r="A184">
        <v>297</v>
      </c>
      <c r="B184">
        <v>-0.22501134064598899</v>
      </c>
    </row>
    <row r="185" spans="1:2" x14ac:dyDescent="0.3">
      <c r="A185">
        <v>152</v>
      </c>
      <c r="B185">
        <v>-0.2426809685707535</v>
      </c>
    </row>
    <row r="186" spans="1:2" x14ac:dyDescent="0.3">
      <c r="A186">
        <v>295</v>
      </c>
      <c r="B186">
        <v>-0.2665190988187478</v>
      </c>
    </row>
    <row r="187" spans="1:2" x14ac:dyDescent="0.3">
      <c r="A187">
        <v>317</v>
      </c>
      <c r="B187">
        <v>-0.28632835054265809</v>
      </c>
    </row>
    <row r="188" spans="1:2" x14ac:dyDescent="0.3">
      <c r="A188">
        <v>121</v>
      </c>
      <c r="B188">
        <v>-0.28767140742812841</v>
      </c>
    </row>
    <row r="189" spans="1:2" x14ac:dyDescent="0.3">
      <c r="A189">
        <v>227</v>
      </c>
      <c r="B189">
        <v>-0.29045234084086352</v>
      </c>
    </row>
    <row r="190" spans="1:2" x14ac:dyDescent="0.3">
      <c r="A190">
        <v>56</v>
      </c>
      <c r="B190">
        <v>-0.2962186408436131</v>
      </c>
    </row>
    <row r="191" spans="1:2" x14ac:dyDescent="0.3">
      <c r="A191">
        <v>298</v>
      </c>
      <c r="B191">
        <v>-0.30419224955751473</v>
      </c>
    </row>
    <row r="192" spans="1:2" x14ac:dyDescent="0.3">
      <c r="A192">
        <v>77</v>
      </c>
      <c r="B192">
        <v>-0.30735731555107793</v>
      </c>
    </row>
    <row r="193" spans="1:2" x14ac:dyDescent="0.3">
      <c r="A193">
        <v>269</v>
      </c>
      <c r="B193">
        <v>-0.30807620060859048</v>
      </c>
    </row>
    <row r="194" spans="1:2" x14ac:dyDescent="0.3">
      <c r="A194">
        <v>214</v>
      </c>
      <c r="B194">
        <v>-0.33032625425330148</v>
      </c>
    </row>
    <row r="195" spans="1:2" x14ac:dyDescent="0.3">
      <c r="A195">
        <v>89</v>
      </c>
      <c r="B195">
        <v>-0.34187938938911022</v>
      </c>
    </row>
    <row r="196" spans="1:2" x14ac:dyDescent="0.3">
      <c r="A196">
        <v>143</v>
      </c>
      <c r="B196">
        <v>-0.34392311936357189</v>
      </c>
    </row>
    <row r="197" spans="1:2" x14ac:dyDescent="0.3">
      <c r="A197">
        <v>168</v>
      </c>
      <c r="B197">
        <v>-0.36148013369808363</v>
      </c>
    </row>
    <row r="198" spans="1:2" x14ac:dyDescent="0.3">
      <c r="A198">
        <v>176</v>
      </c>
      <c r="B198">
        <v>-0.36828247386640722</v>
      </c>
    </row>
    <row r="199" spans="1:2" x14ac:dyDescent="0.3">
      <c r="A199">
        <v>279</v>
      </c>
      <c r="B199">
        <v>-0.36897083812773601</v>
      </c>
    </row>
    <row r="200" spans="1:2" x14ac:dyDescent="0.3">
      <c r="A200">
        <v>104</v>
      </c>
      <c r="B200">
        <v>-0.38120344537098771</v>
      </c>
    </row>
    <row r="201" spans="1:2" x14ac:dyDescent="0.3">
      <c r="A201">
        <v>246</v>
      </c>
      <c r="B201">
        <v>-0.39128812290601672</v>
      </c>
    </row>
    <row r="202" spans="1:2" x14ac:dyDescent="0.3">
      <c r="A202">
        <v>248</v>
      </c>
      <c r="B202">
        <v>-0.39756129224971581</v>
      </c>
    </row>
    <row r="203" spans="1:2" x14ac:dyDescent="0.3">
      <c r="A203">
        <v>57</v>
      </c>
      <c r="B203">
        <v>-0.39946028515935361</v>
      </c>
    </row>
    <row r="204" spans="1:2" x14ac:dyDescent="0.3">
      <c r="A204">
        <v>61</v>
      </c>
      <c r="B204">
        <v>-0.4013259034855855</v>
      </c>
    </row>
    <row r="205" spans="1:2" x14ac:dyDescent="0.3">
      <c r="A205">
        <v>94</v>
      </c>
      <c r="B205">
        <v>-0.42180205096146961</v>
      </c>
    </row>
    <row r="206" spans="1:2" x14ac:dyDescent="0.3">
      <c r="A206">
        <v>318</v>
      </c>
      <c r="B206">
        <v>-0.42296984069824461</v>
      </c>
    </row>
    <row r="207" spans="1:2" x14ac:dyDescent="0.3">
      <c r="A207">
        <v>265</v>
      </c>
      <c r="B207">
        <v>-0.44684486036436671</v>
      </c>
    </row>
    <row r="208" spans="1:2" x14ac:dyDescent="0.3">
      <c r="A208">
        <v>137</v>
      </c>
      <c r="B208">
        <v>-0.44770362204168479</v>
      </c>
    </row>
    <row r="209" spans="1:2" x14ac:dyDescent="0.3">
      <c r="A209">
        <v>175</v>
      </c>
      <c r="B209">
        <v>-0.47021621473730751</v>
      </c>
    </row>
    <row r="210" spans="1:2" x14ac:dyDescent="0.3">
      <c r="A210">
        <v>259</v>
      </c>
      <c r="B210">
        <v>-0.49484529186104897</v>
      </c>
    </row>
    <row r="211" spans="1:2" x14ac:dyDescent="0.3">
      <c r="A211">
        <v>284</v>
      </c>
      <c r="B211">
        <v>-0.49803880354528712</v>
      </c>
    </row>
    <row r="212" spans="1:2" x14ac:dyDescent="0.3">
      <c r="A212">
        <v>206</v>
      </c>
      <c r="B212">
        <v>-0.4981699692328615</v>
      </c>
    </row>
    <row r="213" spans="1:2" x14ac:dyDescent="0.3">
      <c r="A213">
        <v>230</v>
      </c>
      <c r="B213">
        <v>-0.49896310815003297</v>
      </c>
    </row>
    <row r="214" spans="1:2" x14ac:dyDescent="0.3">
      <c r="A214">
        <v>264</v>
      </c>
      <c r="B214">
        <v>-0.51685555773346137</v>
      </c>
    </row>
    <row r="215" spans="1:2" x14ac:dyDescent="0.3">
      <c r="A215">
        <v>312</v>
      </c>
      <c r="B215">
        <v>-0.55109713532722493</v>
      </c>
    </row>
    <row r="216" spans="1:2" x14ac:dyDescent="0.3">
      <c r="A216">
        <v>223</v>
      </c>
      <c r="B216">
        <v>-0.56743150762053518</v>
      </c>
    </row>
    <row r="217" spans="1:2" x14ac:dyDescent="0.3">
      <c r="A217">
        <v>87</v>
      </c>
      <c r="B217">
        <v>-0.58308012567994327</v>
      </c>
    </row>
    <row r="218" spans="1:2" x14ac:dyDescent="0.3">
      <c r="A218">
        <v>132</v>
      </c>
      <c r="B218">
        <v>-0.59295578969335305</v>
      </c>
    </row>
    <row r="219" spans="1:2" x14ac:dyDescent="0.3">
      <c r="A219">
        <v>238</v>
      </c>
      <c r="B219">
        <v>-0.60090729940416132</v>
      </c>
    </row>
    <row r="220" spans="1:2" x14ac:dyDescent="0.3">
      <c r="A220">
        <v>228</v>
      </c>
      <c r="B220">
        <v>-0.60620461634532885</v>
      </c>
    </row>
    <row r="221" spans="1:2" x14ac:dyDescent="0.3">
      <c r="A221">
        <v>9</v>
      </c>
      <c r="B221">
        <v>-0.61921774033138965</v>
      </c>
    </row>
    <row r="222" spans="1:2" x14ac:dyDescent="0.3">
      <c r="A222">
        <v>180</v>
      </c>
      <c r="B222">
        <v>-0.65864979972411886</v>
      </c>
    </row>
    <row r="223" spans="1:2" x14ac:dyDescent="0.3">
      <c r="A223">
        <v>48</v>
      </c>
      <c r="B223">
        <v>-0.66544059439248349</v>
      </c>
    </row>
    <row r="224" spans="1:2" x14ac:dyDescent="0.3">
      <c r="A224">
        <v>182</v>
      </c>
      <c r="B224">
        <v>-0.69780713304281106</v>
      </c>
    </row>
    <row r="225" spans="1:2" x14ac:dyDescent="0.3">
      <c r="A225">
        <v>45</v>
      </c>
      <c r="B225">
        <v>-0.69949391318664444</v>
      </c>
    </row>
    <row r="226" spans="1:2" x14ac:dyDescent="0.3">
      <c r="A226">
        <v>13</v>
      </c>
      <c r="B226">
        <v>-0.70068847448555882</v>
      </c>
    </row>
    <row r="227" spans="1:2" x14ac:dyDescent="0.3">
      <c r="A227">
        <v>267</v>
      </c>
      <c r="B227">
        <v>-0.70118515532448189</v>
      </c>
    </row>
    <row r="228" spans="1:2" x14ac:dyDescent="0.3">
      <c r="A228">
        <v>31</v>
      </c>
      <c r="B228">
        <v>-0.70389770918734795</v>
      </c>
    </row>
    <row r="229" spans="1:2" x14ac:dyDescent="0.3">
      <c r="A229">
        <v>239</v>
      </c>
      <c r="B229">
        <v>-0.70657109728044776</v>
      </c>
    </row>
    <row r="230" spans="1:2" x14ac:dyDescent="0.3">
      <c r="A230">
        <v>33</v>
      </c>
      <c r="B230">
        <v>-0.72712870753027037</v>
      </c>
    </row>
    <row r="231" spans="1:2" x14ac:dyDescent="0.3">
      <c r="A231">
        <v>250</v>
      </c>
      <c r="B231">
        <v>-0.74285331030160018</v>
      </c>
    </row>
    <row r="232" spans="1:2" x14ac:dyDescent="0.3">
      <c r="A232">
        <v>208</v>
      </c>
      <c r="B232">
        <v>-0.75355068629052058</v>
      </c>
    </row>
    <row r="233" spans="1:2" x14ac:dyDescent="0.3">
      <c r="A233">
        <v>103</v>
      </c>
      <c r="B233">
        <v>-0.78015030782581263</v>
      </c>
    </row>
    <row r="234" spans="1:2" x14ac:dyDescent="0.3">
      <c r="A234">
        <v>296</v>
      </c>
      <c r="B234">
        <v>-0.78729559124121495</v>
      </c>
    </row>
    <row r="235" spans="1:2" x14ac:dyDescent="0.3">
      <c r="A235">
        <v>164</v>
      </c>
      <c r="B235">
        <v>-0.79172252302551538</v>
      </c>
    </row>
    <row r="236" spans="1:2" x14ac:dyDescent="0.3">
      <c r="A236">
        <v>41</v>
      </c>
      <c r="B236">
        <v>-0.79631722894306367</v>
      </c>
    </row>
    <row r="237" spans="1:2" x14ac:dyDescent="0.3">
      <c r="A237">
        <v>130</v>
      </c>
      <c r="B237">
        <v>-0.79894160140142867</v>
      </c>
    </row>
    <row r="238" spans="1:2" x14ac:dyDescent="0.3">
      <c r="A238">
        <v>302</v>
      </c>
      <c r="B238">
        <v>-0.81752195929165816</v>
      </c>
    </row>
    <row r="239" spans="1:2" x14ac:dyDescent="0.3">
      <c r="A239">
        <v>184</v>
      </c>
      <c r="B239">
        <v>-0.82677741042394493</v>
      </c>
    </row>
    <row r="240" spans="1:2" x14ac:dyDescent="0.3">
      <c r="A240">
        <v>100</v>
      </c>
      <c r="B240">
        <v>-0.83399720199622218</v>
      </c>
    </row>
    <row r="241" spans="1:2" x14ac:dyDescent="0.3">
      <c r="A241">
        <v>129</v>
      </c>
      <c r="B241">
        <v>-0.84197131412518644</v>
      </c>
    </row>
    <row r="242" spans="1:2" x14ac:dyDescent="0.3">
      <c r="A242">
        <v>301</v>
      </c>
      <c r="B242">
        <v>-0.84886261067072399</v>
      </c>
    </row>
    <row r="243" spans="1:2" x14ac:dyDescent="0.3">
      <c r="A243">
        <v>294</v>
      </c>
      <c r="B243">
        <v>-0.86931531545719332</v>
      </c>
    </row>
    <row r="244" spans="1:2" x14ac:dyDescent="0.3">
      <c r="A244">
        <v>216</v>
      </c>
      <c r="B244">
        <v>-0.87231245762170251</v>
      </c>
    </row>
    <row r="245" spans="1:2" x14ac:dyDescent="0.3">
      <c r="A245">
        <v>74</v>
      </c>
      <c r="B245">
        <v>-0.87809997362425607</v>
      </c>
    </row>
    <row r="246" spans="1:2" x14ac:dyDescent="0.3">
      <c r="A246">
        <v>222</v>
      </c>
      <c r="B246">
        <v>-0.89004467245665353</v>
      </c>
    </row>
    <row r="247" spans="1:2" x14ac:dyDescent="0.3">
      <c r="A247">
        <v>16</v>
      </c>
      <c r="B247">
        <v>-0.90121385586855518</v>
      </c>
    </row>
    <row r="248" spans="1:2" x14ac:dyDescent="0.3">
      <c r="A248">
        <v>109</v>
      </c>
      <c r="B248">
        <v>-0.91315700873949857</v>
      </c>
    </row>
    <row r="249" spans="1:2" x14ac:dyDescent="0.3">
      <c r="A249">
        <v>85</v>
      </c>
      <c r="B249">
        <v>-0.92176686228881388</v>
      </c>
    </row>
    <row r="250" spans="1:2" x14ac:dyDescent="0.3">
      <c r="A250">
        <v>95</v>
      </c>
      <c r="B250">
        <v>-0.98148136293630484</v>
      </c>
    </row>
    <row r="251" spans="1:2" x14ac:dyDescent="0.3">
      <c r="A251">
        <v>183</v>
      </c>
      <c r="B251">
        <v>-0.9892407779650414</v>
      </c>
    </row>
    <row r="252" spans="1:2" x14ac:dyDescent="0.3">
      <c r="A252">
        <v>226</v>
      </c>
      <c r="B252">
        <v>-1.0047598066866821</v>
      </c>
    </row>
    <row r="253" spans="1:2" x14ac:dyDescent="0.3">
      <c r="A253">
        <v>194</v>
      </c>
      <c r="B253">
        <v>-1.022586820434161</v>
      </c>
    </row>
    <row r="254" spans="1:2" x14ac:dyDescent="0.3">
      <c r="A254">
        <v>249</v>
      </c>
      <c r="B254">
        <v>-1.052634189109088</v>
      </c>
    </row>
    <row r="255" spans="1:2" x14ac:dyDescent="0.3">
      <c r="A255">
        <v>72</v>
      </c>
      <c r="B255">
        <v>-1.053611693428526</v>
      </c>
    </row>
    <row r="256" spans="1:2" x14ac:dyDescent="0.3">
      <c r="A256">
        <v>327</v>
      </c>
      <c r="B256">
        <v>-1.057925328506935</v>
      </c>
    </row>
    <row r="257" spans="1:2" x14ac:dyDescent="0.3">
      <c r="A257">
        <v>179</v>
      </c>
      <c r="B257">
        <v>-1.0817843711229089</v>
      </c>
    </row>
    <row r="258" spans="1:2" x14ac:dyDescent="0.3">
      <c r="A258">
        <v>163</v>
      </c>
      <c r="B258">
        <v>-1.0927379889040461</v>
      </c>
    </row>
    <row r="259" spans="1:2" x14ac:dyDescent="0.3">
      <c r="A259">
        <v>42</v>
      </c>
      <c r="B259">
        <v>-1.1294575769726829</v>
      </c>
    </row>
    <row r="260" spans="1:2" x14ac:dyDescent="0.3">
      <c r="A260">
        <v>43</v>
      </c>
      <c r="B260">
        <v>-1.149254937968446</v>
      </c>
    </row>
    <row r="261" spans="1:2" x14ac:dyDescent="0.3">
      <c r="A261">
        <v>3</v>
      </c>
      <c r="B261">
        <v>-1.1622632074098229</v>
      </c>
    </row>
    <row r="262" spans="1:2" x14ac:dyDescent="0.3">
      <c r="A262">
        <v>210</v>
      </c>
      <c r="B262">
        <v>-1.182435063891675</v>
      </c>
    </row>
    <row r="263" spans="1:2" x14ac:dyDescent="0.3">
      <c r="A263">
        <v>213</v>
      </c>
      <c r="B263">
        <v>-1.18835973864167</v>
      </c>
    </row>
    <row r="264" spans="1:2" x14ac:dyDescent="0.3">
      <c r="A264">
        <v>177</v>
      </c>
      <c r="B264">
        <v>-1.203861093377016</v>
      </c>
    </row>
    <row r="265" spans="1:2" x14ac:dyDescent="0.3">
      <c r="A265">
        <v>276</v>
      </c>
      <c r="B265">
        <v>-1.2276469481346319</v>
      </c>
    </row>
    <row r="266" spans="1:2" x14ac:dyDescent="0.3">
      <c r="A266">
        <v>153</v>
      </c>
      <c r="B266">
        <v>-1.3005121411704941</v>
      </c>
    </row>
    <row r="267" spans="1:2" x14ac:dyDescent="0.3">
      <c r="A267">
        <v>333</v>
      </c>
      <c r="B267">
        <v>-1.31599059642727</v>
      </c>
    </row>
    <row r="268" spans="1:2" x14ac:dyDescent="0.3">
      <c r="A268">
        <v>261</v>
      </c>
      <c r="B268">
        <v>-1.327797448906586</v>
      </c>
    </row>
    <row r="269" spans="1:2" x14ac:dyDescent="0.3">
      <c r="A269">
        <v>167</v>
      </c>
      <c r="B269">
        <v>-1.3337297011278719</v>
      </c>
    </row>
    <row r="270" spans="1:2" x14ac:dyDescent="0.3">
      <c r="A270">
        <v>188</v>
      </c>
      <c r="B270">
        <v>-1.3544282284170761</v>
      </c>
    </row>
    <row r="271" spans="1:2" x14ac:dyDescent="0.3">
      <c r="A271">
        <v>145</v>
      </c>
      <c r="B271">
        <v>-1.3879106936043419</v>
      </c>
    </row>
    <row r="272" spans="1:2" x14ac:dyDescent="0.3">
      <c r="A272">
        <v>73</v>
      </c>
      <c r="B272">
        <v>-1.394229885868326</v>
      </c>
    </row>
    <row r="273" spans="1:2" x14ac:dyDescent="0.3">
      <c r="A273">
        <v>171</v>
      </c>
      <c r="B273">
        <v>-1.395683907098586</v>
      </c>
    </row>
    <row r="274" spans="1:2" x14ac:dyDescent="0.3">
      <c r="A274">
        <v>218</v>
      </c>
      <c r="B274">
        <v>-1.4083490353855721</v>
      </c>
    </row>
    <row r="275" spans="1:2" x14ac:dyDescent="0.3">
      <c r="A275">
        <v>162</v>
      </c>
      <c r="B275">
        <v>-1.409229538229047</v>
      </c>
    </row>
    <row r="276" spans="1:2" x14ac:dyDescent="0.3">
      <c r="A276">
        <v>199</v>
      </c>
      <c r="B276">
        <v>-1.430659072021558</v>
      </c>
    </row>
    <row r="277" spans="1:2" x14ac:dyDescent="0.3">
      <c r="A277">
        <v>102</v>
      </c>
      <c r="B277">
        <v>-1.4981321187832259</v>
      </c>
    </row>
    <row r="278" spans="1:2" x14ac:dyDescent="0.3">
      <c r="A278">
        <v>322</v>
      </c>
      <c r="B278">
        <v>-1.505898648687783</v>
      </c>
    </row>
    <row r="279" spans="1:2" x14ac:dyDescent="0.3">
      <c r="A279">
        <v>76</v>
      </c>
      <c r="B279">
        <v>-1.5137091933155411</v>
      </c>
    </row>
    <row r="280" spans="1:2" x14ac:dyDescent="0.3">
      <c r="A280">
        <v>49</v>
      </c>
      <c r="B280">
        <v>-1.52141190728902</v>
      </c>
    </row>
    <row r="281" spans="1:2" x14ac:dyDescent="0.3">
      <c r="A281">
        <v>139</v>
      </c>
      <c r="B281">
        <v>-1.524968080575644</v>
      </c>
    </row>
    <row r="282" spans="1:2" x14ac:dyDescent="0.3">
      <c r="A282">
        <v>272</v>
      </c>
      <c r="B282">
        <v>-1.60708783106461</v>
      </c>
    </row>
    <row r="283" spans="1:2" x14ac:dyDescent="0.3">
      <c r="A283">
        <v>8</v>
      </c>
      <c r="B283">
        <v>-1.6147681051725451</v>
      </c>
    </row>
    <row r="284" spans="1:2" x14ac:dyDescent="0.3">
      <c r="A284">
        <v>270</v>
      </c>
      <c r="B284">
        <v>-1.6222592174202899</v>
      </c>
    </row>
    <row r="285" spans="1:2" x14ac:dyDescent="0.3">
      <c r="A285">
        <v>174</v>
      </c>
      <c r="B285">
        <v>-1.6597023960289621</v>
      </c>
    </row>
    <row r="286" spans="1:2" x14ac:dyDescent="0.3">
      <c r="A286">
        <v>19</v>
      </c>
      <c r="B286">
        <v>-1.6683529039382889</v>
      </c>
    </row>
    <row r="287" spans="1:2" x14ac:dyDescent="0.3">
      <c r="A287">
        <v>225</v>
      </c>
      <c r="B287">
        <v>-1.698959566835319</v>
      </c>
    </row>
    <row r="288" spans="1:2" x14ac:dyDescent="0.3">
      <c r="A288">
        <v>96</v>
      </c>
      <c r="B288">
        <v>-1.7541715825368971</v>
      </c>
    </row>
    <row r="289" spans="1:2" x14ac:dyDescent="0.3">
      <c r="A289">
        <v>134</v>
      </c>
      <c r="B289">
        <v>-1.7541900260938981</v>
      </c>
    </row>
    <row r="290" spans="1:2" x14ac:dyDescent="0.3">
      <c r="A290">
        <v>205</v>
      </c>
      <c r="B290">
        <v>-1.764490098548257</v>
      </c>
    </row>
    <row r="291" spans="1:2" x14ac:dyDescent="0.3">
      <c r="A291">
        <v>197</v>
      </c>
      <c r="B291">
        <v>-1.8113938888814169</v>
      </c>
    </row>
    <row r="292" spans="1:2" x14ac:dyDescent="0.3">
      <c r="A292">
        <v>165</v>
      </c>
      <c r="B292">
        <v>-1.8186250874447829</v>
      </c>
    </row>
    <row r="293" spans="1:2" x14ac:dyDescent="0.3">
      <c r="A293">
        <v>292</v>
      </c>
      <c r="B293">
        <v>-1.819594283459949</v>
      </c>
    </row>
    <row r="294" spans="1:2" x14ac:dyDescent="0.3">
      <c r="A294">
        <v>201</v>
      </c>
      <c r="B294">
        <v>-1.823920599998599</v>
      </c>
    </row>
    <row r="295" spans="1:2" x14ac:dyDescent="0.3">
      <c r="A295">
        <v>138</v>
      </c>
      <c r="B295">
        <v>-1.825923854804276</v>
      </c>
    </row>
    <row r="296" spans="1:2" x14ac:dyDescent="0.3">
      <c r="A296">
        <v>263</v>
      </c>
      <c r="B296">
        <v>-1.859385967845457</v>
      </c>
    </row>
    <row r="297" spans="1:2" x14ac:dyDescent="0.3">
      <c r="A297">
        <v>141</v>
      </c>
      <c r="B297">
        <v>-1.859647526415414</v>
      </c>
    </row>
    <row r="298" spans="1:2" x14ac:dyDescent="0.3">
      <c r="A298">
        <v>202</v>
      </c>
      <c r="B298">
        <v>-1.8653054312562269</v>
      </c>
    </row>
    <row r="299" spans="1:2" x14ac:dyDescent="0.3">
      <c r="A299">
        <v>147</v>
      </c>
      <c r="B299">
        <v>-1.873352332765581</v>
      </c>
    </row>
    <row r="300" spans="1:2" x14ac:dyDescent="0.3">
      <c r="A300">
        <v>170</v>
      </c>
      <c r="B300">
        <v>-1.92317216134127</v>
      </c>
    </row>
    <row r="301" spans="1:2" x14ac:dyDescent="0.3">
      <c r="A301">
        <v>30</v>
      </c>
      <c r="B301">
        <v>-1.9482801764057349</v>
      </c>
    </row>
    <row r="302" spans="1:2" x14ac:dyDescent="0.3">
      <c r="A302">
        <v>229</v>
      </c>
      <c r="B302">
        <v>-1.9489728388310721</v>
      </c>
    </row>
    <row r="303" spans="1:2" x14ac:dyDescent="0.3">
      <c r="A303">
        <v>75</v>
      </c>
      <c r="B303">
        <v>-1.991850854807683</v>
      </c>
    </row>
    <row r="304" spans="1:2" x14ac:dyDescent="0.3">
      <c r="A304">
        <v>309</v>
      </c>
      <c r="B304">
        <v>-1.9959861625834729</v>
      </c>
    </row>
    <row r="305" spans="1:2" x14ac:dyDescent="0.3">
      <c r="A305">
        <v>83</v>
      </c>
      <c r="B305">
        <v>-2.016991631245777</v>
      </c>
    </row>
    <row r="306" spans="1:2" x14ac:dyDescent="0.3">
      <c r="A306">
        <v>142</v>
      </c>
      <c r="B306">
        <v>-2.0753502700543121</v>
      </c>
    </row>
    <row r="307" spans="1:2" x14ac:dyDescent="0.3">
      <c r="A307">
        <v>316</v>
      </c>
      <c r="B307">
        <v>-2.0837015691005738</v>
      </c>
    </row>
    <row r="308" spans="1:2" x14ac:dyDescent="0.3">
      <c r="A308">
        <v>146</v>
      </c>
      <c r="B308">
        <v>-2.085063846451364</v>
      </c>
    </row>
    <row r="309" spans="1:2" x14ac:dyDescent="0.3">
      <c r="A309">
        <v>123</v>
      </c>
      <c r="B309">
        <v>-2.094265676321776</v>
      </c>
    </row>
    <row r="310" spans="1:2" x14ac:dyDescent="0.3">
      <c r="A310">
        <v>187</v>
      </c>
      <c r="B310">
        <v>-2.1197832076457712</v>
      </c>
    </row>
    <row r="311" spans="1:2" x14ac:dyDescent="0.3">
      <c r="A311">
        <v>200</v>
      </c>
      <c r="B311">
        <v>-2.214066854900433</v>
      </c>
    </row>
    <row r="312" spans="1:2" x14ac:dyDescent="0.3">
      <c r="A312">
        <v>275</v>
      </c>
      <c r="B312">
        <v>-2.2272566036458969</v>
      </c>
    </row>
    <row r="313" spans="1:2" x14ac:dyDescent="0.3">
      <c r="A313">
        <v>271</v>
      </c>
      <c r="B313">
        <v>-2.230259422304536</v>
      </c>
    </row>
    <row r="314" spans="1:2" x14ac:dyDescent="0.3">
      <c r="A314">
        <v>181</v>
      </c>
      <c r="B314">
        <v>-2.255225957992272</v>
      </c>
    </row>
    <row r="315" spans="1:2" x14ac:dyDescent="0.3">
      <c r="A315">
        <v>10</v>
      </c>
      <c r="B315">
        <v>-2.293580940825275</v>
      </c>
    </row>
    <row r="316" spans="1:2" x14ac:dyDescent="0.3">
      <c r="A316">
        <v>293</v>
      </c>
      <c r="B316">
        <v>-2.3082189745365111</v>
      </c>
    </row>
    <row r="317" spans="1:2" x14ac:dyDescent="0.3">
      <c r="A317">
        <v>32</v>
      </c>
      <c r="B317">
        <v>-2.3158924893532702</v>
      </c>
    </row>
    <row r="318" spans="1:2" x14ac:dyDescent="0.3">
      <c r="A318">
        <v>93</v>
      </c>
      <c r="B318">
        <v>-2.4082773255940069</v>
      </c>
    </row>
    <row r="319" spans="1:2" x14ac:dyDescent="0.3">
      <c r="A319">
        <v>51</v>
      </c>
      <c r="B319">
        <v>-2.514998857918409</v>
      </c>
    </row>
    <row r="320" spans="1:2" x14ac:dyDescent="0.3">
      <c r="A320">
        <v>178</v>
      </c>
      <c r="B320">
        <v>-2.589060052275451</v>
      </c>
    </row>
    <row r="321" spans="1:2" x14ac:dyDescent="0.3">
      <c r="A321">
        <v>268</v>
      </c>
      <c r="B321">
        <v>-2.5895443774305669</v>
      </c>
    </row>
    <row r="322" spans="1:2" x14ac:dyDescent="0.3">
      <c r="A322">
        <v>273</v>
      </c>
      <c r="B322">
        <v>-2.61988470067325</v>
      </c>
    </row>
    <row r="323" spans="1:2" x14ac:dyDescent="0.3">
      <c r="A323">
        <v>155</v>
      </c>
      <c r="B323">
        <v>-2.696026873615466</v>
      </c>
    </row>
    <row r="324" spans="1:2" x14ac:dyDescent="0.3">
      <c r="A324">
        <v>266</v>
      </c>
      <c r="B324">
        <v>-2.7154859113347909</v>
      </c>
    </row>
    <row r="325" spans="1:2" x14ac:dyDescent="0.3">
      <c r="A325">
        <v>196</v>
      </c>
      <c r="B325">
        <v>-2.7728738947666192</v>
      </c>
    </row>
    <row r="326" spans="1:2" x14ac:dyDescent="0.3">
      <c r="A326">
        <v>303</v>
      </c>
      <c r="B326">
        <v>-2.819236631465305</v>
      </c>
    </row>
    <row r="327" spans="1:2" x14ac:dyDescent="0.3">
      <c r="A327">
        <v>219</v>
      </c>
      <c r="B327">
        <v>-2.8354064501262739</v>
      </c>
    </row>
    <row r="328" spans="1:2" x14ac:dyDescent="0.3">
      <c r="A328">
        <v>255</v>
      </c>
      <c r="B328">
        <v>-2.9179710701633899</v>
      </c>
    </row>
    <row r="329" spans="1:2" x14ac:dyDescent="0.3">
      <c r="A329">
        <v>68</v>
      </c>
      <c r="B329">
        <v>-2.9196323265071591</v>
      </c>
    </row>
    <row r="330" spans="1:2" x14ac:dyDescent="0.3">
      <c r="A330">
        <v>99</v>
      </c>
      <c r="B330">
        <v>-2.9338268316622051</v>
      </c>
    </row>
    <row r="331" spans="1:2" x14ac:dyDescent="0.3">
      <c r="A331">
        <v>192</v>
      </c>
      <c r="B331">
        <v>-2.9654772902711799</v>
      </c>
    </row>
    <row r="332" spans="1:2" x14ac:dyDescent="0.3">
      <c r="A332">
        <v>315</v>
      </c>
      <c r="B332">
        <v>-3.1307312559680911</v>
      </c>
    </row>
    <row r="333" spans="1:2" x14ac:dyDescent="0.3">
      <c r="A333">
        <v>37</v>
      </c>
      <c r="B333">
        <v>-3.2273296079390699</v>
      </c>
    </row>
    <row r="334" spans="1:2" x14ac:dyDescent="0.3">
      <c r="A334">
        <v>91</v>
      </c>
      <c r="B334">
        <v>-3.430876203340437</v>
      </c>
    </row>
    <row r="335" spans="1:2" x14ac:dyDescent="0.3">
      <c r="A335">
        <v>36</v>
      </c>
      <c r="B335">
        <v>-3.529424807495297</v>
      </c>
    </row>
    <row r="336" spans="1:2" x14ac:dyDescent="0.3">
      <c r="A336">
        <v>107</v>
      </c>
      <c r="B336">
        <v>-3.573117771660494</v>
      </c>
    </row>
    <row r="337" spans="1:2" x14ac:dyDescent="0.3">
      <c r="A337">
        <v>207</v>
      </c>
      <c r="B337">
        <v>-4.8416372853823049</v>
      </c>
    </row>
    <row r="338" spans="1:2" x14ac:dyDescent="0.3">
      <c r="A338">
        <v>186</v>
      </c>
      <c r="B338">
        <v>-4.8631710584986214</v>
      </c>
    </row>
    <row r="339" spans="1:2" x14ac:dyDescent="0.3">
      <c r="A339">
        <v>335</v>
      </c>
      <c r="B339">
        <v>-4.9431506906618168</v>
      </c>
    </row>
    <row r="340" spans="1:2" x14ac:dyDescent="0.3">
      <c r="A340">
        <v>319</v>
      </c>
      <c r="B340">
        <v>-5.1082158233154464</v>
      </c>
    </row>
    <row r="341" spans="1:2" x14ac:dyDescent="0.3">
      <c r="A341">
        <v>110</v>
      </c>
      <c r="B341">
        <v>-5.3006304952284751</v>
      </c>
    </row>
    <row r="342" spans="1:2" x14ac:dyDescent="0.3">
      <c r="A342">
        <v>112</v>
      </c>
      <c r="B342">
        <v>-5.3033735572618799</v>
      </c>
    </row>
    <row r="343" spans="1:2" x14ac:dyDescent="0.3">
      <c r="A343">
        <v>40</v>
      </c>
      <c r="B343">
        <v>-5.4214549483969181</v>
      </c>
    </row>
    <row r="344" spans="1:2" x14ac:dyDescent="0.3">
      <c r="A344">
        <v>257</v>
      </c>
      <c r="B344">
        <v>-5.5509355539827814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C62-AF5C-4AC2-8318-C40C358E5838}">
  <dimension ref="A1:X353"/>
  <sheetViews>
    <sheetView tabSelected="1" workbookViewId="0">
      <selection activeCell="C13" sqref="C13"/>
    </sheetView>
  </sheetViews>
  <sheetFormatPr defaultColWidth="9.109375" defaultRowHeight="14.4" x14ac:dyDescent="0.3"/>
  <cols>
    <col min="1" max="1" width="21.109375" style="65" bestFit="1" customWidth="1"/>
    <col min="2" max="2" width="6" style="71" bestFit="1" customWidth="1"/>
    <col min="3" max="3" width="86.33203125" style="65" bestFit="1" customWidth="1"/>
    <col min="4" max="4" width="29.109375" style="67" bestFit="1" customWidth="1"/>
    <col min="5" max="5" width="13.77734375" style="67" bestFit="1" customWidth="1"/>
    <col min="6" max="6" width="12.77734375" style="67" bestFit="1" customWidth="1"/>
    <col min="7" max="7" width="11.44140625" style="67" bestFit="1" customWidth="1"/>
    <col min="8" max="8" width="18.88671875" style="67" bestFit="1" customWidth="1"/>
    <col min="9" max="9" width="43" style="65" bestFit="1" customWidth="1"/>
    <col min="10" max="10" width="24.88671875" style="65" bestFit="1" customWidth="1"/>
    <col min="11" max="11" width="13.88671875" style="65" bestFit="1" customWidth="1"/>
    <col min="12" max="12" width="37.109375" style="65" bestFit="1" customWidth="1"/>
    <col min="14" max="14" width="9.109375" style="65"/>
    <col min="15" max="20" width="9.109375" style="65" hidden="1" customWidth="1"/>
    <col min="21" max="21" width="9.109375" style="65"/>
    <col min="22" max="23" width="9.88671875" style="65" bestFit="1" customWidth="1"/>
    <col min="24" max="16384" width="9.109375" style="65"/>
  </cols>
  <sheetData>
    <row r="1" spans="1:24" s="66" customFormat="1" ht="24" x14ac:dyDescent="0.25">
      <c r="A1" s="73" t="s">
        <v>2102</v>
      </c>
      <c r="B1" s="72" t="s">
        <v>2100</v>
      </c>
      <c r="C1" s="68" t="s">
        <v>4</v>
      </c>
      <c r="D1" s="69" t="s">
        <v>2107</v>
      </c>
      <c r="E1" s="69" t="s">
        <v>2103</v>
      </c>
      <c r="F1" s="69" t="s">
        <v>2104</v>
      </c>
      <c r="G1" s="69" t="s">
        <v>2105</v>
      </c>
      <c r="H1" s="69" t="s">
        <v>2106</v>
      </c>
      <c r="I1" s="69" t="s">
        <v>6</v>
      </c>
      <c r="J1" s="69" t="s">
        <v>8</v>
      </c>
      <c r="K1" s="69" t="s">
        <v>10</v>
      </c>
      <c r="L1" s="70" t="s">
        <v>12</v>
      </c>
      <c r="M1" s="70" t="s">
        <v>2341</v>
      </c>
    </row>
    <row r="2" spans="1:24" x14ac:dyDescent="0.3">
      <c r="A2" s="67">
        <v>1</v>
      </c>
      <c r="B2" s="71">
        <v>172</v>
      </c>
      <c r="C2" s="65" t="str">
        <f>INDEX(Empresas[],Clasificacion!B2,2)</f>
        <v>SMARTSTORES S.A.</v>
      </c>
      <c r="D2" s="67">
        <v>4.9015581285413177</v>
      </c>
      <c r="E2" s="67">
        <v>1.688119091125081</v>
      </c>
      <c r="F2" s="67">
        <v>1.627342771947448</v>
      </c>
      <c r="G2" s="67">
        <v>1.5860962654687889</v>
      </c>
      <c r="H2" s="67">
        <f>+IF(Table7[[#This Row],[Potencial de Innovación]]&gt;D345,1,0)</f>
        <v>1</v>
      </c>
      <c r="I2" s="65" t="str">
        <f>INDEX(Empresas[],B2,3)</f>
        <v>Johanna Molina</v>
      </c>
      <c r="J2" s="65" t="str">
        <f>INDEX(Empresas[],B2,4)</f>
        <v>Contadora</v>
      </c>
      <c r="K2" s="65" t="str">
        <f>INDEX(Empresas[],B2,5)</f>
        <v>0995393632</v>
      </c>
      <c r="L2" s="65" t="str">
        <f>INDEX(Empresas[],B2,6)</f>
        <v>johanna.molina@smartstores.com.ec</v>
      </c>
      <c r="M2" t="str">
        <f>+VLOOKUP(Table7[[#This Row],[Potencial de Innovación]],$S$2:$T$5,2,TRUE)</f>
        <v>Alto</v>
      </c>
      <c r="O2" s="65">
        <v>0</v>
      </c>
      <c r="P2" s="65">
        <f>+QUARTILE(Table7[Potencial de Innovación],0)</f>
        <v>-5.5509355539827814</v>
      </c>
      <c r="Q2" s="65">
        <v>1</v>
      </c>
      <c r="S2" s="65">
        <v>-5.5509355539827814</v>
      </c>
      <c r="T2" s="65" t="s">
        <v>2110</v>
      </c>
      <c r="V2" s="65" t="s">
        <v>2108</v>
      </c>
      <c r="W2" s="65">
        <v>86</v>
      </c>
    </row>
    <row r="3" spans="1:24" x14ac:dyDescent="0.3">
      <c r="A3" s="67">
        <v>2</v>
      </c>
      <c r="B3" s="71">
        <v>127</v>
      </c>
      <c r="C3" s="65" t="str">
        <f>INDEX(Empresas[],Clasificacion!B3,2)</f>
        <v>MONUMENTAL COMUNICACIONES MONUCOM CIA. LTDA.</v>
      </c>
      <c r="D3" s="67">
        <v>4.8789437415142487</v>
      </c>
      <c r="E3" s="67">
        <v>1.660801923714893</v>
      </c>
      <c r="F3" s="67">
        <v>1.626925172572075</v>
      </c>
      <c r="G3" s="67">
        <v>1.5912166452272809</v>
      </c>
      <c r="H3" s="67">
        <f>+IF(Table7[[#This Row],[Potencial de Innovación]]&gt;D346,1,0)</f>
        <v>1</v>
      </c>
      <c r="I3" s="65" t="str">
        <f>INDEX(Empresas[],B3,3)</f>
        <v>David Morales</v>
      </c>
      <c r="J3" s="65" t="str">
        <f>INDEX(Empresas[],B3,4)</f>
        <v>Director Tecnico</v>
      </c>
      <c r="K3" s="65" t="str">
        <f>INDEX(Empresas[],B3,5)</f>
        <v>0996721551</v>
      </c>
      <c r="L3" s="65" t="str">
        <f>INDEX(Empresas[],B3,6)</f>
        <v>davidmorales.megatv@gmail.com</v>
      </c>
      <c r="M3" t="str">
        <f>+VLOOKUP(Table7[[#This Row],[Potencial de Innovación]],$S$2:$T$5,2,TRUE)</f>
        <v>Alto</v>
      </c>
      <c r="O3" s="65">
        <v>25</v>
      </c>
      <c r="P3" s="65">
        <f>+QUARTILE(Table7[Potencial de Innovación],1)</f>
        <v>-1.1110977829383644</v>
      </c>
      <c r="Q3" s="65">
        <v>2</v>
      </c>
      <c r="S3" s="65">
        <v>-1.1110977829383644</v>
      </c>
      <c r="T3" s="65" t="s">
        <v>2110</v>
      </c>
      <c r="V3" s="65" t="s">
        <v>2109</v>
      </c>
      <c r="W3" s="65">
        <v>86</v>
      </c>
    </row>
    <row r="4" spans="1:24" x14ac:dyDescent="0.3">
      <c r="A4" s="67">
        <v>3</v>
      </c>
      <c r="B4" s="71">
        <v>166</v>
      </c>
      <c r="C4" s="65" t="str">
        <f>INDEX(Empresas[],Clasificacion!B4,2)</f>
        <v>DISTRIBUIDORA DE PLASTICOS CM</v>
      </c>
      <c r="D4" s="67">
        <v>4.6244240285234284</v>
      </c>
      <c r="E4" s="67">
        <v>1.4229240536393439</v>
      </c>
      <c r="F4" s="67">
        <v>1.6156914366861419</v>
      </c>
      <c r="G4" s="67">
        <v>1.5858085381979421</v>
      </c>
      <c r="H4" s="67">
        <f>+IF(Table7[[#This Row],[Potencial de Innovación]]&gt;D347,1,0)</f>
        <v>1</v>
      </c>
      <c r="I4" s="65" t="str">
        <f>INDEX(Empresas[],B4,3)</f>
        <v>Miguel Calderón</v>
      </c>
      <c r="J4" s="65" t="str">
        <f>INDEX(Empresas[],B4,4)</f>
        <v>Administrador</v>
      </c>
      <c r="K4" s="65" t="str">
        <f>INDEX(Empresas[],B4,5)</f>
        <v>0984013289</v>
      </c>
      <c r="L4" s="65" t="str">
        <f>INDEX(Empresas[],B4,6)</f>
        <v>distribuidoradeplasticoscm@gmail.com</v>
      </c>
      <c r="M4" t="str">
        <f>+VLOOKUP(Table7[[#This Row],[Potencial de Innovación]],$S$2:$T$5,2,TRUE)</f>
        <v>Alto</v>
      </c>
      <c r="O4" s="65">
        <v>50</v>
      </c>
      <c r="P4" s="65">
        <f>+QUARTILE(Table7[Potencial de Innovación],2)</f>
        <v>-0.1033874866662776</v>
      </c>
      <c r="Q4" s="65">
        <v>3</v>
      </c>
      <c r="S4" s="65">
        <v>-0.1033874866662776</v>
      </c>
      <c r="T4" s="65" t="s">
        <v>2109</v>
      </c>
      <c r="V4" s="65" t="s">
        <v>2110</v>
      </c>
      <c r="W4" s="65">
        <v>171</v>
      </c>
    </row>
    <row r="5" spans="1:24" x14ac:dyDescent="0.3">
      <c r="A5" s="67">
        <v>4</v>
      </c>
      <c r="B5" s="71">
        <v>287</v>
      </c>
      <c r="C5" s="65" t="str">
        <f>INDEX(Empresas[],Clasificacion!B5,2)</f>
        <v>GLADIATOR FITNESS CENTER GLADIGYM CIA.LTDA.</v>
      </c>
      <c r="D5" s="67">
        <v>4.5485906317252889</v>
      </c>
      <c r="E5" s="67">
        <v>1.321584448886487</v>
      </c>
      <c r="F5" s="67">
        <v>1.6310399571987479</v>
      </c>
      <c r="G5" s="67">
        <v>1.595966225640054</v>
      </c>
      <c r="H5" s="67">
        <f>+IF(Table7[[#This Row],[Potencial de Innovación]]&gt;D348,1,0)</f>
        <v>1</v>
      </c>
      <c r="I5" s="65" t="str">
        <f>INDEX(Empresas[],B5,3)</f>
        <v>Víctor Castillo</v>
      </c>
      <c r="J5" s="65" t="str">
        <f>INDEX(Empresas[],B5,4)</f>
        <v>Gerente</v>
      </c>
      <c r="K5" s="65" t="str">
        <f>INDEX(Empresas[],B5,5)</f>
        <v>0969221934</v>
      </c>
      <c r="L5" s="65" t="str">
        <f>INDEX(Empresas[],B5,6)</f>
        <v>victoraguilar834@gmail.com</v>
      </c>
      <c r="M5" t="str">
        <f>+VLOOKUP(Table7[[#This Row],[Potencial de Innovación]],$S$2:$T$5,2,TRUE)</f>
        <v>Alto</v>
      </c>
      <c r="O5" s="65">
        <v>75</v>
      </c>
      <c r="P5" s="65">
        <f>+QUARTILE(Table7[Potencial de Innovación],3)</f>
        <v>1.8615179412655718</v>
      </c>
      <c r="Q5" s="65">
        <v>4</v>
      </c>
      <c r="S5" s="65">
        <v>1.8615179412655718</v>
      </c>
      <c r="T5" s="65" t="s">
        <v>2108</v>
      </c>
      <c r="V5" s="65" t="s">
        <v>2101</v>
      </c>
      <c r="W5" s="75">
        <f>+SUM(W2:W4)</f>
        <v>343</v>
      </c>
    </row>
    <row r="6" spans="1:24" x14ac:dyDescent="0.3">
      <c r="A6" s="67">
        <v>5</v>
      </c>
      <c r="B6" s="71">
        <v>67</v>
      </c>
      <c r="C6" s="65" t="str">
        <f>INDEX(Empresas[],Clasificacion!B6,2)</f>
        <v>KYRIOS TECHNOLOGIES</v>
      </c>
      <c r="D6" s="67">
        <v>4.4835825974468841</v>
      </c>
      <c r="E6" s="67">
        <v>1.2596840932303119</v>
      </c>
      <c r="F6" s="67">
        <v>1.6240253202909041</v>
      </c>
      <c r="G6" s="67">
        <v>1.5998731839256679</v>
      </c>
      <c r="H6" s="67">
        <f>+IF(Table7[[#This Row],[Potencial de Innovación]]&gt;D349,1,0)</f>
        <v>1</v>
      </c>
      <c r="I6" s="65" t="str">
        <f>INDEX(Empresas[],B6,3)</f>
        <v>Luis Morales</v>
      </c>
      <c r="J6" s="65" t="str">
        <f>INDEX(Empresas[],B6,4)</f>
        <v>Director Comercial</v>
      </c>
      <c r="K6" s="65" t="str">
        <f>INDEX(Empresas[],B6,5)</f>
        <v>0995142505</v>
      </c>
      <c r="L6" s="65" t="str">
        <f>INDEX(Empresas[],B6,6)</f>
        <v>lalmeida@kyrios.ec</v>
      </c>
      <c r="M6" t="str">
        <f>+VLOOKUP(Table7[[#This Row],[Potencial de Innovación]],$S$2:$T$5,2,TRUE)</f>
        <v>Alto</v>
      </c>
      <c r="O6" s="65">
        <v>100</v>
      </c>
      <c r="P6" s="65">
        <f>+QUARTILE(Table7[Potencial de Innovación],4)</f>
        <v>4.9015581285413177</v>
      </c>
      <c r="Q6" s="65">
        <v>5</v>
      </c>
    </row>
    <row r="7" spans="1:24" x14ac:dyDescent="0.3">
      <c r="A7" s="67">
        <v>6</v>
      </c>
      <c r="B7" s="71">
        <v>63</v>
      </c>
      <c r="C7" s="65" t="str">
        <f>INDEX(Empresas[],Clasificacion!B7,2)</f>
        <v>INTERPRO</v>
      </c>
      <c r="D7" s="67">
        <v>4.4196469059076628</v>
      </c>
      <c r="E7" s="67">
        <v>1.2023047303301619</v>
      </c>
      <c r="F7" s="67">
        <v>1.6227329220619759</v>
      </c>
      <c r="G7" s="67">
        <v>1.594609253515525</v>
      </c>
      <c r="H7" s="67">
        <f>+IF(Table7[[#This Row],[Potencial de Innovación]]&gt;D350,1,0)</f>
        <v>1</v>
      </c>
      <c r="I7" s="65" t="str">
        <f>INDEX(Empresas[],B7,3)</f>
        <v>Doris Crespo</v>
      </c>
      <c r="J7" s="65" t="str">
        <f>INDEX(Empresas[],B7,4)</f>
        <v>Administracion</v>
      </c>
      <c r="K7" s="65" t="str">
        <f>INDEX(Empresas[],B7,5)</f>
        <v>099645 6562</v>
      </c>
      <c r="L7" s="65" t="str">
        <f>INDEX(Empresas[],B7,6)</f>
        <v>info@interpro.ec</v>
      </c>
      <c r="M7" t="str">
        <f>+VLOOKUP(Table7[[#This Row],[Potencial de Innovación]],$S$2:$T$5,2,TRUE)</f>
        <v>Alto</v>
      </c>
    </row>
    <row r="8" spans="1:24" x14ac:dyDescent="0.3">
      <c r="A8" s="67">
        <v>7</v>
      </c>
      <c r="B8" s="71">
        <v>290</v>
      </c>
      <c r="C8" s="65" t="str">
        <f>INDEX(Empresas[],Clasificacion!B8,2)</f>
        <v>CAMITEOS ADVENTURE OPERADORA DE TURISMO CIA.LTDA.</v>
      </c>
      <c r="D8" s="67">
        <v>4.4149784897774431</v>
      </c>
      <c r="E8" s="67">
        <v>1.1949649896943459</v>
      </c>
      <c r="F8" s="67">
        <v>1.6290667307754609</v>
      </c>
      <c r="G8" s="67">
        <v>1.5909467693076369</v>
      </c>
      <c r="H8" s="67">
        <f>+IF(Table7[[#This Row],[Potencial de Innovación]]&gt;D351,1,0)</f>
        <v>1</v>
      </c>
      <c r="I8" s="65" t="str">
        <f>INDEX(Empresas[],B8,3)</f>
        <v>Willam Torres</v>
      </c>
      <c r="J8" s="65" t="str">
        <f>INDEX(Empresas[],B8,4)</f>
        <v>Gerente</v>
      </c>
      <c r="K8" s="65" t="str">
        <f>INDEX(Empresas[],B8,5)</f>
        <v>0999418388</v>
      </c>
      <c r="L8" s="65" t="str">
        <f>INDEX(Empresas[],B8,6)</f>
        <v>wimatova@yahoo.es</v>
      </c>
      <c r="M8" t="str">
        <f>+VLOOKUP(Table7[[#This Row],[Potencial de Innovación]],$S$2:$T$5,2,TRUE)</f>
        <v>Alto</v>
      </c>
      <c r="S8"/>
      <c r="T8"/>
    </row>
    <row r="9" spans="1:24" x14ac:dyDescent="0.3">
      <c r="A9" s="67">
        <v>8</v>
      </c>
      <c r="B9" s="71">
        <v>285</v>
      </c>
      <c r="C9" s="65" t="str">
        <f>INDEX(Empresas[],Clasificacion!B9,2)</f>
        <v>TRANSPORTESBIOACEITFLORES TRANSPORTE DE CARGA PESADA Y COMBUSTIBLE TRANSBIOACEITFLORES &amp; ASOCIADOS S.A.</v>
      </c>
      <c r="D9" s="67">
        <v>4.3476134269121829</v>
      </c>
      <c r="E9" s="67">
        <v>1.126522537952285</v>
      </c>
      <c r="F9" s="67">
        <v>1.6273830350717651</v>
      </c>
      <c r="G9" s="67">
        <v>1.5937078538881331</v>
      </c>
      <c r="H9" s="67">
        <f>+IF(Table7[[#This Row],[Potencial de Innovación]]&gt;D352,1,0)</f>
        <v>1</v>
      </c>
      <c r="I9" s="65" t="str">
        <f>INDEX(Empresas[],B9,3)</f>
        <v>Karen Flores</v>
      </c>
      <c r="J9" s="65" t="str">
        <f>INDEX(Empresas[],B9,4)</f>
        <v>Presidente</v>
      </c>
      <c r="K9" s="65" t="str">
        <f>INDEX(Empresas[],B9,5)</f>
        <v>0987914390</v>
      </c>
      <c r="L9" s="65" t="str">
        <f>INDEX(Empresas[],B9,6)</f>
        <v>wilsoncuencam@hotmail.com</v>
      </c>
      <c r="M9" t="str">
        <f>+VLOOKUP(Table7[[#This Row],[Potencial de Innovación]],$S$2:$T$5,2,TRUE)</f>
        <v>Alto</v>
      </c>
      <c r="T9"/>
      <c r="U9"/>
    </row>
    <row r="10" spans="1:24" x14ac:dyDescent="0.3">
      <c r="A10" s="67">
        <v>9</v>
      </c>
      <c r="B10" s="71">
        <v>1</v>
      </c>
      <c r="C10" s="65" t="str">
        <f>INDEX(Empresas[],Clasificacion!B10,2)</f>
        <v>DULCENAC S.A., DULCERIA NACIONAL</v>
      </c>
      <c r="D10" s="67">
        <v>4.3143141653772368</v>
      </c>
      <c r="E10" s="67">
        <v>1.101356315513087</v>
      </c>
      <c r="F10" s="67">
        <v>1.616588369366557</v>
      </c>
      <c r="G10" s="67">
        <v>1.5963694804975921</v>
      </c>
      <c r="H10" s="67">
        <f>+IF(Table7[[#This Row],[Potencial de Innovación]]&gt;D353,1,0)</f>
        <v>1</v>
      </c>
      <c r="I10" s="65" t="str">
        <f>INDEX(Empresas[],B10,3)</f>
        <v>Rafael Salazar</v>
      </c>
      <c r="J10" s="65" t="str">
        <f>INDEX(Empresas[],B10,4)</f>
        <v>Innovacion Y Desarrollo</v>
      </c>
      <c r="K10" s="65" t="str">
        <f>INDEX(Empresas[],B10,5)</f>
        <v>0959127969</v>
      </c>
      <c r="L10" s="65" t="str">
        <f>INDEX(Empresas[],B10,6)</f>
        <v>luiggilourido@dulcenac.com.ec</v>
      </c>
      <c r="M10" t="str">
        <f>+VLOOKUP(Table7[[#This Row],[Potencial de Innovación]],$S$2:$T$5,2,TRUE)</f>
        <v>Alto</v>
      </c>
      <c r="T10"/>
      <c r="U10"/>
      <c r="V10" s="67"/>
    </row>
    <row r="11" spans="1:24" x14ac:dyDescent="0.3">
      <c r="A11" s="67">
        <v>10</v>
      </c>
      <c r="B11" s="71">
        <v>47</v>
      </c>
      <c r="C11" s="65" t="str">
        <f>INDEX(Empresas[],Clasificacion!B11,2)</f>
        <v>TECAVAN S.A. TECNOLOGIAS AVANZADAS Y PROYECTOS</v>
      </c>
      <c r="D11" s="67">
        <v>4.2802562974077478</v>
      </c>
      <c r="E11" s="67">
        <v>1.0625062608275571</v>
      </c>
      <c r="F11" s="67">
        <v>1.622979193625508</v>
      </c>
      <c r="G11" s="67">
        <v>1.594770842954683</v>
      </c>
      <c r="H11" s="67">
        <f>+IF(Table7[[#This Row],[Potencial de Innovación]]&gt;D354,1,0)</f>
        <v>1</v>
      </c>
      <c r="I11" s="65" t="str">
        <f>INDEX(Empresas[],B11,3)</f>
        <v>Cesar Sinna</v>
      </c>
      <c r="J11" s="65" t="str">
        <f>INDEX(Empresas[],B11,4)</f>
        <v>Gerente</v>
      </c>
      <c r="K11" s="65" t="str">
        <f>INDEX(Empresas[],B11,5)</f>
        <v>0999818255</v>
      </c>
      <c r="L11" s="65" t="str">
        <f>INDEX(Empresas[],B11,6)</f>
        <v>cesarcinna@tecavan.com</v>
      </c>
      <c r="M11" t="str">
        <f>+VLOOKUP(Table7[[#This Row],[Potencial de Innovación]],$S$2:$T$5,2,TRUE)</f>
        <v>Alto</v>
      </c>
      <c r="T11"/>
      <c r="U11"/>
      <c r="V11"/>
      <c r="W11"/>
      <c r="X11"/>
    </row>
    <row r="12" spans="1:24" x14ac:dyDescent="0.3">
      <c r="A12" s="67">
        <v>11</v>
      </c>
      <c r="B12" s="71">
        <v>17</v>
      </c>
      <c r="C12" s="65" t="str">
        <f>INDEX(Empresas[],Clasificacion!B12,2)</f>
        <v>BUSINESSWARE</v>
      </c>
      <c r="D12" s="67">
        <v>4.2799733613570181</v>
      </c>
      <c r="E12" s="67">
        <v>1.0468742774620241</v>
      </c>
      <c r="F12" s="67">
        <v>1.629401601008245</v>
      </c>
      <c r="G12" s="67">
        <v>1.603697482886749</v>
      </c>
      <c r="H12" s="67">
        <f>+IF(Table7[[#This Row],[Potencial de Innovación]]&gt;D355,1,0)</f>
        <v>1</v>
      </c>
      <c r="I12" s="65" t="str">
        <f>INDEX(Empresas[],B12,3)</f>
        <v>Camilo Torres</v>
      </c>
      <c r="J12" s="65" t="str">
        <f>INDEX(Empresas[],B12,4)</f>
        <v>Sistemas</v>
      </c>
      <c r="K12" s="65" t="str">
        <f>INDEX(Empresas[],B12,5)</f>
        <v>026046777</v>
      </c>
      <c r="L12" s="65" t="str">
        <f>INDEX(Empresas[],B12,6)</f>
        <v>developer.team@disner.com</v>
      </c>
      <c r="M12" t="str">
        <f>+VLOOKUP(Table7[[#This Row],[Potencial de Innovación]],$S$2:$T$5,2,TRUE)</f>
        <v>Alto</v>
      </c>
      <c r="T12"/>
      <c r="U12"/>
      <c r="V12"/>
      <c r="W12"/>
      <c r="X12"/>
    </row>
    <row r="13" spans="1:24" x14ac:dyDescent="0.3">
      <c r="A13" s="67">
        <v>12</v>
      </c>
      <c r="B13" s="71">
        <v>62</v>
      </c>
      <c r="C13" s="65" t="str">
        <f>INDEX(Empresas[],Clasificacion!B13,2)</f>
        <v>GRUPO MAS</v>
      </c>
      <c r="D13" s="67">
        <v>4.1428773744797134</v>
      </c>
      <c r="E13" s="67">
        <v>0.93061102876383672</v>
      </c>
      <c r="F13" s="67">
        <v>1.6270398360454059</v>
      </c>
      <c r="G13" s="67">
        <v>1.5852265096704701</v>
      </c>
      <c r="H13" s="67">
        <f>+IF(Table7[[#This Row],[Potencial de Innovación]]&gt;D356,1,0)</f>
        <v>1</v>
      </c>
      <c r="I13" s="65" t="str">
        <f>INDEX(Empresas[],B13,3)</f>
        <v>Xavier Merino</v>
      </c>
      <c r="J13" s="65" t="str">
        <f>INDEX(Empresas[],B13,4)</f>
        <v>Gerente De Produccion</v>
      </c>
      <c r="K13" s="65" t="str">
        <f>INDEX(Empresas[],B13,5)</f>
        <v>09 99468076</v>
      </c>
      <c r="L13" s="65" t="str">
        <f>INDEX(Empresas[],B13,6)</f>
        <v>xmerino@grupomas.com</v>
      </c>
      <c r="M13" t="str">
        <f>+VLOOKUP(Table7[[#This Row],[Potencial de Innovación]],$S$2:$T$5,2,TRUE)</f>
        <v>Alto</v>
      </c>
      <c r="V13"/>
      <c r="W13"/>
      <c r="X13"/>
    </row>
    <row r="14" spans="1:24" x14ac:dyDescent="0.3">
      <c r="A14" s="67">
        <v>13</v>
      </c>
      <c r="B14" s="71">
        <v>289</v>
      </c>
      <c r="C14" s="65" t="str">
        <f>INDEX(Empresas[],Clasificacion!B14,2)</f>
        <v>MARSERVICORP S.A.</v>
      </c>
      <c r="D14" s="67">
        <v>4.1160124958708773</v>
      </c>
      <c r="E14" s="67">
        <v>0.88774277739894591</v>
      </c>
      <c r="F14" s="67">
        <v>1.6331912300839611</v>
      </c>
      <c r="G14" s="67">
        <v>1.5950784883879701</v>
      </c>
      <c r="H14" s="67">
        <f>+IF(Table7[[#This Row],[Potencial de Innovación]]&gt;D357,1,0)</f>
        <v>1</v>
      </c>
      <c r="I14" s="65" t="str">
        <f>INDEX(Empresas[],B14,3)</f>
        <v>Cecilia Leon</v>
      </c>
      <c r="J14" s="65" t="str">
        <f>INDEX(Empresas[],B14,4)</f>
        <v>Contadora</v>
      </c>
      <c r="K14" s="65" t="str">
        <f>INDEX(Empresas[],B14,5)</f>
        <v>0997647176</v>
      </c>
      <c r="L14" s="65" t="str">
        <f>INDEX(Empresas[],B14,6)</f>
        <v>contabilidad@marservicorp.com.ec</v>
      </c>
      <c r="M14" t="str">
        <f>+VLOOKUP(Table7[[#This Row],[Potencial de Innovación]],$S$2:$T$5,2,TRUE)</f>
        <v>Alto</v>
      </c>
      <c r="V14"/>
      <c r="W14"/>
      <c r="X14"/>
    </row>
    <row r="15" spans="1:24" x14ac:dyDescent="0.3">
      <c r="A15" s="67">
        <v>14</v>
      </c>
      <c r="B15" s="71">
        <v>190</v>
      </c>
      <c r="C15" s="65" t="str">
        <f>INDEX(Empresas[],Clasificacion!B15,2)</f>
        <v>ECUACOMPRA</v>
      </c>
      <c r="D15" s="67">
        <v>4.1065575041082818</v>
      </c>
      <c r="E15" s="67">
        <v>0.88744579886561503</v>
      </c>
      <c r="F15" s="67">
        <v>1.622578712641046</v>
      </c>
      <c r="G15" s="67">
        <v>1.596532992601621</v>
      </c>
      <c r="H15" s="67">
        <f>+IF(Table7[[#This Row],[Potencial de Innovación]]&gt;D358,1,0)</f>
        <v>1</v>
      </c>
      <c r="I15" s="65" t="str">
        <f>INDEX(Empresas[],B15,3)</f>
        <v>Alejandro Ortiz</v>
      </c>
      <c r="J15" s="65" t="str">
        <f>INDEX(Empresas[],B15,4)</f>
        <v>Jefe Sistemas</v>
      </c>
      <c r="K15" s="65" t="str">
        <f>INDEX(Empresas[],B15,5)</f>
        <v>0984072079</v>
      </c>
      <c r="L15" s="65" t="str">
        <f>INDEX(Empresas[],B15,6)</f>
        <v>arboldematico@gmail.com</v>
      </c>
      <c r="M15" t="str">
        <f>+VLOOKUP(Table7[[#This Row],[Potencial de Innovación]],$S$2:$T$5,2,TRUE)</f>
        <v>Alto</v>
      </c>
      <c r="V15"/>
      <c r="W15"/>
      <c r="X15"/>
    </row>
    <row r="16" spans="1:24" x14ac:dyDescent="0.3">
      <c r="A16" s="67">
        <v>15</v>
      </c>
      <c r="B16" s="71">
        <v>79</v>
      </c>
      <c r="C16" s="65" t="str">
        <f>INDEX(Empresas[],Clasificacion!B16,2)</f>
        <v>LATINUS</v>
      </c>
      <c r="D16" s="67">
        <v>4.091190032924251</v>
      </c>
      <c r="E16" s="67">
        <v>1.319143836998155</v>
      </c>
      <c r="F16" s="67">
        <v>1.6397255268532409</v>
      </c>
      <c r="G16" s="67">
        <v>1.1323206690728549</v>
      </c>
      <c r="H16" s="67">
        <f>+IF(Table7[[#This Row],[Potencial de Innovación]]&gt;D359,1,0)</f>
        <v>1</v>
      </c>
      <c r="I16" s="65" t="str">
        <f>INDEX(Empresas[],B16,3)</f>
        <v>Henry Martinez</v>
      </c>
      <c r="J16" s="65" t="str">
        <f>INDEX(Empresas[],B16,4)</f>
        <v>Director</v>
      </c>
      <c r="K16" s="65" t="str">
        <f>INDEX(Empresas[],B16,5)</f>
        <v>023949470</v>
      </c>
      <c r="L16" s="65" t="str">
        <f>INDEX(Empresas[],B16,6)</f>
        <v>HENRYMARTINEZ@LATINUS.NET</v>
      </c>
      <c r="M16" t="str">
        <f>+VLOOKUP(Table7[[#This Row],[Potencial de Innovación]],$S$2:$T$5,2,TRUE)</f>
        <v>Alto</v>
      </c>
      <c r="P16"/>
      <c r="Q16"/>
      <c r="R16"/>
      <c r="S16"/>
      <c r="T16"/>
      <c r="U16"/>
      <c r="V16"/>
      <c r="W16"/>
    </row>
    <row r="17" spans="1:23" x14ac:dyDescent="0.3">
      <c r="A17" s="67">
        <v>16</v>
      </c>
      <c r="B17" s="71">
        <v>337</v>
      </c>
      <c r="C17" s="65" t="str">
        <f>INDEX(Empresas[],Clasificacion!B17,2)</f>
        <v>MONDOLATTE S.A.</v>
      </c>
      <c r="D17" s="67">
        <v>4.0503750917675889</v>
      </c>
      <c r="E17" s="67">
        <v>0.83334534337017496</v>
      </c>
      <c r="F17" s="67">
        <v>1.6248202764612429</v>
      </c>
      <c r="G17" s="67">
        <v>1.592209471936171</v>
      </c>
      <c r="H17" s="67">
        <f>+IF(Table7[[#This Row],[Potencial de Innovación]]&gt;D360,1,0)</f>
        <v>1</v>
      </c>
      <c r="I17" s="65" t="str">
        <f>INDEX(Empresas[],B17,3)</f>
        <v>Janeth Freire</v>
      </c>
      <c r="J17" s="65" t="str">
        <f>INDEX(Empresas[],B17,4)</f>
        <v>Contable</v>
      </c>
      <c r="K17" s="65" t="str">
        <f>INDEX(Empresas[],B17,5)</f>
        <v>0992528612</v>
      </c>
      <c r="L17" s="65" t="str">
        <f>INDEX(Empresas[],B17,6)</f>
        <v>silviafreire01yahoo.es</v>
      </c>
      <c r="M17" t="str">
        <f>+VLOOKUP(Table7[[#This Row],[Potencial de Innovación]],$S$2:$T$5,2,TRUE)</f>
        <v>Alto</v>
      </c>
      <c r="P17"/>
      <c r="Q17"/>
      <c r="R17"/>
      <c r="S17"/>
      <c r="T17"/>
      <c r="U17"/>
      <c r="V17"/>
      <c r="W17"/>
    </row>
    <row r="18" spans="1:23" x14ac:dyDescent="0.3">
      <c r="A18" s="67">
        <v>17</v>
      </c>
      <c r="B18" s="71">
        <v>140</v>
      </c>
      <c r="C18" s="65" t="str">
        <f>INDEX(Empresas[],Clasificacion!B18,2)</f>
        <v>MAQUINARIAS AGRÍCOLAS DEL ECUADOR</v>
      </c>
      <c r="D18" s="67">
        <v>4.0220707598304077</v>
      </c>
      <c r="E18" s="67">
        <v>0.80820672406772975</v>
      </c>
      <c r="F18" s="67">
        <v>1.6222229108540089</v>
      </c>
      <c r="G18" s="67">
        <v>1.591641124908669</v>
      </c>
      <c r="H18" s="67">
        <f>+IF(Table7[[#This Row],[Potencial de Innovación]]&gt;D361,1,0)</f>
        <v>1</v>
      </c>
      <c r="I18" s="65" t="str">
        <f>INDEX(Empresas[],B18,3)</f>
        <v>José Álvarez</v>
      </c>
      <c r="J18" s="65" t="str">
        <f>INDEX(Empresas[],B18,4)</f>
        <v>Gerente</v>
      </c>
      <c r="K18" s="65" t="str">
        <f>INDEX(Empresas[],B18,5)</f>
        <v>0980090500</v>
      </c>
      <c r="L18" s="65" t="str">
        <f>INDEX(Empresas[],B18,6)</f>
        <v>maquiagricolas@yahoo.es</v>
      </c>
      <c r="M18" t="str">
        <f>+VLOOKUP(Table7[[#This Row],[Potencial de Innovación]],$S$2:$T$5,2,TRUE)</f>
        <v>Alto</v>
      </c>
      <c r="P18"/>
      <c r="Q18"/>
      <c r="R18"/>
      <c r="S18"/>
      <c r="T18"/>
      <c r="U18"/>
      <c r="V18"/>
      <c r="W18"/>
    </row>
    <row r="19" spans="1:23" x14ac:dyDescent="0.3">
      <c r="A19" s="67">
        <v>18</v>
      </c>
      <c r="B19" s="71">
        <v>5</v>
      </c>
      <c r="C19" s="65" t="str">
        <f>INDEX(Empresas[],Clasificacion!B19,2)</f>
        <v>AMBIDEXTRO</v>
      </c>
      <c r="D19" s="67">
        <v>3.9861754593894299</v>
      </c>
      <c r="E19" s="67">
        <v>1.280591479451171</v>
      </c>
      <c r="F19" s="67">
        <v>1.1218944413912291</v>
      </c>
      <c r="G19" s="67">
        <v>1.58368953854703</v>
      </c>
      <c r="H19" s="67">
        <f>+IF(Table7[[#This Row],[Potencial de Innovación]]&gt;D362,1,0)</f>
        <v>1</v>
      </c>
      <c r="I19" s="65" t="str">
        <f>INDEX(Empresas[],B19,3)</f>
        <v>Pamela Juscamaica Palacios</v>
      </c>
      <c r="J19" s="65" t="str">
        <f>INDEX(Empresas[],B19,4)</f>
        <v>Country Leaf</v>
      </c>
      <c r="K19" s="65" t="str">
        <f>INDEX(Empresas[],B19,5)</f>
        <v>0983020279</v>
      </c>
      <c r="L19" s="65" t="str">
        <f>INDEX(Empresas[],B19,6)</f>
        <v>pamela.j@ambidextro.pe</v>
      </c>
      <c r="M19" t="str">
        <f>+VLOOKUP(Table7[[#This Row],[Potencial de Innovación]],$S$2:$T$5,2,TRUE)</f>
        <v>Alto</v>
      </c>
      <c r="P19"/>
      <c r="Q19"/>
      <c r="R19"/>
      <c r="S19"/>
      <c r="T19"/>
      <c r="U19"/>
      <c r="V19"/>
      <c r="W19"/>
    </row>
    <row r="20" spans="1:23" x14ac:dyDescent="0.3">
      <c r="A20" s="67">
        <v>19</v>
      </c>
      <c r="B20" s="71">
        <v>306</v>
      </c>
      <c r="C20" s="65" t="str">
        <f>INDEX(Empresas[],Clasificacion!B20,2)</f>
        <v>TROYAWURK S.A.</v>
      </c>
      <c r="D20" s="67">
        <v>3.9232880141790591</v>
      </c>
      <c r="E20" s="67">
        <v>0.70118935787990289</v>
      </c>
      <c r="F20" s="67">
        <v>1.6296748259111249</v>
      </c>
      <c r="G20" s="67">
        <v>1.5924238303880309</v>
      </c>
      <c r="H20" s="67">
        <f>+IF(Table7[[#This Row],[Potencial de Innovación]]&gt;D363,1,0)</f>
        <v>1</v>
      </c>
      <c r="I20" s="65" t="str">
        <f>INDEX(Empresas[],B20,3)</f>
        <v>Sebastian Zurita</v>
      </c>
      <c r="J20" s="65" t="str">
        <f>INDEX(Empresas[],B20,4)</f>
        <v>Gerente</v>
      </c>
      <c r="K20" s="65" t="str">
        <f>INDEX(Empresas[],B20,5)</f>
        <v>0993990995</v>
      </c>
      <c r="L20" s="65" t="str">
        <f>INDEX(Empresas[],B20,6)</f>
        <v>zaps007@hotmail.com</v>
      </c>
      <c r="M20" t="str">
        <f>+VLOOKUP(Table7[[#This Row],[Potencial de Innovación]],$S$2:$T$5,2,TRUE)</f>
        <v>Alto</v>
      </c>
      <c r="P20"/>
      <c r="Q20"/>
      <c r="R20"/>
      <c r="S20"/>
      <c r="T20"/>
      <c r="U20"/>
      <c r="V20"/>
      <c r="W20"/>
    </row>
    <row r="21" spans="1:23" x14ac:dyDescent="0.3">
      <c r="A21" s="67">
        <v>20</v>
      </c>
      <c r="B21" s="71">
        <v>305</v>
      </c>
      <c r="C21" s="65" t="str">
        <f>INDEX(Empresas[],Clasificacion!B21,2)</f>
        <v>ROBOTICA Y AUTOMATIZACION ROBOTRON CIA.LTDA</v>
      </c>
      <c r="D21" s="67">
        <v>3.9207110456834928</v>
      </c>
      <c r="E21" s="67">
        <v>0.70051843660625601</v>
      </c>
      <c r="F21" s="67">
        <v>1.6242446267331381</v>
      </c>
      <c r="G21" s="67">
        <v>1.595947982344099</v>
      </c>
      <c r="H21" s="67">
        <f>+IF(Table7[[#This Row],[Potencial de Innovación]]&gt;D364,1,0)</f>
        <v>1</v>
      </c>
      <c r="I21" s="65" t="str">
        <f>INDEX(Empresas[],B21,3)</f>
        <v>Marcia Carrion</v>
      </c>
      <c r="J21" s="65" t="str">
        <f>INDEX(Empresas[],B21,4)</f>
        <v>Gerente</v>
      </c>
      <c r="K21" s="65" t="str">
        <f>INDEX(Empresas[],B21,5)</f>
        <v>0985002169</v>
      </c>
      <c r="L21" s="65" t="str">
        <f>INDEX(Empresas[],B21,6)</f>
        <v>marciacarrion@robotron.com.ec</v>
      </c>
      <c r="M21" t="str">
        <f>+VLOOKUP(Table7[[#This Row],[Potencial de Innovación]],$S$2:$T$5,2,TRUE)</f>
        <v>Alto</v>
      </c>
      <c r="P21"/>
      <c r="Q21"/>
      <c r="R21"/>
      <c r="S21"/>
      <c r="T21"/>
      <c r="U21"/>
      <c r="V21"/>
      <c r="W21"/>
    </row>
    <row r="22" spans="1:23" x14ac:dyDescent="0.3">
      <c r="A22" s="67">
        <v>21</v>
      </c>
      <c r="B22" s="71">
        <v>64</v>
      </c>
      <c r="C22" s="65" t="str">
        <f>INDEX(Empresas[],Clasificacion!B22,2)</f>
        <v>RADIO ZARACAY FMZARACAY C. A.</v>
      </c>
      <c r="D22" s="67">
        <v>3.7711197353914141</v>
      </c>
      <c r="E22" s="67">
        <v>1.025125110180517</v>
      </c>
      <c r="F22" s="67">
        <v>1.6164324472593941</v>
      </c>
      <c r="G22" s="67">
        <v>1.1295621779515019</v>
      </c>
      <c r="H22" s="67">
        <f>+IF(Table7[[#This Row],[Potencial de Innovación]]&gt;D365,1,0)</f>
        <v>1</v>
      </c>
      <c r="I22" s="65" t="str">
        <f>INDEX(Empresas[],B22,3)</f>
        <v>Lizeth Quichamba</v>
      </c>
      <c r="J22" s="65" t="str">
        <f>INDEX(Empresas[],B22,4)</f>
        <v>Auxiliar Contable</v>
      </c>
      <c r="K22" s="65" t="str">
        <f>INDEX(Empresas[],B22,5)</f>
        <v>023836400</v>
      </c>
      <c r="L22" s="65" t="str">
        <f>INDEX(Empresas[],B22,6)</f>
        <v>gcsd@zaracayradio.com</v>
      </c>
      <c r="M22" t="str">
        <f>+VLOOKUP(Table7[[#This Row],[Potencial de Innovación]],$S$2:$T$5,2,TRUE)</f>
        <v>Alto</v>
      </c>
      <c r="P22"/>
      <c r="Q22"/>
      <c r="R22"/>
      <c r="S22"/>
      <c r="T22"/>
      <c r="U22"/>
      <c r="V22"/>
      <c r="W22"/>
    </row>
    <row r="23" spans="1:23" x14ac:dyDescent="0.3">
      <c r="A23" s="67">
        <v>22</v>
      </c>
      <c r="B23" s="71">
        <v>325</v>
      </c>
      <c r="C23" s="65" t="str">
        <f>INDEX(Empresas[],Clasificacion!B23,2)</f>
        <v>COMPAÑIA DE TRANSPORTE ESCOLAR E INSTITUCIONAL EXPRESS-TRANSVACH S.A.</v>
      </c>
      <c r="D23" s="67">
        <v>3.7260424629632869</v>
      </c>
      <c r="E23" s="67">
        <v>0.50204520062755109</v>
      </c>
      <c r="F23" s="67">
        <v>1.6273796038833801</v>
      </c>
      <c r="G23" s="67">
        <v>1.5966176584523559</v>
      </c>
      <c r="H23" s="67">
        <f>+IF(Table7[[#This Row],[Potencial de Innovación]]&gt;D366,1,0)</f>
        <v>1</v>
      </c>
      <c r="I23" s="65" t="str">
        <f>INDEX(Empresas[],B23,3)</f>
        <v>Pablo Chacón</v>
      </c>
      <c r="J23" s="65" t="str">
        <f>INDEX(Empresas[],B23,4)</f>
        <v>Gerente</v>
      </c>
      <c r="K23" s="65" t="str">
        <f>INDEX(Empresas[],B23,5)</f>
        <v>0981603498</v>
      </c>
      <c r="L23" s="65" t="str">
        <f>INDEX(Empresas[],B23,6)</f>
        <v>chaconpablo906@yahoo.com</v>
      </c>
      <c r="M23" t="str">
        <f>+VLOOKUP(Table7[[#This Row],[Potencial de Innovación]],$S$2:$T$5,2,TRUE)</f>
        <v>Alto</v>
      </c>
      <c r="P23"/>
      <c r="Q23"/>
      <c r="R23"/>
      <c r="S23"/>
      <c r="T23"/>
      <c r="U23"/>
      <c r="V23"/>
      <c r="W23"/>
    </row>
    <row r="24" spans="1:23" x14ac:dyDescent="0.3">
      <c r="A24" s="67">
        <v>23</v>
      </c>
      <c r="B24" s="71">
        <v>324</v>
      </c>
      <c r="C24" s="65" t="str">
        <f>INDEX(Empresas[],Clasificacion!B24,2)</f>
        <v>COMPAÑIA DE TRANSPORTE PESADOS COMTRAPESADOS PEREZ &amp; PEREZ S.A.</v>
      </c>
      <c r="D24" s="67">
        <v>3.7100956485373522</v>
      </c>
      <c r="E24" s="67">
        <v>0.49369541985381032</v>
      </c>
      <c r="F24" s="67">
        <v>1.627317972287684</v>
      </c>
      <c r="G24" s="67">
        <v>1.5890822563958571</v>
      </c>
      <c r="H24" s="67">
        <f>+IF(Table7[[#This Row],[Potencial de Innovación]]&gt;D367,1,0)</f>
        <v>1</v>
      </c>
      <c r="I24" s="65" t="str">
        <f>INDEX(Empresas[],B24,3)</f>
        <v>José Pérez</v>
      </c>
      <c r="J24" s="65" t="str">
        <f>INDEX(Empresas[],B24,4)</f>
        <v>Gerente</v>
      </c>
      <c r="K24" s="65" t="str">
        <f>INDEX(Empresas[],B24,5)</f>
        <v>0997265829</v>
      </c>
      <c r="L24" s="65" t="str">
        <f>INDEX(Empresas[],B24,6)</f>
        <v>luisperezg_1977@hotmail.com</v>
      </c>
      <c r="M24" t="str">
        <f>+VLOOKUP(Table7[[#This Row],[Potencial de Innovación]],$S$2:$T$5,2,TRUE)</f>
        <v>Alto</v>
      </c>
      <c r="P24"/>
      <c r="Q24"/>
      <c r="R24"/>
      <c r="S24"/>
      <c r="T24"/>
      <c r="U24"/>
      <c r="V24"/>
      <c r="W24"/>
    </row>
    <row r="25" spans="1:23" x14ac:dyDescent="0.3">
      <c r="A25" s="67">
        <v>24</v>
      </c>
      <c r="B25" s="71">
        <v>28</v>
      </c>
      <c r="C25" s="65" t="str">
        <f>INDEX(Empresas[],Clasificacion!B25,2)</f>
        <v>EXCELENCIA CORPORATIVA</v>
      </c>
      <c r="D25" s="67">
        <v>3.590600950172695</v>
      </c>
      <c r="E25" s="67">
        <v>0.89695405880887613</v>
      </c>
      <c r="F25" s="67">
        <v>1.617156016467332</v>
      </c>
      <c r="G25" s="67">
        <v>1.076490874896487</v>
      </c>
      <c r="H25" s="67">
        <f>+IF(Table7[[#This Row],[Potencial de Innovación]]&gt;D368,1,0)</f>
        <v>1</v>
      </c>
      <c r="I25" s="65" t="str">
        <f>INDEX(Empresas[],B25,3)</f>
        <v>Micky Armas</v>
      </c>
      <c r="J25" s="65" t="str">
        <f>INDEX(Empresas[],B25,4)</f>
        <v>Gerente</v>
      </c>
      <c r="K25" s="65" t="str">
        <f>INDEX(Empresas[],B25,5)</f>
        <v>0997993701</v>
      </c>
      <c r="L25" s="65" t="str">
        <f>INDEX(Empresas[],B25,6)</f>
        <v>nikyarmas7@gmail.com</v>
      </c>
      <c r="M25" t="str">
        <f>+VLOOKUP(Table7[[#This Row],[Potencial de Innovación]],$S$2:$T$5,2,TRUE)</f>
        <v>Alto</v>
      </c>
      <c r="P25"/>
      <c r="Q25"/>
      <c r="R25"/>
      <c r="S25"/>
      <c r="T25"/>
      <c r="U25"/>
      <c r="V25"/>
      <c r="W25"/>
    </row>
    <row r="26" spans="1:23" x14ac:dyDescent="0.3">
      <c r="A26" s="67">
        <v>25</v>
      </c>
      <c r="B26" s="71">
        <v>323</v>
      </c>
      <c r="C26" s="65" t="str">
        <f>INDEX(Empresas[],Clasificacion!B26,2)</f>
        <v>COMPAÑIA DE TRANSPORTE LOS ANDES DE CAYAMBE CAYAMDES S.A.</v>
      </c>
      <c r="D26" s="67">
        <v>3.5893766505333811</v>
      </c>
      <c r="E26" s="67">
        <v>0.37358620479859478</v>
      </c>
      <c r="F26" s="67">
        <v>1.6304240182074139</v>
      </c>
      <c r="G26" s="67">
        <v>1.585366427527372</v>
      </c>
      <c r="H26" s="67">
        <f>+IF(Table7[[#This Row],[Potencial de Innovación]]&gt;D369,1,0)</f>
        <v>1</v>
      </c>
      <c r="I26" s="65" t="str">
        <f>INDEX(Empresas[],B26,3)</f>
        <v>Luis Lechón</v>
      </c>
      <c r="J26" s="65" t="str">
        <f>INDEX(Empresas[],B26,4)</f>
        <v>Gerente</v>
      </c>
      <c r="K26" s="65" t="str">
        <f>INDEX(Empresas[],B26,5)</f>
        <v>0969791572</v>
      </c>
      <c r="L26" s="65" t="str">
        <f>INDEX(Empresas[],B26,6)</f>
        <v>luislechon97@gmail.com</v>
      </c>
      <c r="M26" t="str">
        <f>+VLOOKUP(Table7[[#This Row],[Potencial de Innovación]],$S$2:$T$5,2,TRUE)</f>
        <v>Alto</v>
      </c>
    </row>
    <row r="27" spans="1:23" x14ac:dyDescent="0.3">
      <c r="A27" s="67">
        <v>26</v>
      </c>
      <c r="B27" s="71">
        <v>314</v>
      </c>
      <c r="C27" s="65" t="str">
        <f>INDEX(Empresas[],Clasificacion!B27,2)</f>
        <v>COMSOLTV S.A.</v>
      </c>
      <c r="D27" s="67">
        <v>3.5609553411979191</v>
      </c>
      <c r="E27" s="67">
        <v>1.221543817158615</v>
      </c>
      <c r="F27" s="67">
        <v>1.1657603687980429</v>
      </c>
      <c r="G27" s="67">
        <v>1.1736511552412601</v>
      </c>
      <c r="H27" s="67">
        <f>+IF(Table7[[#This Row],[Potencial de Innovación]]&gt;D370,1,0)</f>
        <v>1</v>
      </c>
      <c r="I27" s="65" t="str">
        <f>INDEX(Empresas[],B27,3)</f>
        <v>Cecilia Paez</v>
      </c>
      <c r="J27" s="65" t="str">
        <f>INDEX(Empresas[],B27,4)</f>
        <v>Productora</v>
      </c>
      <c r="K27" s="65" t="str">
        <f>INDEX(Empresas[],B27,5)</f>
        <v>0992723214</v>
      </c>
      <c r="L27" s="65" t="str">
        <f>INDEX(Empresas[],B27,6)</f>
        <v>secretariasol965rio@hotmail.com</v>
      </c>
      <c r="M27" t="str">
        <f>+VLOOKUP(Table7[[#This Row],[Potencial de Innovación]],$S$2:$T$5,2,TRUE)</f>
        <v>Alto</v>
      </c>
    </row>
    <row r="28" spans="1:23" x14ac:dyDescent="0.3">
      <c r="A28" s="67">
        <v>27</v>
      </c>
      <c r="B28" s="71">
        <v>260</v>
      </c>
      <c r="C28" s="65" t="str">
        <f>INDEX(Empresas[],Clasificacion!B28,2)</f>
        <v>AVALON BARDOT STUDIOS CIA.LTDA.</v>
      </c>
      <c r="D28" s="67">
        <v>3.49299353627412</v>
      </c>
      <c r="E28" s="67">
        <v>1.7789883852191239</v>
      </c>
      <c r="F28" s="67">
        <v>0.11650893997991731</v>
      </c>
      <c r="G28" s="67">
        <v>1.597496211075079</v>
      </c>
      <c r="H28" s="67">
        <f>+IF(Table7[[#This Row],[Potencial de Innovación]]&gt;D371,1,0)</f>
        <v>1</v>
      </c>
      <c r="I28" s="65" t="str">
        <f>INDEX(Empresas[],B28,3)</f>
        <v>Eduardo Prosperi</v>
      </c>
      <c r="J28" s="65" t="str">
        <f>INDEX(Empresas[],B28,4)</f>
        <v>Presidente</v>
      </c>
      <c r="K28" s="65" t="str">
        <f>INDEX(Empresas[],B28,5)</f>
        <v>0994937775</v>
      </c>
      <c r="L28" s="65" t="str">
        <f>INDEX(Empresas[],B28,6)</f>
        <v>eduprosperi90@gmail.com</v>
      </c>
      <c r="M28" t="str">
        <f>+VLOOKUP(Table7[[#This Row],[Potencial de Innovación]],$S$2:$T$5,2,TRUE)</f>
        <v>Alto</v>
      </c>
    </row>
    <row r="29" spans="1:23" x14ac:dyDescent="0.3">
      <c r="A29" s="67">
        <v>28</v>
      </c>
      <c r="B29" s="71">
        <v>340</v>
      </c>
      <c r="C29" s="65" t="str">
        <f>INDEX(Empresas[],Clasificacion!B29,2)</f>
        <v>HIELALIB S. A.</v>
      </c>
      <c r="D29" s="67">
        <v>3.485255916030022</v>
      </c>
      <c r="E29" s="67">
        <v>0.26435837030035919</v>
      </c>
      <c r="F29" s="67">
        <v>1.62106650855059</v>
      </c>
      <c r="G29" s="67">
        <v>1.5998310371790729</v>
      </c>
      <c r="H29" s="67">
        <f>+IF(Table7[[#This Row],[Potencial de Innovación]]&gt;D372,1,0)</f>
        <v>1</v>
      </c>
      <c r="I29" s="65" t="str">
        <f>INDEX(Empresas[],B29,3)</f>
        <v>Mario Ayoub</v>
      </c>
      <c r="J29" s="65" t="str">
        <f>INDEX(Empresas[],B29,4)</f>
        <v>Gerente</v>
      </c>
      <c r="K29" s="65" t="str">
        <f>INDEX(Empresas[],B29,5)</f>
        <v>0999428161</v>
      </c>
      <c r="L29" s="65" t="str">
        <f>INDEX(Empresas[],B29,6)</f>
        <v>hielalib@gmail.com</v>
      </c>
      <c r="M29" t="str">
        <f>+VLOOKUP(Table7[[#This Row],[Potencial de Innovación]],$S$2:$T$5,2,TRUE)</f>
        <v>Alto</v>
      </c>
    </row>
    <row r="30" spans="1:23" x14ac:dyDescent="0.3">
      <c r="A30" s="67">
        <v>29</v>
      </c>
      <c r="B30" s="71">
        <v>125</v>
      </c>
      <c r="C30" s="65" t="str">
        <f>INDEX(Empresas[],Clasificacion!B30,2)</f>
        <v>SORACOM S.A.</v>
      </c>
      <c r="D30" s="67">
        <v>3.4568305837790119</v>
      </c>
      <c r="E30" s="67">
        <v>1.4196245176252731</v>
      </c>
      <c r="F30" s="67">
        <v>0.44679106818003178</v>
      </c>
      <c r="G30" s="67">
        <v>1.590414997973707</v>
      </c>
      <c r="H30" s="67">
        <f>+IF(Table7[[#This Row],[Potencial de Innovación]]&gt;D373,1,0)</f>
        <v>1</v>
      </c>
      <c r="I30" s="65" t="str">
        <f>INDEX(Empresas[],B30,3)</f>
        <v>Lenin Chacua</v>
      </c>
      <c r="J30" s="65" t="str">
        <f>INDEX(Empresas[],B30,4)</f>
        <v>Gerente</v>
      </c>
      <c r="K30" s="65" t="str">
        <f>INDEX(Empresas[],B30,5)</f>
        <v>0968954695</v>
      </c>
      <c r="L30" s="65" t="str">
        <f>INDEX(Empresas[],B30,6)</f>
        <v>lchacua@gruposoracom.com</v>
      </c>
      <c r="M30" t="str">
        <f>+VLOOKUP(Table7[[#This Row],[Potencial de Innovación]],$S$2:$T$5,2,TRUE)</f>
        <v>Alto</v>
      </c>
    </row>
    <row r="31" spans="1:23" x14ac:dyDescent="0.3">
      <c r="A31" s="67">
        <v>30</v>
      </c>
      <c r="B31" s="71">
        <v>18</v>
      </c>
      <c r="C31" s="65" t="str">
        <f>INDEX(Empresas[],Clasificacion!B31,2)</f>
        <v>COBIS</v>
      </c>
      <c r="D31" s="67">
        <v>3.4471006661172101</v>
      </c>
      <c r="E31" s="67">
        <v>1.367531880408307</v>
      </c>
      <c r="F31" s="67">
        <v>1.6287417651783731</v>
      </c>
      <c r="G31" s="67">
        <v>0.45082702053052959</v>
      </c>
      <c r="H31" s="67">
        <f>+IF(Table7[[#This Row],[Potencial de Innovación]]&gt;D374,1,0)</f>
        <v>1</v>
      </c>
      <c r="I31" s="65" t="str">
        <f>INDEX(Empresas[],B31,3)</f>
        <v>Carlos Teran</v>
      </c>
      <c r="J31" s="65" t="str">
        <f>INDEX(Empresas[],B31,4)</f>
        <v>Desarrollador</v>
      </c>
      <c r="K31" s="65" t="str">
        <f>INDEX(Empresas[],B31,5)</f>
        <v>099135-5508</v>
      </c>
      <c r="L31" s="65" t="str">
        <f>INDEX(Empresas[],B31,6)</f>
        <v>CARLOS.TERAN@COBISCORP.COM</v>
      </c>
      <c r="M31" t="str">
        <f>+VLOOKUP(Table7[[#This Row],[Potencial de Innovación]],$S$2:$T$5,2,TRUE)</f>
        <v>Alto</v>
      </c>
    </row>
    <row r="32" spans="1:23" x14ac:dyDescent="0.3">
      <c r="A32" s="67">
        <v>31</v>
      </c>
      <c r="B32" s="71">
        <v>321</v>
      </c>
      <c r="C32" s="65" t="str">
        <f>INDEX(Empresas[],Clasificacion!B32,2)</f>
        <v>AVIATION SAFETYAUDIT C.LTDA.</v>
      </c>
      <c r="D32" s="67">
        <v>3.4448744826028461</v>
      </c>
      <c r="E32" s="67">
        <v>0.22984361281782281</v>
      </c>
      <c r="F32" s="67">
        <v>1.6213055217790571</v>
      </c>
      <c r="G32" s="67">
        <v>1.5937253480059661</v>
      </c>
      <c r="H32" s="67">
        <f>+IF(Table7[[#This Row],[Potencial de Innovación]]&gt;D375,1,0)</f>
        <v>1</v>
      </c>
      <c r="I32" s="65" t="str">
        <f>INDEX(Empresas[],B32,3)</f>
        <v>Francisco Páez</v>
      </c>
      <c r="J32" s="65" t="str">
        <f>INDEX(Empresas[],B32,4)</f>
        <v>Gerente</v>
      </c>
      <c r="K32" s="65" t="str">
        <f>INDEX(Empresas[],B32,5)</f>
        <v>0998022386</v>
      </c>
      <c r="L32" s="65" t="str">
        <f>INDEX(Empresas[],B32,6)</f>
        <v>fpaez57@gmail.com</v>
      </c>
      <c r="M32" t="str">
        <f>+VLOOKUP(Table7[[#This Row],[Potencial de Innovación]],$S$2:$T$5,2,TRUE)</f>
        <v>Alto</v>
      </c>
    </row>
    <row r="33" spans="1:13" x14ac:dyDescent="0.3">
      <c r="A33" s="67">
        <v>32</v>
      </c>
      <c r="B33" s="71">
        <v>6</v>
      </c>
      <c r="C33" s="65" t="str">
        <f>INDEX(Empresas[],Clasificacion!B33,2)</f>
        <v>WALCETI S.A.</v>
      </c>
      <c r="D33" s="67">
        <v>3.4398860212786708</v>
      </c>
      <c r="E33" s="67">
        <v>0.21768740560691369</v>
      </c>
      <c r="F33" s="67">
        <v>1.6249195595927941</v>
      </c>
      <c r="G33" s="67">
        <v>1.5972790560789629</v>
      </c>
      <c r="H33" s="67">
        <f>+IF(Table7[[#This Row],[Potencial de Innovación]]&gt;D376,1,0)</f>
        <v>1</v>
      </c>
      <c r="I33" s="65" t="str">
        <f>INDEX(Empresas[],B33,3)</f>
        <v>Viviana Carreño</v>
      </c>
      <c r="J33" s="65" t="str">
        <f>INDEX(Empresas[],B33,4)</f>
        <v>Administracion</v>
      </c>
      <c r="K33" s="65" t="str">
        <f>INDEX(Empresas[],B33,5)</f>
        <v>09628377244</v>
      </c>
      <c r="L33" s="65" t="str">
        <f>INDEX(Empresas[],B33,6)</f>
        <v>VIVIANACARREÑO89@GMAIL.COM</v>
      </c>
      <c r="M33" t="str">
        <f>+VLOOKUP(Table7[[#This Row],[Potencial de Innovación]],$S$2:$T$5,2,TRUE)</f>
        <v>Alto</v>
      </c>
    </row>
    <row r="34" spans="1:13" x14ac:dyDescent="0.3">
      <c r="A34" s="67">
        <v>33</v>
      </c>
      <c r="B34" s="71">
        <v>299</v>
      </c>
      <c r="C34" s="65" t="str">
        <f>INDEX(Empresas[],Clasificacion!B34,2)</f>
        <v>TRANSPORTE DE CARGA PESADA RUIZJILA CIA.LTDA.</v>
      </c>
      <c r="D34" s="67">
        <v>3.404927420225909</v>
      </c>
      <c r="E34" s="67">
        <v>0.18534204705247639</v>
      </c>
      <c r="F34" s="67">
        <v>1.626567649010219</v>
      </c>
      <c r="G34" s="67">
        <v>1.593017724163214</v>
      </c>
      <c r="H34" s="67">
        <f>+IF(Table7[[#This Row],[Potencial de Innovación]]&gt;D377,1,0)</f>
        <v>1</v>
      </c>
      <c r="I34" s="65" t="str">
        <f>INDEX(Empresas[],B34,3)</f>
        <v>Jose Lito</v>
      </c>
      <c r="J34" s="65" t="str">
        <f>INDEX(Empresas[],B34,4)</f>
        <v>Gerente</v>
      </c>
      <c r="K34" s="65" t="str">
        <f>INDEX(Empresas[],B34,5)</f>
        <v>0967710135</v>
      </c>
      <c r="L34" s="65" t="str">
        <f>INDEX(Empresas[],B34,6)</f>
        <v>joselitoruiz1972@gmail.com</v>
      </c>
      <c r="M34" t="str">
        <f>+VLOOKUP(Table7[[#This Row],[Potencial de Innovación]],$S$2:$T$5,2,TRUE)</f>
        <v>Alto</v>
      </c>
    </row>
    <row r="35" spans="1:13" x14ac:dyDescent="0.3">
      <c r="A35" s="67">
        <v>34</v>
      </c>
      <c r="B35" s="71">
        <v>339</v>
      </c>
      <c r="C35" s="65" t="str">
        <f>INDEX(Empresas[],Clasificacion!B35,2)</f>
        <v>MODUHOME S.A.</v>
      </c>
      <c r="D35" s="67">
        <v>3.3560542353116052</v>
      </c>
      <c r="E35" s="67">
        <v>0.56256737319898631</v>
      </c>
      <c r="F35" s="67">
        <v>1.622183553178939</v>
      </c>
      <c r="G35" s="67">
        <v>1.17130330893368</v>
      </c>
      <c r="H35" s="67">
        <f>+IF(Table7[[#This Row],[Potencial de Innovación]]&gt;D378,1,0)</f>
        <v>1</v>
      </c>
      <c r="I35" s="65" t="str">
        <f>INDEX(Empresas[],B35,3)</f>
        <v>Galo Larrea</v>
      </c>
      <c r="J35" s="65" t="str">
        <f>INDEX(Empresas[],B35,4)</f>
        <v>Gerente</v>
      </c>
      <c r="K35" s="65" t="str">
        <f>INDEX(Empresas[],B35,5)</f>
        <v>0990382759</v>
      </c>
      <c r="L35" s="65" t="str">
        <f>INDEX(Empresas[],B35,6)</f>
        <v>galolarrea@gmail.com</v>
      </c>
      <c r="M35" t="str">
        <f>+VLOOKUP(Table7[[#This Row],[Potencial de Innovación]],$S$2:$T$5,2,TRUE)</f>
        <v>Alto</v>
      </c>
    </row>
    <row r="36" spans="1:13" x14ac:dyDescent="0.3">
      <c r="A36" s="67">
        <v>35</v>
      </c>
      <c r="B36" s="71">
        <v>135</v>
      </c>
      <c r="C36" s="65" t="str">
        <f>INDEX(Empresas[],Clasificacion!B36,2)</f>
        <v>SISTEMA DE RADIODIFUSION AMAZONICA SIDERAMA S.A.</v>
      </c>
      <c r="D36" s="67">
        <v>3.3207141513735858</v>
      </c>
      <c r="E36" s="67">
        <v>0.88822399664072282</v>
      </c>
      <c r="F36" s="67">
        <v>1.6270427424134299</v>
      </c>
      <c r="G36" s="67">
        <v>0.80544741231943395</v>
      </c>
      <c r="H36" s="67">
        <f>+IF(Table7[[#This Row],[Potencial de Innovación]]&gt;D379,1,0)</f>
        <v>1</v>
      </c>
      <c r="I36" s="65" t="str">
        <f>INDEX(Empresas[],B36,3)</f>
        <v>Jaime Custodio</v>
      </c>
      <c r="J36" s="65" t="str">
        <f>INDEX(Empresas[],B36,4)</f>
        <v>Gerente</v>
      </c>
      <c r="K36" s="65" t="str">
        <f>INDEX(Empresas[],B36,5)</f>
        <v>032411712</v>
      </c>
      <c r="L36" s="65" t="str">
        <f>INDEX(Empresas[],B36,6)</f>
        <v>RT@culturaquito.com</v>
      </c>
      <c r="M36" t="str">
        <f>+VLOOKUP(Table7[[#This Row],[Potencial de Innovación]],$S$2:$T$5,2,TRUE)</f>
        <v>Alto</v>
      </c>
    </row>
    <row r="37" spans="1:13" x14ac:dyDescent="0.3">
      <c r="A37" s="67">
        <v>36</v>
      </c>
      <c r="B37" s="71">
        <v>86</v>
      </c>
      <c r="C37" s="65" t="str">
        <f>INDEX(Empresas[],Clasificacion!B37,2)</f>
        <v>INVELIGENT</v>
      </c>
      <c r="D37" s="67">
        <v>3.2601064882144768</v>
      </c>
      <c r="E37" s="67">
        <v>0.47855883716437092</v>
      </c>
      <c r="F37" s="67">
        <v>1.6217083760107329</v>
      </c>
      <c r="G37" s="67">
        <v>1.1598392750393729</v>
      </c>
      <c r="H37" s="67">
        <f>+IF(Table7[[#This Row],[Potencial de Innovación]]&gt;D380,1,0)</f>
        <v>1</v>
      </c>
      <c r="I37" s="65" t="str">
        <f>INDEX(Empresas[],B37,3)</f>
        <v>Farzín Ashraghi</v>
      </c>
      <c r="J37" s="65" t="str">
        <f>INDEX(Empresas[],B37,4)</f>
        <v>Gerente</v>
      </c>
      <c r="K37" s="65" t="str">
        <f>INDEX(Empresas[],B37,5)</f>
        <v>0999833860</v>
      </c>
      <c r="L37" s="65" t="str">
        <f>INDEX(Empresas[],B37,6)</f>
        <v>farzin@inveligent.com</v>
      </c>
      <c r="M37" t="str">
        <f>+VLOOKUP(Table7[[#This Row],[Potencial de Innovación]],$S$2:$T$5,2,TRUE)</f>
        <v>Alto</v>
      </c>
    </row>
    <row r="38" spans="1:13" x14ac:dyDescent="0.3">
      <c r="A38" s="67">
        <v>37</v>
      </c>
      <c r="B38" s="71">
        <v>59</v>
      </c>
      <c r="C38" s="65" t="str">
        <f>INDEX(Empresas[],Clasificacion!B38,2)</f>
        <v>ARTGRAPHICS S.A.</v>
      </c>
      <c r="D38" s="67">
        <v>3.2552507330681548</v>
      </c>
      <c r="E38" s="67">
        <v>0.81651719864922356</v>
      </c>
      <c r="F38" s="67">
        <v>1.6207784039860109</v>
      </c>
      <c r="G38" s="67">
        <v>0.81795513043292034</v>
      </c>
      <c r="H38" s="67">
        <f>+IF(Table7[[#This Row],[Potencial de Innovación]]&gt;D381,1,0)</f>
        <v>1</v>
      </c>
      <c r="I38" s="65" t="str">
        <f>INDEX(Empresas[],B38,3)</f>
        <v>Diego Leon</v>
      </c>
      <c r="J38" s="65" t="str">
        <f>INDEX(Empresas[],B38,4)</f>
        <v>Gerente</v>
      </c>
      <c r="K38" s="65" t="str">
        <f>INDEX(Empresas[],B38,5)</f>
        <v>0999232844</v>
      </c>
      <c r="L38" s="65" t="str">
        <f>INDEX(Empresas[],B38,6)</f>
        <v>info@eventosart.com</v>
      </c>
      <c r="M38" t="str">
        <f>+VLOOKUP(Table7[[#This Row],[Potencial de Innovación]],$S$2:$T$5,2,TRUE)</f>
        <v>Alto</v>
      </c>
    </row>
    <row r="39" spans="1:13" x14ac:dyDescent="0.3">
      <c r="A39" s="67">
        <v>38</v>
      </c>
      <c r="B39" s="71">
        <v>71</v>
      </c>
      <c r="C39" s="65" t="str">
        <f>INDEX(Empresas[],Clasificacion!B39,2)</f>
        <v>SOLUCIONES DE TECNOLOGIA SIPBOX S.A.</v>
      </c>
      <c r="D39" s="67">
        <v>3.2386663866850349</v>
      </c>
      <c r="E39" s="67">
        <v>1.003450944457887</v>
      </c>
      <c r="F39" s="67">
        <v>1.6191516170474509</v>
      </c>
      <c r="G39" s="67">
        <v>0.61606382517969671</v>
      </c>
      <c r="H39" s="67">
        <f>+IF(Table7[[#This Row],[Potencial de Innovación]]&gt;D382,1,0)</f>
        <v>1</v>
      </c>
      <c r="I39" s="65" t="str">
        <f>INDEX(Empresas[],B39,3)</f>
        <v>José Dávalos</v>
      </c>
      <c r="J39" s="65" t="str">
        <f>INDEX(Empresas[],B39,4)</f>
        <v>Gerente</v>
      </c>
      <c r="K39" s="65" t="str">
        <f>INDEX(Empresas[],B39,5)</f>
        <v>0996083041</v>
      </c>
      <c r="L39" s="65" t="str">
        <f>INDEX(Empresas[],B39,6)</f>
        <v>jose.davalos@fipvox.es</v>
      </c>
      <c r="M39" t="str">
        <f>+VLOOKUP(Table7[[#This Row],[Potencial de Innovación]],$S$2:$T$5,2,TRUE)</f>
        <v>Alto</v>
      </c>
    </row>
    <row r="40" spans="1:13" x14ac:dyDescent="0.3">
      <c r="A40" s="67">
        <v>39</v>
      </c>
      <c r="B40" s="71">
        <v>280</v>
      </c>
      <c r="C40" s="65" t="str">
        <f>INDEX(Empresas[],Clasificacion!B40,2)</f>
        <v>AVISA TRAVEL</v>
      </c>
      <c r="D40" s="67">
        <v>3.2306253230298432</v>
      </c>
      <c r="E40" s="67">
        <v>0.95100581089189051</v>
      </c>
      <c r="F40" s="67">
        <v>1.619989867585689</v>
      </c>
      <c r="G40" s="67">
        <v>0.65962964455226336</v>
      </c>
      <c r="H40" s="67">
        <f>+IF(Table7[[#This Row],[Potencial de Innovación]]&gt;D383,1,0)</f>
        <v>1</v>
      </c>
      <c r="I40" s="65" t="str">
        <f>INDEX(Empresas[],B40,3)</f>
        <v>Javier Gonzalez</v>
      </c>
      <c r="J40" s="65" t="str">
        <f>INDEX(Empresas[],B40,4)</f>
        <v>Asesor</v>
      </c>
      <c r="K40" s="65" t="str">
        <f>INDEX(Empresas[],B40,5)</f>
        <v>0986067675</v>
      </c>
      <c r="L40" s="65" t="str">
        <f>INDEX(Empresas[],B40,6)</f>
        <v>javierescar1996_26@hotmail.com</v>
      </c>
      <c r="M40" t="str">
        <f>+VLOOKUP(Table7[[#This Row],[Potencial de Innovación]],$S$2:$T$5,2,TRUE)</f>
        <v>Alto</v>
      </c>
    </row>
    <row r="41" spans="1:13" x14ac:dyDescent="0.3">
      <c r="A41" s="67">
        <v>40</v>
      </c>
      <c r="B41" s="71">
        <v>342</v>
      </c>
      <c r="C41" s="65" t="str">
        <f>INDEX(Empresas[],Clasificacion!B41,2)</f>
        <v>TRANSPORTE PESADO Y LOGISTICA ZAMBRANO &amp; CEDEÑO ZAMCETRANSPE S.A.</v>
      </c>
      <c r="D41" s="67">
        <v>3.207842597703094</v>
      </c>
      <c r="E41" s="67">
        <v>0.51104429155888242</v>
      </c>
      <c r="F41" s="67">
        <v>1.1028816257711289</v>
      </c>
      <c r="G41" s="67">
        <v>1.5939166803730831</v>
      </c>
      <c r="H41" s="67">
        <f>+IF(Table7[[#This Row],[Potencial de Innovación]]&gt;D384,1,0)</f>
        <v>1</v>
      </c>
      <c r="I41" s="65" t="str">
        <f>INDEX(Empresas[],B41,3)</f>
        <v>César Zambrano</v>
      </c>
      <c r="J41" s="65" t="str">
        <f>INDEX(Empresas[],B41,4)</f>
        <v>Gerente</v>
      </c>
      <c r="K41" s="65" t="str">
        <f>INDEX(Empresas[],B41,5)</f>
        <v>0980910065</v>
      </c>
      <c r="L41" s="65" t="str">
        <f>INDEX(Empresas[],B41,6)</f>
        <v>cesarzamb@hotmail.es</v>
      </c>
      <c r="M41" t="str">
        <f>+VLOOKUP(Table7[[#This Row],[Potencial de Innovación]],$S$2:$T$5,2,TRUE)</f>
        <v>Alto</v>
      </c>
    </row>
    <row r="42" spans="1:13" x14ac:dyDescent="0.3">
      <c r="A42" s="67">
        <v>41</v>
      </c>
      <c r="B42" s="71">
        <v>50</v>
      </c>
      <c r="C42" s="65" t="str">
        <f>INDEX(Empresas[],Clasificacion!B42,2)</f>
        <v>DOPPLER</v>
      </c>
      <c r="D42" s="67">
        <v>3.193813263799993</v>
      </c>
      <c r="E42" s="67">
        <v>1.305986575321858</v>
      </c>
      <c r="F42" s="67">
        <v>1.6292418534720241</v>
      </c>
      <c r="G42" s="67">
        <v>0.2585848350061099</v>
      </c>
      <c r="H42" s="67">
        <f>+IF(Table7[[#This Row],[Potencial de Innovación]]&gt;D385,1,0)</f>
        <v>1</v>
      </c>
      <c r="I42" s="65" t="str">
        <f>INDEX(Empresas[],B42,3)</f>
        <v>Ismael Castillo</v>
      </c>
      <c r="J42" s="65" t="str">
        <f>INDEX(Empresas[],B42,4)</f>
        <v>Country Manager</v>
      </c>
      <c r="K42" s="65" t="str">
        <f>INDEX(Empresas[],B42,5)</f>
        <v>0 980804963</v>
      </c>
      <c r="L42" s="65" t="str">
        <f>INDEX(Empresas[],B42,6)</f>
        <v>icastillo@fromdoppler.com</v>
      </c>
      <c r="M42" t="str">
        <f>+VLOOKUP(Table7[[#This Row],[Potencial de Innovación]],$S$2:$T$5,2,TRUE)</f>
        <v>Alto</v>
      </c>
    </row>
    <row r="43" spans="1:13" x14ac:dyDescent="0.3">
      <c r="A43" s="67">
        <v>42</v>
      </c>
      <c r="B43" s="71">
        <v>341</v>
      </c>
      <c r="C43" s="65" t="str">
        <f>INDEX(Empresas[],Clasificacion!B43,2)</f>
        <v>TRANSPORTE DE CARGA CMG TRANSCMG S.A.</v>
      </c>
      <c r="D43" s="67">
        <v>3.1693308363999071</v>
      </c>
      <c r="E43" s="67">
        <v>0.40032143227299211</v>
      </c>
      <c r="F43" s="67">
        <v>1.1702025808780441</v>
      </c>
      <c r="G43" s="67">
        <v>1.598806823248871</v>
      </c>
      <c r="H43" s="67">
        <f>+IF(Table7[[#This Row],[Potencial de Innovación]]&gt;D386,1,0)</f>
        <v>1</v>
      </c>
      <c r="I43" s="65" t="str">
        <f>INDEX(Empresas[],B43,3)</f>
        <v>Franklin Correa</v>
      </c>
      <c r="J43" s="65" t="str">
        <f>INDEX(Empresas[],B43,4)</f>
        <v>Gerente</v>
      </c>
      <c r="K43" s="65" t="str">
        <f>INDEX(Empresas[],B43,5)</f>
        <v>0992071371</v>
      </c>
      <c r="L43" s="65" t="str">
        <f>INDEX(Empresas[],B43,6)</f>
        <v>frankvincor@hotmail.com</v>
      </c>
      <c r="M43" t="str">
        <f>+VLOOKUP(Table7[[#This Row],[Potencial de Innovación]],$S$2:$T$5,2,TRUE)</f>
        <v>Alto</v>
      </c>
    </row>
    <row r="44" spans="1:13" x14ac:dyDescent="0.3">
      <c r="A44" s="67">
        <v>43</v>
      </c>
      <c r="B44" s="71">
        <v>66</v>
      </c>
      <c r="C44" s="65" t="str">
        <f>INDEX(Empresas[],Clasificacion!B44,2)</f>
        <v>JRTEC S.A.S</v>
      </c>
      <c r="D44" s="67">
        <v>3.162553668776809</v>
      </c>
      <c r="E44" s="67">
        <v>0.44841262967305912</v>
      </c>
      <c r="F44" s="67">
        <v>1.639002792044036</v>
      </c>
      <c r="G44" s="67">
        <v>1.0751382470597139</v>
      </c>
      <c r="H44" s="67">
        <f>+IF(Table7[[#This Row],[Potencial de Innovación]]&gt;D387,1,0)</f>
        <v>1</v>
      </c>
      <c r="I44" s="65" t="str">
        <f>INDEX(Empresas[],B44,3)</f>
        <v>Jonatahn Vargas</v>
      </c>
      <c r="J44" s="65" t="str">
        <f>INDEX(Empresas[],B44,4)</f>
        <v>Gerente</v>
      </c>
      <c r="K44" s="65" t="str">
        <f>INDEX(Empresas[],B44,5)</f>
        <v>0979191234</v>
      </c>
      <c r="L44" s="65" t="str">
        <f>INDEX(Empresas[],B44,6)</f>
        <v>jonathanvargas@jrtec.io</v>
      </c>
      <c r="M44" t="str">
        <f>+VLOOKUP(Table7[[#This Row],[Potencial de Innovación]],$S$2:$T$5,2,TRUE)</f>
        <v>Alto</v>
      </c>
    </row>
    <row r="45" spans="1:13" x14ac:dyDescent="0.3">
      <c r="A45" s="67">
        <v>44</v>
      </c>
      <c r="B45" s="71">
        <v>247</v>
      </c>
      <c r="C45" s="65" t="str">
        <f>INDEX(Empresas[],Clasificacion!B45,2)</f>
        <v>CAÑARTV S.A.</v>
      </c>
      <c r="D45" s="67">
        <v>3.157343572835146</v>
      </c>
      <c r="E45" s="67">
        <v>-6.273282316144993E-2</v>
      </c>
      <c r="F45" s="67">
        <v>1.62837014955971</v>
      </c>
      <c r="G45" s="67">
        <v>1.5917062464368861</v>
      </c>
      <c r="H45" s="67">
        <f>+IF(Table7[[#This Row],[Potencial de Innovación]]&gt;D388,1,0)</f>
        <v>1</v>
      </c>
      <c r="I45" s="65" t="str">
        <f>INDEX(Empresas[],B45,3)</f>
        <v>Olga Contreras</v>
      </c>
      <c r="J45" s="65" t="str">
        <f>INDEX(Empresas[],B45,4)</f>
        <v>Gerente</v>
      </c>
      <c r="K45" s="65" t="str">
        <f>INDEX(Empresas[],B45,5)</f>
        <v>0997829319</v>
      </c>
      <c r="L45" s="65" t="str">
        <f>INDEX(Empresas[],B45,6)</f>
        <v>olgacontre174@yahoo.com</v>
      </c>
      <c r="M45" t="str">
        <f>+VLOOKUP(Table7[[#This Row],[Potencial de Innovación]],$S$2:$T$5,2,TRUE)</f>
        <v>Alto</v>
      </c>
    </row>
    <row r="46" spans="1:13" x14ac:dyDescent="0.3">
      <c r="A46" s="67">
        <v>45</v>
      </c>
      <c r="B46" s="71">
        <v>90</v>
      </c>
      <c r="C46" s="65" t="str">
        <f>INDEX(Empresas[],Clasificacion!B46,2)</f>
        <v>INVESTCOMPANY S.A.</v>
      </c>
      <c r="D46" s="67">
        <v>3.1478396838429039</v>
      </c>
      <c r="E46" s="67">
        <v>0.70902681768722831</v>
      </c>
      <c r="F46" s="67">
        <v>0.86107449309205075</v>
      </c>
      <c r="G46" s="67">
        <v>1.577738373063625</v>
      </c>
      <c r="H46" s="67">
        <f>+IF(Table7[[#This Row],[Potencial de Innovación]]&gt;D389,1,0)</f>
        <v>1</v>
      </c>
      <c r="I46" s="65" t="str">
        <f>INDEX(Empresas[],B46,3)</f>
        <v>Jorge Viera</v>
      </c>
      <c r="J46" s="65" t="str">
        <f>INDEX(Empresas[],B46,4)</f>
        <v>Calidad</v>
      </c>
      <c r="K46" s="65" t="str">
        <f>INDEX(Empresas[],B46,5)</f>
        <v>0987056977</v>
      </c>
      <c r="L46" s="65" t="str">
        <f>INDEX(Empresas[],B46,6)</f>
        <v>jorgevierac@yahoo.com</v>
      </c>
      <c r="M46" t="str">
        <f>+VLOOKUP(Table7[[#This Row],[Potencial de Innovación]],$S$2:$T$5,2,TRUE)</f>
        <v>Alto</v>
      </c>
    </row>
    <row r="47" spans="1:13" x14ac:dyDescent="0.3">
      <c r="A47" s="67">
        <v>46</v>
      </c>
      <c r="B47" s="71">
        <v>215</v>
      </c>
      <c r="C47" s="65" t="str">
        <f>INDEX(Empresas[],Clasificacion!B47,2)</f>
        <v>CORPORACION KUMBRE S.A.</v>
      </c>
      <c r="D47" s="67">
        <v>3.1399993114489728</v>
      </c>
      <c r="E47" s="67">
        <v>0.69381272796644755</v>
      </c>
      <c r="F47" s="67">
        <v>1.630382862082761</v>
      </c>
      <c r="G47" s="67">
        <v>0.81580372139976465</v>
      </c>
      <c r="H47" s="67">
        <f>+IF(Table7[[#This Row],[Potencial de Innovación]]&gt;D390,1,0)</f>
        <v>1</v>
      </c>
      <c r="I47" s="65" t="str">
        <f>INDEX(Empresas[],B47,3)</f>
        <v>Fabián Aroca</v>
      </c>
      <c r="J47" s="65" t="str">
        <f>INDEX(Empresas[],B47,4)</f>
        <v>Director</v>
      </c>
      <c r="K47" s="65" t="str">
        <f>INDEX(Empresas[],B47,5)</f>
        <v>0982444706</v>
      </c>
      <c r="L47" s="65" t="str">
        <f>INDEX(Empresas[],B47,6)</f>
        <v>info@asinomasec.com</v>
      </c>
      <c r="M47" t="str">
        <f>+VLOOKUP(Table7[[#This Row],[Potencial de Innovación]],$S$2:$T$5,2,TRUE)</f>
        <v>Alto</v>
      </c>
    </row>
    <row r="48" spans="1:13" x14ac:dyDescent="0.3">
      <c r="A48" s="67">
        <v>47</v>
      </c>
      <c r="B48" s="71">
        <v>26</v>
      </c>
      <c r="C48" s="65" t="str">
        <f>INDEX(Empresas[],Clasificacion!B48,2)</f>
        <v>EXPREG S.A.</v>
      </c>
      <c r="D48" s="67">
        <v>3.1093660487502559</v>
      </c>
      <c r="E48" s="67">
        <v>0.31283134980063498</v>
      </c>
      <c r="F48" s="67">
        <v>1.6242772393707161</v>
      </c>
      <c r="G48" s="67">
        <v>1.172257459578905</v>
      </c>
      <c r="H48" s="67">
        <f>+IF(Table7[[#This Row],[Potencial de Innovación]]&gt;D391,1,0)</f>
        <v>1</v>
      </c>
      <c r="I48" s="65" t="str">
        <f>INDEX(Empresas[],B48,3)</f>
        <v>Danis Cardenas</v>
      </c>
      <c r="J48" s="65" t="str">
        <f>INDEX(Empresas[],B48,4)</f>
        <v>Compras</v>
      </c>
      <c r="K48" s="65" t="str">
        <f>INDEX(Empresas[],B48,5)</f>
        <v>0996303682</v>
      </c>
      <c r="L48" s="65" t="str">
        <f>INDEX(Empresas[],B48,6)</f>
        <v>dancardenas@hotmail.com</v>
      </c>
      <c r="M48" t="str">
        <f>+VLOOKUP(Table7[[#This Row],[Potencial de Innovación]],$S$2:$T$5,2,TRUE)</f>
        <v>Alto</v>
      </c>
    </row>
    <row r="49" spans="1:13" x14ac:dyDescent="0.3">
      <c r="A49" s="67">
        <v>48</v>
      </c>
      <c r="B49" s="71">
        <v>70</v>
      </c>
      <c r="C49" s="65" t="str">
        <f>INDEX(Empresas[],Clasificacion!B49,2)</f>
        <v>GRILLO NEGRO</v>
      </c>
      <c r="D49" s="67">
        <v>3.0789545752305969</v>
      </c>
      <c r="E49" s="67">
        <v>0.74999466599444642</v>
      </c>
      <c r="F49" s="67">
        <v>1.6244219401606159</v>
      </c>
      <c r="G49" s="67">
        <v>0.70453796907553456</v>
      </c>
      <c r="H49" s="67">
        <f>+IF(Table7[[#This Row],[Potencial de Innovación]]&gt;D392,1,0)</f>
        <v>1</v>
      </c>
      <c r="I49" s="65" t="str">
        <f>INDEX(Empresas[],B49,3)</f>
        <v>Israel Rodriguez</v>
      </c>
      <c r="J49" s="65" t="str">
        <f>INDEX(Empresas[],B49,4)</f>
        <v>Director</v>
      </c>
      <c r="K49" s="65" t="str">
        <f>INDEX(Empresas[],B49,5)</f>
        <v>0984624266</v>
      </c>
      <c r="L49" s="65" t="str">
        <f>INDEX(Empresas[],B49,6)</f>
        <v>director@grillonegro.com</v>
      </c>
      <c r="M49" t="str">
        <f>+VLOOKUP(Table7[[#This Row],[Potencial de Innovación]],$S$2:$T$5,2,TRUE)</f>
        <v>Alto</v>
      </c>
    </row>
    <row r="50" spans="1:13" x14ac:dyDescent="0.3">
      <c r="A50" s="67">
        <v>49</v>
      </c>
      <c r="B50" s="71">
        <v>82</v>
      </c>
      <c r="C50" s="65" t="str">
        <f>INDEX(Empresas[],Clasificacion!B50,2)</f>
        <v>DIGITAL STRATEGY</v>
      </c>
      <c r="D50" s="67">
        <v>3.0309758223823988</v>
      </c>
      <c r="E50" s="67">
        <v>1.058179051213074</v>
      </c>
      <c r="F50" s="67">
        <v>0.37990478280447249</v>
      </c>
      <c r="G50" s="67">
        <v>1.5928919883648529</v>
      </c>
      <c r="H50" s="67">
        <f>+IF(Table7[[#This Row],[Potencial de Innovación]]&gt;D393,1,0)</f>
        <v>1</v>
      </c>
      <c r="I50" s="65" t="str">
        <f>INDEX(Empresas[],B50,3)</f>
        <v>Fernando Medina</v>
      </c>
      <c r="J50" s="65" t="str">
        <f>INDEX(Empresas[],B50,4)</f>
        <v>Administrativo</v>
      </c>
      <c r="K50" s="65" t="str">
        <f>INDEX(Empresas[],B50,5)</f>
        <v>0984058129</v>
      </c>
      <c r="L50" s="65" t="str">
        <f>INDEX(Empresas[],B50,6)</f>
        <v>info@digitalstrategy.com.ec</v>
      </c>
      <c r="M50" t="str">
        <f>+VLOOKUP(Table7[[#This Row],[Potencial de Innovación]],$S$2:$T$5,2,TRUE)</f>
        <v>Alto</v>
      </c>
    </row>
    <row r="51" spans="1:13" x14ac:dyDescent="0.3">
      <c r="A51" s="67">
        <v>50</v>
      </c>
      <c r="B51" s="71">
        <v>65</v>
      </c>
      <c r="C51" s="65" t="str">
        <f>INDEX(Empresas[],Clasificacion!B51,2)</f>
        <v>ACCOUNTUM S.A.</v>
      </c>
      <c r="D51" s="67">
        <v>3.02172937752121</v>
      </c>
      <c r="E51" s="67">
        <v>0.77375221955858953</v>
      </c>
      <c r="F51" s="67">
        <v>1.119094301285918</v>
      </c>
      <c r="G51" s="67">
        <v>1.128882856676702</v>
      </c>
      <c r="H51" s="67">
        <f>+IF(Table7[[#This Row],[Potencial de Innovación]]&gt;D394,1,0)</f>
        <v>1</v>
      </c>
      <c r="I51" s="65" t="str">
        <f>INDEX(Empresas[],B51,3)</f>
        <v>Susana Egas</v>
      </c>
      <c r="J51" s="65" t="str">
        <f>INDEX(Empresas[],B51,4)</f>
        <v>Coordinadora Contabilidad</v>
      </c>
      <c r="K51" s="65" t="str">
        <f>INDEX(Empresas[],B51,5)</f>
        <v>0997253731</v>
      </c>
      <c r="L51" s="65" t="str">
        <f>INDEX(Empresas[],B51,6)</f>
        <v>administrativo@mooretax.ec</v>
      </c>
      <c r="M51" t="str">
        <f>+VLOOKUP(Table7[[#This Row],[Potencial de Innovación]],$S$2:$T$5,2,TRUE)</f>
        <v>Alto</v>
      </c>
    </row>
    <row r="52" spans="1:13" x14ac:dyDescent="0.3">
      <c r="A52" s="67">
        <v>51</v>
      </c>
      <c r="B52" s="71">
        <v>88</v>
      </c>
      <c r="C52" s="65" t="str">
        <f>INDEX(Empresas[],Clasificacion!B52,2)</f>
        <v>GASTIP S.A.</v>
      </c>
      <c r="D52" s="67">
        <v>2.9297630120221152</v>
      </c>
      <c r="E52" s="67">
        <v>0.88878946212048326</v>
      </c>
      <c r="F52" s="67">
        <v>0.44257182616284702</v>
      </c>
      <c r="G52" s="67">
        <v>1.5984017237387851</v>
      </c>
      <c r="H52" s="67">
        <f>+IF(Table7[[#This Row],[Potencial de Innovación]]&gt;D395,1,0)</f>
        <v>1</v>
      </c>
      <c r="I52" s="65" t="str">
        <f>INDEX(Empresas[],B52,3)</f>
        <v>Ruth Vera</v>
      </c>
      <c r="J52" s="65" t="str">
        <f>INDEX(Empresas[],B52,4)</f>
        <v>Administrativo</v>
      </c>
      <c r="K52" s="65" t="str">
        <f>INDEX(Empresas[],B52,5)</f>
        <v>0985717539</v>
      </c>
      <c r="L52" s="65" t="str">
        <f>INDEX(Empresas[],B52,6)</f>
        <v>ruthh_vera@hotmail.com</v>
      </c>
      <c r="M52" t="str">
        <f>+VLOOKUP(Table7[[#This Row],[Potencial de Innovación]],$S$2:$T$5,2,TRUE)</f>
        <v>Alto</v>
      </c>
    </row>
    <row r="53" spans="1:13" x14ac:dyDescent="0.3">
      <c r="A53" s="67">
        <v>52</v>
      </c>
      <c r="B53" s="71">
        <v>211</v>
      </c>
      <c r="C53" s="65" t="str">
        <f>INDEX(Empresas[],Clasificacion!B53,2)</f>
        <v>AUDIT Y PLANNING S.A.</v>
      </c>
      <c r="D53" s="67">
        <v>2.9056740613633889</v>
      </c>
      <c r="E53" s="67">
        <v>0.8410137334511032</v>
      </c>
      <c r="F53" s="67">
        <v>0.47759472551219501</v>
      </c>
      <c r="G53" s="67">
        <v>1.58706560240009</v>
      </c>
      <c r="H53" s="67">
        <f>+IF(Table7[[#This Row],[Potencial de Innovación]]&gt;D396,1,0)</f>
        <v>1</v>
      </c>
      <c r="I53" s="65" t="str">
        <f>INDEX(Empresas[],B53,3)</f>
        <v>Roberto Lara</v>
      </c>
      <c r="J53" s="65" t="str">
        <f>INDEX(Empresas[],B53,4)</f>
        <v>Gerente</v>
      </c>
      <c r="K53" s="65" t="str">
        <f>INDEX(Empresas[],B53,5)</f>
        <v>0980683334</v>
      </c>
      <c r="L53" s="65" t="str">
        <f>INDEX(Empresas[],B53,6)</f>
        <v>gerencia@asesorgerencial.com</v>
      </c>
      <c r="M53" t="str">
        <f>+VLOOKUP(Table7[[#This Row],[Potencial de Innovación]],$S$2:$T$5,2,TRUE)</f>
        <v>Alto</v>
      </c>
    </row>
    <row r="54" spans="1:13" x14ac:dyDescent="0.3">
      <c r="A54" s="67">
        <v>53</v>
      </c>
      <c r="B54" s="71">
        <v>131</v>
      </c>
      <c r="C54" s="65" t="str">
        <f>INDEX(Empresas[],Clasificacion!B54,2)</f>
        <v>GUIDE GALÁPAGOS</v>
      </c>
      <c r="D54" s="67">
        <v>2.9027625664868499</v>
      </c>
      <c r="E54" s="67">
        <v>1.1799918401994089</v>
      </c>
      <c r="F54" s="67">
        <v>0.91453027842091683</v>
      </c>
      <c r="G54" s="67">
        <v>0.80824044786652416</v>
      </c>
      <c r="H54" s="67">
        <f>+IF(Table7[[#This Row],[Potencial de Innovación]]&gt;D397,1,0)</f>
        <v>1</v>
      </c>
      <c r="I54" s="65" t="str">
        <f>INDEX(Empresas[],B54,3)</f>
        <v>Alejandro Jácome</v>
      </c>
      <c r="J54" s="65" t="str">
        <f>INDEX(Empresas[],B54,4)</f>
        <v>Gerente</v>
      </c>
      <c r="K54" s="65" t="str">
        <f>INDEX(Empresas[],B54,5)</f>
        <v>0998734255</v>
      </c>
      <c r="L54" s="65" t="str">
        <f>INDEX(Empresas[],B54,6)</f>
        <v>info@guideecuador.com</v>
      </c>
      <c r="M54" t="str">
        <f>+VLOOKUP(Table7[[#This Row],[Potencial de Innovación]],$S$2:$T$5,2,TRUE)</f>
        <v>Alto</v>
      </c>
    </row>
    <row r="55" spans="1:13" x14ac:dyDescent="0.3">
      <c r="A55" s="67">
        <v>54</v>
      </c>
      <c r="B55" s="71">
        <v>286</v>
      </c>
      <c r="C55" s="65" t="str">
        <f>INDEX(Empresas[],Clasificacion!B55,2)</f>
        <v>FRIOMATIK S.A.</v>
      </c>
      <c r="D55" s="67">
        <v>2.8953572951380129</v>
      </c>
      <c r="E55" s="67">
        <v>-0.31970729115669422</v>
      </c>
      <c r="F55" s="67">
        <v>1.6293226984792919</v>
      </c>
      <c r="G55" s="67">
        <v>1.5857418878154159</v>
      </c>
      <c r="H55" s="67">
        <f>+IF(Table7[[#This Row],[Potencial de Innovación]]&gt;D398,1,0)</f>
        <v>1</v>
      </c>
      <c r="I55" s="65" t="str">
        <f>INDEX(Empresas[],B55,3)</f>
        <v>Daniela Ortiz</v>
      </c>
      <c r="J55" s="65" t="str">
        <f>INDEX(Empresas[],B55,4)</f>
        <v>Gerente</v>
      </c>
      <c r="K55" s="65" t="str">
        <f>INDEX(Empresas[],B55,5)</f>
        <v>0993851406</v>
      </c>
      <c r="L55" s="65" t="str">
        <f>INDEX(Empresas[],B55,6)</f>
        <v>gerencia@hotelsander.com.ec</v>
      </c>
      <c r="M55" t="str">
        <f>+VLOOKUP(Table7[[#This Row],[Potencial de Innovación]],$S$2:$T$5,2,TRUE)</f>
        <v>Alto</v>
      </c>
    </row>
    <row r="56" spans="1:13" x14ac:dyDescent="0.3">
      <c r="A56" s="67">
        <v>55</v>
      </c>
      <c r="B56" s="71">
        <v>119</v>
      </c>
      <c r="C56" s="65" t="str">
        <f>INDEX(Empresas[],Clasificacion!B56,2)</f>
        <v>ALMANETAX S.A.</v>
      </c>
      <c r="D56" s="67">
        <v>2.8763788176529501</v>
      </c>
      <c r="E56" s="67">
        <v>0.59307361277586301</v>
      </c>
      <c r="F56" s="67">
        <v>1.620665402695936</v>
      </c>
      <c r="G56" s="67">
        <v>0.66263980218115126</v>
      </c>
      <c r="H56" s="67">
        <f>+IF(Table7[[#This Row],[Potencial de Innovación]]&gt;D399,1,0)</f>
        <v>1</v>
      </c>
      <c r="I56" s="65" t="str">
        <f>INDEX(Empresas[],B56,3)</f>
        <v>Luis Marques</v>
      </c>
      <c r="J56" s="65" t="str">
        <f>INDEX(Empresas[],B56,4)</f>
        <v>Gerente</v>
      </c>
      <c r="K56" s="65" t="str">
        <f>INDEX(Empresas[],B56,5)</f>
        <v>042791177</v>
      </c>
      <c r="L56" s="65" t="str">
        <f>INDEX(Empresas[],B56,6)</f>
        <v>marquessalasluis@gmail.com</v>
      </c>
      <c r="M56" t="str">
        <f>+VLOOKUP(Table7[[#This Row],[Potencial de Innovación]],$S$2:$T$5,2,TRUE)</f>
        <v>Alto</v>
      </c>
    </row>
    <row r="57" spans="1:13" x14ac:dyDescent="0.3">
      <c r="A57" s="67">
        <v>56</v>
      </c>
      <c r="B57" s="71">
        <v>331</v>
      </c>
      <c r="C57" s="65" t="str">
        <f>INDEX(Empresas[],Clasificacion!B57,2)</f>
        <v>PROCESADORA Y EXPORTADORA PROCAMARONEX</v>
      </c>
      <c r="D57" s="67">
        <v>2.8759202719544801</v>
      </c>
      <c r="E57" s="67">
        <v>0.10559100367906191</v>
      </c>
      <c r="F57" s="67">
        <v>1.1756488794313129</v>
      </c>
      <c r="G57" s="67">
        <v>1.594680388844105</v>
      </c>
      <c r="H57" s="67">
        <f>+IF(Table7[[#This Row],[Potencial de Innovación]]&gt;D400,1,0)</f>
        <v>1</v>
      </c>
      <c r="I57" s="65" t="str">
        <f>INDEX(Empresas[],B57,3)</f>
        <v>Daniel Delgado</v>
      </c>
      <c r="J57" s="65" t="str">
        <f>INDEX(Empresas[],B57,4)</f>
        <v>Recursos Humanos</v>
      </c>
      <c r="K57" s="65" t="str">
        <f>INDEX(Empresas[],B57,5)</f>
        <v>0968865459</v>
      </c>
      <c r="L57" s="65" t="str">
        <f>INDEX(Empresas[],B57,6)</f>
        <v>@procamaronexcamaronera.com</v>
      </c>
      <c r="M57" t="str">
        <f>+VLOOKUP(Table7[[#This Row],[Potencial de Innovación]],$S$2:$T$5,2,TRUE)</f>
        <v>Alto</v>
      </c>
    </row>
    <row r="58" spans="1:13" x14ac:dyDescent="0.3">
      <c r="A58" s="67">
        <v>57</v>
      </c>
      <c r="B58" s="71">
        <v>159</v>
      </c>
      <c r="C58" s="65" t="str">
        <f>INDEX(Empresas[],Clasificacion!B58,2)</f>
        <v>EL PAMPERO EMBUTIDOS Y CARNES EMBUCAR S.A.</v>
      </c>
      <c r="D58" s="67">
        <v>2.851420781618462</v>
      </c>
      <c r="E58" s="67">
        <v>1.2762203997028509</v>
      </c>
      <c r="F58" s="67">
        <v>-2.008264521015788E-2</v>
      </c>
      <c r="G58" s="67">
        <v>1.595283027125769</v>
      </c>
      <c r="H58" s="67">
        <f>+IF(Table7[[#This Row],[Potencial de Innovación]]&gt;D401,1,0)</f>
        <v>1</v>
      </c>
      <c r="I58" s="65" t="str">
        <f>INDEX(Empresas[],B58,3)</f>
        <v>Washington Ganchozo</v>
      </c>
      <c r="J58" s="65" t="str">
        <f>INDEX(Empresas[],B58,4)</f>
        <v>Representante Comercial</v>
      </c>
      <c r="K58" s="65" t="str">
        <f>INDEX(Empresas[],B58,5)</f>
        <v>0959132523</v>
      </c>
      <c r="L58" s="65" t="str">
        <f>INDEX(Empresas[],B58,6)</f>
        <v>wgancghozo@hotmail.com</v>
      </c>
      <c r="M58" t="str">
        <f>+VLOOKUP(Table7[[#This Row],[Potencial de Innovación]],$S$2:$T$5,2,TRUE)</f>
        <v>Alto</v>
      </c>
    </row>
    <row r="59" spans="1:13" x14ac:dyDescent="0.3">
      <c r="A59" s="67">
        <v>58</v>
      </c>
      <c r="B59" s="71">
        <v>329</v>
      </c>
      <c r="C59" s="65" t="str">
        <f>INDEX(Empresas[],Clasificacion!B59,2)</f>
        <v>IPROCOLCEMIND.ENVASADORA PRODUCTORA Y COMERCIALIZADORA</v>
      </c>
      <c r="D59" s="67">
        <v>2.7175274791944242</v>
      </c>
      <c r="E59" s="67">
        <v>0.6126956479414627</v>
      </c>
      <c r="F59" s="67">
        <v>0.51093895609075801</v>
      </c>
      <c r="G59" s="67">
        <v>1.593892875162203</v>
      </c>
      <c r="H59" s="67">
        <f>+IF(Table7[[#This Row],[Potencial de Innovación]]&gt;D402,1,0)</f>
        <v>1</v>
      </c>
      <c r="I59" s="65" t="str">
        <f>INDEX(Empresas[],B59,3)</f>
        <v>Pilar Moreno</v>
      </c>
      <c r="J59" s="65" t="str">
        <f>INDEX(Empresas[],B59,4)</f>
        <v>Gerente</v>
      </c>
      <c r="K59" s="65" t="str">
        <f>INDEX(Empresas[],B59,5)</f>
        <v>0998470355</v>
      </c>
      <c r="L59" s="65" t="str">
        <f>INDEX(Empresas[],B59,6)</f>
        <v>iprocolcem@gmail.com</v>
      </c>
      <c r="M59" t="str">
        <f>+VLOOKUP(Table7[[#This Row],[Potencial de Innovación]],$S$2:$T$5,2,TRUE)</f>
        <v>Alto</v>
      </c>
    </row>
    <row r="60" spans="1:13" x14ac:dyDescent="0.3">
      <c r="A60" s="67">
        <v>59</v>
      </c>
      <c r="B60" s="71">
        <v>27</v>
      </c>
      <c r="C60" s="65" t="str">
        <f>INDEX(Empresas[],Clasificacion!B60,2)</f>
        <v>COMPAÑÍA DE SERVICIO DE INSTALACIONES DE DUCTOS Y EQUIPOS DE CLIMATIZACION, INUSCACORP CIA. LTDA.</v>
      </c>
      <c r="D60" s="67">
        <v>2.6989447767267198</v>
      </c>
      <c r="E60" s="67">
        <v>0.90498854310164856</v>
      </c>
      <c r="F60" s="67">
        <v>1.1203521606636859</v>
      </c>
      <c r="G60" s="67">
        <v>0.67360407296138569</v>
      </c>
      <c r="H60" s="67">
        <f>+IF(Table7[[#This Row],[Potencial de Innovación]]&gt;D403,1,0)</f>
        <v>1</v>
      </c>
      <c r="I60" s="65" t="str">
        <f>INDEX(Empresas[],B60,3)</f>
        <v>Gerano Ushca</v>
      </c>
      <c r="J60" s="65" t="str">
        <f>INDEX(Empresas[],B60,4)</f>
        <v>Gerente</v>
      </c>
      <c r="K60" s="65" t="str">
        <f>INDEX(Empresas[],B60,5)</f>
        <v>096 271 6924</v>
      </c>
      <c r="L60" s="65" t="str">
        <f>INDEX(Empresas[],B60,6)</f>
        <v>ushca@hotmail.com</v>
      </c>
      <c r="M60" t="str">
        <f>+VLOOKUP(Table7[[#This Row],[Potencial de Innovación]],$S$2:$T$5,2,TRUE)</f>
        <v>Alto</v>
      </c>
    </row>
    <row r="61" spans="1:13" x14ac:dyDescent="0.3">
      <c r="A61" s="67">
        <v>60</v>
      </c>
      <c r="B61" s="71">
        <v>160</v>
      </c>
      <c r="C61" s="65" t="str">
        <f>INDEX(Empresas[],Clasificacion!B61,2)</f>
        <v>SOLUCIONES COMEX SOLCOMEXEC S.A.S.</v>
      </c>
      <c r="D61" s="67">
        <v>2.696600616536887</v>
      </c>
      <c r="E61" s="67">
        <v>0.8891356905433444</v>
      </c>
      <c r="F61" s="67">
        <v>0.59738938073351777</v>
      </c>
      <c r="G61" s="67">
        <v>1.2100755452600249</v>
      </c>
      <c r="H61" s="67">
        <f>+IF(Table7[[#This Row],[Potencial de Innovación]]&gt;D404,1,0)</f>
        <v>1</v>
      </c>
      <c r="I61" s="65" t="str">
        <f>INDEX(Empresas[],B61,3)</f>
        <v>Jessica Moreno</v>
      </c>
      <c r="J61" s="65" t="str">
        <f>INDEX(Empresas[],B61,4)</f>
        <v>Gerente Comercial</v>
      </c>
      <c r="K61" s="65" t="str">
        <f>INDEX(Empresas[],B61,5)</f>
        <v>0962899192</v>
      </c>
      <c r="L61" s="65" t="str">
        <f>INDEX(Empresas[],B61,6)</f>
        <v>operaciones@solcomexec.com</v>
      </c>
      <c r="M61" t="str">
        <f>+VLOOKUP(Table7[[#This Row],[Potencial de Innovación]],$S$2:$T$5,2,TRUE)</f>
        <v>Alto</v>
      </c>
    </row>
    <row r="62" spans="1:13" x14ac:dyDescent="0.3">
      <c r="A62" s="67">
        <v>61</v>
      </c>
      <c r="B62" s="71">
        <v>117</v>
      </c>
      <c r="C62" s="65" t="str">
        <f>INDEX(Empresas[],Clasificacion!B62,2)</f>
        <v>BOU COMPANY</v>
      </c>
      <c r="D62" s="67">
        <v>2.6461193583385092</v>
      </c>
      <c r="E62" s="67">
        <v>0.35760370800856822</v>
      </c>
      <c r="F62" s="67">
        <v>1.6286768705296091</v>
      </c>
      <c r="G62" s="67">
        <v>0.65983877980033168</v>
      </c>
      <c r="H62" s="67">
        <f>+IF(Table7[[#This Row],[Potencial de Innovación]]&gt;D405,1,0)</f>
        <v>1</v>
      </c>
      <c r="I62" s="65" t="str">
        <f>INDEX(Empresas[],B62,3)</f>
        <v>Alexis Martinez</v>
      </c>
      <c r="J62" s="65" t="str">
        <f>INDEX(Empresas[],B62,4)</f>
        <v>Gerente</v>
      </c>
      <c r="K62" s="65" t="str">
        <f>INDEX(Empresas[],B62,5)</f>
        <v>0987936913</v>
      </c>
      <c r="L62" s="65" t="str">
        <f>INDEX(Empresas[],B62,6)</f>
        <v>alexis@boucompany.com</v>
      </c>
      <c r="M62" t="str">
        <f>+VLOOKUP(Table7[[#This Row],[Potencial de Innovación]],$S$2:$T$5,2,TRUE)</f>
        <v>Alto</v>
      </c>
    </row>
    <row r="63" spans="1:13" x14ac:dyDescent="0.3">
      <c r="A63" s="67">
        <v>62</v>
      </c>
      <c r="B63" s="71">
        <v>12</v>
      </c>
      <c r="C63" s="65" t="str">
        <f>INDEX(Empresas[],Clasificacion!B63,2)</f>
        <v>BAYTEQ</v>
      </c>
      <c r="D63" s="67">
        <v>2.5957211607593509</v>
      </c>
      <c r="E63" s="67">
        <v>0.93366195900604998</v>
      </c>
      <c r="F63" s="67">
        <v>6.7538359272066237E-2</v>
      </c>
      <c r="G63" s="67">
        <v>1.5945208424812349</v>
      </c>
      <c r="H63" s="67">
        <f>+IF(Table7[[#This Row],[Potencial de Innovación]]&gt;D406,1,0)</f>
        <v>1</v>
      </c>
      <c r="I63" s="65" t="str">
        <f>INDEX(Empresas[],B63,3)</f>
        <v>Mauricio Bayas</v>
      </c>
      <c r="J63" s="65" t="str">
        <f>INDEX(Empresas[],B63,4)</f>
        <v>Gerente</v>
      </c>
      <c r="K63" s="65" t="str">
        <f>INDEX(Empresas[],B63,5)</f>
        <v>023827-300</v>
      </c>
      <c r="L63" s="65" t="str">
        <f>INDEX(Empresas[],B63,6)</f>
        <v>mauricio.bayas@bayteq.com</v>
      </c>
      <c r="M63" t="str">
        <f>+VLOOKUP(Table7[[#This Row],[Potencial de Innovación]],$S$2:$T$5,2,TRUE)</f>
        <v>Alto</v>
      </c>
    </row>
    <row r="64" spans="1:13" x14ac:dyDescent="0.3">
      <c r="A64" s="67">
        <v>63</v>
      </c>
      <c r="B64" s="71">
        <v>149</v>
      </c>
      <c r="C64" s="65" t="str">
        <f>INDEX(Empresas[],Clasificacion!B64,2)</f>
        <v>J Y J SOLUCIONES INTEGRALES</v>
      </c>
      <c r="D64" s="67">
        <v>2.5672130670779549</v>
      </c>
      <c r="E64" s="67">
        <v>0.68279583611117811</v>
      </c>
      <c r="F64" s="67">
        <v>1.223371750456574</v>
      </c>
      <c r="G64" s="67">
        <v>0.6610454805102024</v>
      </c>
      <c r="H64" s="67">
        <f>+IF(Table7[[#This Row],[Potencial de Innovación]]&gt;D407,1,0)</f>
        <v>1</v>
      </c>
      <c r="I64" s="65" t="str">
        <f>INDEX(Empresas[],B64,3)</f>
        <v>Jaime Aguirre</v>
      </c>
      <c r="J64" s="65" t="str">
        <f>INDEX(Empresas[],B64,4)</f>
        <v>Gerente</v>
      </c>
      <c r="K64" s="65" t="str">
        <f>INDEX(Empresas[],B64,5)</f>
        <v>0989824491</v>
      </c>
      <c r="L64" s="65" t="str">
        <f>INDEX(Empresas[],B64,6)</f>
        <v>jhac37@hotmail.com</v>
      </c>
      <c r="M64" t="str">
        <f>+VLOOKUP(Table7[[#This Row],[Potencial de Innovación]],$S$2:$T$5,2,TRUE)</f>
        <v>Alto</v>
      </c>
    </row>
    <row r="65" spans="1:13" x14ac:dyDescent="0.3">
      <c r="A65" s="67">
        <v>64</v>
      </c>
      <c r="B65" s="71">
        <v>212</v>
      </c>
      <c r="C65" s="65" t="str">
        <f>INDEX(Empresas[],Clasificacion!B65,2)</f>
        <v>MASTER ALUM</v>
      </c>
      <c r="D65" s="67">
        <v>2.5489127275103689</v>
      </c>
      <c r="E65" s="67">
        <v>0.25904718431557411</v>
      </c>
      <c r="F65" s="67">
        <v>1.6253410504340351</v>
      </c>
      <c r="G65" s="67">
        <v>0.66452449276075998</v>
      </c>
      <c r="H65" s="67">
        <f>+IF(Table7[[#This Row],[Potencial de Innovación]]&gt;D408,1,0)</f>
        <v>1</v>
      </c>
      <c r="I65" s="65" t="str">
        <f>INDEX(Empresas[],B65,3)</f>
        <v>Ángel Tello</v>
      </c>
      <c r="J65" s="65" t="str">
        <f>INDEX(Empresas[],B65,4)</f>
        <v>Gerente</v>
      </c>
      <c r="K65" s="65" t="str">
        <f>INDEX(Empresas[],B65,5)</f>
        <v>0984172486</v>
      </c>
      <c r="L65" s="65" t="str">
        <f>INDEX(Empresas[],B65,6)</f>
        <v>info@grupotelgar.com</v>
      </c>
      <c r="M65" t="str">
        <f>+VLOOKUP(Table7[[#This Row],[Potencial de Innovación]],$S$2:$T$5,2,TRUE)</f>
        <v>Alto</v>
      </c>
    </row>
    <row r="66" spans="1:13" x14ac:dyDescent="0.3">
      <c r="A66" s="67">
        <v>65</v>
      </c>
      <c r="B66" s="71">
        <v>220</v>
      </c>
      <c r="C66" s="65" t="str">
        <f>INDEX(Empresas[],Clasificacion!B66,2)</f>
        <v>FUNERARIA ROJAS CIA. LTDA.</v>
      </c>
      <c r="D66" s="67">
        <v>2.4983174053816128</v>
      </c>
      <c r="E66" s="67">
        <v>0.44349024836093781</v>
      </c>
      <c r="F66" s="67">
        <v>1.625371052907735</v>
      </c>
      <c r="G66" s="67">
        <v>0.42945610411294072</v>
      </c>
      <c r="H66" s="67">
        <f>+IF(Table7[[#This Row],[Potencial de Innovación]]&gt;D409,1,0)</f>
        <v>1</v>
      </c>
      <c r="I66" s="65" t="str">
        <f>INDEX(Empresas[],B66,3)</f>
        <v>Franklin Rojas</v>
      </c>
      <c r="J66" s="65" t="str">
        <f>INDEX(Empresas[],B66,4)</f>
        <v>Presidente</v>
      </c>
      <c r="K66" s="65" t="str">
        <f>INDEX(Empresas[],B66,5)</f>
        <v>0984251334</v>
      </c>
      <c r="L66" s="65" t="str">
        <f>INDEX(Empresas[],B66,6)</f>
        <v>funerariarojasnr@hotmail.com</v>
      </c>
      <c r="M66" t="str">
        <f>+VLOOKUP(Table7[[#This Row],[Potencial de Innovación]],$S$2:$T$5,2,TRUE)</f>
        <v>Alto</v>
      </c>
    </row>
    <row r="67" spans="1:13" x14ac:dyDescent="0.3">
      <c r="A67" s="67">
        <v>66</v>
      </c>
      <c r="B67" s="71">
        <v>151</v>
      </c>
      <c r="C67" s="65" t="str">
        <f>INDEX(Empresas[],Clasificacion!B67,2)</f>
        <v>PAJA TIERNA ARTESANAL TOQUIFINA S.A.</v>
      </c>
      <c r="D67" s="67">
        <v>2.4755142929859661</v>
      </c>
      <c r="E67" s="67">
        <v>0.75575216124309152</v>
      </c>
      <c r="F67" s="67">
        <v>1.6292003167428379</v>
      </c>
      <c r="G67" s="67">
        <v>9.0561815000036683E-2</v>
      </c>
      <c r="H67" s="67">
        <f>+IF(Table7[[#This Row],[Potencial de Innovación]]&gt;D410,1,0)</f>
        <v>1</v>
      </c>
      <c r="I67" s="65" t="str">
        <f>INDEX(Empresas[],B67,3)</f>
        <v>Geovany Mera</v>
      </c>
      <c r="J67" s="65" t="str">
        <f>INDEX(Empresas[],B67,4)</f>
        <v>Dueño</v>
      </c>
      <c r="K67" s="65" t="str">
        <f>INDEX(Empresas[],B67,5)</f>
        <v>0978984435</v>
      </c>
      <c r="L67" s="65" t="str">
        <f>INDEX(Empresas[],B67,6)</f>
        <v>toquifina@yahoo.com</v>
      </c>
      <c r="M67" t="str">
        <f>+VLOOKUP(Table7[[#This Row],[Potencial de Innovación]],$S$2:$T$5,2,TRUE)</f>
        <v>Alto</v>
      </c>
    </row>
    <row r="68" spans="1:13" x14ac:dyDescent="0.3">
      <c r="A68" s="67">
        <v>67</v>
      </c>
      <c r="B68" s="71">
        <v>23</v>
      </c>
      <c r="C68" s="65" t="str">
        <f>INDEX(Empresas[],Clasificacion!B68,2)</f>
        <v>GRAPHISOFT ECUADOR</v>
      </c>
      <c r="D68" s="67">
        <v>2.432513916304762</v>
      </c>
      <c r="E68" s="67">
        <v>0.56054908952548543</v>
      </c>
      <c r="F68" s="67">
        <v>0.7130530479166477</v>
      </c>
      <c r="G68" s="67">
        <v>1.1589117788626291</v>
      </c>
      <c r="H68" s="67">
        <f>+IF(Table7[[#This Row],[Potencial de Innovación]]&gt;D411,1,0)</f>
        <v>1</v>
      </c>
      <c r="I68" s="65" t="str">
        <f>INDEX(Empresas[],B68,3)</f>
        <v>Mijail Branbilla</v>
      </c>
      <c r="J68" s="65" t="str">
        <f>INDEX(Empresas[],B68,4)</f>
        <v>Aistente Desarrollo</v>
      </c>
      <c r="K68" s="65" t="str">
        <f>INDEX(Empresas[],B68,5)</f>
        <v>09932-67119</v>
      </c>
      <c r="L68" s="65" t="str">
        <f>INDEX(Empresas[],B68,6)</f>
        <v>mijail@archicatecuador.com</v>
      </c>
      <c r="M68" t="str">
        <f>+VLOOKUP(Table7[[#This Row],[Potencial de Innovación]],$S$2:$T$5,2,TRUE)</f>
        <v>Alto</v>
      </c>
    </row>
    <row r="69" spans="1:13" x14ac:dyDescent="0.3">
      <c r="A69" s="67">
        <v>68</v>
      </c>
      <c r="B69" s="71">
        <v>320</v>
      </c>
      <c r="C69" s="65" t="str">
        <f>INDEX(Empresas[],Clasificacion!B69,2)</f>
        <v>CARPEDIEM TRAVEL C.L.</v>
      </c>
      <c r="D69" s="67">
        <v>2.4217541812084828</v>
      </c>
      <c r="E69" s="67">
        <v>-0.35299215943139589</v>
      </c>
      <c r="F69" s="67">
        <v>1.627626581162122</v>
      </c>
      <c r="G69" s="67">
        <v>1.1471197594777569</v>
      </c>
      <c r="H69" s="67">
        <f>+IF(Table7[[#This Row],[Potencial de Innovación]]&gt;D412,1,0)</f>
        <v>1</v>
      </c>
      <c r="I69" s="65" t="str">
        <f>INDEX(Empresas[],B69,3)</f>
        <v>Ana Larco</v>
      </c>
      <c r="J69" s="65" t="str">
        <f>INDEX(Empresas[],B69,4)</f>
        <v>Gerente General</v>
      </c>
      <c r="K69" s="65" t="str">
        <f>INDEX(Empresas[],B69,5)</f>
        <v>0983426554</v>
      </c>
      <c r="L69" s="65" t="str">
        <f>INDEX(Empresas[],B69,6)</f>
        <v>anitalarco@yahoo.es</v>
      </c>
      <c r="M69" t="str">
        <f>+VLOOKUP(Table7[[#This Row],[Potencial de Innovación]],$S$2:$T$5,2,TRUE)</f>
        <v>Alto</v>
      </c>
    </row>
    <row r="70" spans="1:13" x14ac:dyDescent="0.3">
      <c r="A70" s="67">
        <v>69</v>
      </c>
      <c r="B70" s="71">
        <v>189</v>
      </c>
      <c r="C70" s="65" t="str">
        <f>INDEX(Empresas[],Clasificacion!B70,2)</f>
        <v>ZIVAH INTERNATIONAL S.A.</v>
      </c>
      <c r="D70" s="67">
        <v>2.3832587795291902</v>
      </c>
      <c r="E70" s="67">
        <v>0.54868779436706083</v>
      </c>
      <c r="F70" s="67">
        <v>0.2450578451174952</v>
      </c>
      <c r="G70" s="67">
        <v>1.5895131400446341</v>
      </c>
      <c r="H70" s="67">
        <f>+IF(Table7[[#This Row],[Potencial de Innovación]]&gt;D413,1,0)</f>
        <v>1</v>
      </c>
      <c r="I70" s="65" t="str">
        <f>INDEX(Empresas[],B70,3)</f>
        <v>Julio Quiroz</v>
      </c>
      <c r="J70" s="65" t="str">
        <f>INDEX(Empresas[],B70,4)</f>
        <v>Gerente General</v>
      </c>
      <c r="K70" s="65" t="str">
        <f>INDEX(Empresas[],B70,5)</f>
        <v>0987449971</v>
      </c>
      <c r="L70" s="65" t="str">
        <f>INDEX(Empresas[],B70,6)</f>
        <v>gerencia@belmontesito.net</v>
      </c>
      <c r="M70" t="str">
        <f>+VLOOKUP(Table7[[#This Row],[Potencial de Innovación]],$S$2:$T$5,2,TRUE)</f>
        <v>Alto</v>
      </c>
    </row>
    <row r="71" spans="1:13" x14ac:dyDescent="0.3">
      <c r="A71" s="67">
        <v>70</v>
      </c>
      <c r="B71" s="71">
        <v>52</v>
      </c>
      <c r="C71" s="65" t="str">
        <f>INDEX(Empresas[],Clasificacion!B71,2)</f>
        <v>AGRICOLA FERGAIBORE S.A.</v>
      </c>
      <c r="D71" s="67">
        <v>2.3523282364549152</v>
      </c>
      <c r="E71" s="67">
        <v>0.69452630918194713</v>
      </c>
      <c r="F71" s="67">
        <v>7.1300776247072109E-2</v>
      </c>
      <c r="G71" s="67">
        <v>1.586501151025896</v>
      </c>
      <c r="H71" s="67">
        <f>+IF(Table7[[#This Row],[Potencial de Innovación]]&gt;D414,1,0)</f>
        <v>1</v>
      </c>
      <c r="I71" s="65" t="str">
        <f>INDEX(Empresas[],B71,3)</f>
        <v>Ángel Gaibor</v>
      </c>
      <c r="J71" s="65" t="str">
        <f>INDEX(Empresas[],B71,4)</f>
        <v>Gerente</v>
      </c>
      <c r="K71" s="65" t="str">
        <f>INDEX(Empresas[],B71,5)</f>
        <v>0982820124</v>
      </c>
      <c r="L71" s="65" t="str">
        <f>INDEX(Empresas[],B71,6)</f>
        <v>angelgaibor@hotmail.com</v>
      </c>
      <c r="M71" t="str">
        <f>+VLOOKUP(Table7[[#This Row],[Potencial de Innovación]],$S$2:$T$5,2,TRUE)</f>
        <v>Alto</v>
      </c>
    </row>
    <row r="72" spans="1:13" x14ac:dyDescent="0.3">
      <c r="A72" s="67">
        <v>71</v>
      </c>
      <c r="B72" s="71">
        <v>148</v>
      </c>
      <c r="C72" s="65" t="str">
        <f>INDEX(Empresas[],Clasificacion!B72,2)</f>
        <v>HOPLITE TECHNOLOGIES CIA.LTDA.</v>
      </c>
      <c r="D72" s="67">
        <v>2.3011203453629672</v>
      </c>
      <c r="E72" s="67">
        <v>1.0209518485836671</v>
      </c>
      <c r="F72" s="67">
        <v>0.24904081816045909</v>
      </c>
      <c r="G72" s="67">
        <v>1.031127678618841</v>
      </c>
      <c r="H72" s="67">
        <f>+IF(Table7[[#This Row],[Potencial de Innovación]]&gt;D415,1,0)</f>
        <v>1</v>
      </c>
      <c r="I72" s="65" t="str">
        <f>INDEX(Empresas[],B72,3)</f>
        <v>Paola Lichan</v>
      </c>
      <c r="J72" s="65" t="str">
        <f>INDEX(Empresas[],B72,4)</f>
        <v>Asistente Administrativa</v>
      </c>
      <c r="K72" s="65" t="str">
        <f>INDEX(Empresas[],B72,5)</f>
        <v>0984663055</v>
      </c>
      <c r="L72" s="65" t="str">
        <f>INDEX(Empresas[],B72,6)</f>
        <v>ventas@optitech.com</v>
      </c>
      <c r="M72" t="str">
        <f>+VLOOKUP(Table7[[#This Row],[Potencial de Innovación]],$S$2:$T$5,2,TRUE)</f>
        <v>Alto</v>
      </c>
    </row>
    <row r="73" spans="1:13" x14ac:dyDescent="0.3">
      <c r="A73" s="67">
        <v>72</v>
      </c>
      <c r="B73" s="71">
        <v>343</v>
      </c>
      <c r="C73" s="65" t="str">
        <f>INDEX(Empresas[],Clasificacion!B73,2)</f>
        <v>GLOBAL REFRIGERACION S.A. REFFIGLOB</v>
      </c>
      <c r="D73" s="67">
        <v>2.1884274027663029</v>
      </c>
      <c r="E73" s="67">
        <v>0.37069007977743801</v>
      </c>
      <c r="F73" s="67">
        <v>0.2205901771821932</v>
      </c>
      <c r="G73" s="67">
        <v>1.5971471458066719</v>
      </c>
      <c r="H73" s="67">
        <f>+IF(Table7[[#This Row],[Potencial de Innovación]]&gt;D416,1,0)</f>
        <v>1</v>
      </c>
      <c r="I73" s="65" t="str">
        <f>INDEX(Empresas[],B73,3)</f>
        <v>Estefania Alvarado</v>
      </c>
      <c r="J73" s="65" t="str">
        <f>INDEX(Empresas[],B73,4)</f>
        <v>Gerente</v>
      </c>
      <c r="K73" s="65" t="str">
        <f>INDEX(Empresas[],B73,5)</f>
        <v>096 054 0968</v>
      </c>
      <c r="L73" s="65" t="str">
        <f>INDEX(Empresas[],B73,6)</f>
        <v>estefania95@gmail.com</v>
      </c>
      <c r="M73" t="str">
        <f>+VLOOKUP(Table7[[#This Row],[Potencial de Innovación]],$S$2:$T$5,2,TRUE)</f>
        <v>Alto</v>
      </c>
    </row>
    <row r="74" spans="1:13" x14ac:dyDescent="0.3">
      <c r="A74" s="67">
        <v>73</v>
      </c>
      <c r="B74" s="71">
        <v>4</v>
      </c>
      <c r="C74" s="65" t="str">
        <f>INDEX(Empresas[],Clasificacion!B74,2)</f>
        <v>DISTRIBUIDORA E IMPORTADORA DE ARTICULOS FERRETEROS, '' DISTIMPART FERRETERIA '' CIA. LTDA.</v>
      </c>
      <c r="D74" s="67">
        <v>2.0889901265200228</v>
      </c>
      <c r="E74" s="67">
        <v>1.039106255139332</v>
      </c>
      <c r="F74" s="67">
        <v>-2.2350804489459149E-2</v>
      </c>
      <c r="G74" s="67">
        <v>1.07223467587015</v>
      </c>
      <c r="H74" s="67">
        <f>+IF(Table7[[#This Row],[Potencial de Innovación]]&gt;D417,1,0)</f>
        <v>1</v>
      </c>
      <c r="I74" s="65" t="str">
        <f>INDEX(Empresas[],B74,3)</f>
        <v>Cristian Vergara</v>
      </c>
      <c r="J74" s="65" t="str">
        <f>INDEX(Empresas[],B74,4)</f>
        <v>Gerente</v>
      </c>
      <c r="K74" s="65" t="str">
        <f>INDEX(Empresas[],B74,5)</f>
        <v>0960971705</v>
      </c>
      <c r="L74" s="65" t="str">
        <f>INDEX(Empresas[],B74,6)</f>
        <v>DISTIMPARTEC@GMAIL.COM</v>
      </c>
      <c r="M74" t="str">
        <f>+VLOOKUP(Table7[[#This Row],[Potencial de Innovación]],$S$2:$T$5,2,TRUE)</f>
        <v>Alto</v>
      </c>
    </row>
    <row r="75" spans="1:13" x14ac:dyDescent="0.3">
      <c r="A75" s="67">
        <v>74</v>
      </c>
      <c r="B75" s="71">
        <v>193</v>
      </c>
      <c r="C75" s="65" t="str">
        <f>INDEX(Empresas[],Clasificacion!B75,2)</f>
        <v>CERVECERIA PARAMOBRAUHAUS S. A</v>
      </c>
      <c r="D75" s="67">
        <v>2.0880503102487542</v>
      </c>
      <c r="E75" s="67">
        <v>0.59224874325698684</v>
      </c>
      <c r="F75" s="67">
        <v>-9.2937095495694441E-2</v>
      </c>
      <c r="G75" s="67">
        <v>1.588738662487462</v>
      </c>
      <c r="H75" s="67">
        <f>+IF(Table7[[#This Row],[Potencial de Innovación]]&gt;D418,1,0)</f>
        <v>1</v>
      </c>
      <c r="I75" s="65" t="str">
        <f>INDEX(Empresas[],B75,3)</f>
        <v>Marisol Rodrigez</v>
      </c>
      <c r="J75" s="65" t="str">
        <f>INDEX(Empresas[],B75,4)</f>
        <v>Jefe Administrativa</v>
      </c>
      <c r="K75" s="65" t="str">
        <f>INDEX(Empresas[],B75,5)</f>
        <v>098-743-9719</v>
      </c>
      <c r="L75" s="65" t="str">
        <f>INDEX(Empresas[],B75,6)</f>
        <v>marisol@paramau.vir</v>
      </c>
      <c r="M75" t="str">
        <f>+VLOOKUP(Table7[[#This Row],[Potencial de Innovación]],$S$2:$T$5,2,TRUE)</f>
        <v>Alto</v>
      </c>
    </row>
    <row r="76" spans="1:13" x14ac:dyDescent="0.3">
      <c r="A76" s="67">
        <v>75</v>
      </c>
      <c r="B76" s="71">
        <v>7</v>
      </c>
      <c r="C76" s="65" t="str">
        <f>INDEX(Empresas[],Clasificacion!B76,2)</f>
        <v>PAUSTERIZADORA MANABI S.A. PASTEMASA</v>
      </c>
      <c r="D76" s="67">
        <v>2.0788254652782978</v>
      </c>
      <c r="E76" s="67">
        <v>1.0165051549254609</v>
      </c>
      <c r="F76" s="67">
        <v>0.38734117477075269</v>
      </c>
      <c r="G76" s="67">
        <v>0.67497913558208422</v>
      </c>
      <c r="H76" s="67">
        <f>+IF(Table7[[#This Row],[Potencial de Innovación]]&gt;D419,1,0)</f>
        <v>1</v>
      </c>
      <c r="I76" s="65" t="str">
        <f>INDEX(Empresas[],B76,3)</f>
        <v>Luis Miranda</v>
      </c>
      <c r="J76" s="65" t="str">
        <f>INDEX(Empresas[],B76,4)</f>
        <v>Administrativo</v>
      </c>
      <c r="K76" s="65" t="str">
        <f>INDEX(Empresas[],B76,5)</f>
        <v>098 177 5208</v>
      </c>
      <c r="L76" s="65" t="str">
        <f>INDEX(Empresas[],B76,6)</f>
        <v>POTELOMATA@GMAIL.COM</v>
      </c>
      <c r="M76" t="str">
        <f>+VLOOKUP(Table7[[#This Row],[Potencial de Innovación]],$S$2:$T$5,2,TRUE)</f>
        <v>Alto</v>
      </c>
    </row>
    <row r="77" spans="1:13" x14ac:dyDescent="0.3">
      <c r="A77" s="67">
        <v>76</v>
      </c>
      <c r="B77" s="71">
        <v>191</v>
      </c>
      <c r="C77" s="65" t="str">
        <f>INDEX(Empresas[],Clasificacion!B77,2)</f>
        <v>DE LUCCA EC SOFTW CIA.LTDA.</v>
      </c>
      <c r="D77" s="67">
        <v>2.0539955961232641</v>
      </c>
      <c r="E77" s="67">
        <v>0.24242857204400711</v>
      </c>
      <c r="F77" s="67">
        <v>0.86331051467232944</v>
      </c>
      <c r="G77" s="67">
        <v>0.94825650940692707</v>
      </c>
      <c r="H77" s="67">
        <f>+IF(Table7[[#This Row],[Potencial de Innovación]]&gt;D420,1,0)</f>
        <v>1</v>
      </c>
      <c r="I77" s="65" t="str">
        <f>INDEX(Empresas[],B77,3)</f>
        <v>Andrés Vaca</v>
      </c>
      <c r="J77" s="65" t="str">
        <f>INDEX(Empresas[],B77,4)</f>
        <v>Gerente</v>
      </c>
      <c r="K77" s="65" t="str">
        <f>INDEX(Empresas[],B77,5)</f>
        <v>022601171</v>
      </c>
      <c r="L77" s="65" t="str">
        <f>INDEX(Empresas[],B77,6)</f>
        <v>contact@deluccasoftw.com</v>
      </c>
      <c r="M77" t="str">
        <f>+VLOOKUP(Table7[[#This Row],[Potencial de Innovación]],$S$2:$T$5,2,TRUE)</f>
        <v>Alto</v>
      </c>
    </row>
    <row r="78" spans="1:13" x14ac:dyDescent="0.3">
      <c r="A78" s="67">
        <v>77</v>
      </c>
      <c r="B78" s="71">
        <v>332</v>
      </c>
      <c r="C78" s="65" t="str">
        <f>INDEX(Empresas[],Clasificacion!B78,2)</f>
        <v>ECUATORIANA DE CONDIMENTOS Y ESPECIAS ECONESPECIAS CIA. LTDA.</v>
      </c>
      <c r="D78" s="67">
        <v>2.0508026734646001</v>
      </c>
      <c r="E78" s="67">
        <v>0.62694068020801885</v>
      </c>
      <c r="F78" s="67">
        <v>0.70668389159932399</v>
      </c>
      <c r="G78" s="67">
        <v>0.71717810165725671</v>
      </c>
      <c r="H78" s="67">
        <f>+IF(Table7[[#This Row],[Potencial de Innovación]]&gt;D421,1,0)</f>
        <v>1</v>
      </c>
      <c r="I78" s="65" t="str">
        <f>INDEX(Empresas[],B78,3)</f>
        <v>Max Castillo</v>
      </c>
      <c r="J78" s="65" t="str">
        <f>INDEX(Empresas[],B78,4)</f>
        <v>Administrativo</v>
      </c>
      <c r="K78" s="65" t="str">
        <f>INDEX(Empresas[],B78,5)</f>
        <v>0997975459</v>
      </c>
      <c r="L78" s="65" t="str">
        <f>INDEX(Empresas[],B78,6)</f>
        <v>sistemas@condimensa.com.ec</v>
      </c>
      <c r="M78" t="str">
        <f>+VLOOKUP(Table7[[#This Row],[Potencial de Innovación]],$S$2:$T$5,2,TRUE)</f>
        <v>Alto</v>
      </c>
    </row>
    <row r="79" spans="1:13" x14ac:dyDescent="0.3">
      <c r="A79" s="67">
        <v>78</v>
      </c>
      <c r="B79" s="71">
        <v>326</v>
      </c>
      <c r="C79" s="65" t="str">
        <f>INDEX(Empresas[],Clasificacion!B79,2)</f>
        <v>COMERCIALIZADORA CHRISTIAN GUAYANAY EDEP CIA.LTDA.</v>
      </c>
      <c r="D79" s="67">
        <v>2.0498176289000791</v>
      </c>
      <c r="E79" s="67">
        <v>0.1311441359315085</v>
      </c>
      <c r="F79" s="67">
        <v>0.33070518688230838</v>
      </c>
      <c r="G79" s="67">
        <v>1.5879683060862619</v>
      </c>
      <c r="H79" s="67">
        <f>+IF(Table7[[#This Row],[Potencial de Innovación]]&gt;D422,1,0)</f>
        <v>1</v>
      </c>
      <c r="I79" s="65" t="str">
        <f>INDEX(Empresas[],B79,3)</f>
        <v>Narcisa Cuenca</v>
      </c>
      <c r="J79" s="65" t="str">
        <f>INDEX(Empresas[],B79,4)</f>
        <v>Contadora</v>
      </c>
      <c r="K79" s="65" t="str">
        <f>INDEX(Empresas[],B79,5)</f>
        <v>0992675944</v>
      </c>
      <c r="L79" s="65" t="str">
        <f>INDEX(Empresas[],B79,6)</f>
        <v>narcisa_1965@hotmail.com</v>
      </c>
      <c r="M79" t="str">
        <f>+VLOOKUP(Table7[[#This Row],[Potencial de Innovación]],$S$2:$T$5,2,TRUE)</f>
        <v>Alto</v>
      </c>
    </row>
    <row r="80" spans="1:13" x14ac:dyDescent="0.3">
      <c r="A80" s="67">
        <v>79</v>
      </c>
      <c r="B80" s="71">
        <v>291</v>
      </c>
      <c r="C80" s="65" t="str">
        <f>INDEX(Empresas[],Clasificacion!B80,2)</f>
        <v>EUFRATESINVEST S.A.</v>
      </c>
      <c r="D80" s="67">
        <v>2.0418892579255239</v>
      </c>
      <c r="E80" s="67">
        <v>1.1771797805810531</v>
      </c>
      <c r="F80" s="67">
        <v>1.2587547780079641E-2</v>
      </c>
      <c r="G80" s="67">
        <v>0.85212192956439126</v>
      </c>
      <c r="H80" s="67">
        <f>+IF(Table7[[#This Row],[Potencial de Innovación]]&gt;D423,1,0)</f>
        <v>1</v>
      </c>
      <c r="I80" s="65" t="str">
        <f>INDEX(Empresas[],B80,3)</f>
        <v>Henrry Ayala</v>
      </c>
      <c r="J80" s="65" t="str">
        <f>INDEX(Empresas[],B80,4)</f>
        <v>Gerente</v>
      </c>
      <c r="K80" s="65" t="str">
        <f>INDEX(Empresas[],B80,5)</f>
        <v>0997660440</v>
      </c>
      <c r="L80" s="65" t="str">
        <f>INDEX(Empresas[],B80,6)</f>
        <v>eufratesinvest2004@hotmail.es</v>
      </c>
      <c r="M80" t="str">
        <f>+VLOOKUP(Table7[[#This Row],[Potencial de Innovación]],$S$2:$T$5,2,TRUE)</f>
        <v>Alto</v>
      </c>
    </row>
    <row r="81" spans="1:13" x14ac:dyDescent="0.3">
      <c r="A81" s="67">
        <v>80</v>
      </c>
      <c r="B81" s="71">
        <v>78</v>
      </c>
      <c r="C81" s="65" t="str">
        <f>INDEX(Empresas[],Clasificacion!B81,2)</f>
        <v>CARTOLAB CIA. LTDA.</v>
      </c>
      <c r="D81" s="67">
        <v>2.0004549548018842</v>
      </c>
      <c r="E81" s="67">
        <v>0.55763365801390474</v>
      </c>
      <c r="F81" s="67">
        <v>-0.14935369074937499</v>
      </c>
      <c r="G81" s="67">
        <v>1.5921749875373541</v>
      </c>
      <c r="H81" s="67">
        <f>+IF(Table7[[#This Row],[Potencial de Innovación]]&gt;D424,1,0)</f>
        <v>1</v>
      </c>
      <c r="I81" s="65" t="str">
        <f>INDEX(Empresas[],B81,3)</f>
        <v>Daniela Idrobo</v>
      </c>
      <c r="J81" s="65" t="str">
        <f>INDEX(Empresas[],B81,4)</f>
        <v>Asistente De Gerencia</v>
      </c>
      <c r="K81" s="65" t="str">
        <f>INDEX(Empresas[],B81,5)</f>
        <v>074034895</v>
      </c>
      <c r="L81" s="65" t="str">
        <f>INDEX(Empresas[],B81,6)</f>
        <v>info@cartolab.com.ec</v>
      </c>
      <c r="M81" t="str">
        <f>+VLOOKUP(Table7[[#This Row],[Potencial de Innovación]],$S$2:$T$5,2,TRUE)</f>
        <v>Alto</v>
      </c>
    </row>
    <row r="82" spans="1:13" x14ac:dyDescent="0.3">
      <c r="A82" s="67">
        <v>81</v>
      </c>
      <c r="B82" s="71">
        <v>118</v>
      </c>
      <c r="C82" s="65" t="str">
        <f>INDEX(Empresas[],Clasificacion!B82,2)</f>
        <v>LA BAHÍA ECUADOR ''TIENDAONLINE'' S.A.</v>
      </c>
      <c r="D82" s="67">
        <v>1.969253702229234</v>
      </c>
      <c r="E82" s="67">
        <v>0.51066808880446013</v>
      </c>
      <c r="F82" s="67">
        <v>-0.1408739924482233</v>
      </c>
      <c r="G82" s="67">
        <v>1.5994596058729971</v>
      </c>
      <c r="H82" s="67">
        <f>+IF(Table7[[#This Row],[Potencial de Innovación]]&gt;D425,1,0)</f>
        <v>1</v>
      </c>
      <c r="I82" s="65" t="str">
        <f>INDEX(Empresas[],B82,3)</f>
        <v>Mario Utierrez</v>
      </c>
      <c r="J82" s="65" t="str">
        <f>INDEX(Empresas[],B82,4)</f>
        <v>Gerente General</v>
      </c>
      <c r="K82" s="65" t="str">
        <f>INDEX(Empresas[],B82,5)</f>
        <v>0993895152</v>
      </c>
      <c r="L82" s="65" t="str">
        <f>INDEX(Empresas[],B82,6)</f>
        <v>mario_utierrez@hotmail.com</v>
      </c>
      <c r="M82" t="str">
        <f>+VLOOKUP(Table7[[#This Row],[Potencial de Innovación]],$S$2:$T$5,2,TRUE)</f>
        <v>Alto</v>
      </c>
    </row>
    <row r="83" spans="1:13" x14ac:dyDescent="0.3">
      <c r="A83" s="67">
        <v>82</v>
      </c>
      <c r="B83" s="71">
        <v>136</v>
      </c>
      <c r="C83" s="65" t="str">
        <f>INDEX(Empresas[],Clasificacion!B83,2)</f>
        <v>MAINTRONIC</v>
      </c>
      <c r="D83" s="67">
        <v>1.963369448438419</v>
      </c>
      <c r="E83" s="67">
        <v>0.19461949465748329</v>
      </c>
      <c r="F83" s="67">
        <v>1.6282827070388279</v>
      </c>
      <c r="G83" s="67">
        <v>0.14046724674210739</v>
      </c>
      <c r="H83" s="67">
        <f>+IF(Table7[[#This Row],[Potencial de Innovación]]&gt;D426,1,0)</f>
        <v>1</v>
      </c>
      <c r="I83" s="65" t="str">
        <f>INDEX(Empresas[],B83,3)</f>
        <v>Miguel Ángel Pino</v>
      </c>
      <c r="J83" s="65" t="str">
        <f>INDEX(Empresas[],B83,4)</f>
        <v>Gerente</v>
      </c>
      <c r="K83" s="65" t="str">
        <f>INDEX(Empresas[],B83,5)</f>
        <v>0999796375</v>
      </c>
      <c r="L83" s="65" t="str">
        <f>INDEX(Empresas[],B83,6)</f>
        <v>miguel.pino@maintronic.com.ec</v>
      </c>
      <c r="M83" t="str">
        <f>+VLOOKUP(Table7[[#This Row],[Potencial de Innovación]],$S$2:$T$5,2,TRUE)</f>
        <v>Alto</v>
      </c>
    </row>
    <row r="84" spans="1:13" x14ac:dyDescent="0.3">
      <c r="A84" s="67">
        <v>83</v>
      </c>
      <c r="B84" s="71">
        <v>243</v>
      </c>
      <c r="C84" s="65" t="str">
        <f>INDEX(Empresas[],Clasificacion!B84,2)</f>
        <v>RADIOCAPITALFM S.A.</v>
      </c>
      <c r="D84" s="67">
        <v>1.8785582677474739</v>
      </c>
      <c r="E84" s="67">
        <v>0.179164043379724</v>
      </c>
      <c r="F84" s="67">
        <v>0.10866675914535499</v>
      </c>
      <c r="G84" s="67">
        <v>1.5907274652223951</v>
      </c>
      <c r="H84" s="67">
        <f>+IF(Table7[[#This Row],[Potencial de Innovación]]&gt;D427,1,0)</f>
        <v>1</v>
      </c>
      <c r="I84" s="65" t="str">
        <f>INDEX(Empresas[],B84,3)</f>
        <v>Fernando Lucas</v>
      </c>
      <c r="J84" s="65" t="str">
        <f>INDEX(Empresas[],B84,4)</f>
        <v>Director De Produccion</v>
      </c>
      <c r="K84" s="65" t="str">
        <f>INDEX(Empresas[],B84,5)</f>
        <v>052337765</v>
      </c>
      <c r="L84" s="65" t="str">
        <f>INDEX(Empresas[],B84,6)</f>
        <v>fernandolucabj@hotmail.com</v>
      </c>
      <c r="M84" t="str">
        <f>+VLOOKUP(Table7[[#This Row],[Potencial de Innovación]],$S$2:$T$5,2,TRUE)</f>
        <v>Alto</v>
      </c>
    </row>
    <row r="85" spans="1:13" x14ac:dyDescent="0.3">
      <c r="A85" s="67">
        <v>84</v>
      </c>
      <c r="B85" s="71">
        <v>114</v>
      </c>
      <c r="C85" s="65" t="str">
        <f>INDEX(Empresas[],Clasificacion!B85,2)</f>
        <v>GREEN WISE CONSULTING GWC CIA.LTDA.</v>
      </c>
      <c r="D85" s="67">
        <v>1.8734909401806199</v>
      </c>
      <c r="E85" s="67">
        <v>0.13776306349215259</v>
      </c>
      <c r="F85" s="67">
        <v>1.1083679279752801</v>
      </c>
      <c r="G85" s="67">
        <v>0.62735994871318657</v>
      </c>
      <c r="H85" s="67">
        <f>+IF(Table7[[#This Row],[Potencial de Innovación]]&gt;D428,1,0)</f>
        <v>1</v>
      </c>
      <c r="I85" s="65" t="str">
        <f>INDEX(Empresas[],B85,3)</f>
        <v>Santiago Lasso</v>
      </c>
      <c r="J85" s="65" t="str">
        <f>INDEX(Empresas[],B85,4)</f>
        <v>Gerente General</v>
      </c>
      <c r="K85" s="65" t="str">
        <f>INDEX(Empresas[],B85,5)</f>
        <v>0983885902</v>
      </c>
      <c r="L85" s="65" t="str">
        <f>INDEX(Empresas[],B85,6)</f>
        <v>santiagolasso1@gmail.com</v>
      </c>
      <c r="M85" t="str">
        <f>+VLOOKUP(Table7[[#This Row],[Potencial de Innovación]],$S$2:$T$5,2,TRUE)</f>
        <v>Alto</v>
      </c>
    </row>
    <row r="86" spans="1:13" x14ac:dyDescent="0.3">
      <c r="A86" s="67">
        <v>85</v>
      </c>
      <c r="B86" s="71">
        <v>111</v>
      </c>
      <c r="C86" s="65" t="str">
        <f>INDEX(Empresas[],Clasificacion!B86,2)</f>
        <v>SISTEMA LOGÍSTICO VEHICULAR SISLOGVEH S.A.</v>
      </c>
      <c r="D86" s="67">
        <v>1.8695220790437981</v>
      </c>
      <c r="E86" s="67">
        <v>0.88775775378871125</v>
      </c>
      <c r="F86" s="67">
        <v>0.1866495241496593</v>
      </c>
      <c r="G86" s="67">
        <v>0.79511480110542776</v>
      </c>
      <c r="H86" s="67">
        <f>+IF(Table7[[#This Row],[Potencial de Innovación]]&gt;D429,1,0)</f>
        <v>1</v>
      </c>
      <c r="I86" s="65" t="str">
        <f>INDEX(Empresas[],B86,3)</f>
        <v>Jairo Erazo</v>
      </c>
      <c r="J86" s="65" t="str">
        <f>INDEX(Empresas[],B86,4)</f>
        <v>Presidente De La Compañía</v>
      </c>
      <c r="K86" s="65" t="str">
        <f>INDEX(Empresas[],B86,5)</f>
        <v>0991505014</v>
      </c>
      <c r="L86" s="65" t="str">
        <f>INDEX(Empresas[],B86,6)</f>
        <v>jairoerazoec@gmail.com</v>
      </c>
      <c r="M86" t="str">
        <f>+VLOOKUP(Table7[[#This Row],[Potencial de Innovación]],$S$2:$T$5,2,TRUE)</f>
        <v>Alto</v>
      </c>
    </row>
    <row r="87" spans="1:13" x14ac:dyDescent="0.3">
      <c r="A87" s="67">
        <v>86</v>
      </c>
      <c r="B87" s="71">
        <v>235</v>
      </c>
      <c r="C87" s="65" t="str">
        <f>INDEX(Empresas[],Clasificacion!B87,2)</f>
        <v>IMAGINARIOS PUBLICIDAD MOVIL IMAGINARIOMOVIL CIA.LTDA.</v>
      </c>
      <c r="D87" s="67">
        <v>1.8650967263535909</v>
      </c>
      <c r="E87" s="67">
        <v>0.42925149814832081</v>
      </c>
      <c r="F87" s="67">
        <v>-0.15348914359365631</v>
      </c>
      <c r="G87" s="67">
        <v>1.5893343717989259</v>
      </c>
      <c r="H87" s="67">
        <f>+IF(Table7[[#This Row],[Potencial de Innovación]]&gt;D430,1,0)</f>
        <v>1</v>
      </c>
      <c r="I87" s="65" t="str">
        <f>INDEX(Empresas[],B87,3)</f>
        <v>Patricio Arboleda</v>
      </c>
      <c r="J87" s="65" t="str">
        <f>INDEX(Empresas[],B87,4)</f>
        <v>Gerente</v>
      </c>
      <c r="K87" s="65" t="str">
        <f>INDEX(Empresas[],B87,5)</f>
        <v>0958882013</v>
      </c>
      <c r="L87" s="65" t="str">
        <f>INDEX(Empresas[],B87,6)</f>
        <v>info@imaginarios.ec</v>
      </c>
      <c r="M87" t="str">
        <f>+VLOOKUP(Table7[[#This Row],[Potencial de Innovación]],$S$2:$T$5,2,TRUE)</f>
        <v>Alto</v>
      </c>
    </row>
    <row r="88" spans="1:13" x14ac:dyDescent="0.3">
      <c r="A88" s="67">
        <v>87</v>
      </c>
      <c r="B88" s="71">
        <v>256</v>
      </c>
      <c r="C88" s="65" t="str">
        <f>INDEX(Empresas[],Clasificacion!B88,2)</f>
        <v>SECURITY EXPERTISE INTERNATIONAL EXITERITY CIA.LTDA.</v>
      </c>
      <c r="D88" s="67">
        <v>1.8579391561775529</v>
      </c>
      <c r="E88" s="67">
        <v>0.16577903139403441</v>
      </c>
      <c r="F88" s="67">
        <v>0.70513277418498865</v>
      </c>
      <c r="G88" s="67">
        <v>0.98702735059852964</v>
      </c>
      <c r="H88" s="67">
        <f>+IF(Table7[[#This Row],[Potencial de Innovación]]&gt;D431,1,0)</f>
        <v>1</v>
      </c>
      <c r="I88" s="65" t="str">
        <f>INDEX(Empresas[],B88,3)</f>
        <v>Fernando García</v>
      </c>
      <c r="J88" s="65" t="str">
        <f>INDEX(Empresas[],B88,4)</f>
        <v>Gerente</v>
      </c>
      <c r="K88" s="65" t="str">
        <f>INDEX(Empresas[],B88,5)</f>
        <v>0988274873</v>
      </c>
      <c r="L88" s="65" t="str">
        <f>INDEX(Empresas[],B88,6)</f>
        <v>fgarcia@seiconsultancy.com</v>
      </c>
      <c r="M88" t="str">
        <f>+VLOOKUP(Table7[[#This Row],[Potencial de Innovación]],$S$2:$T$5,2,TRUE)</f>
        <v>Medio</v>
      </c>
    </row>
    <row r="89" spans="1:13" x14ac:dyDescent="0.3">
      <c r="A89" s="67">
        <v>88</v>
      </c>
      <c r="B89" s="71">
        <v>21</v>
      </c>
      <c r="C89" s="65" t="str">
        <f>INDEX(Empresas[],Clasificacion!B89,2)</f>
        <v>ESTRATEGO TECHNOLOGIES CIA.LTDA</v>
      </c>
      <c r="D89" s="67">
        <v>1.7901918505939991</v>
      </c>
      <c r="E89" s="67">
        <v>3.2027853986125732E-2</v>
      </c>
      <c r="F89" s="67">
        <v>1.146972485120495</v>
      </c>
      <c r="G89" s="67">
        <v>0.61119151148737838</v>
      </c>
      <c r="H89" s="67">
        <f>+IF(Table7[[#This Row],[Potencial de Innovación]]&gt;D432,1,0)</f>
        <v>1</v>
      </c>
      <c r="I89" s="65" t="str">
        <f>INDEX(Empresas[],B89,3)</f>
        <v>Priscila Bravo</v>
      </c>
      <c r="J89" s="65" t="str">
        <f>INDEX(Empresas[],B89,4)</f>
        <v>Consultora Junior</v>
      </c>
      <c r="K89" s="65" t="str">
        <f>INDEX(Empresas[],B89,5)</f>
        <v>09999834137</v>
      </c>
      <c r="L89" s="65" t="str">
        <f>INDEX(Empresas[],B89,6)</f>
        <v>priscila.bravo@estratego.com.ec</v>
      </c>
      <c r="M89" t="str">
        <f>+VLOOKUP(Table7[[#This Row],[Potencial de Innovación]],$S$2:$T$5,2,TRUE)</f>
        <v>Medio</v>
      </c>
    </row>
    <row r="90" spans="1:13" x14ac:dyDescent="0.3">
      <c r="A90" s="67">
        <v>89</v>
      </c>
      <c r="B90" s="71">
        <v>198</v>
      </c>
      <c r="C90" s="65" t="str">
        <f>INDEX(Empresas[],Clasificacion!B90,2)</f>
        <v>CREATIVO PUBLICIDAD</v>
      </c>
      <c r="D90" s="67">
        <v>1.779222495886629</v>
      </c>
      <c r="E90" s="67">
        <v>0.64089297370616294</v>
      </c>
      <c r="F90" s="67">
        <v>0.11432767343760331</v>
      </c>
      <c r="G90" s="67">
        <v>1.024001848742863</v>
      </c>
      <c r="H90" s="67">
        <f>+IF(Table7[[#This Row],[Potencial de Innovación]]&gt;D433,1,0)</f>
        <v>1</v>
      </c>
      <c r="I90" s="65" t="str">
        <f>INDEX(Empresas[],B90,3)</f>
        <v>Alberto González</v>
      </c>
      <c r="J90" s="65" t="str">
        <f>INDEX(Empresas[],B90,4)</f>
        <v>Gerente</v>
      </c>
      <c r="K90" s="65" t="str">
        <f>INDEX(Empresas[],B90,5)</f>
        <v>0960701520</v>
      </c>
      <c r="L90" s="65" t="str">
        <f>INDEX(Empresas[],B90,6)</f>
        <v>creativopublicidad17@gmail.com</v>
      </c>
      <c r="M90" t="str">
        <f>+VLOOKUP(Table7[[#This Row],[Potencial de Innovación]],$S$2:$T$5,2,TRUE)</f>
        <v>Medio</v>
      </c>
    </row>
    <row r="91" spans="1:13" x14ac:dyDescent="0.3">
      <c r="A91" s="67">
        <v>90</v>
      </c>
      <c r="B91" s="71">
        <v>133</v>
      </c>
      <c r="C91" s="65" t="str">
        <f>INDEX(Empresas[],Clasificacion!B91,2)</f>
        <v>ALFA EMPRESAS</v>
      </c>
      <c r="D91" s="67">
        <v>1.7594802887019729</v>
      </c>
      <c r="E91" s="67">
        <v>1.7778547814150889</v>
      </c>
      <c r="F91" s="67">
        <v>-1.603341991350006</v>
      </c>
      <c r="G91" s="67">
        <v>1.58496749863689</v>
      </c>
      <c r="H91" s="67">
        <f>+IF(Table7[[#This Row],[Potencial de Innovación]]&gt;D434,1,0)</f>
        <v>1</v>
      </c>
      <c r="I91" s="65" t="str">
        <f>INDEX(Empresas[],B91,3)</f>
        <v>Alex Castillo</v>
      </c>
      <c r="J91" s="65" t="str">
        <f>INDEX(Empresas[],B91,4)</f>
        <v>Gerente</v>
      </c>
      <c r="K91" s="65" t="str">
        <f>INDEX(Empresas[],B91,5)</f>
        <v>0987475099</v>
      </c>
      <c r="L91" s="65" t="str">
        <f>INDEX(Empresas[],B91,6)</f>
        <v>alfaempresas@alfaempresas.com</v>
      </c>
      <c r="M91" t="str">
        <f>+VLOOKUP(Table7[[#This Row],[Potencial de Innovación]],$S$2:$T$5,2,TRUE)</f>
        <v>Medio</v>
      </c>
    </row>
    <row r="92" spans="1:13" x14ac:dyDescent="0.3">
      <c r="A92" s="67">
        <v>91</v>
      </c>
      <c r="B92" s="71">
        <v>185</v>
      </c>
      <c r="C92" s="65" t="str">
        <f>INDEX(Empresas[],Clasificacion!B92,2)</f>
        <v>LE PARC APART HOTEL</v>
      </c>
      <c r="D92" s="67">
        <v>1.7518238885135049</v>
      </c>
      <c r="E92" s="67">
        <v>1.330551605519311</v>
      </c>
      <c r="F92" s="67">
        <v>-0.33327520060716231</v>
      </c>
      <c r="G92" s="67">
        <v>0.75454748360135648</v>
      </c>
      <c r="H92" s="67">
        <f>+IF(Table7[[#This Row],[Potencial de Innovación]]&gt;D435,1,0)</f>
        <v>1</v>
      </c>
      <c r="I92" s="65" t="str">
        <f>INDEX(Empresas[],B92,3)</f>
        <v>Estefanía Méndez</v>
      </c>
      <c r="J92" s="65" t="str">
        <f>INDEX(Empresas[],B92,4)</f>
        <v>Administradora</v>
      </c>
      <c r="K92" s="65" t="str">
        <f>INDEX(Empresas[],B92,5)</f>
        <v>0995582184</v>
      </c>
      <c r="L92" s="65" t="str">
        <f>INDEX(Empresas[],B92,6)</f>
        <v>amileparc@gmail.com</v>
      </c>
      <c r="M92" t="str">
        <f>+VLOOKUP(Table7[[#This Row],[Potencial de Innovación]],$S$2:$T$5,2,TRUE)</f>
        <v>Medio</v>
      </c>
    </row>
    <row r="93" spans="1:13" x14ac:dyDescent="0.3">
      <c r="A93" s="67">
        <v>92</v>
      </c>
      <c r="B93" s="71">
        <v>157</v>
      </c>
      <c r="C93" s="65" t="str">
        <f>INDEX(Empresas[],Clasificacion!B93,2)</f>
        <v>MANTENIMIENTO EN REDES IT MANREDIT</v>
      </c>
      <c r="D93" s="67">
        <v>1.7155557168542011</v>
      </c>
      <c r="E93" s="67">
        <v>1.2174314025767421</v>
      </c>
      <c r="F93" s="67">
        <v>0.35288542659911482</v>
      </c>
      <c r="G93" s="67">
        <v>0.14523888767834389</v>
      </c>
      <c r="H93" s="67">
        <f>+IF(Table7[[#This Row],[Potencial de Innovación]]&gt;D436,1,0)</f>
        <v>1</v>
      </c>
      <c r="I93" s="65" t="str">
        <f>INDEX(Empresas[],B93,3)</f>
        <v>Ruben Medina</v>
      </c>
      <c r="J93" s="65" t="str">
        <f>INDEX(Empresas[],B93,4)</f>
        <v>Supervisor</v>
      </c>
      <c r="K93" s="65" t="str">
        <f>INDEX(Empresas[],B93,5)</f>
        <v>992932920</v>
      </c>
      <c r="L93" s="65" t="str">
        <f>INDEX(Empresas[],B93,6)</f>
        <v>ruben.medina@funcionjudicial.gob.ec</v>
      </c>
      <c r="M93" t="str">
        <f>+VLOOKUP(Table7[[#This Row],[Potencial de Innovación]],$S$2:$T$5,2,TRUE)</f>
        <v>Medio</v>
      </c>
    </row>
    <row r="94" spans="1:13" x14ac:dyDescent="0.3">
      <c r="A94" s="67">
        <v>93</v>
      </c>
      <c r="B94" s="71">
        <v>39</v>
      </c>
      <c r="C94" s="65" t="str">
        <f>INDEX(Empresas[],Clasificacion!B94,2)</f>
        <v>EPIKCONSULTING</v>
      </c>
      <c r="D94" s="67">
        <v>1.6922349833196411</v>
      </c>
      <c r="E94" s="67">
        <v>6.2260543065754993E-2</v>
      </c>
      <c r="F94" s="67">
        <v>4.0677552037988077E-2</v>
      </c>
      <c r="G94" s="67">
        <v>1.589296888215898</v>
      </c>
      <c r="H94" s="67">
        <f>+IF(Table7[[#This Row],[Potencial de Innovación]]&gt;D437,1,0)</f>
        <v>1</v>
      </c>
      <c r="I94" s="65" t="str">
        <f>INDEX(Empresas[],B94,3)</f>
        <v>Geovani Padilla</v>
      </c>
      <c r="J94" s="65" t="str">
        <f>INDEX(Empresas[],B94,4)</f>
        <v>Sistemas</v>
      </c>
      <c r="K94" s="65" t="str">
        <f>INDEX(Empresas[],B94,5)</f>
        <v>984579400</v>
      </c>
      <c r="L94" s="65" t="str">
        <f>INDEX(Empresas[],B94,6)</f>
        <v>ana.lopez@epikconsulting.com</v>
      </c>
      <c r="M94" t="str">
        <f>+VLOOKUP(Table7[[#This Row],[Potencial de Innovación]],$S$2:$T$5,2,TRUE)</f>
        <v>Medio</v>
      </c>
    </row>
    <row r="95" spans="1:13" x14ac:dyDescent="0.3">
      <c r="A95" s="67">
        <v>94</v>
      </c>
      <c r="B95" s="71">
        <v>53</v>
      </c>
      <c r="C95" s="65" t="str">
        <f>INDEX(Empresas[],Clasificacion!B95,2)</f>
        <v>MMONITOREO INTELIGENTE MONITEL CIA. LTDA.</v>
      </c>
      <c r="D95" s="67">
        <v>1.6281912954773119</v>
      </c>
      <c r="E95" s="67">
        <v>0.22257477730435801</v>
      </c>
      <c r="F95" s="67">
        <v>1.6218221170024441</v>
      </c>
      <c r="G95" s="67">
        <v>-0.21620559882949039</v>
      </c>
      <c r="H95" s="67">
        <f>+IF(Table7[[#This Row],[Potencial de Innovación]]&gt;D438,1,0)</f>
        <v>1</v>
      </c>
      <c r="I95" s="65" t="str">
        <f>INDEX(Empresas[],B95,3)</f>
        <v>Carlos Vera</v>
      </c>
      <c r="J95" s="65" t="str">
        <f>INDEX(Empresas[],B95,4)</f>
        <v>Monitoreo</v>
      </c>
      <c r="K95" s="65" t="str">
        <f>INDEX(Empresas[],B95,5)</f>
        <v>0979442762</v>
      </c>
      <c r="L95" s="65" t="str">
        <f>INDEX(Empresas[],B95,6)</f>
        <v>central@sudacermonitor.com</v>
      </c>
      <c r="M95" t="str">
        <f>+VLOOKUP(Table7[[#This Row],[Potencial de Innovación]],$S$2:$T$5,2,TRUE)</f>
        <v>Medio</v>
      </c>
    </row>
    <row r="96" spans="1:13" x14ac:dyDescent="0.3">
      <c r="A96" s="67">
        <v>95</v>
      </c>
      <c r="B96" s="71">
        <v>105</v>
      </c>
      <c r="C96" s="65" t="str">
        <f>INDEX(Empresas[],Clasificacion!B96,2)</f>
        <v>ZARAVISION TV ZARAVISION-TV C.A.</v>
      </c>
      <c r="D96" s="67">
        <v>1.627600502935221</v>
      </c>
      <c r="E96" s="67">
        <v>0.37580997632639862</v>
      </c>
      <c r="F96" s="67">
        <v>-0.34269731855784091</v>
      </c>
      <c r="G96" s="67">
        <v>1.5944878451666631</v>
      </c>
      <c r="H96" s="67">
        <f>+IF(Table7[[#This Row],[Potencial de Innovación]]&gt;D439,1,0)</f>
        <v>1</v>
      </c>
      <c r="I96" s="65" t="str">
        <f>INDEX(Empresas[],B96,3)</f>
        <v>Sofia Velastegui</v>
      </c>
      <c r="J96" s="65" t="str">
        <f>INDEX(Empresas[],B96,4)</f>
        <v>Asistente De Gerencia</v>
      </c>
      <c r="K96" s="65" t="str">
        <f>INDEX(Empresas[],B96,5)</f>
        <v>022755555</v>
      </c>
      <c r="L96" s="65" t="str">
        <f>INDEX(Empresas[],B96,6)</f>
        <v>zaracaytvcanal5@gmail.com</v>
      </c>
      <c r="M96" t="str">
        <f>+VLOOKUP(Table7[[#This Row],[Potencial de Innovación]],$S$2:$T$5,2,TRUE)</f>
        <v>Medio</v>
      </c>
    </row>
    <row r="97" spans="1:13" x14ac:dyDescent="0.3">
      <c r="A97" s="67">
        <v>96</v>
      </c>
      <c r="B97" s="71">
        <v>231</v>
      </c>
      <c r="C97" s="65" t="str">
        <f>INDEX(Empresas[],Clasificacion!B97,2)</f>
        <v>NETEL CIA. LTDA.</v>
      </c>
      <c r="D97" s="67">
        <v>1.6242973113979109</v>
      </c>
      <c r="E97" s="67">
        <v>0.55130991393875717</v>
      </c>
      <c r="F97" s="67">
        <v>1.0777117464828609</v>
      </c>
      <c r="G97" s="67">
        <v>-4.7243490237069124E-3</v>
      </c>
      <c r="H97" s="67">
        <f>+IF(Table7[[#This Row],[Potencial de Innovación]]&gt;D440,1,0)</f>
        <v>1</v>
      </c>
      <c r="I97" s="65" t="str">
        <f>INDEX(Empresas[],B97,3)</f>
        <v>Juan Idrovo</v>
      </c>
      <c r="J97" s="65" t="str">
        <f>INDEX(Empresas[],B97,4)</f>
        <v>Gerente General</v>
      </c>
      <c r="K97" s="65" t="str">
        <f>INDEX(Empresas[],B97,5)</f>
        <v>0984851864</v>
      </c>
      <c r="L97" s="65" t="str">
        <f>INDEX(Empresas[],B97,6)</f>
        <v>juanidrovo20@hotmail.com</v>
      </c>
      <c r="M97" t="str">
        <f>+VLOOKUP(Table7[[#This Row],[Potencial de Innovación]],$S$2:$T$5,2,TRUE)</f>
        <v>Medio</v>
      </c>
    </row>
    <row r="98" spans="1:13" x14ac:dyDescent="0.3">
      <c r="A98" s="67">
        <v>97</v>
      </c>
      <c r="B98" s="71">
        <v>311</v>
      </c>
      <c r="C98" s="65" t="str">
        <f>INDEX(Empresas[],Clasificacion!B98,2)</f>
        <v>INDUSTRIA TEXTIL TEXTIRODAL CIA.LTDA</v>
      </c>
      <c r="D98" s="67">
        <v>1.6183624882433141</v>
      </c>
      <c r="E98" s="67">
        <v>0.90212539107318657</v>
      </c>
      <c r="F98" s="67">
        <v>0.45502514623912871</v>
      </c>
      <c r="G98" s="67">
        <v>0.26121195093099842</v>
      </c>
      <c r="H98" s="67">
        <f>+IF(Table7[[#This Row],[Potencial de Innovación]]&gt;D441,1,0)</f>
        <v>1</v>
      </c>
      <c r="I98" s="65" t="str">
        <f>INDEX(Empresas[],B98,3)</f>
        <v>Arturo Donoso</v>
      </c>
      <c r="J98" s="65" t="str">
        <f>INDEX(Empresas[],B98,4)</f>
        <v>Contador</v>
      </c>
      <c r="K98" s="65" t="str">
        <f>INDEX(Empresas[],B98,5)</f>
        <v>0999668950</v>
      </c>
      <c r="L98" s="65" t="str">
        <f>INDEX(Empresas[],B98,6)</f>
        <v>contador.mishell@gmail.com</v>
      </c>
      <c r="M98" t="str">
        <f>+VLOOKUP(Table7[[#This Row],[Potencial de Innovación]],$S$2:$T$5,2,TRUE)</f>
        <v>Medio</v>
      </c>
    </row>
    <row r="99" spans="1:13" x14ac:dyDescent="0.3">
      <c r="A99" s="67">
        <v>98</v>
      </c>
      <c r="B99" s="71">
        <v>84</v>
      </c>
      <c r="C99" s="65" t="str">
        <f>INDEX(Empresas[],Clasificacion!B99,2)</f>
        <v>METROLOGOS ASOCIADOS DEL ECUADOR COMPAÑIA DE CALIBRACION METASDELECUADOR CIA.LTDA.</v>
      </c>
      <c r="D99" s="67">
        <v>1.6004926568235269</v>
      </c>
      <c r="E99" s="67">
        <v>0.50946312308154817</v>
      </c>
      <c r="F99" s="67">
        <v>0.2526393104327363</v>
      </c>
      <c r="G99" s="67">
        <v>0.83839022330924207</v>
      </c>
      <c r="H99" s="67">
        <f>+IF(Table7[[#This Row],[Potencial de Innovación]]&gt;D442,1,0)</f>
        <v>1</v>
      </c>
      <c r="I99" s="65" t="str">
        <f>INDEX(Empresas[],B99,3)</f>
        <v>Oscar Tipán</v>
      </c>
      <c r="J99" s="65" t="str">
        <f>INDEX(Empresas[],B99,4)</f>
        <v>Gerente</v>
      </c>
      <c r="K99" s="65" t="str">
        <f>INDEX(Empresas[],B99,5)</f>
        <v>0969744482</v>
      </c>
      <c r="L99" s="65" t="str">
        <f>INDEX(Empresas[],B99,6)</f>
        <v>gerencia@calibraciones_metas.com</v>
      </c>
      <c r="M99" t="str">
        <f>+VLOOKUP(Table7[[#This Row],[Potencial de Innovación]],$S$2:$T$5,2,TRUE)</f>
        <v>Medio</v>
      </c>
    </row>
    <row r="100" spans="1:13" x14ac:dyDescent="0.3">
      <c r="A100" s="67">
        <v>99</v>
      </c>
      <c r="B100" s="71">
        <v>336</v>
      </c>
      <c r="C100" s="65" t="str">
        <f>INDEX(Empresas[],Clasificacion!B100,2)</f>
        <v>FRACOMP RADIO FRANCISCO STEREO CIA.LTDA.</v>
      </c>
      <c r="D100" s="67">
        <v>1.596518529035768</v>
      </c>
      <c r="E100" s="67">
        <v>-3.1132144503291052E-2</v>
      </c>
      <c r="F100" s="67">
        <v>2.8958220679809341E-2</v>
      </c>
      <c r="G100" s="67">
        <v>1.5986924528592501</v>
      </c>
      <c r="H100" s="67">
        <f>+IF(Table7[[#This Row],[Potencial de Innovación]]&gt;D443,1,0)</f>
        <v>1</v>
      </c>
      <c r="I100" s="65" t="str">
        <f>INDEX(Empresas[],B100,3)</f>
        <v>Marcelo Alvarez</v>
      </c>
      <c r="J100" s="65" t="str">
        <f>INDEX(Empresas[],B100,4)</f>
        <v>Productor</v>
      </c>
      <c r="K100" s="65" t="str">
        <f>INDEX(Empresas[],B100,5)</f>
        <v>0995404696</v>
      </c>
      <c r="L100" s="65" t="str">
        <f>INDEX(Empresas[],B100,6)</f>
        <v>produccionfranciscostereo@gmail.com</v>
      </c>
      <c r="M100" t="str">
        <f>+VLOOKUP(Table7[[#This Row],[Potencial de Innovación]],$S$2:$T$5,2,TRUE)</f>
        <v>Medio</v>
      </c>
    </row>
    <row r="101" spans="1:13" x14ac:dyDescent="0.3">
      <c r="A101" s="67">
        <v>100</v>
      </c>
      <c r="B101" s="71">
        <v>20</v>
      </c>
      <c r="C101" s="65" t="str">
        <f>INDEX(Empresas[],Clasificacion!B101,2)</f>
        <v>COMPAÑÍA DE TRANSPORTE EN TAXIS YANANTAX S. A.</v>
      </c>
      <c r="D101" s="67">
        <v>1.589285208342899</v>
      </c>
      <c r="E101" s="67">
        <v>-5.4415459817785264E-3</v>
      </c>
      <c r="F101" s="67">
        <v>0.83942061970477344</v>
      </c>
      <c r="G101" s="67">
        <v>0.75530613461990403</v>
      </c>
      <c r="H101" s="67">
        <f>+IF(Table7[[#This Row],[Potencial de Innovación]]&gt;D444,1,0)</f>
        <v>1</v>
      </c>
      <c r="I101" s="65" t="str">
        <f>INDEX(Empresas[],B101,3)</f>
        <v>Pio Villamar</v>
      </c>
      <c r="J101" s="65" t="str">
        <f>INDEX(Empresas[],B101,4)</f>
        <v>Gerente</v>
      </c>
      <c r="K101" s="65" t="str">
        <f>INDEX(Empresas[],B101,5)</f>
        <v>0984074675</v>
      </c>
      <c r="L101" s="65" t="str">
        <f>INDEX(Empresas[],B101,6)</f>
        <v>pio90villamar@gmail.com</v>
      </c>
      <c r="M101" t="str">
        <f>+VLOOKUP(Table7[[#This Row],[Potencial de Innovación]],$S$2:$T$5,2,TRUE)</f>
        <v>Medio</v>
      </c>
    </row>
    <row r="102" spans="1:13" x14ac:dyDescent="0.3">
      <c r="A102" s="67">
        <v>101</v>
      </c>
      <c r="B102" s="71">
        <v>282</v>
      </c>
      <c r="C102" s="65" t="str">
        <f>INDEX(Empresas[],Clasificacion!B102,2)</f>
        <v>IMPORTADORA ADEI</v>
      </c>
      <c r="D102" s="67">
        <v>1.58062249881488</v>
      </c>
      <c r="E102" s="67">
        <v>-0.13075976703998879</v>
      </c>
      <c r="F102" s="67">
        <v>0.70087292803961798</v>
      </c>
      <c r="G102" s="67">
        <v>1.010509337815251</v>
      </c>
      <c r="H102" s="67">
        <f>+IF(Table7[[#This Row],[Potencial de Innovación]]&gt;D445,1,0)</f>
        <v>1</v>
      </c>
      <c r="I102" s="65" t="str">
        <f>INDEX(Empresas[],B102,3)</f>
        <v>Manuel Ronquillo</v>
      </c>
      <c r="J102" s="65" t="str">
        <f>INDEX(Empresas[],B102,4)</f>
        <v>Gerente</v>
      </c>
      <c r="K102" s="65" t="str">
        <f>INDEX(Empresas[],B102,5)</f>
        <v>0983165886</v>
      </c>
      <c r="L102" s="65" t="str">
        <f>INDEX(Empresas[],B102,6)</f>
        <v>andresronquillo.000@gmcom</v>
      </c>
      <c r="M102" t="str">
        <f>+VLOOKUP(Table7[[#This Row],[Potencial de Innovación]],$S$2:$T$5,2,TRUE)</f>
        <v>Medio</v>
      </c>
    </row>
    <row r="103" spans="1:13" x14ac:dyDescent="0.3">
      <c r="A103" s="67">
        <v>102</v>
      </c>
      <c r="B103" s="71">
        <v>161</v>
      </c>
      <c r="C103" s="65" t="str">
        <f>INDEX(Empresas[],Clasificacion!B103,2)</f>
        <v>PYDACO</v>
      </c>
      <c r="D103" s="67">
        <v>1.5599084236670051</v>
      </c>
      <c r="E103" s="67">
        <v>1.0132069243605331</v>
      </c>
      <c r="F103" s="67">
        <v>-0.62771159232418661</v>
      </c>
      <c r="G103" s="67">
        <v>1.1744130916306581</v>
      </c>
      <c r="H103" s="67">
        <f>+IF(Table7[[#This Row],[Potencial de Innovación]]&gt;D446,1,0)</f>
        <v>1</v>
      </c>
      <c r="I103" s="65" t="str">
        <f>INDEX(Empresas[],B103,3)</f>
        <v>Santiago Villegas</v>
      </c>
      <c r="J103" s="65" t="str">
        <f>INDEX(Empresas[],B103,4)</f>
        <v>Asistente De Bodega</v>
      </c>
      <c r="K103" s="65" t="str">
        <f>INDEX(Empresas[],B103,5)</f>
        <v>0979330667</v>
      </c>
      <c r="L103" s="65" t="str">
        <f>INDEX(Empresas[],B103,6)</f>
        <v>Santiagov.eddy@gmail.com</v>
      </c>
      <c r="M103" t="str">
        <f>+VLOOKUP(Table7[[#This Row],[Potencial de Innovación]],$S$2:$T$5,2,TRUE)</f>
        <v>Medio</v>
      </c>
    </row>
    <row r="104" spans="1:13" x14ac:dyDescent="0.3">
      <c r="A104" s="67">
        <v>103</v>
      </c>
      <c r="B104" s="71">
        <v>55</v>
      </c>
      <c r="C104" s="65" t="str">
        <f>INDEX(Empresas[],Clasificacion!B104,2)</f>
        <v>COMPAÑIA FORMITEC</v>
      </c>
      <c r="D104" s="67">
        <v>1.531537420698841</v>
      </c>
      <c r="E104" s="67">
        <v>0.3441541505544235</v>
      </c>
      <c r="F104" s="67">
        <v>-0.39974380572769053</v>
      </c>
      <c r="G104" s="67">
        <v>1.5871270758721081</v>
      </c>
      <c r="H104" s="67">
        <f>+IF(Table7[[#This Row],[Potencial de Innovación]]&gt;D447,1,0)</f>
        <v>1</v>
      </c>
      <c r="I104" s="65" t="str">
        <f>INDEX(Empresas[],B104,3)</f>
        <v>Teresa Martinez</v>
      </c>
      <c r="J104" s="65" t="str">
        <f>INDEX(Empresas[],B104,4)</f>
        <v>Facturacion</v>
      </c>
      <c r="K104" s="65" t="str">
        <f>INDEX(Empresas[],B104,5)</f>
        <v>042136201</v>
      </c>
      <c r="L104" s="65" t="str">
        <f>INDEX(Empresas[],B104,6)</f>
        <v>administracion@formitec.com</v>
      </c>
      <c r="M104" t="str">
        <f>+VLOOKUP(Table7[[#This Row],[Potencial de Innovación]],$S$2:$T$5,2,TRUE)</f>
        <v>Medio</v>
      </c>
    </row>
    <row r="105" spans="1:13" x14ac:dyDescent="0.3">
      <c r="A105" s="67">
        <v>104</v>
      </c>
      <c r="B105" s="71">
        <v>92</v>
      </c>
      <c r="C105" s="65" t="str">
        <f>INDEX(Empresas[],Clasificacion!B105,2)</f>
        <v>ECUARESORTS S.A.</v>
      </c>
      <c r="D105" s="67">
        <v>1.5305841102949289</v>
      </c>
      <c r="E105" s="67">
        <v>0.56774933970360608</v>
      </c>
      <c r="F105" s="67">
        <v>0.1107628951401908</v>
      </c>
      <c r="G105" s="67">
        <v>0.85207187545113205</v>
      </c>
      <c r="H105" s="67">
        <f>+IF(Table7[[#This Row],[Potencial de Innovación]]&gt;D448,1,0)</f>
        <v>1</v>
      </c>
      <c r="I105" s="65" t="str">
        <f>INDEX(Empresas[],B105,3)</f>
        <v>Jorge Serrano</v>
      </c>
      <c r="J105" s="65" t="str">
        <f>INDEX(Empresas[],B105,4)</f>
        <v>Gerente</v>
      </c>
      <c r="K105" s="65" t="str">
        <f>INDEX(Empresas[],B105,5)</f>
        <v>0968108020</v>
      </c>
      <c r="L105" s="65" t="str">
        <f>INDEX(Empresas[],B105,6)</f>
        <v>gerenciaecoinneecuador@gmail.com</v>
      </c>
      <c r="M105" t="str">
        <f>+VLOOKUP(Table7[[#This Row],[Potencial de Innovación]],$S$2:$T$5,2,TRUE)</f>
        <v>Medio</v>
      </c>
    </row>
    <row r="106" spans="1:13" x14ac:dyDescent="0.3">
      <c r="A106" s="67">
        <v>105</v>
      </c>
      <c r="B106" s="71">
        <v>241</v>
      </c>
      <c r="C106" s="65" t="str">
        <f>INDEX(Empresas[],Clasificacion!B106,2)</f>
        <v>CONSTRUCCIONES, MATERIALES, EQUIPOS Y SERVICIOS INDUSTRIALES GELMANI CÍA. LTDA.</v>
      </c>
      <c r="D106" s="67">
        <v>1.510545397122405</v>
      </c>
      <c r="E106" s="67">
        <v>0.33127999848616202</v>
      </c>
      <c r="F106" s="67">
        <v>0.5142756759125644</v>
      </c>
      <c r="G106" s="67">
        <v>0.66498972272367829</v>
      </c>
      <c r="H106" s="67">
        <f>+IF(Table7[[#This Row],[Potencial de Innovación]]&gt;D449,1,0)</f>
        <v>1</v>
      </c>
      <c r="I106" s="65" t="str">
        <f>INDEX(Empresas[],B106,3)</f>
        <v>Amelia Orozco</v>
      </c>
      <c r="J106" s="65" t="str">
        <f>INDEX(Empresas[],B106,4)</f>
        <v>Administracion</v>
      </c>
      <c r="K106" s="65" t="str">
        <f>INDEX(Empresas[],B106,5)</f>
        <v>0997019802</v>
      </c>
      <c r="L106" s="65" t="str">
        <f>INDEX(Empresas[],B106,6)</f>
        <v>infogermani@gmail.com</v>
      </c>
      <c r="M106" t="str">
        <f>+VLOOKUP(Table7[[#This Row],[Potencial de Innovación]],$S$2:$T$5,2,TRUE)</f>
        <v>Medio</v>
      </c>
    </row>
    <row r="107" spans="1:13" x14ac:dyDescent="0.3">
      <c r="A107" s="67">
        <v>106</v>
      </c>
      <c r="B107" s="71">
        <v>126</v>
      </c>
      <c r="C107" s="65" t="str">
        <f>INDEX(Empresas[],Clasificacion!B107,2)</f>
        <v>CAEFYC</v>
      </c>
      <c r="D107" s="67">
        <v>1.5098359906239529</v>
      </c>
      <c r="E107" s="67">
        <v>-1.798991342279805E-2</v>
      </c>
      <c r="F107" s="67">
        <v>1.624541032346313</v>
      </c>
      <c r="G107" s="67">
        <v>-9.6715128299561665E-2</v>
      </c>
      <c r="H107" s="67">
        <f>+IF(Table7[[#This Row],[Potencial de Innovación]]&gt;D450,1,0)</f>
        <v>1</v>
      </c>
      <c r="I107" s="65" t="str">
        <f>INDEX(Empresas[],B107,3)</f>
        <v>José Almeida</v>
      </c>
      <c r="J107" s="65" t="str">
        <f>INDEX(Empresas[],B107,4)</f>
        <v>Administración</v>
      </c>
      <c r="K107" s="65" t="str">
        <f>INDEX(Empresas[],B107,5)</f>
        <v>0992585615</v>
      </c>
      <c r="L107" s="65" t="str">
        <f>INDEX(Empresas[],B107,6)</f>
        <v>gerencia@caefyc-ec.com</v>
      </c>
      <c r="M107" t="str">
        <f>+VLOOKUP(Table7[[#This Row],[Potencial de Innovación]],$S$2:$T$5,2,TRUE)</f>
        <v>Medio</v>
      </c>
    </row>
    <row r="108" spans="1:13" x14ac:dyDescent="0.3">
      <c r="A108" s="67">
        <v>107</v>
      </c>
      <c r="B108" s="71">
        <v>195</v>
      </c>
      <c r="C108" s="65" t="str">
        <f>INDEX(Empresas[],Clasificacion!B108,2)</f>
        <v>AGROSOLUCIONES NUTRIRIEGO</v>
      </c>
      <c r="D108" s="67">
        <v>1.485200677292053</v>
      </c>
      <c r="E108" s="67">
        <v>0.41774073294508862</v>
      </c>
      <c r="F108" s="67">
        <v>3.7329055231830131E-2</v>
      </c>
      <c r="G108" s="67">
        <v>1.030130889115134</v>
      </c>
      <c r="H108" s="67">
        <f>+IF(Table7[[#This Row],[Potencial de Innovación]]&gt;D451,1,0)</f>
        <v>1</v>
      </c>
      <c r="I108" s="65" t="str">
        <f>INDEX(Empresas[],B108,3)</f>
        <v>Bayron Caicedo</v>
      </c>
      <c r="J108" s="65" t="str">
        <f>INDEX(Empresas[],B108,4)</f>
        <v>Gerente</v>
      </c>
      <c r="K108" s="65" t="str">
        <f>INDEX(Empresas[],B108,5)</f>
        <v>099 966 1007</v>
      </c>
      <c r="L108" s="65" t="str">
        <f>INDEX(Empresas[],B108,6)</f>
        <v>nutriphos.ecuador@gmail.com</v>
      </c>
      <c r="M108" t="str">
        <f>+VLOOKUP(Table7[[#This Row],[Potencial de Innovación]],$S$2:$T$5,2,TRUE)</f>
        <v>Medio</v>
      </c>
    </row>
    <row r="109" spans="1:13" x14ac:dyDescent="0.3">
      <c r="A109" s="67">
        <v>108</v>
      </c>
      <c r="B109" s="71">
        <v>274</v>
      </c>
      <c r="C109" s="65" t="str">
        <f>INDEX(Empresas[],Clasificacion!B109,2)</f>
        <v>ZOSO MACHINE</v>
      </c>
      <c r="D109" s="67">
        <v>1.4814418340777851</v>
      </c>
      <c r="E109" s="67">
        <v>0.28852799669661661</v>
      </c>
      <c r="F109" s="67">
        <v>-0.39818552001929908</v>
      </c>
      <c r="G109" s="67">
        <v>1.5910993574004679</v>
      </c>
      <c r="H109" s="67">
        <f>+IF(Table7[[#This Row],[Potencial de Innovación]]&gt;D452,1,0)</f>
        <v>1</v>
      </c>
      <c r="I109" s="65" t="str">
        <f>INDEX(Empresas[],B109,3)</f>
        <v>Andrés Yacelga</v>
      </c>
      <c r="J109" s="65" t="str">
        <f>INDEX(Empresas[],B109,4)</f>
        <v>Administrador</v>
      </c>
      <c r="K109" s="65" t="str">
        <f>INDEX(Empresas[],B109,5)</f>
        <v>0983068223</v>
      </c>
      <c r="L109" s="65" t="str">
        <f>INDEX(Empresas[],B109,6)</f>
        <v>zosomachineoficial@gmail.com</v>
      </c>
      <c r="M109" t="str">
        <f>+VLOOKUP(Table7[[#This Row],[Potencial de Innovación]],$S$2:$T$5,2,TRUE)</f>
        <v>Medio</v>
      </c>
    </row>
    <row r="110" spans="1:13" x14ac:dyDescent="0.3">
      <c r="A110" s="67">
        <v>109</v>
      </c>
      <c r="B110" s="71">
        <v>29</v>
      </c>
      <c r="C110" s="65" t="str">
        <f>INDEX(Empresas[],Clasificacion!B110,2)</f>
        <v>COMPAÑIA DE SEGURIDAD EMPRESARIAL Y CUSTODIA COSECUS CIA.LTDA.</v>
      </c>
      <c r="D110" s="67">
        <v>1.446952430849844</v>
      </c>
      <c r="E110" s="67">
        <v>-0.1147148290237415</v>
      </c>
      <c r="F110" s="67">
        <v>1.1155203466618699</v>
      </c>
      <c r="G110" s="67">
        <v>0.44614691321171551</v>
      </c>
      <c r="H110" s="67">
        <f>+IF(Table7[[#This Row],[Potencial de Innovación]]&gt;D453,1,0)</f>
        <v>1</v>
      </c>
      <c r="I110" s="65" t="str">
        <f>INDEX(Empresas[],B110,3)</f>
        <v>Angie Parrales</v>
      </c>
      <c r="J110" s="65" t="str">
        <f>INDEX(Empresas[],B110,4)</f>
        <v>Contadora</v>
      </c>
      <c r="K110" s="65" t="str">
        <f>INDEX(Empresas[],B110,5)</f>
        <v>(04)6018388</v>
      </c>
      <c r="L110" s="65" t="str">
        <f>INDEX(Empresas[],B110,6)</f>
        <v>seguridadcosecus@hotmail.com</v>
      </c>
      <c r="M110" t="str">
        <f>+VLOOKUP(Table7[[#This Row],[Potencial de Innovación]],$S$2:$T$5,2,TRUE)</f>
        <v>Medio</v>
      </c>
    </row>
    <row r="111" spans="1:13" x14ac:dyDescent="0.3">
      <c r="A111" s="67">
        <v>110</v>
      </c>
      <c r="B111" s="71">
        <v>38</v>
      </c>
      <c r="C111" s="65" t="str">
        <f>INDEX(Empresas[],Clasificacion!B111,2)</f>
        <v>CASA PAZMIÑO S.A</v>
      </c>
      <c r="D111" s="67">
        <v>1.439119845894054</v>
      </c>
      <c r="E111" s="67">
        <v>1.432571789789252</v>
      </c>
      <c r="F111" s="67">
        <v>-1.584276125051149</v>
      </c>
      <c r="G111" s="67">
        <v>1.59082418115595</v>
      </c>
      <c r="H111" s="67">
        <f>+IF(Table7[[#This Row],[Potencial de Innovación]]&gt;D454,1,0)</f>
        <v>1</v>
      </c>
      <c r="I111" s="65" t="str">
        <f>INDEX(Empresas[],B111,3)</f>
        <v>Jose Luis Pazmiño   4:00</v>
      </c>
      <c r="J111" s="65" t="str">
        <f>INDEX(Empresas[],B111,4)</f>
        <v>Gerente Ventas</v>
      </c>
      <c r="K111" s="65" t="str">
        <f>INDEX(Empresas[],B111,5)</f>
        <v>09 9528-6785</v>
      </c>
      <c r="L111" s="65" t="str">
        <f>INDEX(Empresas[],B111,6)</f>
        <v>jlp1155@hotmail.com</v>
      </c>
      <c r="M111" t="str">
        <f>+VLOOKUP(Table7[[#This Row],[Potencial de Innovación]],$S$2:$T$5,2,TRUE)</f>
        <v>Medio</v>
      </c>
    </row>
    <row r="112" spans="1:13" x14ac:dyDescent="0.3">
      <c r="A112" s="67">
        <v>111</v>
      </c>
      <c r="B112" s="71">
        <v>2</v>
      </c>
      <c r="C112" s="65" t="str">
        <f>INDEX(Empresas[],Clasificacion!B112,2)</f>
        <v>MORALVA C. LTDA.</v>
      </c>
      <c r="D112" s="67">
        <v>1.4321204706504409</v>
      </c>
      <c r="E112" s="67">
        <v>-0.48174616106459323</v>
      </c>
      <c r="F112" s="67">
        <v>0.81125378642200763</v>
      </c>
      <c r="G112" s="67">
        <v>1.1026128452930259</v>
      </c>
      <c r="H112" s="67">
        <f>+IF(Table7[[#This Row],[Potencial de Innovación]]&gt;D455,1,0)</f>
        <v>1</v>
      </c>
      <c r="I112" s="65" t="str">
        <f>INDEX(Empresas[],B112,3)</f>
        <v>Luisa Cabrera</v>
      </c>
      <c r="J112" s="65" t="str">
        <f>INDEX(Empresas[],B112,4)</f>
        <v>Asistente Administrativa</v>
      </c>
      <c r="K112" s="65" t="str">
        <f>INDEX(Empresas[],B112,5)</f>
        <v>046003890</v>
      </c>
      <c r="L112" s="65" t="str">
        <f>INDEX(Empresas[],B112,6)</f>
        <v>lcabrera@moralva.com</v>
      </c>
      <c r="M112" t="str">
        <f>+VLOOKUP(Table7[[#This Row],[Potencial de Innovación]],$S$2:$T$5,2,TRUE)</f>
        <v>Medio</v>
      </c>
    </row>
    <row r="113" spans="1:13" x14ac:dyDescent="0.3">
      <c r="A113" s="67">
        <v>112</v>
      </c>
      <c r="B113" s="71">
        <v>232</v>
      </c>
      <c r="C113" s="65" t="str">
        <f>INDEX(Empresas[],Clasificacion!B113,2)</f>
        <v>NEXOAUDITORES NEXAUDIT CIA. LTDA.</v>
      </c>
      <c r="D113" s="67">
        <v>1.418522100557748</v>
      </c>
      <c r="E113" s="67">
        <v>0.29050822219961231</v>
      </c>
      <c r="F113" s="67">
        <v>0.36922566275294483</v>
      </c>
      <c r="G113" s="67">
        <v>0.75878821560519061</v>
      </c>
      <c r="H113" s="67">
        <f>+IF(Table7[[#This Row],[Potencial de Innovación]]&gt;D456,1,0)</f>
        <v>1</v>
      </c>
      <c r="I113" s="65" t="str">
        <f>INDEX(Empresas[],B113,3)</f>
        <v>Saúl Vásquez</v>
      </c>
      <c r="J113" s="65" t="str">
        <f>INDEX(Empresas[],B113,4)</f>
        <v>Gerente</v>
      </c>
      <c r="K113" s="65" t="str">
        <f>INDEX(Empresas[],B113,5)</f>
        <v>0995462778</v>
      </c>
      <c r="L113" s="65" t="str">
        <f>INDEX(Empresas[],B113,6)</f>
        <v>svasquez@nexoauditores.com</v>
      </c>
      <c r="M113" t="str">
        <f>+VLOOKUP(Table7[[#This Row],[Potencial de Innovación]],$S$2:$T$5,2,TRUE)</f>
        <v>Medio</v>
      </c>
    </row>
    <row r="114" spans="1:13" x14ac:dyDescent="0.3">
      <c r="A114" s="67">
        <v>113</v>
      </c>
      <c r="B114" s="71">
        <v>44</v>
      </c>
      <c r="C114" s="65" t="str">
        <f>INDEX(Empresas[],Clasificacion!B114,2)</f>
        <v>IMPORTGUAU S.A.</v>
      </c>
      <c r="D114" s="67">
        <v>1.404817062438273</v>
      </c>
      <c r="E114" s="67">
        <v>-0.1235822321262178</v>
      </c>
      <c r="F114" s="67">
        <v>1.040777918690059</v>
      </c>
      <c r="G114" s="67">
        <v>0.48762137587443188</v>
      </c>
      <c r="H114" s="67">
        <f>+IF(Table7[[#This Row],[Potencial de Innovación]]&gt;D457,1,0)</f>
        <v>1</v>
      </c>
      <c r="I114" s="65" t="str">
        <f>INDEX(Empresas[],B114,3)</f>
        <v>Diego Pulla</v>
      </c>
      <c r="J114" s="65" t="str">
        <f>INDEX(Empresas[],B114,4)</f>
        <v>Administrativo</v>
      </c>
      <c r="K114" s="65" t="str">
        <f>INDEX(Empresas[],B114,5)</f>
        <v>0996024948</v>
      </c>
      <c r="L114" s="65" t="str">
        <f>INDEX(Empresas[],B114,6)</f>
        <v>diegopullesbpm@gmail.com</v>
      </c>
      <c r="M114" t="str">
        <f>+VLOOKUP(Table7[[#This Row],[Potencial de Innovación]],$S$2:$T$5,2,TRUE)</f>
        <v>Medio</v>
      </c>
    </row>
    <row r="115" spans="1:13" x14ac:dyDescent="0.3">
      <c r="A115" s="67">
        <v>114</v>
      </c>
      <c r="B115" s="71">
        <v>204</v>
      </c>
      <c r="C115" s="65" t="str">
        <f>INDEX(Empresas[],Clasificacion!B115,2)</f>
        <v>SOLUCIONES INDUSTRIALES MONTES</v>
      </c>
      <c r="D115" s="67">
        <v>1.398189706760808</v>
      </c>
      <c r="E115" s="67">
        <v>-0.2315347216278533</v>
      </c>
      <c r="F115" s="67">
        <v>3.9248986505535599E-2</v>
      </c>
      <c r="G115" s="67">
        <v>1.590475441883126</v>
      </c>
      <c r="H115" s="67">
        <f>+IF(Table7[[#This Row],[Potencial de Innovación]]&gt;D458,1,0)</f>
        <v>1</v>
      </c>
      <c r="I115" s="65" t="str">
        <f>INDEX(Empresas[],B115,3)</f>
        <v>Alejandro Sánchez</v>
      </c>
      <c r="J115" s="65" t="str">
        <f>INDEX(Empresas[],B115,4)</f>
        <v>Gerente</v>
      </c>
      <c r="K115" s="65" t="str">
        <f>INDEX(Empresas[],B115,5)</f>
        <v>0986346350</v>
      </c>
      <c r="L115" s="65" t="str">
        <f>INDEX(Empresas[],B115,6)</f>
        <v>taller.montes@oultook.com</v>
      </c>
      <c r="M115" t="str">
        <f>+VLOOKUP(Table7[[#This Row],[Potencial de Innovación]],$S$2:$T$5,2,TRUE)</f>
        <v>Medio</v>
      </c>
    </row>
    <row r="116" spans="1:13" x14ac:dyDescent="0.3">
      <c r="A116" s="67">
        <v>115</v>
      </c>
      <c r="B116" s="71">
        <v>304</v>
      </c>
      <c r="C116" s="65" t="str">
        <f>INDEX(Empresas[],Clasificacion!B116,2)</f>
        <v>SERVICIOS REALES DE LA COSTA S.A. REALCOAST</v>
      </c>
      <c r="D116" s="67">
        <v>1.3736951084733611</v>
      </c>
      <c r="E116" s="67">
        <v>-0.29949326548509658</v>
      </c>
      <c r="F116" s="67">
        <v>8.8143281199301676E-2</v>
      </c>
      <c r="G116" s="67">
        <v>1.5850450927591559</v>
      </c>
      <c r="H116" s="67">
        <f>+IF(Table7[[#This Row],[Potencial de Innovación]]&gt;D459,1,0)</f>
        <v>1</v>
      </c>
      <c r="I116" s="65" t="str">
        <f>INDEX(Empresas[],B116,3)</f>
        <v>Jaela Carlosama</v>
      </c>
      <c r="J116" s="65" t="str">
        <f>INDEX(Empresas[],B116,4)</f>
        <v>Administracion</v>
      </c>
      <c r="K116" s="65" t="str">
        <f>INDEX(Empresas[],B116,5)</f>
        <v>0991601104</v>
      </c>
      <c r="L116" s="65" t="str">
        <f>INDEX(Empresas[],B116,6)</f>
        <v>jaela.carlosama@epn.com.ec</v>
      </c>
      <c r="M116" t="str">
        <f>+VLOOKUP(Table7[[#This Row],[Potencial de Innovación]],$S$2:$T$5,2,TRUE)</f>
        <v>Medio</v>
      </c>
    </row>
    <row r="117" spans="1:13" x14ac:dyDescent="0.3">
      <c r="A117" s="67">
        <v>116</v>
      </c>
      <c r="B117" s="71">
        <v>46</v>
      </c>
      <c r="C117" s="65" t="str">
        <f>INDEX(Empresas[],Clasificacion!B117,2)</f>
        <v>PARRIART CIA. LTDA.</v>
      </c>
      <c r="D117" s="67">
        <v>1.358279524314187</v>
      </c>
      <c r="E117" s="67">
        <v>0.43480036077087098</v>
      </c>
      <c r="F117" s="67">
        <v>-0.21041672873294839</v>
      </c>
      <c r="G117" s="67">
        <v>1.1338958922762641</v>
      </c>
      <c r="H117" s="67">
        <f>+IF(Table7[[#This Row],[Potencial de Innovación]]&gt;D460,1,0)</f>
        <v>1</v>
      </c>
      <c r="I117" s="65" t="str">
        <f>INDEX(Empresas[],B117,3)</f>
        <v>Alejandro Yanez</v>
      </c>
      <c r="J117" s="65" t="str">
        <f>INDEX(Empresas[],B117,4)</f>
        <v>Administrador</v>
      </c>
      <c r="K117" s="65" t="str">
        <f>INDEX(Empresas[],B117,5)</f>
        <v>026008607</v>
      </c>
      <c r="L117" s="65" t="str">
        <f>INDEX(Empresas[],B117,6)</f>
        <v>info@elbodegonargentino.com</v>
      </c>
      <c r="M117" t="str">
        <f>+VLOOKUP(Table7[[#This Row],[Potencial de Innovación]],$S$2:$T$5,2,TRUE)</f>
        <v>Medio</v>
      </c>
    </row>
    <row r="118" spans="1:13" x14ac:dyDescent="0.3">
      <c r="A118" s="67">
        <v>117</v>
      </c>
      <c r="B118" s="71">
        <v>106</v>
      </c>
      <c r="C118" s="65" t="str">
        <f>INDEX(Empresas[],Clasificacion!B118,2)</f>
        <v>ALLPABAMBU S.A.</v>
      </c>
      <c r="D118" s="67">
        <v>1.289205190361149</v>
      </c>
      <c r="E118" s="67">
        <v>-0.22974943621979421</v>
      </c>
      <c r="F118" s="67">
        <v>1.616964743483347</v>
      </c>
      <c r="G118" s="67">
        <v>-9.801011690240316E-2</v>
      </c>
      <c r="H118" s="67">
        <f>+IF(Table7[[#This Row],[Potencial de Innovación]]&gt;D461,1,0)</f>
        <v>1</v>
      </c>
      <c r="I118" s="65" t="str">
        <f>INDEX(Empresas[],B118,3)</f>
        <v>German Villareal</v>
      </c>
      <c r="J118" s="65" t="str">
        <f>INDEX(Empresas[],B118,4)</f>
        <v>Gerente</v>
      </c>
      <c r="K118" s="65" t="str">
        <f>INDEX(Empresas[],B118,5)</f>
        <v>099-938-5335</v>
      </c>
      <c r="L118" s="65" t="str">
        <f>INDEX(Empresas[],B118,6)</f>
        <v>allpabambu@gmail.com</v>
      </c>
      <c r="M118" t="str">
        <f>+VLOOKUP(Table7[[#This Row],[Potencial de Innovación]],$S$2:$T$5,2,TRUE)</f>
        <v>Medio</v>
      </c>
    </row>
    <row r="119" spans="1:13" x14ac:dyDescent="0.3">
      <c r="A119" s="67">
        <v>118</v>
      </c>
      <c r="B119" s="71">
        <v>35</v>
      </c>
      <c r="C119" s="65" t="str">
        <f>INDEX(Empresas[],Clasificacion!B119,2)</f>
        <v>INMOBILIARIA SENIOR SUITES SENIORCUMBAYA S.A.</v>
      </c>
      <c r="D119" s="67">
        <v>1.2792848114254749</v>
      </c>
      <c r="E119" s="67">
        <v>-0.2865188128187352</v>
      </c>
      <c r="F119" s="67">
        <v>0.69742567340498018</v>
      </c>
      <c r="G119" s="67">
        <v>0.86837795083923019</v>
      </c>
      <c r="H119" s="67">
        <f>+IF(Table7[[#This Row],[Potencial de Innovación]]&gt;D462,1,0)</f>
        <v>1</v>
      </c>
      <c r="I119" s="65" t="str">
        <f>INDEX(Empresas[],B119,3)</f>
        <v>Juan Cevallos</v>
      </c>
      <c r="J119" s="65" t="str">
        <f>INDEX(Empresas[],B119,4)</f>
        <v>Gerente Financiero</v>
      </c>
      <c r="K119" s="65" t="str">
        <f>INDEX(Empresas[],B119,5)</f>
        <v>995423557</v>
      </c>
      <c r="L119" s="65" t="str">
        <f>INDEX(Empresas[],B119,6)</f>
        <v>contabilidad 1@grupoequinoccio.com</v>
      </c>
      <c r="M119" t="str">
        <f>+VLOOKUP(Table7[[#This Row],[Potencial de Innovación]],$S$2:$T$5,2,TRUE)</f>
        <v>Medio</v>
      </c>
    </row>
    <row r="120" spans="1:13" x14ac:dyDescent="0.3">
      <c r="A120" s="67">
        <v>119</v>
      </c>
      <c r="B120" s="71">
        <v>122</v>
      </c>
      <c r="C120" s="65" t="str">
        <f>INDEX(Empresas[],Clasificacion!B120,2)</f>
        <v>NAVE CATERING SERVICE</v>
      </c>
      <c r="D120" s="67">
        <v>1.268325675846081</v>
      </c>
      <c r="E120" s="67">
        <v>1.0540107827709659</v>
      </c>
      <c r="F120" s="67">
        <v>-0.29024343386834722</v>
      </c>
      <c r="G120" s="67">
        <v>0.50455832694346214</v>
      </c>
      <c r="H120" s="67">
        <f>+IF(Table7[[#This Row],[Potencial de Innovación]]&gt;D463,1,0)</f>
        <v>1</v>
      </c>
      <c r="I120" s="65" t="str">
        <f>INDEX(Empresas[],B120,3)</f>
        <v>Francisco Narváez</v>
      </c>
      <c r="J120" s="65" t="str">
        <f>INDEX(Empresas[],B120,4)</f>
        <v>Gerente</v>
      </c>
      <c r="K120" s="65" t="str">
        <f>INDEX(Empresas[],B120,5)</f>
        <v>0987873023</v>
      </c>
      <c r="L120" s="65" t="str">
        <f>INDEX(Empresas[],B120,6)</f>
        <v>nave_cdai@hotmail.com</v>
      </c>
      <c r="M120" t="str">
        <f>+VLOOKUP(Table7[[#This Row],[Potencial de Innovación]],$S$2:$T$5,2,TRUE)</f>
        <v>Medio</v>
      </c>
    </row>
    <row r="121" spans="1:13" x14ac:dyDescent="0.3">
      <c r="A121" s="67">
        <v>120</v>
      </c>
      <c r="B121" s="71">
        <v>81</v>
      </c>
      <c r="C121" s="65" t="str">
        <f>INDEX(Empresas[],Clasificacion!B121,2)</f>
        <v>BUSINESS TECHNOLOGY &amp; CONSULTING BUSITECHCO S.A.</v>
      </c>
      <c r="D121" s="67">
        <v>1.259912965679896</v>
      </c>
      <c r="E121" s="67">
        <v>0.56508543834401148</v>
      </c>
      <c r="F121" s="67">
        <v>-0.1604527150863895</v>
      </c>
      <c r="G121" s="67">
        <v>0.85528024242227407</v>
      </c>
      <c r="H121" s="67">
        <f>+IF(Table7[[#This Row],[Potencial de Innovación]]&gt;D464,1,0)</f>
        <v>1</v>
      </c>
      <c r="I121" s="65" t="str">
        <f>INDEX(Empresas[],B121,3)</f>
        <v>Darwin Merchan</v>
      </c>
      <c r="J121" s="65" t="str">
        <f>INDEX(Empresas[],B121,4)</f>
        <v>Gerente General</v>
      </c>
      <c r="K121" s="65" t="str">
        <f>INDEX(Empresas[],B121,5)</f>
        <v>0997569570</v>
      </c>
      <c r="L121" s="65" t="str">
        <f>INDEX(Empresas[],B121,6)</f>
        <v>darwin.merchan@btconsulting</v>
      </c>
      <c r="M121" t="str">
        <f>+VLOOKUP(Table7[[#This Row],[Potencial de Innovación]],$S$2:$T$5,2,TRUE)</f>
        <v>Medio</v>
      </c>
    </row>
    <row r="122" spans="1:13" x14ac:dyDescent="0.3">
      <c r="A122" s="67">
        <v>121</v>
      </c>
      <c r="B122" s="71">
        <v>108</v>
      </c>
      <c r="C122" s="65" t="str">
        <f>INDEX(Empresas[],Clasificacion!B122,2)</f>
        <v>GRUPO VARGAS CHILE CIA. LTDA.</v>
      </c>
      <c r="D122" s="67">
        <v>1.2184835094861299</v>
      </c>
      <c r="E122" s="67">
        <v>0.56514486613562864</v>
      </c>
      <c r="F122" s="67">
        <v>0.74922932636134554</v>
      </c>
      <c r="G122" s="67">
        <v>-9.5890683010844524E-2</v>
      </c>
      <c r="H122" s="67">
        <f>+IF(Table7[[#This Row],[Potencial de Innovación]]&gt;D465,1,0)</f>
        <v>1</v>
      </c>
      <c r="I122" s="65" t="str">
        <f>INDEX(Empresas[],B122,3)</f>
        <v>Jaqueline Lucero</v>
      </c>
      <c r="J122" s="65" t="str">
        <f>INDEX(Empresas[],B122,4)</f>
        <v>Asistente Administrativa</v>
      </c>
      <c r="K122" s="65" t="str">
        <f>INDEX(Empresas[],B122,5)</f>
        <v>032262921</v>
      </c>
      <c r="L122" s="65" t="str">
        <f>INDEX(Empresas[],B122,6)</f>
        <v>jlucero@hotmail.com</v>
      </c>
      <c r="M122" t="str">
        <f>+VLOOKUP(Table7[[#This Row],[Potencial de Innovación]],$S$2:$T$5,2,TRUE)</f>
        <v>Medio</v>
      </c>
    </row>
    <row r="123" spans="1:13" x14ac:dyDescent="0.3">
      <c r="A123" s="67">
        <v>122</v>
      </c>
      <c r="B123" s="71">
        <v>330</v>
      </c>
      <c r="C123" s="65" t="str">
        <f>INDEX(Empresas[],Clasificacion!B123,2)</f>
        <v>ECUAPETSA PET DEL ECUADOR</v>
      </c>
      <c r="D123" s="67">
        <v>1.207324205252517</v>
      </c>
      <c r="E123" s="67">
        <v>-0.28549372049833699</v>
      </c>
      <c r="F123" s="67">
        <v>-9.5841411729265885E-2</v>
      </c>
      <c r="G123" s="67">
        <v>1.5886593374801199</v>
      </c>
      <c r="H123" s="67">
        <f>+IF(Table7[[#This Row],[Potencial de Innovación]]&gt;D466,1,0)</f>
        <v>1</v>
      </c>
      <c r="I123" s="65" t="str">
        <f>INDEX(Empresas[],B123,3)</f>
        <v>Bethy Lucas</v>
      </c>
      <c r="J123" s="65" t="str">
        <f>INDEX(Empresas[],B123,4)</f>
        <v>Recursos Humanos Y Compras</v>
      </c>
      <c r="K123" s="65" t="str">
        <f>INDEX(Empresas[],B123,5)</f>
        <v>0990785171</v>
      </c>
      <c r="L123" s="65" t="str">
        <f>INDEX(Empresas[],B123,6)</f>
        <v>info@ecuapetsa.com</v>
      </c>
      <c r="M123" t="str">
        <f>+VLOOKUP(Table7[[#This Row],[Potencial de Innovación]],$S$2:$T$5,2,TRUE)</f>
        <v>Medio</v>
      </c>
    </row>
    <row r="124" spans="1:13" x14ac:dyDescent="0.3">
      <c r="A124" s="67">
        <v>123</v>
      </c>
      <c r="B124" s="71">
        <v>203</v>
      </c>
      <c r="C124" s="65" t="str">
        <f>INDEX(Empresas[],Clasificacion!B124,2)</f>
        <v>CARNISARIATO ARTUNY</v>
      </c>
      <c r="D124" s="67">
        <v>1.195838947318717</v>
      </c>
      <c r="E124" s="67">
        <v>0.1185650987434264</v>
      </c>
      <c r="F124" s="67">
        <v>0.1191729254974494</v>
      </c>
      <c r="G124" s="67">
        <v>0.95810092307784078</v>
      </c>
      <c r="H124" s="67">
        <f>+IF(Table7[[#This Row],[Potencial de Innovación]]&gt;D467,1,0)</f>
        <v>1</v>
      </c>
      <c r="I124" s="65" t="str">
        <f>INDEX(Empresas[],B124,3)</f>
        <v>Darío Álvarez</v>
      </c>
      <c r="J124" s="65" t="str">
        <f>INDEX(Empresas[],B124,4)</f>
        <v>Admnistrador</v>
      </c>
      <c r="K124" s="65" t="str">
        <f>INDEX(Empresas[],B124,5)</f>
        <v>0983515709</v>
      </c>
      <c r="L124" s="65" t="str">
        <f>INDEX(Empresas[],B124,6)</f>
        <v>artuny.corp@gmail.com</v>
      </c>
      <c r="M124" t="str">
        <f>+VLOOKUP(Table7[[#This Row],[Potencial de Innovación]],$S$2:$T$5,2,TRUE)</f>
        <v>Medio</v>
      </c>
    </row>
    <row r="125" spans="1:13" x14ac:dyDescent="0.3">
      <c r="A125" s="67">
        <v>124</v>
      </c>
      <c r="B125" s="71">
        <v>253</v>
      </c>
      <c r="C125" s="65" t="str">
        <f>INDEX(Empresas[],Clasificacion!B125,2)</f>
        <v>HOME&amp;HEALTH SERVICES S.A.</v>
      </c>
      <c r="D125" s="67">
        <v>1.174865823884754</v>
      </c>
      <c r="E125" s="67">
        <v>0.87222257595374575</v>
      </c>
      <c r="F125" s="67">
        <v>-6.1248016882964849E-2</v>
      </c>
      <c r="G125" s="67">
        <v>0.36389126481397299</v>
      </c>
      <c r="H125" s="67">
        <f>+IF(Table7[[#This Row],[Potencial de Innovación]]&gt;D468,1,0)</f>
        <v>1</v>
      </c>
      <c r="I125" s="65" t="str">
        <f>INDEX(Empresas[],B125,3)</f>
        <v>Andrea Loor</v>
      </c>
      <c r="J125" s="65" t="str">
        <f>INDEX(Empresas[],B125,4)</f>
        <v>Gerente</v>
      </c>
      <c r="K125" s="65" t="str">
        <f>INDEX(Empresas[],B125,5)</f>
        <v>0999483789</v>
      </c>
      <c r="L125" s="65" t="str">
        <f>INDEX(Empresas[],B125,6)</f>
        <v>mpaocont@hotmail.com</v>
      </c>
      <c r="M125" t="str">
        <f>+VLOOKUP(Table7[[#This Row],[Potencial de Innovación]],$S$2:$T$5,2,TRUE)</f>
        <v>Medio</v>
      </c>
    </row>
    <row r="126" spans="1:13" x14ac:dyDescent="0.3">
      <c r="A126" s="67">
        <v>125</v>
      </c>
      <c r="B126" s="71">
        <v>244</v>
      </c>
      <c r="C126" s="65" t="str">
        <f>INDEX(Empresas[],Clasificacion!B126,2)</f>
        <v>RADIOMEGACOMS.A.</v>
      </c>
      <c r="D126" s="67">
        <v>1.1523029097990349</v>
      </c>
      <c r="E126" s="67">
        <v>-0.37415640845950809</v>
      </c>
      <c r="F126" s="67">
        <v>-7.0459973813822824E-2</v>
      </c>
      <c r="G126" s="67">
        <v>1.596919292072366</v>
      </c>
      <c r="H126" s="67">
        <f>+IF(Table7[[#This Row],[Potencial de Innovación]]&gt;D469,1,0)</f>
        <v>1</v>
      </c>
      <c r="I126" s="65" t="str">
        <f>INDEX(Empresas[],B126,3)</f>
        <v>Marco Silva</v>
      </c>
      <c r="J126" s="65" t="str">
        <f>INDEX(Empresas[],B126,4)</f>
        <v>Produccion</v>
      </c>
      <c r="K126" s="65" t="str">
        <f>INDEX(Empresas[],B126,5)</f>
        <v>0992438789</v>
      </c>
      <c r="L126" s="65" t="str">
        <f>INDEX(Empresas[],B126,6)</f>
        <v>radiomegaestacion@msn.com</v>
      </c>
      <c r="M126" t="str">
        <f>+VLOOKUP(Table7[[#This Row],[Potencial de Innovación]],$S$2:$T$5,2,TRUE)</f>
        <v>Medio</v>
      </c>
    </row>
    <row r="127" spans="1:13" x14ac:dyDescent="0.3">
      <c r="A127" s="67">
        <v>126</v>
      </c>
      <c r="B127" s="71">
        <v>288</v>
      </c>
      <c r="C127" s="65" t="str">
        <f>INDEX(Empresas[],Clasificacion!B127,2)</f>
        <v>AGRIVALPUL S.A.</v>
      </c>
      <c r="D127" s="67">
        <v>1.099767666244724</v>
      </c>
      <c r="E127" s="67">
        <v>1.097428564565075</v>
      </c>
      <c r="F127" s="67">
        <v>-1.5972934657542099</v>
      </c>
      <c r="G127" s="67">
        <v>1.599632567433859</v>
      </c>
      <c r="H127" s="67">
        <f>+IF(Table7[[#This Row],[Potencial de Innovación]]&gt;D470,1,0)</f>
        <v>1</v>
      </c>
      <c r="I127" s="65" t="str">
        <f>INDEX(Empresas[],B127,3)</f>
        <v>Edson Puluá</v>
      </c>
      <c r="J127" s="65" t="str">
        <f>INDEX(Empresas[],B127,4)</f>
        <v>Administrador</v>
      </c>
      <c r="K127" s="65" t="str">
        <f>INDEX(Empresas[],B127,5)</f>
        <v>0980172361</v>
      </c>
      <c r="L127" s="65" t="str">
        <f>INDEX(Empresas[],B127,6)</f>
        <v>agrivalpulsa@gmail.com</v>
      </c>
      <c r="M127" t="str">
        <f>+VLOOKUP(Table7[[#This Row],[Potencial de Innovación]],$S$2:$T$5,2,TRUE)</f>
        <v>Medio</v>
      </c>
    </row>
    <row r="128" spans="1:13" x14ac:dyDescent="0.3">
      <c r="A128" s="67">
        <v>127</v>
      </c>
      <c r="B128" s="71">
        <v>245</v>
      </c>
      <c r="C128" s="65" t="str">
        <f>INDEX(Empresas[],Clasificacion!B128,2)</f>
        <v>ARIAS&amp;ARIAS COMUNICACIONES S.A.</v>
      </c>
      <c r="D128" s="67">
        <v>1.099736891669157</v>
      </c>
      <c r="E128" s="67">
        <v>0.1658935348899509</v>
      </c>
      <c r="F128" s="67">
        <v>-7.7034210642221018E-2</v>
      </c>
      <c r="G128" s="67">
        <v>1.010877567421427</v>
      </c>
      <c r="H128" s="67">
        <f>+IF(Table7[[#This Row],[Potencial de Innovación]]&gt;D471,1,0)</f>
        <v>1</v>
      </c>
      <c r="I128" s="65" t="str">
        <f>INDEX(Empresas[],B128,3)</f>
        <v>Jorge Arias</v>
      </c>
      <c r="J128" s="65" t="str">
        <f>INDEX(Empresas[],B128,4)</f>
        <v>Director</v>
      </c>
      <c r="K128" s="65" t="str">
        <f>INDEX(Empresas[],B128,5)</f>
        <v>0997150669</v>
      </c>
      <c r="L128" s="65" t="str">
        <f>INDEX(Empresas[],B128,6)</f>
        <v>canal41sd@hotmail.com</v>
      </c>
      <c r="M128" t="str">
        <f>+VLOOKUP(Table7[[#This Row],[Potencial de Innovación]],$S$2:$T$5,2,TRUE)</f>
        <v>Medio</v>
      </c>
    </row>
    <row r="129" spans="1:13" x14ac:dyDescent="0.3">
      <c r="A129" s="67">
        <v>128</v>
      </c>
      <c r="B129" s="71">
        <v>313</v>
      </c>
      <c r="C129" s="65" t="str">
        <f>INDEX(Empresas[],Clasificacion!B129,2)</f>
        <v>LA LEYENDA DE CHOCOLATE CHOCOLEYENDA CIA.LTDA.</v>
      </c>
      <c r="D129" s="67">
        <v>1.09936436829085</v>
      </c>
      <c r="E129" s="67">
        <v>-0.75566003348210464</v>
      </c>
      <c r="F129" s="67">
        <v>1.622563196568614</v>
      </c>
      <c r="G129" s="67">
        <v>0.2324612052043408</v>
      </c>
      <c r="H129" s="67">
        <f>+IF(Table7[[#This Row],[Potencial de Innovación]]&gt;D472,1,0)</f>
        <v>1</v>
      </c>
      <c r="I129" s="65" t="str">
        <f>INDEX(Empresas[],B129,3)</f>
        <v>Marco Tapia</v>
      </c>
      <c r="J129" s="65" t="str">
        <f>INDEX(Empresas[],B129,4)</f>
        <v>Gerente</v>
      </c>
      <c r="K129" s="65" t="str">
        <f>INDEX(Empresas[],B129,5)</f>
        <v>0995655802</v>
      </c>
      <c r="L129" s="65" t="str">
        <f>INDEX(Empresas[],B129,6)</f>
        <v>matj83@hotmail.com</v>
      </c>
      <c r="M129" t="str">
        <f>+VLOOKUP(Table7[[#This Row],[Potencial de Innovación]],$S$2:$T$5,2,TRUE)</f>
        <v>Medio</v>
      </c>
    </row>
    <row r="130" spans="1:13" x14ac:dyDescent="0.3">
      <c r="A130" s="67">
        <v>129</v>
      </c>
      <c r="B130" s="71">
        <v>120</v>
      </c>
      <c r="C130" s="65" t="str">
        <f>INDEX(Empresas[],Clasificacion!B130,2)</f>
        <v>ZAZAPRINT S.A.</v>
      </c>
      <c r="D130" s="67">
        <v>1.08289986501827</v>
      </c>
      <c r="E130" s="67">
        <v>0.56973333292378137</v>
      </c>
      <c r="F130" s="67">
        <v>0.61095596459574453</v>
      </c>
      <c r="G130" s="67">
        <v>-9.7789432501255991E-2</v>
      </c>
      <c r="H130" s="67">
        <f>+IF(Table7[[#This Row],[Potencial de Innovación]]&gt;D473,1,0)</f>
        <v>1</v>
      </c>
      <c r="I130" s="65" t="str">
        <f>INDEX(Empresas[],B130,3)</f>
        <v>Karen Narea</v>
      </c>
      <c r="J130" s="65" t="str">
        <f>INDEX(Empresas[],B130,4)</f>
        <v>Recepcion</v>
      </c>
      <c r="K130" s="65" t="str">
        <f>INDEX(Empresas[],B130,5)</f>
        <v>042936070</v>
      </c>
      <c r="L130" s="65" t="str">
        <f>INDEX(Empresas[],B130,6)</f>
        <v>KNAREA@ZAZAPRINT.COM</v>
      </c>
      <c r="M130" t="str">
        <f>+VLOOKUP(Table7[[#This Row],[Potencial de Innovación]],$S$2:$T$5,2,TRUE)</f>
        <v>Medio</v>
      </c>
    </row>
    <row r="131" spans="1:13" x14ac:dyDescent="0.3">
      <c r="A131" s="67">
        <v>130</v>
      </c>
      <c r="B131" s="71">
        <v>154</v>
      </c>
      <c r="C131" s="65" t="str">
        <f>INDEX(Empresas[],Clasificacion!B131,2)</f>
        <v>CLOUDVOLUTION CIA.LTDA</v>
      </c>
      <c r="D131" s="67">
        <v>1.0792534369564479</v>
      </c>
      <c r="E131" s="67">
        <v>-0.11349034503095071</v>
      </c>
      <c r="F131" s="67">
        <v>0.1177213197199973</v>
      </c>
      <c r="G131" s="67">
        <v>1.0750224622674009</v>
      </c>
      <c r="H131" s="67">
        <f>+IF(Table7[[#This Row],[Potencial de Innovación]]&gt;D474,1,0)</f>
        <v>1</v>
      </c>
      <c r="I131" s="65" t="str">
        <f>INDEX(Empresas[],B131,3)</f>
        <v>Santiago Vallejo</v>
      </c>
      <c r="J131" s="65" t="str">
        <f>INDEX(Empresas[],B131,4)</f>
        <v>Gerente Comercial</v>
      </c>
      <c r="K131" s="65" t="str">
        <f>INDEX(Empresas[],B131,5)</f>
        <v>0996545526</v>
      </c>
      <c r="L131" s="65" t="str">
        <f>INDEX(Empresas[],B131,6)</f>
        <v>svallejo@clousvolution.com.ec</v>
      </c>
      <c r="M131" t="str">
        <f>+VLOOKUP(Table7[[#This Row],[Potencial de Innovación]],$S$2:$T$5,2,TRUE)</f>
        <v>Medio</v>
      </c>
    </row>
    <row r="132" spans="1:13" x14ac:dyDescent="0.3">
      <c r="A132" s="67">
        <v>131</v>
      </c>
      <c r="B132" s="71">
        <v>217</v>
      </c>
      <c r="C132" s="65" t="str">
        <f>INDEX(Empresas[],Clasificacion!B132,2)</f>
        <v>RIEGO INNOVA</v>
      </c>
      <c r="D132" s="67">
        <v>1.0457858468841821</v>
      </c>
      <c r="E132" s="67">
        <v>9.7243259939688631E-2</v>
      </c>
      <c r="F132" s="67">
        <v>0.29542686556826581</v>
      </c>
      <c r="G132" s="67">
        <v>0.65311572137622764</v>
      </c>
      <c r="H132" s="67">
        <f>+IF(Table7[[#This Row],[Potencial de Innovación]]&gt;D475,1,0)</f>
        <v>1</v>
      </c>
      <c r="I132" s="65" t="str">
        <f>INDEX(Empresas[],B132,3)</f>
        <v>Fabián Molina</v>
      </c>
      <c r="J132" s="65" t="str">
        <f>INDEX(Empresas[],B132,4)</f>
        <v>Administrador</v>
      </c>
      <c r="K132" s="65" t="str">
        <f>INDEX(Empresas[],B132,5)</f>
        <v>0982512729</v>
      </c>
      <c r="L132" s="65" t="str">
        <f>INDEX(Empresas[],B132,6)</f>
        <v>ventasinnova@hotmail.com</v>
      </c>
      <c r="M132" t="str">
        <f>+VLOOKUP(Table7[[#This Row],[Potencial de Innovación]],$S$2:$T$5,2,TRUE)</f>
        <v>Medio</v>
      </c>
    </row>
    <row r="133" spans="1:13" x14ac:dyDescent="0.3">
      <c r="A133" s="67">
        <v>132</v>
      </c>
      <c r="B133" s="71">
        <v>328</v>
      </c>
      <c r="C133" s="65" t="str">
        <f>INDEX(Empresas[],Clasificacion!B133,2)</f>
        <v>TERRASEMILLAS S.A.</v>
      </c>
      <c r="D133" s="67">
        <v>0.98603529745242346</v>
      </c>
      <c r="E133" s="67">
        <v>-0.52784270830594593</v>
      </c>
      <c r="F133" s="67">
        <v>-8.9222274872489557E-2</v>
      </c>
      <c r="G133" s="67">
        <v>1.603100280630859</v>
      </c>
      <c r="H133" s="67">
        <f>+IF(Table7[[#This Row],[Potencial de Innovación]]&gt;D476,1,0)</f>
        <v>1</v>
      </c>
      <c r="I133" s="65" t="str">
        <f>INDEX(Empresas[],B133,3)</f>
        <v>German Velasco</v>
      </c>
      <c r="J133" s="65" t="str">
        <f>INDEX(Empresas[],B133,4)</f>
        <v>Gerente</v>
      </c>
      <c r="K133" s="65" t="str">
        <f>INDEX(Empresas[],B133,5)</f>
        <v>0987415155</v>
      </c>
      <c r="L133" s="65" t="str">
        <f>INDEX(Empresas[],B133,6)</f>
        <v>gerente@grupoatchc.ecuador.com</v>
      </c>
      <c r="M133" t="str">
        <f>+VLOOKUP(Table7[[#This Row],[Potencial de Innovación]],$S$2:$T$5,2,TRUE)</f>
        <v>Medio</v>
      </c>
    </row>
    <row r="134" spans="1:13" x14ac:dyDescent="0.3">
      <c r="A134" s="67">
        <v>133</v>
      </c>
      <c r="B134" s="71">
        <v>158</v>
      </c>
      <c r="C134" s="65" t="str">
        <f>INDEX(Empresas[],Clasificacion!B134,2)</f>
        <v>CODEX ECUADOR CODEX-EC S.A.S.</v>
      </c>
      <c r="D134" s="67">
        <v>0.97028817566357373</v>
      </c>
      <c r="E134" s="67">
        <v>0.38011842090203157</v>
      </c>
      <c r="F134" s="67">
        <v>0.41229758444522008</v>
      </c>
      <c r="G134" s="67">
        <v>0.17787217031632199</v>
      </c>
      <c r="H134" s="67">
        <f>+IF(Table7[[#This Row],[Potencial de Innovación]]&gt;D477,1,0)</f>
        <v>1</v>
      </c>
      <c r="I134" s="65" t="str">
        <f>INDEX(Empresas[],B134,3)</f>
        <v>Carlos Baldeón</v>
      </c>
      <c r="J134" s="65" t="str">
        <f>INDEX(Empresas[],B134,4)</f>
        <v>Director Comercial</v>
      </c>
      <c r="K134" s="65" t="str">
        <f>INDEX(Empresas[],B134,5)</f>
        <v>0993284956</v>
      </c>
      <c r="L134" s="65" t="str">
        <f>INDEX(Empresas[],B134,6)</f>
        <v>cbaldeon@codex-ec.com</v>
      </c>
      <c r="M134" t="str">
        <f>+VLOOKUP(Table7[[#This Row],[Potencial de Innovación]],$S$2:$T$5,2,TRUE)</f>
        <v>Medio</v>
      </c>
    </row>
    <row r="135" spans="1:13" x14ac:dyDescent="0.3">
      <c r="A135" s="67">
        <v>134</v>
      </c>
      <c r="B135" s="71">
        <v>101</v>
      </c>
      <c r="C135" s="65" t="str">
        <f>INDEX(Empresas[],Clasificacion!B135,2)</f>
        <v>CENDOG CIA.LTDA.</v>
      </c>
      <c r="D135" s="67">
        <v>0.95339664692239379</v>
      </c>
      <c r="E135" s="67">
        <v>0.76828072761130939</v>
      </c>
      <c r="F135" s="67">
        <v>9.9663018372727105E-2</v>
      </c>
      <c r="G135" s="67">
        <v>8.5452900938357279E-2</v>
      </c>
      <c r="H135" s="67">
        <f>+IF(Table7[[#This Row],[Potencial de Innovación]]&gt;D478,1,0)</f>
        <v>1</v>
      </c>
      <c r="I135" s="65" t="str">
        <f>INDEX(Empresas[],B135,3)</f>
        <v>Leonardo Bernal</v>
      </c>
      <c r="J135" s="65" t="str">
        <f>INDEX(Empresas[],B135,4)</f>
        <v>Contador</v>
      </c>
      <c r="K135" s="65" t="str">
        <f>INDEX(Empresas[],B135,5)</f>
        <v>0981071414</v>
      </c>
      <c r="L135" s="65" t="str">
        <f>INDEX(Empresas[],B135,6)</f>
        <v>leonrdbernalp@hotmail.com</v>
      </c>
      <c r="M135" t="str">
        <f>+VLOOKUP(Table7[[#This Row],[Potencial de Innovación]],$S$2:$T$5,2,TRUE)</f>
        <v>Medio</v>
      </c>
    </row>
    <row r="136" spans="1:13" x14ac:dyDescent="0.3">
      <c r="A136" s="67">
        <v>135</v>
      </c>
      <c r="B136" s="71">
        <v>54</v>
      </c>
      <c r="C136" s="65" t="str">
        <f>INDEX(Empresas[],Clasificacion!B136,2)</f>
        <v>CONTABILESA S.A.</v>
      </c>
      <c r="D136" s="67">
        <v>0.94296935628380796</v>
      </c>
      <c r="E136" s="67">
        <v>-0.1733093283361368</v>
      </c>
      <c r="F136" s="67">
        <v>0.72678597879493467</v>
      </c>
      <c r="G136" s="67">
        <v>0.38949270582501011</v>
      </c>
      <c r="H136" s="67">
        <f>+IF(Table7[[#This Row],[Potencial de Innovación]]&gt;D479,1,0)</f>
        <v>1</v>
      </c>
      <c r="I136" s="65" t="str">
        <f>INDEX(Empresas[],B136,3)</f>
        <v>Ruben Calderon</v>
      </c>
      <c r="J136" s="65" t="str">
        <f>INDEX(Empresas[],B136,4)</f>
        <v>Gerente</v>
      </c>
      <c r="K136" s="65" t="str">
        <f>INDEX(Empresas[],B136,5)</f>
        <v>0992837712</v>
      </c>
      <c r="L136" s="65" t="str">
        <f>INDEX(Empresas[],B136,6)</f>
        <v>rcalderon@contabilesa.com</v>
      </c>
      <c r="M136" t="str">
        <f>+VLOOKUP(Table7[[#This Row],[Potencial de Innovación]],$S$2:$T$5,2,TRUE)</f>
        <v>Medio</v>
      </c>
    </row>
    <row r="137" spans="1:13" x14ac:dyDescent="0.3">
      <c r="A137" s="67">
        <v>136</v>
      </c>
      <c r="B137" s="71">
        <v>60</v>
      </c>
      <c r="C137" s="65" t="str">
        <f>INDEX(Empresas[],Clasificacion!B137,2)</f>
        <v>WESTCON CORPORATION ECUADOR WCE CIA.LTDA.</v>
      </c>
      <c r="D137" s="67">
        <v>0.8826050801228198</v>
      </c>
      <c r="E137" s="67">
        <v>0.39874607338988849</v>
      </c>
      <c r="F137" s="67">
        <v>-0.66483579376892366</v>
      </c>
      <c r="G137" s="67">
        <v>1.1486948005018549</v>
      </c>
      <c r="H137" s="67">
        <f>+IF(Table7[[#This Row],[Potencial de Innovación]]&gt;D480,1,0)</f>
        <v>1</v>
      </c>
      <c r="I137" s="65" t="str">
        <f>INDEX(Empresas[],B137,3)</f>
        <v>Iveth Vanegas</v>
      </c>
      <c r="J137" s="65" t="str">
        <f>INDEX(Empresas[],B137,4)</f>
        <v>Contadora</v>
      </c>
      <c r="K137" s="65" t="str">
        <f>INDEX(Empresas[],B137,5)</f>
        <v>0983078379</v>
      </c>
      <c r="L137" s="65" t="str">
        <f>INDEX(Empresas[],B137,6)</f>
        <v>ivethv@synnex.com</v>
      </c>
      <c r="M137" t="str">
        <f>+VLOOKUP(Table7[[#This Row],[Potencial de Innovación]],$S$2:$T$5,2,TRUE)</f>
        <v>Medio</v>
      </c>
    </row>
    <row r="138" spans="1:13" x14ac:dyDescent="0.3">
      <c r="A138" s="67">
        <v>137</v>
      </c>
      <c r="B138" s="71">
        <v>252</v>
      </c>
      <c r="C138" s="65" t="str">
        <f>INDEX(Empresas[],Clasificacion!B138,2)</f>
        <v>CONTRUCTORA VIPACAS CIA. LTDA.</v>
      </c>
      <c r="D138" s="67">
        <v>0.88196534377465075</v>
      </c>
      <c r="E138" s="67">
        <v>0.41680209753024761</v>
      </c>
      <c r="F138" s="67">
        <v>-6.8404243934025721E-2</v>
      </c>
      <c r="G138" s="67">
        <v>0.53356749017842886</v>
      </c>
      <c r="H138" s="67">
        <f>+IF(Table7[[#This Row],[Potencial de Innovación]]&gt;D481,1,0)</f>
        <v>1</v>
      </c>
      <c r="I138" s="65" t="str">
        <f>INDEX(Empresas[],B138,3)</f>
        <v>Ramiro Vivanco</v>
      </c>
      <c r="J138" s="65" t="str">
        <f>INDEX(Empresas[],B138,4)</f>
        <v>Gerente</v>
      </c>
      <c r="K138" s="65" t="str">
        <f>INDEX(Empresas[],B138,5)</f>
        <v>0991708805</v>
      </c>
      <c r="L138" s="65" t="str">
        <f>INDEX(Empresas[],B138,6)</f>
        <v>ramvivanco@yahoo.es</v>
      </c>
      <c r="M138" t="str">
        <f>+VLOOKUP(Table7[[#This Row],[Potencial de Innovación]],$S$2:$T$5,2,TRUE)</f>
        <v>Medio</v>
      </c>
    </row>
    <row r="139" spans="1:13" x14ac:dyDescent="0.3">
      <c r="A139" s="67">
        <v>138</v>
      </c>
      <c r="B139" s="71">
        <v>80</v>
      </c>
      <c r="C139" s="65" t="str">
        <f>INDEX(Empresas[],Clasificacion!B139,2)</f>
        <v>GRANJA AVICOLA DEL PACIFICO AVIPACIFIC S.A.</v>
      </c>
      <c r="D139" s="67">
        <v>0.83585875522579578</v>
      </c>
      <c r="E139" s="67">
        <v>0.58594264583565003</v>
      </c>
      <c r="F139" s="67">
        <v>0.3495206594446566</v>
      </c>
      <c r="G139" s="67">
        <v>-9.9604550054510896E-2</v>
      </c>
      <c r="H139" s="67">
        <f>+IF(Table7[[#This Row],[Potencial de Innovación]]&gt;D482,1,0)</f>
        <v>1</v>
      </c>
      <c r="I139" s="65" t="str">
        <f>INDEX(Empresas[],B139,3)</f>
        <v>Maori Chancai</v>
      </c>
      <c r="J139" s="65" t="str">
        <f>INDEX(Empresas[],B139,4)</f>
        <v>Auxiliar Contable</v>
      </c>
      <c r="K139" s="65" t="str">
        <f>INDEX(Empresas[],B139,5)</f>
        <v>042658077</v>
      </c>
      <c r="L139" s="65" t="str">
        <f>INDEX(Empresas[],B139,6)</f>
        <v>maoly.chancay@impalcasa.com</v>
      </c>
      <c r="M139" t="str">
        <f>+VLOOKUP(Table7[[#This Row],[Potencial de Innovación]],$S$2:$T$5,2,TRUE)</f>
        <v>Medio</v>
      </c>
    </row>
    <row r="140" spans="1:13" x14ac:dyDescent="0.3">
      <c r="A140" s="67">
        <v>139</v>
      </c>
      <c r="B140" s="71">
        <v>22</v>
      </c>
      <c r="C140" s="65" t="str">
        <f>INDEX(Empresas[],Clasificacion!B140,2)</f>
        <v>PUBLIEMPACK CIA.LTDA.</v>
      </c>
      <c r="D140" s="67">
        <v>0.80246861021030469</v>
      </c>
      <c r="E140" s="67">
        <v>0.22085222226853571</v>
      </c>
      <c r="F140" s="67">
        <v>0.1148514878519509</v>
      </c>
      <c r="G140" s="67">
        <v>0.46676490008981808</v>
      </c>
      <c r="H140" s="67">
        <f>+IF(Table7[[#This Row],[Potencial de Innovación]]&gt;D483,1,0)</f>
        <v>1</v>
      </c>
      <c r="I140" s="65" t="str">
        <f>INDEX(Empresas[],B140,3)</f>
        <v>Mónica Páez</v>
      </c>
      <c r="J140" s="65" t="str">
        <f>INDEX(Empresas[],B140,4)</f>
        <v>Contadora Administrativa</v>
      </c>
      <c r="K140" s="65" t="str">
        <f>INDEX(Empresas[],B140,5)</f>
        <v>02-2562-136</v>
      </c>
      <c r="L140" s="65" t="str">
        <f>INDEX(Empresas[],B140,6)</f>
        <v>publiempack.cia.ltda.2015@gmail.com</v>
      </c>
      <c r="M140" t="str">
        <f>+VLOOKUP(Table7[[#This Row],[Potencial de Innovación]],$S$2:$T$5,2,TRUE)</f>
        <v>Medio</v>
      </c>
    </row>
    <row r="141" spans="1:13" x14ac:dyDescent="0.3">
      <c r="A141" s="67">
        <v>140</v>
      </c>
      <c r="B141" s="71">
        <v>116</v>
      </c>
      <c r="C141" s="65" t="str">
        <f>INDEX(Empresas[],Clasificacion!B141,2)</f>
        <v>VIAJES Y DESTINOS TV TRAVEL DESTV CIA. LTDA.</v>
      </c>
      <c r="D141" s="67">
        <v>0.80162343370123135</v>
      </c>
      <c r="E141" s="67">
        <v>0.4170703895198089</v>
      </c>
      <c r="F141" s="67">
        <v>-8.3439198811459336E-2</v>
      </c>
      <c r="G141" s="67">
        <v>0.46799224299288178</v>
      </c>
      <c r="H141" s="67">
        <f>+IF(Table7[[#This Row],[Potencial de Innovación]]&gt;D484,1,0)</f>
        <v>1</v>
      </c>
      <c r="I141" s="65" t="str">
        <f>INDEX(Empresas[],B141,3)</f>
        <v>Carolina Olmedo</v>
      </c>
      <c r="J141" s="65" t="str">
        <f>INDEX(Empresas[],B141,4)</f>
        <v>Contabilidad</v>
      </c>
      <c r="K141" s="65" t="str">
        <f>INDEX(Empresas[],B141,5)</f>
        <v>0991310391</v>
      </c>
      <c r="L141" s="65" t="str">
        <f>INDEX(Empresas[],B141,6)</f>
        <v>contabilidad@viajesydestinos.ec</v>
      </c>
      <c r="M141" t="str">
        <f>+VLOOKUP(Table7[[#This Row],[Potencial de Innovación]],$S$2:$T$5,2,TRUE)</f>
        <v>Medio</v>
      </c>
    </row>
    <row r="142" spans="1:13" x14ac:dyDescent="0.3">
      <c r="A142" s="67">
        <v>141</v>
      </c>
      <c r="B142" s="71">
        <v>310</v>
      </c>
      <c r="C142" s="65" t="str">
        <f>INDEX(Empresas[],Clasificacion!B142,2)</f>
        <v>ARCOSERVICESECUADOR.C.A.</v>
      </c>
      <c r="D142" s="67">
        <v>0.79481624156122566</v>
      </c>
      <c r="E142" s="67">
        <v>0.83645928523765189</v>
      </c>
      <c r="F142" s="67">
        <v>1.141591999662984</v>
      </c>
      <c r="G142" s="67">
        <v>-1.1832350433394101</v>
      </c>
      <c r="H142" s="67">
        <f>+IF(Table7[[#This Row],[Potencial de Innovación]]&gt;D485,1,0)</f>
        <v>1</v>
      </c>
      <c r="I142" s="65" t="str">
        <f>INDEX(Empresas[],B142,3)</f>
        <v>Luis Gomez</v>
      </c>
      <c r="J142" s="65" t="str">
        <f>INDEX(Empresas[],B142,4)</f>
        <v>Gerente</v>
      </c>
      <c r="K142" s="65" t="str">
        <f>INDEX(Empresas[],B142,5)</f>
        <v>0983519991</v>
      </c>
      <c r="L142" s="65" t="str">
        <f>INDEX(Empresas[],B142,6)</f>
        <v>lhgomez@acoservices.net</v>
      </c>
      <c r="M142" t="str">
        <f>+VLOOKUP(Table7[[#This Row],[Potencial de Innovación]],$S$2:$T$5,2,TRUE)</f>
        <v>Medio</v>
      </c>
    </row>
    <row r="143" spans="1:13" x14ac:dyDescent="0.3">
      <c r="A143" s="67">
        <v>142</v>
      </c>
      <c r="B143" s="71">
        <v>14</v>
      </c>
      <c r="C143" s="65" t="str">
        <f>INDEX(Empresas[],Clasificacion!B143,2)</f>
        <v>CONSTRUCTORA CIVIL BLACIO &amp; ASOCIADOS CONBLAC CIA.LTDA.</v>
      </c>
      <c r="D143" s="67">
        <v>0.77080705834848806</v>
      </c>
      <c r="E143" s="67">
        <v>0.42922164985570588</v>
      </c>
      <c r="F143" s="67">
        <v>0.1131817490526343</v>
      </c>
      <c r="G143" s="67">
        <v>0.22840365944014779</v>
      </c>
      <c r="H143" s="67">
        <f>+IF(Table7[[#This Row],[Potencial de Innovación]]&gt;D486,1,0)</f>
        <v>1</v>
      </c>
      <c r="I143" s="65" t="str">
        <f>INDEX(Empresas[],B143,3)</f>
        <v>Richard Blacio</v>
      </c>
      <c r="J143" s="65" t="str">
        <f>INDEX(Empresas[],B143,4)</f>
        <v>Gerente</v>
      </c>
      <c r="K143" s="65" t="str">
        <f>INDEX(Empresas[],B143,5)</f>
        <v>0991821446</v>
      </c>
      <c r="L143" s="65" t="str">
        <f>INDEX(Empresas[],B143,6)</f>
        <v>constructoraconblac@hotmail.com</v>
      </c>
      <c r="M143" t="str">
        <f>+VLOOKUP(Table7[[#This Row],[Potencial de Innovación]],$S$2:$T$5,2,TRUE)</f>
        <v>Medio</v>
      </c>
    </row>
    <row r="144" spans="1:13" x14ac:dyDescent="0.3">
      <c r="A144" s="67">
        <v>143</v>
      </c>
      <c r="B144" s="71">
        <v>262</v>
      </c>
      <c r="C144" s="65" t="str">
        <f>INDEX(Empresas[],Clasificacion!B144,2)</f>
        <v>JADEM</v>
      </c>
      <c r="D144" s="67">
        <v>0.74875051272043269</v>
      </c>
      <c r="E144" s="67">
        <v>0.95007281000630361</v>
      </c>
      <c r="F144" s="67">
        <v>-0.3513502591706667</v>
      </c>
      <c r="G144" s="67">
        <v>0.15002796188479581</v>
      </c>
      <c r="H144" s="67">
        <f>+IF(Table7[[#This Row],[Potencial de Innovación]]&gt;D487,1,0)</f>
        <v>1</v>
      </c>
      <c r="I144" s="65" t="str">
        <f>INDEX(Empresas[],B144,3)</f>
        <v>Mirian Campos</v>
      </c>
      <c r="J144" s="65" t="str">
        <f>INDEX(Empresas[],B144,4)</f>
        <v>Gerente</v>
      </c>
      <c r="K144" s="65" t="str">
        <f>INDEX(Empresas[],B144,5)</f>
        <v>024501211</v>
      </c>
      <c r="L144" s="65" t="str">
        <f>INDEX(Empresas[],B144,6)</f>
        <v>myromero2210@hotmaill.com</v>
      </c>
      <c r="M144" t="str">
        <f>+VLOOKUP(Table7[[#This Row],[Potencial de Innovación]],$S$2:$T$5,2,TRUE)</f>
        <v>Medio</v>
      </c>
    </row>
    <row r="145" spans="1:13" x14ac:dyDescent="0.3">
      <c r="A145" s="67">
        <v>144</v>
      </c>
      <c r="B145" s="71">
        <v>251</v>
      </c>
      <c r="C145" s="65" t="str">
        <f>INDEX(Empresas[],Clasificacion!B145,2)</f>
        <v>OPTIMAX S.A. OPTIMAXECU</v>
      </c>
      <c r="D145" s="67">
        <v>0.74825250351612538</v>
      </c>
      <c r="E145" s="67">
        <v>0.73822204138826741</v>
      </c>
      <c r="F145" s="67">
        <v>-1.597998995809383</v>
      </c>
      <c r="G145" s="67">
        <v>1.6080294579372409</v>
      </c>
      <c r="H145" s="67">
        <f>+IF(Table7[[#This Row],[Potencial de Innovación]]&gt;D488,1,0)</f>
        <v>1</v>
      </c>
      <c r="I145" s="65" t="str">
        <f>INDEX(Empresas[],B145,3)</f>
        <v>Mariuxi Quiroga</v>
      </c>
      <c r="J145" s="65" t="str">
        <f>INDEX(Empresas[],B145,4)</f>
        <v>Gerente</v>
      </c>
      <c r="K145" s="65" t="str">
        <f>INDEX(Empresas[],B145,5)</f>
        <v>0988522968</v>
      </c>
      <c r="L145" s="65" t="str">
        <f>INDEX(Empresas[],B145,6)</f>
        <v>maru_qz@hotmail.com</v>
      </c>
      <c r="M145" t="str">
        <f>+VLOOKUP(Table7[[#This Row],[Potencial de Innovación]],$S$2:$T$5,2,TRUE)</f>
        <v>Medio</v>
      </c>
    </row>
    <row r="146" spans="1:13" x14ac:dyDescent="0.3">
      <c r="A146" s="67">
        <v>145</v>
      </c>
      <c r="B146" s="71">
        <v>34</v>
      </c>
      <c r="C146" s="65" t="str">
        <f>INDEX(Empresas[],Clasificacion!B146,2)</f>
        <v>REPRESENTACIONES MEDICAS FARMADENT CORP CIA. LTDA.</v>
      </c>
      <c r="D146" s="67">
        <v>0.68938759145574346</v>
      </c>
      <c r="E146" s="67">
        <v>0.13203691949805879</v>
      </c>
      <c r="F146" s="67">
        <v>1.0451044706847901</v>
      </c>
      <c r="G146" s="67">
        <v>-0.4877537987271055</v>
      </c>
      <c r="H146" s="67">
        <f>+IF(Table7[[#This Row],[Potencial de Innovación]]&gt;D489,1,0)</f>
        <v>1</v>
      </c>
      <c r="I146" s="65" t="str">
        <f>INDEX(Empresas[],B146,3)</f>
        <v>Javier Piloso</v>
      </c>
      <c r="J146" s="65" t="str">
        <f>INDEX(Empresas[],B146,4)</f>
        <v>Marketink</v>
      </c>
      <c r="K146" s="65" t="str">
        <f>INDEX(Empresas[],B146,5)</f>
        <v>0990706884</v>
      </c>
      <c r="L146" s="65" t="str">
        <f>INDEX(Empresas[],B146,6)</f>
        <v>farmadentecuador@gmail.com</v>
      </c>
      <c r="M146" t="str">
        <f>+VLOOKUP(Table7[[#This Row],[Potencial de Innovación]],$S$2:$T$5,2,TRUE)</f>
        <v>Medio</v>
      </c>
    </row>
    <row r="147" spans="1:13" x14ac:dyDescent="0.3">
      <c r="A147" s="67">
        <v>146</v>
      </c>
      <c r="B147" s="71">
        <v>69</v>
      </c>
      <c r="C147" s="65" t="str">
        <f>INDEX(Empresas[],Clasificacion!B147,2)</f>
        <v>ARRECIFE S.A. ARRECIFESA</v>
      </c>
      <c r="D147" s="67">
        <v>0.67135037704692468</v>
      </c>
      <c r="E147" s="67">
        <v>0.25199694106184672</v>
      </c>
      <c r="F147" s="67">
        <v>2.7702951987317079E-2</v>
      </c>
      <c r="G147" s="67">
        <v>0.39165048399776098</v>
      </c>
      <c r="H147" s="67">
        <f>+IF(Table7[[#This Row],[Potencial de Innovación]]&gt;D490,1,0)</f>
        <v>1</v>
      </c>
      <c r="I147" s="65" t="str">
        <f>INDEX(Empresas[],B147,3)</f>
        <v>Nely Cedeño</v>
      </c>
      <c r="J147" s="65" t="str">
        <f>INDEX(Empresas[],B147,4)</f>
        <v>Cobranzas</v>
      </c>
      <c r="K147" s="65" t="str">
        <f>INDEX(Empresas[],B147,5)</f>
        <v>042888293</v>
      </c>
      <c r="L147" s="65" t="str">
        <f>INDEX(Empresas[],B147,6)</f>
        <v>ncedenotraves@gmail.com</v>
      </c>
      <c r="M147" t="str">
        <f>+VLOOKUP(Table7[[#This Row],[Potencial de Innovación]],$S$2:$T$5,2,TRUE)</f>
        <v>Medio</v>
      </c>
    </row>
    <row r="148" spans="1:13" x14ac:dyDescent="0.3">
      <c r="A148" s="67">
        <v>147</v>
      </c>
      <c r="B148" s="71">
        <v>283</v>
      </c>
      <c r="C148" s="65" t="str">
        <f>INDEX(Empresas[],Clasificacion!B148,2)</f>
        <v>TRANSCARLIT &amp; ASOCIADOS TRANSCARLIT&amp;ASOCIADOS S.A.</v>
      </c>
      <c r="D148" s="67">
        <v>0.64017213922907801</v>
      </c>
      <c r="E148" s="67">
        <v>0.65340042315900004</v>
      </c>
      <c r="F148" s="67">
        <v>-1.5975016425540851</v>
      </c>
      <c r="G148" s="67">
        <v>1.5842733586241631</v>
      </c>
      <c r="H148" s="67">
        <f>+IF(Table7[[#This Row],[Potencial de Innovación]]&gt;D491,1,0)</f>
        <v>1</v>
      </c>
      <c r="I148" s="65" t="str">
        <f>INDEX(Empresas[],B148,3)</f>
        <v>Víctor Farías</v>
      </c>
      <c r="J148" s="65" t="str">
        <f>INDEX(Empresas[],B148,4)</f>
        <v>Gerente</v>
      </c>
      <c r="K148" s="65" t="str">
        <f>INDEX(Empresas[],B148,5)</f>
        <v>0986851201</v>
      </c>
      <c r="L148" s="65" t="str">
        <f>INDEX(Empresas[],B148,6)</f>
        <v>vfarias_24hotmail.com</v>
      </c>
      <c r="M148" t="str">
        <f>+VLOOKUP(Table7[[#This Row],[Potencial de Innovación]],$S$2:$T$5,2,TRUE)</f>
        <v>Medio</v>
      </c>
    </row>
    <row r="149" spans="1:13" x14ac:dyDescent="0.3">
      <c r="A149" s="67">
        <v>148</v>
      </c>
      <c r="B149" s="71">
        <v>242</v>
      </c>
      <c r="C149" s="65" t="str">
        <f>INDEX(Empresas[],Clasificacion!B149,2)</f>
        <v>ENERGY IV S.A. (ENERGIA INTRAVENOSA) ENEIVSA</v>
      </c>
      <c r="D149" s="67">
        <v>0.61418605897549228</v>
      </c>
      <c r="E149" s="67">
        <v>-0.14291055278536691</v>
      </c>
      <c r="F149" s="67">
        <v>5.6447691570206932E-2</v>
      </c>
      <c r="G149" s="67">
        <v>0.70064892019065228</v>
      </c>
      <c r="H149" s="67">
        <f>+IF(Table7[[#This Row],[Potencial de Innovación]]&gt;D492,1,0)</f>
        <v>1</v>
      </c>
      <c r="I149" s="65" t="str">
        <f>INDEX(Empresas[],B149,3)</f>
        <v>Jose Daniel Poles</v>
      </c>
      <c r="J149" s="65" t="str">
        <f>INDEX(Empresas[],B149,4)</f>
        <v>Gerente</v>
      </c>
      <c r="K149" s="65" t="str">
        <f>INDEX(Empresas[],B149,5)</f>
        <v>0985664161</v>
      </c>
      <c r="L149" s="65" t="str">
        <f>INDEX(Empresas[],B149,6)</f>
        <v>josedaniel83@gmail.com</v>
      </c>
      <c r="M149" t="str">
        <f>+VLOOKUP(Table7[[#This Row],[Potencial de Innovación]],$S$2:$T$5,2,TRUE)</f>
        <v>Medio</v>
      </c>
    </row>
    <row r="150" spans="1:13" x14ac:dyDescent="0.3">
      <c r="A150" s="67">
        <v>149</v>
      </c>
      <c r="B150" s="71">
        <v>237</v>
      </c>
      <c r="C150" s="65" t="str">
        <f>INDEX(Empresas[],Clasificacion!B150,2)</f>
        <v>CHONILLOTEC S.A.</v>
      </c>
      <c r="D150" s="67">
        <v>0.6129971532624986</v>
      </c>
      <c r="E150" s="67">
        <v>0.2030394740125088</v>
      </c>
      <c r="F150" s="67">
        <v>-7.1580676415144623E-2</v>
      </c>
      <c r="G150" s="67">
        <v>0.48153835566513448</v>
      </c>
      <c r="H150" s="67">
        <f>+IF(Table7[[#This Row],[Potencial de Innovación]]&gt;D493,1,0)</f>
        <v>1</v>
      </c>
      <c r="I150" s="65" t="str">
        <f>INDEX(Empresas[],B150,3)</f>
        <v>Brenda Reyes</v>
      </c>
      <c r="J150" s="65" t="str">
        <f>INDEX(Empresas[],B150,4)</f>
        <v>Coordinadora</v>
      </c>
      <c r="K150" s="65" t="str">
        <f>INDEX(Empresas[],B150,5)</f>
        <v>0999702368</v>
      </c>
      <c r="L150" s="65" t="str">
        <f>INDEX(Empresas[],B150,6)</f>
        <v>brendareyes@gmail.com</v>
      </c>
      <c r="M150" t="str">
        <f>+VLOOKUP(Table7[[#This Row],[Potencial de Innovación]],$S$2:$T$5,2,TRUE)</f>
        <v>Medio</v>
      </c>
    </row>
    <row r="151" spans="1:13" x14ac:dyDescent="0.3">
      <c r="A151" s="67">
        <v>150</v>
      </c>
      <c r="B151" s="71">
        <v>113</v>
      </c>
      <c r="C151" s="65" t="str">
        <f>INDEX(Empresas[],Clasificacion!B151,2)</f>
        <v>INDUSTRIA MCMGRINEC S.A.</v>
      </c>
      <c r="D151" s="67">
        <v>0.61048242035892974</v>
      </c>
      <c r="E151" s="67">
        <v>0.43053471155017509</v>
      </c>
      <c r="F151" s="67">
        <v>0.16280291712758249</v>
      </c>
      <c r="G151" s="67">
        <v>1.7144791681172149E-2</v>
      </c>
      <c r="H151" s="67">
        <f>+IF(Table7[[#This Row],[Potencial de Innovación]]&gt;D494,1,0)</f>
        <v>1</v>
      </c>
      <c r="I151" s="65" t="str">
        <f>INDEX(Empresas[],B151,3)</f>
        <v>Edison Montoya</v>
      </c>
      <c r="J151" s="65" t="str">
        <f>INDEX(Empresas[],B151,4)</f>
        <v>Gerente</v>
      </c>
      <c r="K151" s="65" t="str">
        <f>INDEX(Empresas[],B151,5)</f>
        <v>0998740184</v>
      </c>
      <c r="L151" s="65" t="str">
        <f>INDEX(Empresas[],B151,6)</f>
        <v>inmontoya@grinnecsa.com</v>
      </c>
      <c r="M151" t="str">
        <f>+VLOOKUP(Table7[[#This Row],[Potencial de Innovación]],$S$2:$T$5,2,TRUE)</f>
        <v>Medio</v>
      </c>
    </row>
    <row r="152" spans="1:13" x14ac:dyDescent="0.3">
      <c r="A152" s="67">
        <v>151</v>
      </c>
      <c r="B152" s="71">
        <v>115</v>
      </c>
      <c r="C152" s="65" t="str">
        <f>INDEX(Empresas[],Clasificacion!B152,2)</f>
        <v>ZEMOS LED SOUTH AMERICA S.A. ZEMLEDSOUTH</v>
      </c>
      <c r="D152" s="67">
        <v>0.59826381233670023</v>
      </c>
      <c r="E152" s="67">
        <v>0.53257056871488506</v>
      </c>
      <c r="F152" s="67">
        <v>0.1648035970087682</v>
      </c>
      <c r="G152" s="67">
        <v>-9.9110353386953093E-2</v>
      </c>
      <c r="H152" s="67">
        <f>+IF(Table7[[#This Row],[Potencial de Innovación]]&gt;D495,1,0)</f>
        <v>1</v>
      </c>
      <c r="I152" s="65" t="str">
        <f>INDEX(Empresas[],B152,3)</f>
        <v>Nicolas Corta</v>
      </c>
      <c r="J152" s="65" t="str">
        <f>INDEX(Empresas[],B152,4)</f>
        <v>Gerente</v>
      </c>
      <c r="K152" s="65" t="str">
        <f>INDEX(Empresas[],B152,5)</f>
        <v>099 104 7765</v>
      </c>
      <c r="L152" s="65" t="str">
        <f>INDEX(Empresas[],B152,6)</f>
        <v>gerencia@disadm.com</v>
      </c>
      <c r="M152" t="str">
        <f>+VLOOKUP(Table7[[#This Row],[Potencial de Innovación]],$S$2:$T$5,2,TRUE)</f>
        <v>Medio</v>
      </c>
    </row>
    <row r="153" spans="1:13" x14ac:dyDescent="0.3">
      <c r="A153" s="67">
        <v>152</v>
      </c>
      <c r="B153" s="71">
        <v>11</v>
      </c>
      <c r="C153" s="65" t="str">
        <f>INDEX(Empresas[],Clasificacion!B153,2)</f>
        <v>COMPAÑIA DE TRANSPORTE PESADO NICO ROA TRANSNICOROA S.A.</v>
      </c>
      <c r="D153" s="67">
        <v>0.59743589301112709</v>
      </c>
      <c r="E153" s="67">
        <v>0.14486448851002609</v>
      </c>
      <c r="F153" s="67">
        <v>0.50899294678552598</v>
      </c>
      <c r="G153" s="67">
        <v>-5.6421542284425051E-2</v>
      </c>
      <c r="H153" s="67">
        <f>+IF(Table7[[#This Row],[Potencial de Innovación]]&gt;D496,1,0)</f>
        <v>1</v>
      </c>
      <c r="I153" s="65" t="str">
        <f>INDEX(Empresas[],B153,3)</f>
        <v>Diomedes Roa Salazar</v>
      </c>
      <c r="J153" s="65" t="str">
        <f>INDEX(Empresas[],B153,4)</f>
        <v>Chofer</v>
      </c>
      <c r="K153" s="65" t="str">
        <f>INDEX(Empresas[],B153,5)</f>
        <v>0981374945</v>
      </c>
      <c r="L153" s="65" t="str">
        <f>INDEX(Empresas[],B153,6)</f>
        <v>diomedesroa0@hotmail.com</v>
      </c>
      <c r="M153" t="str">
        <f>+VLOOKUP(Table7[[#This Row],[Potencial de Innovación]],$S$2:$T$5,2,TRUE)</f>
        <v>Medio</v>
      </c>
    </row>
    <row r="154" spans="1:13" x14ac:dyDescent="0.3">
      <c r="A154" s="67">
        <v>153</v>
      </c>
      <c r="B154" s="71">
        <v>254</v>
      </c>
      <c r="C154" s="65" t="str">
        <f>INDEX(Empresas[],Clasificacion!B154,2)</f>
        <v>CECAPROFVC CIA.LTDA.</v>
      </c>
      <c r="D154" s="67">
        <v>0.58102789965652879</v>
      </c>
      <c r="E154" s="67">
        <v>0.59113855656897785</v>
      </c>
      <c r="F154" s="67">
        <v>0.35015774783593162</v>
      </c>
      <c r="G154" s="67">
        <v>-0.36026840474838068</v>
      </c>
      <c r="H154" s="67">
        <f>+IF(Table7[[#This Row],[Potencial de Innovación]]&gt;D497,1,0)</f>
        <v>1</v>
      </c>
      <c r="I154" s="65" t="str">
        <f>INDEX(Empresas[],B154,3)</f>
        <v>Andrea Vargas</v>
      </c>
      <c r="J154" s="65" t="str">
        <f>INDEX(Empresas[],B154,4)</f>
        <v>Gerente</v>
      </c>
      <c r="K154" s="65" t="str">
        <f>INDEX(Empresas[],B154,5)</f>
        <v>0999208397</v>
      </c>
      <c r="L154" s="65" t="str">
        <f>INDEX(Empresas[],B154,6)</f>
        <v>andreavargas2808@gmail.com</v>
      </c>
      <c r="M154" t="str">
        <f>+VLOOKUP(Table7[[#This Row],[Potencial de Innovación]],$S$2:$T$5,2,TRUE)</f>
        <v>Medio</v>
      </c>
    </row>
    <row r="155" spans="1:13" x14ac:dyDescent="0.3">
      <c r="A155" s="67">
        <v>154</v>
      </c>
      <c r="B155" s="71">
        <v>236</v>
      </c>
      <c r="C155" s="65" t="str">
        <f>INDEX(Empresas[],Clasificacion!B155,2)</f>
        <v>IMPORTADORA DE TEXTILES VARIOS IMPTEXUA</v>
      </c>
      <c r="D155" s="67">
        <v>0.52241594579380357</v>
      </c>
      <c r="E155" s="67">
        <v>-8.8344441728835404E-2</v>
      </c>
      <c r="F155" s="67">
        <v>-2.798822490396545E-2</v>
      </c>
      <c r="G155" s="67">
        <v>0.63874861242660441</v>
      </c>
      <c r="H155" s="67">
        <f>+IF(Table7[[#This Row],[Potencial de Innovación]]&gt;D498,1,0)</f>
        <v>1</v>
      </c>
      <c r="I155" s="65" t="str">
        <f>INDEX(Empresas[],B155,3)</f>
        <v>Cesar Goya</v>
      </c>
      <c r="J155" s="65" t="str">
        <f>INDEX(Empresas[],B155,4)</f>
        <v>Coordinador</v>
      </c>
      <c r="K155" s="65" t="str">
        <f>INDEX(Empresas[],B155,5)</f>
        <v>0986988493</v>
      </c>
      <c r="L155" s="65" t="str">
        <f>INDEX(Empresas[],B155,6)</f>
        <v>andresgoya@hotmail.es</v>
      </c>
      <c r="M155" t="str">
        <f>+VLOOKUP(Table7[[#This Row],[Potencial de Innovación]],$S$2:$T$5,2,TRUE)</f>
        <v>Medio</v>
      </c>
    </row>
    <row r="156" spans="1:13" x14ac:dyDescent="0.3">
      <c r="A156" s="67">
        <v>155</v>
      </c>
      <c r="B156" s="71">
        <v>307</v>
      </c>
      <c r="C156" s="65" t="str">
        <f>INDEX(Empresas[],Clasificacion!B156,2)</f>
        <v>PUBLICISTAS Y ASOCIADOS C.A. ''JDYGE''</v>
      </c>
      <c r="D156" s="67">
        <v>0.48536736834718358</v>
      </c>
      <c r="E156" s="67">
        <v>-0.113601690072758</v>
      </c>
      <c r="F156" s="67">
        <v>-0.1608305699969324</v>
      </c>
      <c r="G156" s="67">
        <v>0.75979962841687398</v>
      </c>
      <c r="H156" s="67">
        <f>+IF(Table7[[#This Row],[Potencial de Innovación]]&gt;D499,1,0)</f>
        <v>1</v>
      </c>
      <c r="I156" s="65" t="str">
        <f>INDEX(Empresas[],B156,3)</f>
        <v>Andres Torres</v>
      </c>
      <c r="J156" s="65" t="str">
        <f>INDEX(Empresas[],B156,4)</f>
        <v>Gerente</v>
      </c>
      <c r="K156" s="65" t="str">
        <f>INDEX(Empresas[],B156,5)</f>
        <v>0999156646</v>
      </c>
      <c r="L156" s="65" t="str">
        <f>INDEX(Empresas[],B156,6)</f>
        <v>infochaladotec.com</v>
      </c>
      <c r="M156" t="str">
        <f>+VLOOKUP(Table7[[#This Row],[Potencial de Innovación]],$S$2:$T$5,2,TRUE)</f>
        <v>Medio</v>
      </c>
    </row>
    <row r="157" spans="1:13" x14ac:dyDescent="0.3">
      <c r="A157" s="67">
        <v>156</v>
      </c>
      <c r="B157" s="71">
        <v>25</v>
      </c>
      <c r="C157" s="65" t="str">
        <f>INDEX(Empresas[],Clasificacion!B157,2)</f>
        <v>COMPAÑIA ESCOLAR E INSTITUCIONAL TRANSGUACHALACAYAMBE S.A.</v>
      </c>
      <c r="D157" s="67">
        <v>0.41169330841400831</v>
      </c>
      <c r="E157" s="67">
        <v>-0.31253052610747512</v>
      </c>
      <c r="F157" s="67">
        <v>0.2436720179896367</v>
      </c>
      <c r="G157" s="67">
        <v>0.4805518165318467</v>
      </c>
      <c r="H157" s="67">
        <f>+IF(Table7[[#This Row],[Potencial de Innovación]]&gt;D500,1,0)</f>
        <v>1</v>
      </c>
      <c r="I157" s="65" t="str">
        <f>INDEX(Empresas[],B157,3)</f>
        <v>Elvia Lamchimba</v>
      </c>
      <c r="J157" s="65" t="str">
        <f>INDEX(Empresas[],B157,4)</f>
        <v>Gerente</v>
      </c>
      <c r="K157" s="65" t="str">
        <f>INDEX(Empresas[],B157,5)</f>
        <v>0979549639</v>
      </c>
      <c r="L157" s="65" t="str">
        <f>INDEX(Empresas[],B157,6)</f>
        <v>elvia90lanchimba@outlook.com</v>
      </c>
      <c r="M157" t="str">
        <f>+VLOOKUP(Table7[[#This Row],[Potencial de Innovación]],$S$2:$T$5,2,TRUE)</f>
        <v>Medio</v>
      </c>
    </row>
    <row r="158" spans="1:13" x14ac:dyDescent="0.3">
      <c r="A158" s="67">
        <v>157</v>
      </c>
      <c r="B158" s="71">
        <v>278</v>
      </c>
      <c r="C158" s="65" t="str">
        <f>INDEX(Empresas[],Clasificacion!B158,2)</f>
        <v>SOPTEC PC</v>
      </c>
      <c r="D158" s="67">
        <v>0.3717316095925588</v>
      </c>
      <c r="E158" s="67">
        <v>-0.34716587128181159</v>
      </c>
      <c r="F158" s="67">
        <v>6.4886831632459147E-2</v>
      </c>
      <c r="G158" s="67">
        <v>0.65401064924191132</v>
      </c>
      <c r="H158" s="67">
        <f>+IF(Table7[[#This Row],[Potencial de Innovación]]&gt;D501,1,0)</f>
        <v>1</v>
      </c>
      <c r="I158" s="65" t="str">
        <f>INDEX(Empresas[],B158,3)</f>
        <v>Alex Montero</v>
      </c>
      <c r="J158" s="65" t="str">
        <f>INDEX(Empresas[],B158,4)</f>
        <v>Administrador</v>
      </c>
      <c r="K158" s="65" t="str">
        <f>INDEX(Empresas[],B158,5)</f>
        <v>0997052581</v>
      </c>
      <c r="L158" s="65" t="str">
        <f>INDEX(Empresas[],B158,6)</f>
        <v>al_ceocoronel@hotmail.com</v>
      </c>
      <c r="M158" t="str">
        <f>+VLOOKUP(Table7[[#This Row],[Potencial de Innovación]],$S$2:$T$5,2,TRUE)</f>
        <v>Medio</v>
      </c>
    </row>
    <row r="159" spans="1:13" x14ac:dyDescent="0.3">
      <c r="A159" s="67">
        <v>158</v>
      </c>
      <c r="B159" s="71">
        <v>281</v>
      </c>
      <c r="C159" s="65" t="str">
        <f>INDEX(Empresas[],Clasificacion!B159,2)</f>
        <v>SELEC SERVICIOS ELECTROMECÁNICOS</v>
      </c>
      <c r="D159" s="67">
        <v>0.30175071305072082</v>
      </c>
      <c r="E159" s="67">
        <v>-0.27005597361574141</v>
      </c>
      <c r="F159" s="67">
        <v>-0.24797098358337111</v>
      </c>
      <c r="G159" s="67">
        <v>0.81977767024983328</v>
      </c>
      <c r="H159" s="67">
        <f>+IF(Table7[[#This Row],[Potencial de Innovación]]&gt;D502,1,0)</f>
        <v>1</v>
      </c>
      <c r="I159" s="65" t="str">
        <f>INDEX(Empresas[],B159,3)</f>
        <v>José Carvajal</v>
      </c>
      <c r="J159" s="65" t="str">
        <f>INDEX(Empresas[],B159,4)</f>
        <v>Gerente</v>
      </c>
      <c r="K159" s="65" t="str">
        <f>INDEX(Empresas[],B159,5)</f>
        <v>0997099166</v>
      </c>
      <c r="L159" s="65" t="str">
        <f>INDEX(Empresas[],B159,6)</f>
        <v>selecservicioselectromecanicos@gmail.com</v>
      </c>
      <c r="M159" t="str">
        <f>+VLOOKUP(Table7[[#This Row],[Potencial de Innovación]],$S$2:$T$5,2,TRUE)</f>
        <v>Medio</v>
      </c>
    </row>
    <row r="160" spans="1:13" x14ac:dyDescent="0.3">
      <c r="A160" s="67">
        <v>159</v>
      </c>
      <c r="B160" s="71">
        <v>224</v>
      </c>
      <c r="C160" s="65" t="str">
        <f>INDEX(Empresas[],Clasificacion!B160,2)</f>
        <v>CAPITALFORESTAL S.A.</v>
      </c>
      <c r="D160" s="67">
        <v>0.2382651076055308</v>
      </c>
      <c r="E160" s="67">
        <v>-0.1062816622061554</v>
      </c>
      <c r="F160" s="67">
        <v>6.721704786873782E-2</v>
      </c>
      <c r="G160" s="67">
        <v>0.27732972194294842</v>
      </c>
      <c r="H160" s="67">
        <f>+IF(Table7[[#This Row],[Potencial de Innovación]]&gt;D503,1,0)</f>
        <v>1</v>
      </c>
      <c r="I160" s="65" t="str">
        <f>INDEX(Empresas[],B160,3)</f>
        <v>Beatriz Armijos</v>
      </c>
      <c r="J160" s="65" t="str">
        <f>INDEX(Empresas[],B160,4)</f>
        <v>Contadora</v>
      </c>
      <c r="K160" s="65" t="str">
        <f>INDEX(Empresas[],B160,5)</f>
        <v>0981820308</v>
      </c>
      <c r="L160" s="65" t="str">
        <f>INDEX(Empresas[],B160,6)</f>
        <v>beatriz20armijos@yahoo.com</v>
      </c>
      <c r="M160" t="str">
        <f>+VLOOKUP(Table7[[#This Row],[Potencial de Innovación]],$S$2:$T$5,2,TRUE)</f>
        <v>Medio</v>
      </c>
    </row>
    <row r="161" spans="1:13" x14ac:dyDescent="0.3">
      <c r="A161" s="67">
        <v>160</v>
      </c>
      <c r="B161" s="71">
        <v>156</v>
      </c>
      <c r="C161" s="65" t="str">
        <f>INDEX(Empresas[],Clasificacion!B161,2)</f>
        <v>DATACK S.A.S.</v>
      </c>
      <c r="D161" s="67">
        <v>0.21215432529007419</v>
      </c>
      <c r="E161" s="67">
        <v>-0.28109087440027308</v>
      </c>
      <c r="F161" s="67">
        <v>-0.15319680980272909</v>
      </c>
      <c r="G161" s="67">
        <v>0.6464420094930764</v>
      </c>
      <c r="H161" s="67">
        <f>+IF(Table7[[#This Row],[Potencial de Innovación]]&gt;D504,1,0)</f>
        <v>1</v>
      </c>
      <c r="I161" s="65" t="str">
        <f>INDEX(Empresas[],B161,3)</f>
        <v>Alex Idrovo</v>
      </c>
      <c r="J161" s="65" t="str">
        <f>INDEX(Empresas[],B161,4)</f>
        <v>Abogado</v>
      </c>
      <c r="K161" s="65" t="str">
        <f>INDEX(Empresas[],B161,5)</f>
        <v>0979758210</v>
      </c>
      <c r="L161" s="65" t="str">
        <f>INDEX(Empresas[],B161,6)</f>
        <v>legal.idrovorodriguez@gmail.com</v>
      </c>
      <c r="M161" t="str">
        <f>+VLOOKUP(Table7[[#This Row],[Potencial de Innovación]],$S$2:$T$5,2,TRUE)</f>
        <v>Medio</v>
      </c>
    </row>
    <row r="162" spans="1:13" x14ac:dyDescent="0.3">
      <c r="A162" s="67">
        <v>161</v>
      </c>
      <c r="B162" s="71">
        <v>233</v>
      </c>
      <c r="C162" s="65" t="str">
        <f>INDEX(Empresas[],Clasificacion!B162,2)</f>
        <v>ANDRADES FRIGORIFICO</v>
      </c>
      <c r="D162" s="67">
        <v>0.20090758994336849</v>
      </c>
      <c r="E162" s="67">
        <v>5.0541119213676898E-2</v>
      </c>
      <c r="F162" s="67">
        <v>-4.828198894206661E-2</v>
      </c>
      <c r="G162" s="67">
        <v>0.1986484596717582</v>
      </c>
      <c r="H162" s="67">
        <f>+IF(Table7[[#This Row],[Potencial de Innovación]]&gt;D505,1,0)</f>
        <v>1</v>
      </c>
      <c r="I162" s="65" t="str">
        <f>INDEX(Empresas[],B162,3)</f>
        <v>Miguel Andrade</v>
      </c>
      <c r="J162" s="65" t="str">
        <f>INDEX(Empresas[],B162,4)</f>
        <v>Administrador</v>
      </c>
      <c r="K162" s="65" t="str">
        <f>INDEX(Empresas[],B162,5)</f>
        <v>0991477020</v>
      </c>
      <c r="L162" s="65" t="str">
        <f>INDEX(Empresas[],B162,6)</f>
        <v>andradesfrigorifico@gmail.com</v>
      </c>
      <c r="M162" t="str">
        <f>+VLOOKUP(Table7[[#This Row],[Potencial de Innovación]],$S$2:$T$5,2,TRUE)</f>
        <v>Medio</v>
      </c>
    </row>
    <row r="163" spans="1:13" x14ac:dyDescent="0.3">
      <c r="A163" s="67">
        <v>162</v>
      </c>
      <c r="B163" s="71">
        <v>338</v>
      </c>
      <c r="C163" s="65" t="str">
        <f>INDEX(Empresas[],Clasificacion!B163,2)</f>
        <v>ALISPRO CIA. LTDA.</v>
      </c>
      <c r="D163" s="67">
        <v>0.13212069381514899</v>
      </c>
      <c r="E163" s="67">
        <v>-0.52635322363180004</v>
      </c>
      <c r="F163" s="67">
        <v>-3.220216458686026E-2</v>
      </c>
      <c r="G163" s="67">
        <v>0.69067608203380926</v>
      </c>
      <c r="H163" s="67">
        <f>+IF(Table7[[#This Row],[Potencial de Innovación]]&gt;D506,1,0)</f>
        <v>1</v>
      </c>
      <c r="I163" s="65" t="str">
        <f>INDEX(Empresas[],B163,3)</f>
        <v>Gabriela Caguana</v>
      </c>
      <c r="J163" s="65" t="str">
        <f>INDEX(Empresas[],B163,4)</f>
        <v>Recursos Humanos</v>
      </c>
      <c r="K163" s="65" t="str">
        <f>INDEX(Empresas[],B163,5)</f>
        <v>0967692434</v>
      </c>
      <c r="L163" s="65" t="str">
        <f>INDEX(Empresas[],B163,6)</f>
        <v>talentohumano</v>
      </c>
      <c r="M163" t="str">
        <f>+VLOOKUP(Table7[[#This Row],[Potencial de Innovación]],$S$2:$T$5,2,TRUE)</f>
        <v>Medio</v>
      </c>
    </row>
    <row r="164" spans="1:13" x14ac:dyDescent="0.3">
      <c r="A164" s="67">
        <v>163</v>
      </c>
      <c r="B164" s="71">
        <v>258</v>
      </c>
      <c r="C164" s="65" t="str">
        <f>INDEX(Empresas[],Clasificacion!B164,2)</f>
        <v>COMPAÑIA DE TRANSPORTE ESCOLAR E INSTITUCIONAL J.ESCOBAR &amp; ASOCIADOS TRASNESCOBAR S.A.</v>
      </c>
      <c r="D164" s="67">
        <v>0.1308180630304587</v>
      </c>
      <c r="E164" s="67">
        <v>0.1333348788835548</v>
      </c>
      <c r="F164" s="67">
        <v>-1.5971171561134609</v>
      </c>
      <c r="G164" s="67">
        <v>1.594600340260365</v>
      </c>
      <c r="H164" s="67">
        <f>+IF(Table7[[#This Row],[Potencial de Innovación]]&gt;D507,1,0)</f>
        <v>1</v>
      </c>
      <c r="I164" s="65" t="str">
        <f>INDEX(Empresas[],B164,3)</f>
        <v>Julio Escobar</v>
      </c>
      <c r="J164" s="65" t="str">
        <f>INDEX(Empresas[],B164,4)</f>
        <v>Gerente</v>
      </c>
      <c r="K164" s="65" t="str">
        <f>INDEX(Empresas[],B164,5)</f>
        <v>0990301146</v>
      </c>
      <c r="L164" s="65" t="str">
        <f>INDEX(Empresas[],B164,6)</f>
        <v>trasnescobar@hotmail.com</v>
      </c>
      <c r="M164" t="str">
        <f>+VLOOKUP(Table7[[#This Row],[Potencial de Innovación]],$S$2:$T$5,2,TRUE)</f>
        <v>Medio</v>
      </c>
    </row>
    <row r="165" spans="1:13" x14ac:dyDescent="0.3">
      <c r="A165" s="67">
        <v>164</v>
      </c>
      <c r="B165" s="71">
        <v>169</v>
      </c>
      <c r="C165" s="65" t="str">
        <f>INDEX(Empresas[],Clasificacion!B165,2)</f>
        <v>ALFRANTEX</v>
      </c>
      <c r="D165" s="67">
        <v>0.1161781881040853</v>
      </c>
      <c r="E165" s="67">
        <v>0.11173822380373311</v>
      </c>
      <c r="F165" s="67">
        <v>-1.5937944488099469</v>
      </c>
      <c r="G165" s="67">
        <v>1.598234413110299</v>
      </c>
      <c r="H165" s="67">
        <f>+IF(Table7[[#This Row],[Potencial de Innovación]]&gt;D508,1,0)</f>
        <v>1</v>
      </c>
      <c r="I165" s="65" t="str">
        <f>INDEX(Empresas[],B165,3)</f>
        <v>Alfredo Cisa</v>
      </c>
      <c r="J165" s="65" t="str">
        <f>INDEX(Empresas[],B165,4)</f>
        <v>Encargado De Producción</v>
      </c>
      <c r="K165" s="65" t="str">
        <f>INDEX(Empresas[],B165,5)</f>
        <v>0958827666</v>
      </c>
      <c r="L165" s="65" t="str">
        <f>INDEX(Empresas[],B165,6)</f>
        <v>alfrantex@hotmail.com</v>
      </c>
      <c r="M165" t="str">
        <f>+VLOOKUP(Table7[[#This Row],[Potencial de Innovación]],$S$2:$T$5,2,TRUE)</f>
        <v>Medio</v>
      </c>
    </row>
    <row r="166" spans="1:13" x14ac:dyDescent="0.3">
      <c r="A166" s="67">
        <v>165</v>
      </c>
      <c r="B166" s="71">
        <v>24</v>
      </c>
      <c r="C166" s="65" t="str">
        <f>INDEX(Empresas[],Clasificacion!B166,2)</f>
        <v>ABA EXPRESS ECUADOR S.A. ABEXPRESS</v>
      </c>
      <c r="D166" s="67">
        <v>9.7110162213221551E-2</v>
      </c>
      <c r="E166" s="67">
        <v>0.61976442405493559</v>
      </c>
      <c r="F166" s="67">
        <v>-1.594763566320365</v>
      </c>
      <c r="G166" s="67">
        <v>1.0721093044786509</v>
      </c>
      <c r="H166" s="67">
        <f>+IF(Table7[[#This Row],[Potencial de Innovación]]&gt;D509,1,0)</f>
        <v>1</v>
      </c>
      <c r="I166" s="65" t="str">
        <f>INDEX(Empresas[],B166,3)</f>
        <v>Pamela Apolo</v>
      </c>
      <c r="J166" s="65" t="str">
        <f>INDEX(Empresas[],B166,4)</f>
        <v>Customer Services</v>
      </c>
      <c r="K166" s="65" t="str">
        <f>INDEX(Empresas[],B166,5)</f>
        <v>042687188</v>
      </c>
      <c r="L166" s="65" t="str">
        <f>INDEX(Empresas[],B166,6)</f>
        <v>APOLO_PAMELA@HOTMAIL.COM</v>
      </c>
      <c r="M166" t="str">
        <f>+VLOOKUP(Table7[[#This Row],[Potencial de Innovación]],$S$2:$T$5,2,TRUE)</f>
        <v>Medio</v>
      </c>
    </row>
    <row r="167" spans="1:13" x14ac:dyDescent="0.3">
      <c r="A167" s="67">
        <v>166</v>
      </c>
      <c r="B167" s="71">
        <v>300</v>
      </c>
      <c r="C167" s="65" t="str">
        <f>INDEX(Empresas[],Clasificacion!B167,2)</f>
        <v>EXPORTADORA E IMPORTADORAEPICENTRO ECUADOR EXPIMPOREPIEC</v>
      </c>
      <c r="D167" s="67">
        <v>7.0263763999782403E-2</v>
      </c>
      <c r="E167" s="67">
        <v>-0.31646506234663369</v>
      </c>
      <c r="F167" s="67">
        <v>-0.30155123173341558</v>
      </c>
      <c r="G167" s="67">
        <v>0.68828005807983172</v>
      </c>
      <c r="H167" s="67">
        <f>+IF(Table7[[#This Row],[Potencial de Innovación]]&gt;D510,1,0)</f>
        <v>1</v>
      </c>
      <c r="I167" s="65" t="str">
        <f>INDEX(Empresas[],B167,3)</f>
        <v>Janeth Gavilanez</v>
      </c>
      <c r="J167" s="65" t="str">
        <f>INDEX(Empresas[],B167,4)</f>
        <v>Contadora</v>
      </c>
      <c r="K167" s="65" t="str">
        <f>INDEX(Empresas[],B167,5)</f>
        <v>984905014</v>
      </c>
      <c r="L167" s="65" t="str">
        <f>INDEX(Empresas[],B167,6)</f>
        <v>anecita_11@hotmail.com</v>
      </c>
      <c r="M167" t="str">
        <f>+VLOOKUP(Table7[[#This Row],[Potencial de Innovación]],$S$2:$T$5,2,TRUE)</f>
        <v>Medio</v>
      </c>
    </row>
    <row r="168" spans="1:13" x14ac:dyDescent="0.3">
      <c r="A168" s="67">
        <v>167</v>
      </c>
      <c r="B168" s="71">
        <v>240</v>
      </c>
      <c r="C168" s="65" t="str">
        <f>INDEX(Empresas[],Clasificacion!B168,2)</f>
        <v>MARITZA CHAN</v>
      </c>
      <c r="D168" s="67">
        <v>5.3479364287178262E-2</v>
      </c>
      <c r="E168" s="67">
        <v>9.5667643306267758E-2</v>
      </c>
      <c r="F168" s="67">
        <v>-0.14765558857548081</v>
      </c>
      <c r="G168" s="67">
        <v>0.1054673095563913</v>
      </c>
      <c r="H168" s="67">
        <f>+IF(Table7[[#This Row],[Potencial de Innovación]]&gt;D511,1,0)</f>
        <v>1</v>
      </c>
      <c r="I168" s="65" t="str">
        <f>INDEX(Empresas[],B168,3)</f>
        <v>Escuela Gastronomica Azucar &amp; Canela S.A. Esgasuca</v>
      </c>
      <c r="J168" s="65" t="str">
        <f>INDEX(Empresas[],B168,4)</f>
        <v>Administracion</v>
      </c>
      <c r="K168" s="65" t="str">
        <f>INDEX(Empresas[],B168,5)</f>
        <v>0969392668</v>
      </c>
      <c r="L168" s="65" t="str">
        <f>INDEX(Empresas[],B168,6)</f>
        <v>azucarycanelapedidos@hotmail.com</v>
      </c>
      <c r="M168" t="str">
        <f>+VLOOKUP(Table7[[#This Row],[Potencial de Innovación]],$S$2:$T$5,2,TRUE)</f>
        <v>Medio</v>
      </c>
    </row>
    <row r="169" spans="1:13" x14ac:dyDescent="0.3">
      <c r="A169" s="67">
        <v>168</v>
      </c>
      <c r="B169" s="71">
        <v>173</v>
      </c>
      <c r="C169" s="65" t="str">
        <f>INDEX(Empresas[],Clasificacion!B169,2)</f>
        <v>ASOSERLIMSUKA</v>
      </c>
      <c r="D169" s="67">
        <v>4.1993831992197209E-2</v>
      </c>
      <c r="E169" s="67">
        <v>0.32793251768583431</v>
      </c>
      <c r="F169" s="67">
        <v>-0.1643167447243106</v>
      </c>
      <c r="G169" s="67">
        <v>-0.12162194096932651</v>
      </c>
      <c r="H169" s="67">
        <f>+IF(Table7[[#This Row],[Potencial de Innovación]]&gt;D512,1,0)</f>
        <v>1</v>
      </c>
      <c r="I169" s="65" t="str">
        <f>INDEX(Empresas[],B169,3)</f>
        <v>Brenda Matamoros</v>
      </c>
      <c r="J169" s="65" t="str">
        <f>INDEX(Empresas[],B169,4)</f>
        <v>Calidad</v>
      </c>
      <c r="K169" s="65" t="str">
        <f>INDEX(Empresas[],B169,5)</f>
        <v>0984537625</v>
      </c>
      <c r="L169" s="65" t="str">
        <f>INDEX(Empresas[],B169,6)</f>
        <v>BRENDA_203039@HOTMAIL.COM</v>
      </c>
      <c r="M169" t="str">
        <f>+VLOOKUP(Table7[[#This Row],[Potencial de Innovación]],$S$2:$T$5,2,TRUE)</f>
        <v>Medio</v>
      </c>
    </row>
    <row r="170" spans="1:13" x14ac:dyDescent="0.3">
      <c r="A170" s="67">
        <v>169</v>
      </c>
      <c r="B170" s="71">
        <v>58</v>
      </c>
      <c r="C170" s="65" t="str">
        <f>INDEX(Empresas[],Clasificacion!B170,2)</f>
        <v>COMERCIAL FERRETERO GUALOTO CIA. LTDA.</v>
      </c>
      <c r="D170" s="67">
        <v>1.229835417844671E-2</v>
      </c>
      <c r="E170" s="67">
        <v>0.23825475716837391</v>
      </c>
      <c r="F170" s="67">
        <v>-5.8341680906823429E-2</v>
      </c>
      <c r="G170" s="67">
        <v>-0.16761472208310371</v>
      </c>
      <c r="H170" s="67">
        <f>+IF(Table7[[#This Row],[Potencial de Innovación]]&gt;D513,1,0)</f>
        <v>1</v>
      </c>
      <c r="I170" s="65" t="str">
        <f>INDEX(Empresas[],B170,3)</f>
        <v>Nancy Gualoto</v>
      </c>
      <c r="J170" s="65" t="str">
        <f>INDEX(Empresas[],B170,4)</f>
        <v>Administrativo</v>
      </c>
      <c r="K170" s="65" t="str">
        <f>INDEX(Empresas[],B170,5)</f>
        <v>022886576</v>
      </c>
      <c r="L170" s="65" t="str">
        <f>INDEX(Empresas[],B170,6)</f>
        <v>alexani2407@hotmail.com</v>
      </c>
      <c r="M170" t="str">
        <f>+VLOOKUP(Table7[[#This Row],[Potencial de Innovación]],$S$2:$T$5,2,TRUE)</f>
        <v>Medio</v>
      </c>
    </row>
    <row r="171" spans="1:13" x14ac:dyDescent="0.3">
      <c r="A171" s="67">
        <v>170</v>
      </c>
      <c r="B171" s="71">
        <v>15</v>
      </c>
      <c r="C171" s="65" t="str">
        <f>INDEX(Empresas[],Clasificacion!B171,2)</f>
        <v>PERITAJES Y AVALUOS &amp; CONSTRUCTORA CALLEJAS NARANJO AMBAVAL C.L.</v>
      </c>
      <c r="D171" s="67">
        <v>-1.8356202100863469E-2</v>
      </c>
      <c r="E171" s="67">
        <v>-0.22077066388052169</v>
      </c>
      <c r="F171" s="67">
        <v>-2.3037185872473311E-2</v>
      </c>
      <c r="G171" s="67">
        <v>0.22545164765213149</v>
      </c>
      <c r="H171" s="67">
        <f>+IF(Table7[[#This Row],[Potencial de Innovación]]&gt;D514,1,0)</f>
        <v>0</v>
      </c>
      <c r="I171" s="65" t="str">
        <f>INDEX(Empresas[],B171,3)</f>
        <v>Gissela Castro</v>
      </c>
      <c r="J171" s="65" t="str">
        <f>INDEX(Empresas[],B171,4)</f>
        <v>Asistente Administrativa</v>
      </c>
      <c r="K171" s="65" t="str">
        <f>INDEX(Empresas[],B171,5)</f>
        <v>0998118158</v>
      </c>
      <c r="L171" s="65" t="str">
        <f>INDEX(Empresas[],B171,6)</f>
        <v>cosntructoracallejasnaranjo@yahoo.es</v>
      </c>
      <c r="M171" t="str">
        <f>+VLOOKUP(Table7[[#This Row],[Potencial de Innovación]],$S$2:$T$5,2,TRUE)</f>
        <v>Medio</v>
      </c>
    </row>
    <row r="172" spans="1:13" x14ac:dyDescent="0.3">
      <c r="A172" s="67">
        <v>171</v>
      </c>
      <c r="B172" s="71">
        <v>150</v>
      </c>
      <c r="C172" s="65" t="str">
        <f>INDEX(Empresas[],Clasificacion!B172,2)</f>
        <v>CRETCHEUS S.A.</v>
      </c>
      <c r="D172" s="67">
        <v>-2.0065296613770659E-2</v>
      </c>
      <c r="E172" s="67">
        <v>0.90374519236472994</v>
      </c>
      <c r="F172" s="67">
        <v>-0.62956620056283619</v>
      </c>
      <c r="G172" s="67">
        <v>-0.29424428841566441</v>
      </c>
      <c r="H172" s="67">
        <f>+IF(Table7[[#This Row],[Potencial de Innovación]]&gt;D515,1,0)</f>
        <v>0</v>
      </c>
      <c r="I172" s="65" t="str">
        <f>INDEX(Empresas[],B172,3)</f>
        <v>Devora Alvarado</v>
      </c>
      <c r="J172" s="65" t="str">
        <f>INDEX(Empresas[],B172,4)</f>
        <v>Administrativo</v>
      </c>
      <c r="K172" s="65" t="str">
        <f>INDEX(Empresas[],B172,5)</f>
        <v>045045754</v>
      </c>
      <c r="L172" s="65" t="str">
        <f>INDEX(Empresas[],B172,6)</f>
        <v>recepcion@cedrosin.com</v>
      </c>
      <c r="M172" t="str">
        <f>+VLOOKUP(Table7[[#This Row],[Potencial de Innovación]],$S$2:$T$5,2,TRUE)</f>
        <v>Medio</v>
      </c>
    </row>
    <row r="173" spans="1:13" x14ac:dyDescent="0.3">
      <c r="A173" s="67">
        <v>172</v>
      </c>
      <c r="B173" s="71">
        <v>277</v>
      </c>
      <c r="C173" s="65" t="str">
        <f>INDEX(Empresas[],Clasificacion!B173,2)</f>
        <v>NATUFLOR</v>
      </c>
      <c r="D173" s="67">
        <v>-0.1033874866662776</v>
      </c>
      <c r="E173" s="67">
        <v>-0.2133795899700251</v>
      </c>
      <c r="F173" s="67">
        <v>1.8293188117161591E-2</v>
      </c>
      <c r="G173" s="67">
        <v>9.1698915186585919E-2</v>
      </c>
      <c r="H173" s="67">
        <f>+IF(Table7[[#This Row],[Potencial de Innovación]]&gt;D516,1,0)</f>
        <v>0</v>
      </c>
      <c r="I173" s="65" t="str">
        <f>INDEX(Empresas[],B173,3)</f>
        <v>Hilary Benalcazar</v>
      </c>
      <c r="J173" s="65" t="str">
        <f>INDEX(Empresas[],B173,4)</f>
        <v>Asistente</v>
      </c>
      <c r="K173" s="65" t="str">
        <f>INDEX(Empresas[],B173,5)</f>
        <v>0986266439</v>
      </c>
      <c r="L173" s="65" t="str">
        <f>INDEX(Empresas[],B173,6)</f>
        <v>hilarykarelisbs1@gmail.com</v>
      </c>
      <c r="M173" t="str">
        <f>+VLOOKUP(Table7[[#This Row],[Potencial de Innovación]],$S$2:$T$5,2,TRUE)</f>
        <v>Medio</v>
      </c>
    </row>
    <row r="174" spans="1:13" x14ac:dyDescent="0.3">
      <c r="A174" s="67">
        <v>173</v>
      </c>
      <c r="B174" s="71">
        <v>128</v>
      </c>
      <c r="C174" s="65" t="str">
        <f>INDEX(Empresas[],Clasificacion!B174,2)</f>
        <v>FALOT S.A.</v>
      </c>
      <c r="D174" s="67">
        <v>-0.1222627550344188</v>
      </c>
      <c r="E174" s="67">
        <v>0.38466903970739952</v>
      </c>
      <c r="F174" s="67">
        <v>-0.25585918244948358</v>
      </c>
      <c r="G174" s="67">
        <v>-0.25107261229233468</v>
      </c>
      <c r="H174" s="67">
        <f>+IF(Table7[[#This Row],[Potencial de Innovación]]&gt;D517,1,0)</f>
        <v>0</v>
      </c>
      <c r="I174" s="65" t="str">
        <f>INDEX(Empresas[],B174,3)</f>
        <v>Kelly Alarcon</v>
      </c>
      <c r="J174" s="65" t="str">
        <f>INDEX(Empresas[],B174,4)</f>
        <v>Talento Humano</v>
      </c>
      <c r="K174" s="65" t="str">
        <f>INDEX(Empresas[],B174,5)</f>
        <v>0994692820</v>
      </c>
      <c r="L174" s="65" t="str">
        <f>INDEX(Empresas[],B174,6)</f>
        <v>kalarcon@pronobis.ec</v>
      </c>
      <c r="M174" t="str">
        <f>+VLOOKUP(Table7[[#This Row],[Potencial de Innovación]],$S$2:$T$5,2,TRUE)</f>
        <v>Bajo</v>
      </c>
    </row>
    <row r="175" spans="1:13" x14ac:dyDescent="0.3">
      <c r="A175" s="67">
        <v>174</v>
      </c>
      <c r="B175" s="71">
        <v>334</v>
      </c>
      <c r="C175" s="65" t="str">
        <f>INDEX(Empresas[],Clasificacion!B175,2)</f>
        <v>HUMACHOCOLATE C.I.</v>
      </c>
      <c r="D175" s="67">
        <v>-0.12312017965961609</v>
      </c>
      <c r="E175" s="67">
        <v>-4.2871972214843623E-2</v>
      </c>
      <c r="F175" s="67">
        <v>0.83432590996017864</v>
      </c>
      <c r="G175" s="67">
        <v>-0.91457411740495109</v>
      </c>
      <c r="H175" s="67">
        <f>+IF(Table7[[#This Row],[Potencial de Innovación]]&gt;D518,1,0)</f>
        <v>0</v>
      </c>
      <c r="I175" s="65" t="str">
        <f>INDEX(Empresas[],B175,3)</f>
        <v>Javier Laguapillo</v>
      </c>
      <c r="J175" s="65" t="str">
        <f>INDEX(Empresas[],B175,4)</f>
        <v>Gerente</v>
      </c>
      <c r="K175" s="65" t="str">
        <f>INDEX(Empresas[],B175,5)</f>
        <v>0996679755</v>
      </c>
      <c r="L175" s="65" t="str">
        <f>INDEX(Empresas[],B175,6)</f>
        <v>chocolatehuma@gmail.com</v>
      </c>
      <c r="M175" t="str">
        <f>+VLOOKUP(Table7[[#This Row],[Potencial de Innovación]],$S$2:$T$5,2,TRUE)</f>
        <v>Bajo</v>
      </c>
    </row>
    <row r="176" spans="1:13" x14ac:dyDescent="0.3">
      <c r="A176" s="67">
        <v>175</v>
      </c>
      <c r="B176" s="71">
        <v>144</v>
      </c>
      <c r="C176" s="65" t="str">
        <f>INDEX(Empresas[],Clasificacion!B176,2)</f>
        <v>FUMIGACIONES FLASHCOM</v>
      </c>
      <c r="D176" s="67">
        <v>-0.13460274349093121</v>
      </c>
      <c r="E176" s="67">
        <v>0.27353004143273202</v>
      </c>
      <c r="F176" s="67">
        <v>-0.2023768834096886</v>
      </c>
      <c r="G176" s="67">
        <v>-0.2057559015139746</v>
      </c>
      <c r="H176" s="67">
        <f>+IF(Table7[[#This Row],[Potencial de Innovación]]&gt;D519,1,0)</f>
        <v>0</v>
      </c>
      <c r="I176" s="65" t="str">
        <f>INDEX(Empresas[],B176,3)</f>
        <v>Christian Bustamante</v>
      </c>
      <c r="J176" s="65" t="str">
        <f>INDEX(Empresas[],B176,4)</f>
        <v>Gerente</v>
      </c>
      <c r="K176" s="65" t="str">
        <f>INDEX(Empresas[],B176,5)</f>
        <v>0981641938</v>
      </c>
      <c r="L176" s="65" t="str">
        <f>INDEX(Empresas[],B176,6)</f>
        <v>christian1991@gmail.com</v>
      </c>
      <c r="M176" t="str">
        <f>+VLOOKUP(Table7[[#This Row],[Potencial de Innovación]],$S$2:$T$5,2,TRUE)</f>
        <v>Bajo</v>
      </c>
    </row>
    <row r="177" spans="1:13" x14ac:dyDescent="0.3">
      <c r="A177" s="67">
        <v>176</v>
      </c>
      <c r="B177" s="71">
        <v>209</v>
      </c>
      <c r="C177" s="65" t="str">
        <f>INDEX(Empresas[],Clasificacion!B177,2)</f>
        <v>SERVICPLAG CIA. LTDA.</v>
      </c>
      <c r="D177" s="67">
        <v>-0.1505490609439864</v>
      </c>
      <c r="E177" s="67">
        <v>0.53401631702061503</v>
      </c>
      <c r="F177" s="67">
        <v>-0.74118494586707551</v>
      </c>
      <c r="G177" s="67">
        <v>5.6619567902474063E-2</v>
      </c>
      <c r="H177" s="67">
        <f>+IF(Table7[[#This Row],[Potencial de Innovación]]&gt;D520,1,0)</f>
        <v>0</v>
      </c>
      <c r="I177" s="65" t="str">
        <f>INDEX(Empresas[],B177,3)</f>
        <v>Carlos Andrade</v>
      </c>
      <c r="J177" s="65" t="str">
        <f>INDEX(Empresas[],B177,4)</f>
        <v>Departamento De Calidad</v>
      </c>
      <c r="K177" s="65" t="str">
        <f>INDEX(Empresas[],B177,5)</f>
        <v>0969454521</v>
      </c>
      <c r="L177" s="65" t="str">
        <f>INDEX(Empresas[],B177,6)</f>
        <v>servicplag@gmail.com</v>
      </c>
      <c r="M177" t="str">
        <f>+VLOOKUP(Table7[[#This Row],[Potencial de Innovación]],$S$2:$T$5,2,TRUE)</f>
        <v>Bajo</v>
      </c>
    </row>
    <row r="178" spans="1:13" x14ac:dyDescent="0.3">
      <c r="A178" s="67">
        <v>177</v>
      </c>
      <c r="B178" s="71">
        <v>234</v>
      </c>
      <c r="C178" s="65" t="str">
        <f>INDEX(Empresas[],Clasificacion!B178,2)</f>
        <v>GRUPO V Y M</v>
      </c>
      <c r="D178" s="67">
        <v>-0.18252076768476391</v>
      </c>
      <c r="E178" s="67">
        <v>-0.13073039734765449</v>
      </c>
      <c r="F178" s="67">
        <v>-0.3035032662617011</v>
      </c>
      <c r="G178" s="67">
        <v>0.25171289592459178</v>
      </c>
      <c r="H178" s="67">
        <f>+IF(Table7[[#This Row],[Potencial de Innovación]]&gt;D521,1,0)</f>
        <v>0</v>
      </c>
      <c r="I178" s="65" t="str">
        <f>INDEX(Empresas[],B178,3)</f>
        <v>José Veintimilla</v>
      </c>
      <c r="J178" s="65" t="str">
        <f>INDEX(Empresas[],B178,4)</f>
        <v>Administrador</v>
      </c>
      <c r="K178" s="65" t="str">
        <f>INDEX(Empresas[],B178,5)</f>
        <v>0995830199</v>
      </c>
      <c r="L178" s="65" t="str">
        <f>INDEX(Empresas[],B178,6)</f>
        <v>edupinmal@hotmail.com</v>
      </c>
      <c r="M178" t="str">
        <f>+VLOOKUP(Table7[[#This Row],[Potencial de Innovación]],$S$2:$T$5,2,TRUE)</f>
        <v>Bajo</v>
      </c>
    </row>
    <row r="179" spans="1:13" x14ac:dyDescent="0.3">
      <c r="A179" s="67">
        <v>178</v>
      </c>
      <c r="B179" s="71">
        <v>221</v>
      </c>
      <c r="C179" s="65" t="str">
        <f>INDEX(Empresas[],Clasificacion!B179,2)</f>
        <v>DENEV CORP S.A.</v>
      </c>
      <c r="D179" s="67">
        <v>-0.18554625145219261</v>
      </c>
      <c r="E179" s="67">
        <v>-9.7515713374607099E-2</v>
      </c>
      <c r="F179" s="67">
        <v>0.1617113221283431</v>
      </c>
      <c r="G179" s="67">
        <v>-0.24974186020592859</v>
      </c>
      <c r="H179" s="67">
        <f>+IF(Table7[[#This Row],[Potencial de Innovación]]&gt;D522,1,0)</f>
        <v>0</v>
      </c>
      <c r="I179" s="65" t="str">
        <f>INDEX(Empresas[],B179,3)</f>
        <v>Andrés King</v>
      </c>
      <c r="J179" s="65" t="str">
        <f>INDEX(Empresas[],B179,4)</f>
        <v>Gerente Administrativo Financiero</v>
      </c>
      <c r="K179" s="65" t="str">
        <f>INDEX(Empresas[],B179,5)</f>
        <v>0987441384</v>
      </c>
      <c r="L179" s="65" t="str">
        <f>INDEX(Empresas[],B179,6)</f>
        <v>aking@denevcorp.com</v>
      </c>
      <c r="M179" t="str">
        <f>+VLOOKUP(Table7[[#This Row],[Potencial de Innovación]],$S$2:$T$5,2,TRUE)</f>
        <v>Bajo</v>
      </c>
    </row>
    <row r="180" spans="1:13" x14ac:dyDescent="0.3">
      <c r="A180" s="67">
        <v>179</v>
      </c>
      <c r="B180" s="71">
        <v>308</v>
      </c>
      <c r="C180" s="65" t="str">
        <f>INDEX(Empresas[],Clasificacion!B180,2)</f>
        <v>KLEAN ENERGYSOLUTIONS S.A.</v>
      </c>
      <c r="D180" s="67">
        <v>-0.1912692471459623</v>
      </c>
      <c r="E180" s="67">
        <v>-0.15205850155789771</v>
      </c>
      <c r="F180" s="67">
        <v>-8.6710728948090954E-2</v>
      </c>
      <c r="G180" s="67">
        <v>4.7499983360026338E-2</v>
      </c>
      <c r="H180" s="67">
        <f>+IF(Table7[[#This Row],[Potencial de Innovación]]&gt;D523,1,0)</f>
        <v>0</v>
      </c>
      <c r="I180" s="65" t="str">
        <f>INDEX(Empresas[],B180,3)</f>
        <v>Maria Jose Martinez</v>
      </c>
      <c r="J180" s="65" t="str">
        <f>INDEX(Empresas[],B180,4)</f>
        <v>Gerente</v>
      </c>
      <c r="K180" s="65" t="str">
        <f>INDEX(Empresas[],B180,5)</f>
        <v>0999156646</v>
      </c>
      <c r="L180" s="65" t="str">
        <f>INDEX(Empresas[],B180,6)</f>
        <v>m@gardincenter.com</v>
      </c>
      <c r="M180" t="str">
        <f>+VLOOKUP(Table7[[#This Row],[Potencial de Innovación]],$S$2:$T$5,2,TRUE)</f>
        <v>Bajo</v>
      </c>
    </row>
    <row r="181" spans="1:13" x14ac:dyDescent="0.3">
      <c r="A181" s="67">
        <v>180</v>
      </c>
      <c r="B181" s="71">
        <v>97</v>
      </c>
      <c r="C181" s="65" t="str">
        <f>INDEX(Empresas[],Clasificacion!B181,2)</f>
        <v>IMPARSEHIDRAULICA CIA.LTDA.</v>
      </c>
      <c r="D181" s="67">
        <v>-0.19924298027383361</v>
      </c>
      <c r="E181" s="67">
        <v>0.31548198371639508</v>
      </c>
      <c r="F181" s="67">
        <v>-0.77967100890781782</v>
      </c>
      <c r="G181" s="67">
        <v>0.26494604491758911</v>
      </c>
      <c r="H181" s="67">
        <f>+IF(Table7[[#This Row],[Potencial de Innovación]]&gt;D524,1,0)</f>
        <v>0</v>
      </c>
      <c r="I181" s="65" t="str">
        <f>INDEX(Empresas[],B181,3)</f>
        <v>William Villacís</v>
      </c>
      <c r="J181" s="65" t="str">
        <f>INDEX(Empresas[],B181,4)</f>
        <v>Gerencia</v>
      </c>
      <c r="K181" s="65" t="str">
        <f>INDEX(Empresas[],B181,5)</f>
        <v>0982549130</v>
      </c>
      <c r="L181" s="65" t="str">
        <f>INDEX(Empresas[],B181,6)</f>
        <v>imparse-hidraulica@hotmail.com</v>
      </c>
      <c r="M181" t="str">
        <f>+VLOOKUP(Table7[[#This Row],[Potencial de Innovación]],$S$2:$T$5,2,TRUE)</f>
        <v>Bajo</v>
      </c>
    </row>
    <row r="182" spans="1:13" x14ac:dyDescent="0.3">
      <c r="A182" s="67">
        <v>181</v>
      </c>
      <c r="B182" s="71">
        <v>98</v>
      </c>
      <c r="C182" s="65" t="str">
        <f>INDEX(Empresas[],Clasificacion!B182,2)</f>
        <v>PROTEGUARVA CIA LTDA</v>
      </c>
      <c r="D182" s="67">
        <v>-0.21298384789170299</v>
      </c>
      <c r="E182" s="67">
        <v>-0.12356570551872929</v>
      </c>
      <c r="F182" s="67">
        <v>0.1663166190346739</v>
      </c>
      <c r="G182" s="67">
        <v>-0.25573476140764761</v>
      </c>
      <c r="H182" s="67">
        <f>+IF(Table7[[#This Row],[Potencial de Innovación]]&gt;D525,1,0)</f>
        <v>0</v>
      </c>
      <c r="I182" s="65" t="str">
        <f>INDEX(Empresas[],B182,3)</f>
        <v>Milton Ortíz</v>
      </c>
      <c r="J182" s="65" t="str">
        <f>INDEX(Empresas[],B182,4)</f>
        <v>Coordinador De Operaciones</v>
      </c>
      <c r="K182" s="65" t="str">
        <f>INDEX(Empresas[],B182,5)</f>
        <v>0995667928</v>
      </c>
      <c r="L182" s="65" t="str">
        <f>INDEX(Empresas[],B182,6)</f>
        <v>coordinadorops@proteguarva.com</v>
      </c>
      <c r="M182" t="str">
        <f>+VLOOKUP(Table7[[#This Row],[Potencial de Innovación]],$S$2:$T$5,2,TRUE)</f>
        <v>Bajo</v>
      </c>
    </row>
    <row r="183" spans="1:13" x14ac:dyDescent="0.3">
      <c r="A183" s="67">
        <v>182</v>
      </c>
      <c r="B183" s="71">
        <v>124</v>
      </c>
      <c r="C183" s="65" t="str">
        <f>INDEX(Empresas[],Clasificacion!B183,2)</f>
        <v>ESTRATEK</v>
      </c>
      <c r="D183" s="67">
        <v>-0.2130373787580308</v>
      </c>
      <c r="E183" s="67">
        <v>-0.12507581546358201</v>
      </c>
      <c r="F183" s="67">
        <v>0.16469241248055219</v>
      </c>
      <c r="G183" s="67">
        <v>-0.25265397577500098</v>
      </c>
      <c r="H183" s="67">
        <f>+IF(Table7[[#This Row],[Potencial de Innovación]]&gt;D526,1,0)</f>
        <v>0</v>
      </c>
      <c r="I183" s="65" t="str">
        <f>INDEX(Empresas[],B183,3)</f>
        <v>Jaime Lozada</v>
      </c>
      <c r="J183" s="65" t="str">
        <f>INDEX(Empresas[],B183,4)</f>
        <v>Gerente</v>
      </c>
      <c r="K183" s="65" t="str">
        <f>INDEX(Empresas[],B183,5)</f>
        <v>0984300303</v>
      </c>
      <c r="L183" s="65" t="str">
        <f>INDEX(Empresas[],B183,6)</f>
        <v>info@estratek.ec</v>
      </c>
      <c r="M183" t="str">
        <f>+VLOOKUP(Table7[[#This Row],[Potencial de Innovación]],$S$2:$T$5,2,TRUE)</f>
        <v>Bajo</v>
      </c>
    </row>
    <row r="184" spans="1:13" x14ac:dyDescent="0.3">
      <c r="A184" s="67">
        <v>183</v>
      </c>
      <c r="B184" s="71">
        <v>297</v>
      </c>
      <c r="C184" s="65" t="str">
        <f>INDEX(Empresas[],Clasificacion!B184,2)</f>
        <v>NOUX</v>
      </c>
      <c r="D184" s="67">
        <v>-0.22501134064598899</v>
      </c>
      <c r="E184" s="67">
        <v>8.2618701338425804E-2</v>
      </c>
      <c r="F184" s="67">
        <v>-0.31251882987772017</v>
      </c>
      <c r="G184" s="67">
        <v>4.8887878933053172E-3</v>
      </c>
      <c r="H184" s="67">
        <f>+IF(Table7[[#This Row],[Potencial de Innovación]]&gt;D527,1,0)</f>
        <v>0</v>
      </c>
      <c r="I184" s="65" t="str">
        <f>INDEX(Empresas[],B184,3)</f>
        <v>Nelson Vargas</v>
      </c>
      <c r="J184" s="65" t="str">
        <f>INDEX(Empresas[],B184,4)</f>
        <v>Asesor Comercial</v>
      </c>
      <c r="K184" s="65" t="str">
        <f>INDEX(Empresas[],B184,5)</f>
        <v>022525795</v>
      </c>
      <c r="L184" s="65" t="str">
        <f>INDEX(Empresas[],B184,6)</f>
        <v>nvargas@nouxbi.com</v>
      </c>
      <c r="M184" t="str">
        <f>+VLOOKUP(Table7[[#This Row],[Potencial de Innovación]],$S$2:$T$5,2,TRUE)</f>
        <v>Bajo</v>
      </c>
    </row>
    <row r="185" spans="1:13" x14ac:dyDescent="0.3">
      <c r="A185" s="67">
        <v>184</v>
      </c>
      <c r="B185" s="71">
        <v>152</v>
      </c>
      <c r="C185" s="65" t="str">
        <f>INDEX(Empresas[],Clasificacion!B185,2)</f>
        <v>EMPRESA OPAUSTRO CIA. LTDA.</v>
      </c>
      <c r="D185" s="67">
        <v>-0.2426809685707535</v>
      </c>
      <c r="E185" s="67">
        <v>0.38010998801114532</v>
      </c>
      <c r="F185" s="67">
        <v>6.6247906294417784E-3</v>
      </c>
      <c r="G185" s="67">
        <v>-0.62941574721134053</v>
      </c>
      <c r="H185" s="67">
        <f>+IF(Table7[[#This Row],[Potencial de Innovación]]&gt;D528,1,0)</f>
        <v>0</v>
      </c>
      <c r="I185" s="65" t="str">
        <f>INDEX(Empresas[],B185,3)</f>
        <v>Fernando Campos</v>
      </c>
      <c r="J185" s="65" t="str">
        <f>INDEX(Empresas[],B185,4)</f>
        <v>Recursos Humanos</v>
      </c>
      <c r="K185" s="65" t="str">
        <f>INDEX(Empresas[],B185,5)</f>
        <v>032969203</v>
      </c>
      <c r="L185" s="65" t="str">
        <f>INDEX(Empresas[],B185,6)</f>
        <v>fernando.cantos@opaustro.com</v>
      </c>
      <c r="M185" t="str">
        <f>+VLOOKUP(Table7[[#This Row],[Potencial de Innovación]],$S$2:$T$5,2,TRUE)</f>
        <v>Bajo</v>
      </c>
    </row>
    <row r="186" spans="1:13" x14ac:dyDescent="0.3">
      <c r="A186" s="67">
        <v>185</v>
      </c>
      <c r="B186" s="71">
        <v>295</v>
      </c>
      <c r="C186" s="65" t="str">
        <f>INDEX(Empresas[],Clasificacion!B186,2)</f>
        <v>NIUBOX LEGAL | DIGITAL</v>
      </c>
      <c r="D186" s="67">
        <v>-0.2665190988187478</v>
      </c>
      <c r="E186" s="67">
        <v>-0.51527790122784523</v>
      </c>
      <c r="F186" s="67">
        <v>-0.3102395562043736</v>
      </c>
      <c r="G186" s="67">
        <v>0.55899835861347102</v>
      </c>
      <c r="H186" s="67">
        <f>+IF(Table7[[#This Row],[Potencial de Innovación]]&gt;D529,1,0)</f>
        <v>0</v>
      </c>
      <c r="I186" s="65" t="str">
        <f>INDEX(Empresas[],B186,3)</f>
        <v>Diego Alvarez</v>
      </c>
      <c r="J186" s="65" t="str">
        <f>INDEX(Empresas[],B186,4)</f>
        <v>Gerente</v>
      </c>
      <c r="K186" s="65" t="str">
        <f>INDEX(Empresas[],B186,5)</f>
        <v>0995270249</v>
      </c>
      <c r="L186" s="65" t="str">
        <f>INDEX(Empresas[],B186,6)</f>
        <v>dalvarez@NIUBOX.LEGAL</v>
      </c>
      <c r="M186" t="str">
        <f>+VLOOKUP(Table7[[#This Row],[Potencial de Innovación]],$S$2:$T$5,2,TRUE)</f>
        <v>Bajo</v>
      </c>
    </row>
    <row r="187" spans="1:13" x14ac:dyDescent="0.3">
      <c r="A187" s="67">
        <v>186</v>
      </c>
      <c r="B187" s="71">
        <v>317</v>
      </c>
      <c r="C187" s="65" t="str">
        <f>INDEX(Empresas[],Clasificacion!B187,2)</f>
        <v>DM-MEDICAL S.A.</v>
      </c>
      <c r="D187" s="67">
        <v>-0.28632835054265809</v>
      </c>
      <c r="E187" s="67">
        <v>0.12622435127126369</v>
      </c>
      <c r="F187" s="67">
        <v>-0.3102880901711102</v>
      </c>
      <c r="G187" s="67">
        <v>-0.1022646116428116</v>
      </c>
      <c r="H187" s="67">
        <f>+IF(Table7[[#This Row],[Potencial de Innovación]]&gt;D530,1,0)</f>
        <v>0</v>
      </c>
      <c r="I187" s="65" t="str">
        <f>INDEX(Empresas[],B187,3)</f>
        <v>Danny Tigua</v>
      </c>
      <c r="J187" s="65" t="str">
        <f>INDEX(Empresas[],B187,4)</f>
        <v>Gerente</v>
      </c>
      <c r="K187" s="65" t="str">
        <f>INDEX(Empresas[],B187,5)</f>
        <v>0992292899</v>
      </c>
      <c r="L187" s="65" t="str">
        <f>INDEX(Empresas[],B187,6)</f>
        <v>financiero@vitagarden.ec</v>
      </c>
      <c r="M187" t="str">
        <f>+VLOOKUP(Table7[[#This Row],[Potencial de Innovación]],$S$2:$T$5,2,TRUE)</f>
        <v>Bajo</v>
      </c>
    </row>
    <row r="188" spans="1:13" x14ac:dyDescent="0.3">
      <c r="A188" s="67">
        <v>187</v>
      </c>
      <c r="B188" s="71">
        <v>121</v>
      </c>
      <c r="C188" s="65" t="str">
        <f>INDEX(Empresas[],Clasificacion!B188,2)</f>
        <v>INDUSTRIA LATINOAMERICANA DE REPUESTOS LATINREP S.A.</v>
      </c>
      <c r="D188" s="67">
        <v>-0.28767140742812841</v>
      </c>
      <c r="E188" s="67">
        <v>-9.2920814325072751E-2</v>
      </c>
      <c r="F188" s="67">
        <v>0.1076740070567348</v>
      </c>
      <c r="G188" s="67">
        <v>-0.30242460015979039</v>
      </c>
      <c r="H188" s="67">
        <f>+IF(Table7[[#This Row],[Potencial de Innovación]]&gt;D531,1,0)</f>
        <v>0</v>
      </c>
      <c r="I188" s="65" t="str">
        <f>INDEX(Empresas[],B188,3)</f>
        <v>David Chicaiza</v>
      </c>
      <c r="J188" s="65" t="str">
        <f>INDEX(Empresas[],B188,4)</f>
        <v>Calidad</v>
      </c>
      <c r="K188" s="65" t="str">
        <f>INDEX(Empresas[],B188,5)</f>
        <v>0990369954</v>
      </c>
      <c r="L188" s="65" t="str">
        <f>INDEX(Empresas[],B188,6)</f>
        <v>uhfe@latinred.ec</v>
      </c>
      <c r="M188" t="str">
        <f>+VLOOKUP(Table7[[#This Row],[Potencial de Innovación]],$S$2:$T$5,2,TRUE)</f>
        <v>Bajo</v>
      </c>
    </row>
    <row r="189" spans="1:13" x14ac:dyDescent="0.3">
      <c r="A189" s="67">
        <v>188</v>
      </c>
      <c r="B189" s="71">
        <v>227</v>
      </c>
      <c r="C189" s="65" t="str">
        <f>INDEX(Empresas[],Clasificacion!B189,2)</f>
        <v>CARNISSERIA ALDÁZ</v>
      </c>
      <c r="D189" s="67">
        <v>-0.29045234084086352</v>
      </c>
      <c r="E189" s="67">
        <v>-8.7117834443745906E-2</v>
      </c>
      <c r="F189" s="67">
        <v>4.7175006207185427E-2</v>
      </c>
      <c r="G189" s="67">
        <v>-0.25050951260430299</v>
      </c>
      <c r="H189" s="67">
        <f>+IF(Table7[[#This Row],[Potencial de Innovación]]&gt;D532,1,0)</f>
        <v>0</v>
      </c>
      <c r="I189" s="65" t="str">
        <f>INDEX(Empresas[],B189,3)</f>
        <v>Verónica Rocío</v>
      </c>
      <c r="J189" s="65" t="str">
        <f>INDEX(Empresas[],B189,4)</f>
        <v>Administradora</v>
      </c>
      <c r="K189" s="65" t="str">
        <f>INDEX(Empresas[],B189,5)</f>
        <v>0998212203</v>
      </c>
      <c r="L189" s="65" t="str">
        <f>INDEX(Empresas[],B189,6)</f>
        <v>verodelrocioaj@gmail.com</v>
      </c>
      <c r="M189" t="str">
        <f>+VLOOKUP(Table7[[#This Row],[Potencial de Innovación]],$S$2:$T$5,2,TRUE)</f>
        <v>Bajo</v>
      </c>
    </row>
    <row r="190" spans="1:13" x14ac:dyDescent="0.3">
      <c r="A190" s="67">
        <v>189</v>
      </c>
      <c r="B190" s="71">
        <v>56</v>
      </c>
      <c r="C190" s="65" t="str">
        <f>INDEX(Empresas[],Clasificacion!B190,2)</f>
        <v>ATRILSA, ASESORIA TRIBUTARIA Y LEGAL S.A.</v>
      </c>
      <c r="D190" s="67">
        <v>-0.2962186408436131</v>
      </c>
      <c r="E190" s="67">
        <v>0.49429674896126602</v>
      </c>
      <c r="F190" s="67">
        <v>-1.597362266687091</v>
      </c>
      <c r="G190" s="67">
        <v>0.80684687688221202</v>
      </c>
      <c r="H190" s="67">
        <f>+IF(Table7[[#This Row],[Potencial de Innovación]]&gt;D533,1,0)</f>
        <v>0</v>
      </c>
      <c r="I190" s="65" t="str">
        <f>INDEX(Empresas[],B190,3)</f>
        <v>Marinana Ulloa</v>
      </c>
      <c r="J190" s="65" t="str">
        <f>INDEX(Empresas[],B190,4)</f>
        <v>Administracion</v>
      </c>
      <c r="K190" s="65" t="str">
        <f>INDEX(Empresas[],B190,5)</f>
        <v>43712860</v>
      </c>
      <c r="L190" s="65" t="str">
        <f>INDEX(Empresas[],B190,6)</f>
        <v>fjimenez@ecuadortaxcompany.com</v>
      </c>
      <c r="M190" t="str">
        <f>+VLOOKUP(Table7[[#This Row],[Potencial de Innovación]],$S$2:$T$5,2,TRUE)</f>
        <v>Bajo</v>
      </c>
    </row>
    <row r="191" spans="1:13" x14ac:dyDescent="0.3">
      <c r="A191" s="67">
        <v>190</v>
      </c>
      <c r="B191" s="71">
        <v>298</v>
      </c>
      <c r="C191" s="65" t="str">
        <f>INDEX(Empresas[],Clasificacion!B191,2)</f>
        <v>AVATIMPORTS S.A.</v>
      </c>
      <c r="D191" s="67">
        <v>-0.30419224955751473</v>
      </c>
      <c r="E191" s="67">
        <v>-0.44939337285827902</v>
      </c>
      <c r="F191" s="67">
        <v>-0.4135319074741583</v>
      </c>
      <c r="G191" s="67">
        <v>0.55873303077492253</v>
      </c>
      <c r="H191" s="67">
        <f>+IF(Table7[[#This Row],[Potencial de Innovación]]&gt;D534,1,0)</f>
        <v>0</v>
      </c>
      <c r="I191" s="65" t="str">
        <f>INDEX(Empresas[],B191,3)</f>
        <v>Alejandro Villanueva</v>
      </c>
      <c r="J191" s="65" t="str">
        <f>INDEX(Empresas[],B191,4)</f>
        <v>Gerente</v>
      </c>
      <c r="K191" s="65" t="str">
        <f>INDEX(Empresas[],B191,5)</f>
        <v>0992741971</v>
      </c>
      <c r="L191" s="65" t="str">
        <f>INDEX(Empresas[],B191,6)</f>
        <v>avillanueva@avantimports.com</v>
      </c>
      <c r="M191" t="str">
        <f>+VLOOKUP(Table7[[#This Row],[Potencial de Innovación]],$S$2:$T$5,2,TRUE)</f>
        <v>Bajo</v>
      </c>
    </row>
    <row r="192" spans="1:13" x14ac:dyDescent="0.3">
      <c r="A192" s="67">
        <v>191</v>
      </c>
      <c r="B192" s="71">
        <v>77</v>
      </c>
      <c r="C192" s="65" t="str">
        <f>INDEX(Empresas[],Clasificacion!B192,2)</f>
        <v>UNIVERSAL QUIMICA DEL ECUADOR S.A. BRAQUIM</v>
      </c>
      <c r="D192" s="67">
        <v>-0.30735731555107793</v>
      </c>
      <c r="E192" s="67">
        <v>0.1399331129297538</v>
      </c>
      <c r="F192" s="67">
        <v>-0.1980469198137986</v>
      </c>
      <c r="G192" s="67">
        <v>-0.2492435086670331</v>
      </c>
      <c r="H192" s="67">
        <f>+IF(Table7[[#This Row],[Potencial de Innovación]]&gt;D535,1,0)</f>
        <v>0</v>
      </c>
      <c r="I192" s="65" t="str">
        <f>INDEX(Empresas[],B192,3)</f>
        <v>Claudio Padilla</v>
      </c>
      <c r="J192" s="65" t="str">
        <f>INDEX(Empresas[],B192,4)</f>
        <v>Operador</v>
      </c>
      <c r="K192" s="65" t="str">
        <f>INDEX(Empresas[],B192,5)</f>
        <v>0991234282</v>
      </c>
      <c r="L192" s="65" t="str">
        <f>INDEX(Empresas[],B192,6)</f>
        <v>consulgroup.tt@hotmail.com</v>
      </c>
      <c r="M192" t="str">
        <f>+VLOOKUP(Table7[[#This Row],[Potencial de Innovación]],$S$2:$T$5,2,TRUE)</f>
        <v>Bajo</v>
      </c>
    </row>
    <row r="193" spans="1:13" x14ac:dyDescent="0.3">
      <c r="A193" s="67">
        <v>192</v>
      </c>
      <c r="B193" s="71">
        <v>269</v>
      </c>
      <c r="C193" s="65" t="str">
        <f>INDEX(Empresas[],Clasificacion!B193,2)</f>
        <v>FLOBEGROUP</v>
      </c>
      <c r="D193" s="67">
        <v>-0.30807620060859048</v>
      </c>
      <c r="E193" s="67">
        <v>-8.3762569404759568E-2</v>
      </c>
      <c r="F193" s="67">
        <v>2.5572914410553389E-2</v>
      </c>
      <c r="G193" s="67">
        <v>-0.24988654561438431</v>
      </c>
      <c r="H193" s="67">
        <f>+IF(Table7[[#This Row],[Potencial de Innovación]]&gt;D536,1,0)</f>
        <v>0</v>
      </c>
      <c r="I193" s="65" t="str">
        <f>INDEX(Empresas[],B193,3)</f>
        <v>Alexandra Quiñonez</v>
      </c>
      <c r="J193" s="65" t="str">
        <f>INDEX(Empresas[],B193,4)</f>
        <v>Empleadl</v>
      </c>
      <c r="K193" s="65" t="str">
        <f>INDEX(Empresas[],B193,5)</f>
        <v>0962320620</v>
      </c>
      <c r="L193" s="65" t="str">
        <f>INDEX(Empresas[],B193,6)</f>
        <v>Alexamicaela1@gmail.com</v>
      </c>
      <c r="M193" t="str">
        <f>+VLOOKUP(Table7[[#This Row],[Potencial de Innovación]],$S$2:$T$5,2,TRUE)</f>
        <v>Bajo</v>
      </c>
    </row>
    <row r="194" spans="1:13" x14ac:dyDescent="0.3">
      <c r="A194" s="67">
        <v>193</v>
      </c>
      <c r="B194" s="71">
        <v>214</v>
      </c>
      <c r="C194" s="65" t="str">
        <f>INDEX(Empresas[],Clasificacion!B194,2)</f>
        <v>GOLDEN MARKET CORP GMKTC S.A.S.</v>
      </c>
      <c r="D194" s="67">
        <v>-0.33032625425330148</v>
      </c>
      <c r="E194" s="67">
        <v>-0.42507226802316611</v>
      </c>
      <c r="F194" s="67">
        <v>0.69557584389158644</v>
      </c>
      <c r="G194" s="67">
        <v>-0.60082983012172186</v>
      </c>
      <c r="H194" s="67">
        <f>+IF(Table7[[#This Row],[Potencial de Innovación]]&gt;D537,1,0)</f>
        <v>0</v>
      </c>
      <c r="I194" s="65" t="str">
        <f>INDEX(Empresas[],B194,3)</f>
        <v>Carlos Ramírez</v>
      </c>
      <c r="J194" s="65" t="str">
        <f>INDEX(Empresas[],B194,4)</f>
        <v>Director</v>
      </c>
      <c r="K194" s="65" t="str">
        <f>INDEX(Empresas[],B194,5)</f>
        <v>0982465168</v>
      </c>
      <c r="L194" s="65" t="str">
        <f>INDEX(Empresas[],B194,6)</f>
        <v>usemosgoldenmarketcorp@gmail.com</v>
      </c>
      <c r="M194" t="str">
        <f>+VLOOKUP(Table7[[#This Row],[Potencial de Innovación]],$S$2:$T$5,2,TRUE)</f>
        <v>Bajo</v>
      </c>
    </row>
    <row r="195" spans="1:13" x14ac:dyDescent="0.3">
      <c r="A195" s="67">
        <v>194</v>
      </c>
      <c r="B195" s="71">
        <v>89</v>
      </c>
      <c r="C195" s="65" t="str">
        <f>INDEX(Empresas[],Clasificacion!B195,2)</f>
        <v>TECNICENTRO AUTOMOTRIZ TECNOCAR AUTOMOTRIZ-TECNOCAR S.A.</v>
      </c>
      <c r="D195" s="67">
        <v>-0.34187938938911022</v>
      </c>
      <c r="E195" s="67">
        <v>-0.1290753422262543</v>
      </c>
      <c r="F195" s="67">
        <v>-0.39229434107368583</v>
      </c>
      <c r="G195" s="67">
        <v>0.17949029391082991</v>
      </c>
      <c r="H195" s="67">
        <f>+IF(Table7[[#This Row],[Potencial de Innovación]]&gt;D538,1,0)</f>
        <v>0</v>
      </c>
      <c r="I195" s="65" t="str">
        <f>INDEX(Empresas[],B195,3)</f>
        <v>Mónica Vargas</v>
      </c>
      <c r="J195" s="65" t="str">
        <f>INDEX(Empresas[],B195,4)</f>
        <v>Gerente</v>
      </c>
      <c r="K195" s="65" t="str">
        <f>INDEX(Empresas[],B195,5)</f>
        <v>0983226604</v>
      </c>
      <c r="L195" s="65" t="str">
        <f>INDEX(Empresas[],B195,6)</f>
        <v>mv.tecnoc@hotmail.com</v>
      </c>
      <c r="M195" t="str">
        <f>+VLOOKUP(Table7[[#This Row],[Potencial de Innovación]],$S$2:$T$5,2,TRUE)</f>
        <v>Bajo</v>
      </c>
    </row>
    <row r="196" spans="1:13" x14ac:dyDescent="0.3">
      <c r="A196" s="67">
        <v>195</v>
      </c>
      <c r="B196" s="71">
        <v>143</v>
      </c>
      <c r="C196" s="65" t="str">
        <f>INDEX(Empresas[],Clasificacion!B196,2)</f>
        <v>BIOMETRIKA S.A.</v>
      </c>
      <c r="D196" s="67">
        <v>-0.34392311936357189</v>
      </c>
      <c r="E196" s="67">
        <v>-9.7186225527960635E-2</v>
      </c>
      <c r="F196" s="67">
        <v>0.162697675707449</v>
      </c>
      <c r="G196" s="67">
        <v>-0.40943456954306029</v>
      </c>
      <c r="H196" s="67">
        <f>+IF(Table7[[#This Row],[Potencial de Innovación]]&gt;D539,1,0)</f>
        <v>0</v>
      </c>
      <c r="I196" s="65" t="str">
        <f>INDEX(Empresas[],B196,3)</f>
        <v>Martha Manosalvas</v>
      </c>
      <c r="J196" s="65" t="str">
        <f>INDEX(Empresas[],B196,4)</f>
        <v>Directivo</v>
      </c>
      <c r="K196" s="65" t="str">
        <f>INDEX(Empresas[],B196,5)</f>
        <v>0992567867</v>
      </c>
      <c r="L196" s="65" t="str">
        <f>INDEX(Empresas[],B196,6)</f>
        <v>contactenos@biometrika.ec</v>
      </c>
      <c r="M196" t="str">
        <f>+VLOOKUP(Table7[[#This Row],[Potencial de Innovación]],$S$2:$T$5,2,TRUE)</f>
        <v>Bajo</v>
      </c>
    </row>
    <row r="197" spans="1:13" x14ac:dyDescent="0.3">
      <c r="A197" s="67">
        <v>196</v>
      </c>
      <c r="B197" s="71">
        <v>168</v>
      </c>
      <c r="C197" s="65" t="str">
        <f>INDEX(Empresas[],Clasificacion!B197,2)</f>
        <v>DEACHE S.A.</v>
      </c>
      <c r="D197" s="67">
        <v>-0.36148013369808363</v>
      </c>
      <c r="E197" s="67">
        <v>3.0105930421417331E-2</v>
      </c>
      <c r="F197" s="67">
        <v>-0.33216080309021673</v>
      </c>
      <c r="G197" s="67">
        <v>-5.9425261029284221E-2</v>
      </c>
      <c r="H197" s="67">
        <f>+IF(Table7[[#This Row],[Potencial de Innovación]]&gt;D540,1,0)</f>
        <v>0</v>
      </c>
      <c r="I197" s="65" t="str">
        <f>INDEX(Empresas[],B197,3)</f>
        <v>Chellma Herrera</v>
      </c>
      <c r="J197" s="65" t="str">
        <f>INDEX(Empresas[],B197,4)</f>
        <v>Gerente</v>
      </c>
      <c r="K197" s="65" t="str">
        <f>INDEX(Empresas[],B197,5)</f>
        <v>0980862786</v>
      </c>
      <c r="L197" s="65" t="str">
        <f>INDEX(Empresas[],B197,6)</f>
        <v>dita4@hotmail.com</v>
      </c>
      <c r="M197" t="str">
        <f>+VLOOKUP(Table7[[#This Row],[Potencial de Innovación]],$S$2:$T$5,2,TRUE)</f>
        <v>Bajo</v>
      </c>
    </row>
    <row r="198" spans="1:13" x14ac:dyDescent="0.3">
      <c r="A198" s="67">
        <v>197</v>
      </c>
      <c r="B198" s="71">
        <v>176</v>
      </c>
      <c r="C198" s="65" t="str">
        <f>INDEX(Empresas[],Clasificacion!B198,2)</f>
        <v>DECISIÓN C.A</v>
      </c>
      <c r="D198" s="67">
        <v>-0.36828247386640722</v>
      </c>
      <c r="E198" s="67">
        <v>0.22869649455016181</v>
      </c>
      <c r="F198" s="67">
        <v>-1.043999467527883</v>
      </c>
      <c r="G198" s="67">
        <v>0.44702049911131397</v>
      </c>
      <c r="H198" s="67">
        <f>+IF(Table7[[#This Row],[Potencial de Innovación]]&gt;D541,1,0)</f>
        <v>0</v>
      </c>
      <c r="I198" s="65" t="str">
        <f>INDEX(Empresas[],B198,3)</f>
        <v>Mary Maldonado</v>
      </c>
      <c r="J198" s="65" t="str">
        <f>INDEX(Empresas[],B198,4)</f>
        <v>Directivo</v>
      </c>
      <c r="K198" s="65" t="str">
        <f>INDEX(Empresas[],B198,5)</f>
        <v>022346880</v>
      </c>
      <c r="L198" s="65" t="str">
        <f>INDEX(Empresas[],B198,6)</f>
        <v>contactenos@decision.com.ec</v>
      </c>
      <c r="M198" t="str">
        <f>+VLOOKUP(Table7[[#This Row],[Potencial de Innovación]],$S$2:$T$5,2,TRUE)</f>
        <v>Bajo</v>
      </c>
    </row>
    <row r="199" spans="1:13" x14ac:dyDescent="0.3">
      <c r="A199" s="67">
        <v>198</v>
      </c>
      <c r="B199" s="71">
        <v>279</v>
      </c>
      <c r="C199" s="65" t="str">
        <f>INDEX(Empresas[],Clasificacion!B199,2)</f>
        <v>EMPRESAS FLAMENCO</v>
      </c>
      <c r="D199" s="67">
        <v>-0.36897083812773601</v>
      </c>
      <c r="E199" s="67">
        <v>4.5616715443156368E-2</v>
      </c>
      <c r="F199" s="67">
        <v>-0.62053551025803377</v>
      </c>
      <c r="G199" s="67">
        <v>0.20594795668714139</v>
      </c>
      <c r="H199" s="67">
        <f>+IF(Table7[[#This Row],[Potencial de Innovación]]&gt;D542,1,0)</f>
        <v>0</v>
      </c>
      <c r="I199" s="65" t="str">
        <f>INDEX(Empresas[],B199,3)</f>
        <v>Pablo Perugachi</v>
      </c>
      <c r="J199" s="65" t="str">
        <f>INDEX(Empresas[],B199,4)</f>
        <v>Jefe De Personal</v>
      </c>
      <c r="K199" s="65" t="str">
        <f>INDEX(Empresas[],B199,5)</f>
        <v>0990021746</v>
      </c>
      <c r="L199" s="65" t="str">
        <f>INDEX(Empresas[],B199,6)</f>
        <v>pabloperugachi22@gmail.com</v>
      </c>
      <c r="M199" t="str">
        <f>+VLOOKUP(Table7[[#This Row],[Potencial de Innovación]],$S$2:$T$5,2,TRUE)</f>
        <v>Bajo</v>
      </c>
    </row>
    <row r="200" spans="1:13" x14ac:dyDescent="0.3">
      <c r="A200" s="67">
        <v>199</v>
      </c>
      <c r="B200" s="71">
        <v>104</v>
      </c>
      <c r="C200" s="65" t="str">
        <f>INDEX(Empresas[],Clasificacion!B200,2)</f>
        <v>DOMINTEK S.A.</v>
      </c>
      <c r="D200" s="67">
        <v>-0.38120344537098771</v>
      </c>
      <c r="E200" s="67">
        <v>-0.18849503325770919</v>
      </c>
      <c r="F200" s="67">
        <v>0.16343563298653499</v>
      </c>
      <c r="G200" s="67">
        <v>-0.35614404509981351</v>
      </c>
      <c r="H200" s="67">
        <f>+IF(Table7[[#This Row],[Potencial de Innovación]]&gt;D543,1,0)</f>
        <v>0</v>
      </c>
      <c r="I200" s="65" t="str">
        <f>INDEX(Empresas[],B200,3)</f>
        <v>Monica Barrientos</v>
      </c>
      <c r="J200" s="65" t="str">
        <f>INDEX(Empresas[],B200,4)</f>
        <v>Gerente General</v>
      </c>
      <c r="K200" s="65" t="str">
        <f>INDEX(Empresas[],B200,5)</f>
        <v>0987329913</v>
      </c>
      <c r="L200" s="65" t="str">
        <f>INDEX(Empresas[],B200,6)</f>
        <v>gerencia@domintek.com</v>
      </c>
      <c r="M200" t="str">
        <f>+VLOOKUP(Table7[[#This Row],[Potencial de Innovación]],$S$2:$T$5,2,TRUE)</f>
        <v>Bajo</v>
      </c>
    </row>
    <row r="201" spans="1:13" x14ac:dyDescent="0.3">
      <c r="A201" s="67">
        <v>200</v>
      </c>
      <c r="B201" s="71">
        <v>246</v>
      </c>
      <c r="C201" s="65" t="str">
        <f>INDEX(Empresas[],Clasificacion!B201,2)</f>
        <v>SERVICIOS ENERGETICOS PARA LA INDUSTRIA SENERIN CIA. LTDA.</v>
      </c>
      <c r="D201" s="67">
        <v>-0.39128812290601672</v>
      </c>
      <c r="E201" s="67">
        <v>-0.16346168947317569</v>
      </c>
      <c r="F201" s="67">
        <v>-0.88304068241224221</v>
      </c>
      <c r="G201" s="67">
        <v>0.65521424897940117</v>
      </c>
      <c r="H201" s="67">
        <f>+IF(Table7[[#This Row],[Potencial de Innovación]]&gt;D544,1,0)</f>
        <v>0</v>
      </c>
      <c r="I201" s="65" t="str">
        <f>INDEX(Empresas[],B201,3)</f>
        <v>Anita Bautista</v>
      </c>
      <c r="J201" s="65" t="str">
        <f>INDEX(Empresas[],B201,4)</f>
        <v>Gerente</v>
      </c>
      <c r="K201" s="65" t="str">
        <f>INDEX(Empresas[],B201,5)</f>
        <v>0996199078</v>
      </c>
      <c r="L201" s="65" t="str">
        <f>INDEX(Empresas[],B201,6)</f>
        <v>annasenerin@hotmail.com</v>
      </c>
      <c r="M201" t="str">
        <f>+VLOOKUP(Table7[[#This Row],[Potencial de Innovación]],$S$2:$T$5,2,TRUE)</f>
        <v>Bajo</v>
      </c>
    </row>
    <row r="202" spans="1:13" x14ac:dyDescent="0.3">
      <c r="A202" s="67">
        <v>201</v>
      </c>
      <c r="B202" s="71">
        <v>248</v>
      </c>
      <c r="C202" s="65" t="str">
        <f>INDEX(Empresas[],Clasificacion!B202,2)</f>
        <v>SISTEMA RADIAL SIRA CIA LTDA</v>
      </c>
      <c r="D202" s="67">
        <v>-0.39756129224971581</v>
      </c>
      <c r="E202" s="67">
        <v>-0.15931106976504369</v>
      </c>
      <c r="F202" s="67">
        <v>-0.58190606170359027</v>
      </c>
      <c r="G202" s="67">
        <v>0.34365583921891818</v>
      </c>
      <c r="H202" s="67">
        <f>+IF(Table7[[#This Row],[Potencial de Innovación]]&gt;D545,1,0)</f>
        <v>0</v>
      </c>
      <c r="I202" s="65" t="str">
        <f>INDEX(Empresas[],B202,3)</f>
        <v>Sonia Deltina</v>
      </c>
      <c r="J202" s="65" t="str">
        <f>INDEX(Empresas[],B202,4)</f>
        <v>Gerente</v>
      </c>
      <c r="K202" s="65" t="str">
        <f>INDEX(Empresas[],B202,5)</f>
        <v>0999229179</v>
      </c>
      <c r="L202" s="65" t="str">
        <f>INDEX(Empresas[],B202,6)</f>
        <v>radiosira1710@hotmail.com</v>
      </c>
      <c r="M202" t="str">
        <f>+VLOOKUP(Table7[[#This Row],[Potencial de Innovación]],$S$2:$T$5,2,TRUE)</f>
        <v>Bajo</v>
      </c>
    </row>
    <row r="203" spans="1:13" x14ac:dyDescent="0.3">
      <c r="A203" s="67">
        <v>202</v>
      </c>
      <c r="B203" s="71">
        <v>57</v>
      </c>
      <c r="C203" s="65" t="str">
        <f>INDEX(Empresas[],Clasificacion!B203,2)</f>
        <v>EXCAVACIONESMURILLO S.A.</v>
      </c>
      <c r="D203" s="67">
        <v>-0.39946028515935361</v>
      </c>
      <c r="E203" s="67">
        <v>0.37089125904450099</v>
      </c>
      <c r="F203" s="67">
        <v>0.44266844005777828</v>
      </c>
      <c r="G203" s="67">
        <v>-1.2130199842616329</v>
      </c>
      <c r="H203" s="67">
        <f>+IF(Table7[[#This Row],[Potencial de Innovación]]&gt;D546,1,0)</f>
        <v>0</v>
      </c>
      <c r="I203" s="65" t="str">
        <f>INDEX(Empresas[],B203,3)</f>
        <v>Carla Salazar</v>
      </c>
      <c r="J203" s="65" t="str">
        <f>INDEX(Empresas[],B203,4)</f>
        <v>Contadora</v>
      </c>
      <c r="K203" s="65" t="str">
        <f>INDEX(Empresas[],B203,5)</f>
        <v>0969153413</v>
      </c>
      <c r="L203" s="65" t="str">
        <f>INDEX(Empresas[],B203,6)</f>
        <v>mireya_car09@hotmail.com</v>
      </c>
      <c r="M203" t="str">
        <f>+VLOOKUP(Table7[[#This Row],[Potencial de Innovación]],$S$2:$T$5,2,TRUE)</f>
        <v>Bajo</v>
      </c>
    </row>
    <row r="204" spans="1:13" x14ac:dyDescent="0.3">
      <c r="A204" s="67">
        <v>203</v>
      </c>
      <c r="B204" s="71">
        <v>61</v>
      </c>
      <c r="C204" s="65" t="str">
        <f>INDEX(Empresas[],Clasificacion!B204,2)</f>
        <v>ELECTRONICA Y TELECOMUNICACIONES NETWORKS EYTNETWORKS S.A.</v>
      </c>
      <c r="D204" s="67">
        <v>-0.4013259034855855</v>
      </c>
      <c r="E204" s="67">
        <v>-0.13330794071415361</v>
      </c>
      <c r="F204" s="67">
        <v>-6.0080069019207032E-2</v>
      </c>
      <c r="G204" s="67">
        <v>-0.20793789375222491</v>
      </c>
      <c r="H204" s="67">
        <f>+IF(Table7[[#This Row],[Potencial de Innovación]]&gt;D547,1,0)</f>
        <v>0</v>
      </c>
      <c r="I204" s="65" t="str">
        <f>INDEX(Empresas[],B204,3)</f>
        <v>Alicia Nuñez</v>
      </c>
      <c r="J204" s="65" t="str">
        <f>INDEX(Empresas[],B204,4)</f>
        <v>Gerente</v>
      </c>
      <c r="K204" s="65" t="str">
        <f>INDEX(Empresas[],B204,5)</f>
        <v>042750183</v>
      </c>
      <c r="L204" s="65" t="str">
        <f>INDEX(Empresas[],B204,6)</f>
        <v>alicianunez0152@gmail.com</v>
      </c>
      <c r="M204" t="str">
        <f>+VLOOKUP(Table7[[#This Row],[Potencial de Innovación]],$S$2:$T$5,2,TRUE)</f>
        <v>Bajo</v>
      </c>
    </row>
    <row r="205" spans="1:13" x14ac:dyDescent="0.3">
      <c r="A205" s="67">
        <v>204</v>
      </c>
      <c r="B205" s="71">
        <v>94</v>
      </c>
      <c r="C205" s="65" t="str">
        <f>INDEX(Empresas[],Clasificacion!B205,2)</f>
        <v>CARNEGIE RIDGE RESOURCES S.A.</v>
      </c>
      <c r="D205" s="67">
        <v>-0.42180205096146961</v>
      </c>
      <c r="E205" s="67">
        <v>-4.8690363946479617E-2</v>
      </c>
      <c r="F205" s="67">
        <v>0.36076819849160618</v>
      </c>
      <c r="G205" s="67">
        <v>-0.73387988550659611</v>
      </c>
      <c r="H205" s="67">
        <f>+IF(Table7[[#This Row],[Potencial de Innovación]]&gt;D548,1,0)</f>
        <v>0</v>
      </c>
      <c r="I205" s="65" t="str">
        <f>INDEX(Empresas[],B205,3)</f>
        <v>Jessica Cabezas</v>
      </c>
      <c r="J205" s="65" t="str">
        <f>INDEX(Empresas[],B205,4)</f>
        <v>Asistente Contable</v>
      </c>
      <c r="K205" s="65" t="str">
        <f>INDEX(Empresas[],B205,5)</f>
        <v>0992654737</v>
      </c>
      <c r="L205" s="65" t="str">
        <f>INDEX(Empresas[],B205,6)</f>
        <v>jcabezas@solgoldecuador.com</v>
      </c>
      <c r="M205" t="str">
        <f>+VLOOKUP(Table7[[#This Row],[Potencial de Innovación]],$S$2:$T$5,2,TRUE)</f>
        <v>Bajo</v>
      </c>
    </row>
    <row r="206" spans="1:13" x14ac:dyDescent="0.3">
      <c r="A206" s="67">
        <v>205</v>
      </c>
      <c r="B206" s="71">
        <v>318</v>
      </c>
      <c r="C206" s="65" t="str">
        <f>INDEX(Empresas[],Clasificacion!B206,2)</f>
        <v>COMPAÑIA DE TRANSPORTES PIMPINTSA . TRANSWKG S.A.</v>
      </c>
      <c r="D206" s="67">
        <v>-0.42296984069824461</v>
      </c>
      <c r="E206" s="67">
        <v>-0.22772684436405949</v>
      </c>
      <c r="F206" s="67">
        <v>1.1158602411065639</v>
      </c>
      <c r="G206" s="67">
        <v>-1.311103237440749</v>
      </c>
      <c r="H206" s="67">
        <f>+IF(Table7[[#This Row],[Potencial de Innovación]]&gt;D549,1,0)</f>
        <v>0</v>
      </c>
      <c r="I206" s="65" t="str">
        <f>INDEX(Empresas[],B206,3)</f>
        <v>Robin Shahuin</v>
      </c>
      <c r="J206" s="65" t="str">
        <f>INDEX(Empresas[],B206,4)</f>
        <v>Gerente</v>
      </c>
      <c r="K206" s="65" t="str">
        <f>INDEX(Empresas[],B206,5)</f>
        <v>0982290875</v>
      </c>
      <c r="L206" s="65" t="str">
        <f>INDEX(Empresas[],B206,6)</f>
        <v>robinsonjr2007@hotmail.com</v>
      </c>
      <c r="M206" t="str">
        <f>+VLOOKUP(Table7[[#This Row],[Potencial de Innovación]],$S$2:$T$5,2,TRUE)</f>
        <v>Bajo</v>
      </c>
    </row>
    <row r="207" spans="1:13" x14ac:dyDescent="0.3">
      <c r="A207" s="67">
        <v>206</v>
      </c>
      <c r="B207" s="71">
        <v>265</v>
      </c>
      <c r="C207" s="65" t="str">
        <f>INDEX(Empresas[],Clasificacion!B207,2)</f>
        <v>BLESSEN CONSULTING</v>
      </c>
      <c r="D207" s="67">
        <v>-0.44684486036436671</v>
      </c>
      <c r="E207" s="67">
        <v>-0.15717607148013249</v>
      </c>
      <c r="F207" s="67">
        <v>0.1607465234186842</v>
      </c>
      <c r="G207" s="67">
        <v>-0.45041531230291842</v>
      </c>
      <c r="H207" s="67">
        <f>+IF(Table7[[#This Row],[Potencial de Innovación]]&gt;D550,1,0)</f>
        <v>0</v>
      </c>
      <c r="I207" s="65" t="str">
        <f>INDEX(Empresas[],B207,3)</f>
        <v>Henry Padilla</v>
      </c>
      <c r="J207" s="65" t="str">
        <f>INDEX(Empresas[],B207,4)</f>
        <v>Administrador</v>
      </c>
      <c r="K207" s="65" t="str">
        <f>INDEX(Empresas[],B207,5)</f>
        <v>0992952569</v>
      </c>
      <c r="L207" s="65" t="str">
        <f>INDEX(Empresas[],B207,6)</f>
        <v>blessenconsulting@gmail.com</v>
      </c>
      <c r="M207" t="str">
        <f>+VLOOKUP(Table7[[#This Row],[Potencial de Innovación]],$S$2:$T$5,2,TRUE)</f>
        <v>Bajo</v>
      </c>
    </row>
    <row r="208" spans="1:13" x14ac:dyDescent="0.3">
      <c r="A208" s="67">
        <v>207</v>
      </c>
      <c r="B208" s="71">
        <v>137</v>
      </c>
      <c r="C208" s="65" t="str">
        <f>INDEX(Empresas[],Clasificacion!B208,2)</f>
        <v>SISTEMA DE RADIODIFUSION AMAZONICA SIDERAMA S.A.</v>
      </c>
      <c r="D208" s="67">
        <v>-0.44770362204168479</v>
      </c>
      <c r="E208" s="67">
        <v>-0.24106271985508351</v>
      </c>
      <c r="F208" s="67">
        <v>4.6210032822412261E-2</v>
      </c>
      <c r="G208" s="67">
        <v>-0.25285093500901362</v>
      </c>
      <c r="H208" s="67">
        <f>+IF(Table7[[#This Row],[Potencial de Innovación]]&gt;D551,1,0)</f>
        <v>0</v>
      </c>
      <c r="I208" s="65" t="str">
        <f>INDEX(Empresas[],B208,3)</f>
        <v>Patricio Rodrigues</v>
      </c>
      <c r="J208" s="65" t="str">
        <f>INDEX(Empresas[],B208,4)</f>
        <v>Comunicador</v>
      </c>
      <c r="K208" s="65" t="str">
        <f>INDEX(Empresas[],B208,5)</f>
        <v>32830075</v>
      </c>
      <c r="L208" s="65" t="str">
        <f>INDEX(Empresas[],B208,6)</f>
        <v>patricio_r7@yahoo.com</v>
      </c>
      <c r="M208" t="str">
        <f>+VLOOKUP(Table7[[#This Row],[Potencial de Innovación]],$S$2:$T$5,2,TRUE)</f>
        <v>Bajo</v>
      </c>
    </row>
    <row r="209" spans="1:13" x14ac:dyDescent="0.3">
      <c r="A209" s="67">
        <v>208</v>
      </c>
      <c r="B209" s="71">
        <v>175</v>
      </c>
      <c r="C209" s="65" t="str">
        <f>INDEX(Empresas[],Clasificacion!B209,2)</f>
        <v>MUNDO INDUTEXT</v>
      </c>
      <c r="D209" s="67">
        <v>-0.47021621473730751</v>
      </c>
      <c r="E209" s="67">
        <v>-0.17772357733867711</v>
      </c>
      <c r="F209" s="67">
        <v>4.608661323711228E-2</v>
      </c>
      <c r="G209" s="67">
        <v>-0.33857925063574268</v>
      </c>
      <c r="H209" s="67">
        <f>+IF(Table7[[#This Row],[Potencial de Innovación]]&gt;D552,1,0)</f>
        <v>0</v>
      </c>
      <c r="I209" s="65" t="str">
        <f>INDEX(Empresas[],B209,3)</f>
        <v>Robin Días Torres</v>
      </c>
      <c r="J209" s="65" t="str">
        <f>INDEX(Empresas[],B209,4)</f>
        <v>Administrador</v>
      </c>
      <c r="K209" s="65" t="str">
        <f>INDEX(Empresas[],B209,5)</f>
        <v>0961030935</v>
      </c>
      <c r="L209" s="65" t="str">
        <f>INDEX(Empresas[],B209,6)</f>
        <v>dorintri@hotmail.com</v>
      </c>
      <c r="M209" t="str">
        <f>+VLOOKUP(Table7[[#This Row],[Potencial de Innovación]],$S$2:$T$5,2,TRUE)</f>
        <v>Bajo</v>
      </c>
    </row>
    <row r="210" spans="1:13" x14ac:dyDescent="0.3">
      <c r="A210" s="67">
        <v>209</v>
      </c>
      <c r="B210" s="71">
        <v>259</v>
      </c>
      <c r="C210" s="65" t="str">
        <f>INDEX(Empresas[],Clasificacion!B210,2)</f>
        <v>TAXIS RODARKARCH RODARKAR CHAVEZ CIA.LTDA.</v>
      </c>
      <c r="D210" s="67">
        <v>-0.49484529186104897</v>
      </c>
      <c r="E210" s="67">
        <v>0.22314537735411691</v>
      </c>
      <c r="F210" s="67">
        <v>0.16320108602548219</v>
      </c>
      <c r="G210" s="67">
        <v>-0.88119175524064808</v>
      </c>
      <c r="H210" s="67">
        <f>+IF(Table7[[#This Row],[Potencial de Innovación]]&gt;D553,1,0)</f>
        <v>0</v>
      </c>
      <c r="I210" s="65" t="str">
        <f>INDEX(Empresas[],B210,3)</f>
        <v>Carlos Chávez</v>
      </c>
      <c r="J210" s="65" t="str">
        <f>INDEX(Empresas[],B210,4)</f>
        <v>Presidente</v>
      </c>
      <c r="K210" s="65" t="str">
        <f>INDEX(Empresas[],B210,5)</f>
        <v>0979275552</v>
      </c>
      <c r="L210" s="65" t="str">
        <f>INDEX(Empresas[],B210,6)</f>
        <v>k_chavez@hotmail.com</v>
      </c>
      <c r="M210" t="str">
        <f>+VLOOKUP(Table7[[#This Row],[Potencial de Innovación]],$S$2:$T$5,2,TRUE)</f>
        <v>Bajo</v>
      </c>
    </row>
    <row r="211" spans="1:13" x14ac:dyDescent="0.3">
      <c r="A211" s="67">
        <v>210</v>
      </c>
      <c r="B211" s="71">
        <v>284</v>
      </c>
      <c r="C211" s="65" t="str">
        <f>INDEX(Empresas[],Clasificacion!B211,2)</f>
        <v>COMPAÑIA DE TRANSPORTE LIVIANO JATAGASSA S.A.</v>
      </c>
      <c r="D211" s="67">
        <v>-0.49803880354528712</v>
      </c>
      <c r="E211" s="67">
        <v>3.3973264453200293E-2</v>
      </c>
      <c r="F211" s="67">
        <v>0.10826338224724751</v>
      </c>
      <c r="G211" s="67">
        <v>-0.64027545024573485</v>
      </c>
      <c r="H211" s="67">
        <f>+IF(Table7[[#This Row],[Potencial de Innovación]]&gt;D554,1,0)</f>
        <v>0</v>
      </c>
      <c r="I211" s="65" t="str">
        <f>INDEX(Empresas[],B211,3)</f>
        <v>Manuel Tapia</v>
      </c>
      <c r="J211" s="65" t="str">
        <f>INDEX(Empresas[],B211,4)</f>
        <v>Gerente</v>
      </c>
      <c r="K211" s="65" t="str">
        <f>INDEX(Empresas[],B211,5)</f>
        <v>0999159614</v>
      </c>
      <c r="L211" s="65" t="str">
        <f>INDEX(Empresas[],B211,6)</f>
        <v>mtapiaf8@hotmail.com</v>
      </c>
      <c r="M211" t="str">
        <f>+VLOOKUP(Table7[[#This Row],[Potencial de Innovación]],$S$2:$T$5,2,TRUE)</f>
        <v>Bajo</v>
      </c>
    </row>
    <row r="212" spans="1:13" x14ac:dyDescent="0.3">
      <c r="A212" s="67">
        <v>211</v>
      </c>
      <c r="B212" s="71">
        <v>206</v>
      </c>
      <c r="C212" s="65" t="str">
        <f>INDEX(Empresas[],Clasificacion!B212,2)</f>
        <v>DEPOSITO DE GAS DON SIXTO</v>
      </c>
      <c r="D212" s="67">
        <v>-0.4981699692328615</v>
      </c>
      <c r="E212" s="67">
        <v>-0.1855824773793272</v>
      </c>
      <c r="F212" s="67">
        <v>-6.1071875411995651E-2</v>
      </c>
      <c r="G212" s="67">
        <v>-0.25151561644153858</v>
      </c>
      <c r="H212" s="67">
        <f>+IF(Table7[[#This Row],[Potencial de Innovación]]&gt;D555,1,0)</f>
        <v>0</v>
      </c>
      <c r="I212" s="65" t="str">
        <f>INDEX(Empresas[],B212,3)</f>
        <v>Sixto Alvarado</v>
      </c>
      <c r="J212" s="65" t="str">
        <f>INDEX(Empresas[],B212,4)</f>
        <v>Gerente</v>
      </c>
      <c r="K212" s="65" t="str">
        <f>INDEX(Empresas[],B212,5)</f>
        <v>0988379285</v>
      </c>
      <c r="L212" s="65" t="str">
        <f>INDEX(Empresas[],B212,6)</f>
        <v>deposigassixto@hotmail.com</v>
      </c>
      <c r="M212" t="str">
        <f>+VLOOKUP(Table7[[#This Row],[Potencial de Innovación]],$S$2:$T$5,2,TRUE)</f>
        <v>Bajo</v>
      </c>
    </row>
    <row r="213" spans="1:13" x14ac:dyDescent="0.3">
      <c r="A213" s="67">
        <v>212</v>
      </c>
      <c r="B213" s="71">
        <v>230</v>
      </c>
      <c r="C213" s="65" t="str">
        <f>INDEX(Empresas[],Clasificacion!B213,2)</f>
        <v>COMPLEHAUS S.A.</v>
      </c>
      <c r="D213" s="67">
        <v>-0.49896310815003297</v>
      </c>
      <c r="E213" s="67">
        <v>-0.28701881657354489</v>
      </c>
      <c r="F213" s="67">
        <v>4.5126863281841872E-2</v>
      </c>
      <c r="G213" s="67">
        <v>-0.25707115485832988</v>
      </c>
      <c r="H213" s="67">
        <f>+IF(Table7[[#This Row],[Potencial de Innovación]]&gt;D556,1,0)</f>
        <v>0</v>
      </c>
      <c r="I213" s="65" t="str">
        <f>INDEX(Empresas[],B213,3)</f>
        <v>Yainier Vena</v>
      </c>
      <c r="J213" s="65" t="str">
        <f>INDEX(Empresas[],B213,4)</f>
        <v>Gerente General</v>
      </c>
      <c r="K213" s="65" t="str">
        <f>INDEX(Empresas[],B213,5)</f>
        <v>0995175768</v>
      </c>
      <c r="L213" s="65" t="str">
        <f>INDEX(Empresas[],B213,6)</f>
        <v>gerencia@haus.ec</v>
      </c>
      <c r="M213" t="str">
        <f>+VLOOKUP(Table7[[#This Row],[Potencial de Innovación]],$S$2:$T$5,2,TRUE)</f>
        <v>Bajo</v>
      </c>
    </row>
    <row r="214" spans="1:13" x14ac:dyDescent="0.3">
      <c r="A214" s="67">
        <v>213</v>
      </c>
      <c r="B214" s="71">
        <v>264</v>
      </c>
      <c r="C214" s="65" t="str">
        <f>INDEX(Empresas[],Clasificacion!B214,2)</f>
        <v>BM LAURUS</v>
      </c>
      <c r="D214" s="67">
        <v>-0.51685555773346137</v>
      </c>
      <c r="E214" s="67">
        <v>-0.23926783639945079</v>
      </c>
      <c r="F214" s="67">
        <v>0.16618169903273261</v>
      </c>
      <c r="G214" s="67">
        <v>-0.44376942036674322</v>
      </c>
      <c r="H214" s="67">
        <f>+IF(Table7[[#This Row],[Potencial de Innovación]]&gt;D557,1,0)</f>
        <v>0</v>
      </c>
      <c r="I214" s="65" t="str">
        <f>INDEX(Empresas[],B214,3)</f>
        <v>Marcelo Paredes</v>
      </c>
      <c r="J214" s="65" t="str">
        <f>INDEX(Empresas[],B214,4)</f>
        <v>Gerente</v>
      </c>
      <c r="K214" s="65" t="str">
        <f>INDEX(Empresas[],B214,5)</f>
        <v>0996007700</v>
      </c>
      <c r="L214" s="65" t="str">
        <f>INDEX(Empresas[],B214,6)</f>
        <v>mparedes@bmlaurus.com</v>
      </c>
      <c r="M214" t="str">
        <f>+VLOOKUP(Table7[[#This Row],[Potencial de Innovación]],$S$2:$T$5,2,TRUE)</f>
        <v>Bajo</v>
      </c>
    </row>
    <row r="215" spans="1:13" x14ac:dyDescent="0.3">
      <c r="A215" s="67">
        <v>214</v>
      </c>
      <c r="B215" s="71">
        <v>312</v>
      </c>
      <c r="C215" s="65" t="str">
        <f>INDEX(Empresas[],Clasificacion!B215,2)</f>
        <v>CADENA DE FARMACIAS SUIZA CADFAS S.A.</v>
      </c>
      <c r="D215" s="67">
        <v>-0.55109713532722493</v>
      </c>
      <c r="E215" s="67">
        <v>-0.47495405390715267</v>
      </c>
      <c r="F215" s="67">
        <v>-6.8014307738625879E-2</v>
      </c>
      <c r="G215" s="67">
        <v>-8.1287736814464138E-3</v>
      </c>
      <c r="H215" s="67">
        <f>+IF(Table7[[#This Row],[Potencial de Innovación]]&gt;D558,1,0)</f>
        <v>0</v>
      </c>
      <c r="I215" s="65" t="str">
        <f>INDEX(Empresas[],B215,3)</f>
        <v>Rocio Chacha</v>
      </c>
      <c r="J215" s="65" t="str">
        <f>INDEX(Empresas[],B215,4)</f>
        <v>Administrativo</v>
      </c>
      <c r="K215" s="65" t="str">
        <f>INDEX(Empresas[],B215,5)</f>
        <v>0996672832</v>
      </c>
      <c r="L215" s="65" t="str">
        <f>INDEX(Empresas[],B215,6)</f>
        <v>@cadenadefarmaciassuiza.com</v>
      </c>
      <c r="M215" t="str">
        <f>+VLOOKUP(Table7[[#This Row],[Potencial de Innovación]],$S$2:$T$5,2,TRUE)</f>
        <v>Bajo</v>
      </c>
    </row>
    <row r="216" spans="1:13" x14ac:dyDescent="0.3">
      <c r="A216" s="67">
        <v>215</v>
      </c>
      <c r="B216" s="71">
        <v>223</v>
      </c>
      <c r="C216" s="65" t="str">
        <f>INDEX(Empresas[],Clasificacion!B216,2)</f>
        <v>EMMAIPC EP</v>
      </c>
      <c r="D216" s="67">
        <v>-0.56743150762053518</v>
      </c>
      <c r="E216" s="67">
        <v>-0.10193473115458521</v>
      </c>
      <c r="F216" s="67">
        <v>-0.1070598799807726</v>
      </c>
      <c r="G216" s="67">
        <v>-0.3584368964851774</v>
      </c>
      <c r="H216" s="67">
        <f>+IF(Table7[[#This Row],[Potencial de Innovación]]&gt;D559,1,0)</f>
        <v>0</v>
      </c>
      <c r="I216" s="65" t="str">
        <f>INDEX(Empresas[],B216,3)</f>
        <v>Freddy Lema</v>
      </c>
      <c r="J216" s="65" t="str">
        <f>INDEX(Empresas[],B216,4)</f>
        <v>Comunicador Social</v>
      </c>
      <c r="K216" s="65" t="str">
        <f>INDEX(Empresas[],B216,5)</f>
        <v>0995256800</v>
      </c>
      <c r="L216" s="65" t="str">
        <f>INDEX(Empresas[],B216,6)</f>
        <v>comunicacion@emmaipc.gob.ec</v>
      </c>
      <c r="M216" t="str">
        <f>+VLOOKUP(Table7[[#This Row],[Potencial de Innovación]],$S$2:$T$5,2,TRUE)</f>
        <v>Bajo</v>
      </c>
    </row>
    <row r="217" spans="1:13" x14ac:dyDescent="0.3">
      <c r="A217" s="67">
        <v>216</v>
      </c>
      <c r="B217" s="71">
        <v>87</v>
      </c>
      <c r="C217" s="65" t="str">
        <f>INDEX(Empresas[],Clasificacion!B217,2)</f>
        <v>CASA DE HOSPEDAJE EL TORERO</v>
      </c>
      <c r="D217" s="67">
        <v>-0.58308012567994327</v>
      </c>
      <c r="E217" s="67">
        <v>-0.49394081877994173</v>
      </c>
      <c r="F217" s="67">
        <v>0.1639662989803494</v>
      </c>
      <c r="G217" s="67">
        <v>-0.25310560588035103</v>
      </c>
      <c r="H217" s="67">
        <f>+IF(Table7[[#This Row],[Potencial de Innovación]]&gt;D560,1,0)</f>
        <v>0</v>
      </c>
      <c r="I217" s="65" t="str">
        <f>INDEX(Empresas[],B217,3)</f>
        <v>Edgar Peñaherrera</v>
      </c>
      <c r="J217" s="65" t="str">
        <f>INDEX(Empresas[],B217,4)</f>
        <v>Gerente</v>
      </c>
      <c r="K217" s="65" t="str">
        <f>INDEX(Empresas[],B217,5)</f>
        <v>0995613777</v>
      </c>
      <c r="L217" s="65" t="str">
        <f>INDEX(Empresas[],B217,6)</f>
        <v>toreroec73@gmail.com</v>
      </c>
      <c r="M217" t="str">
        <f>+VLOOKUP(Table7[[#This Row],[Potencial de Innovación]],$S$2:$T$5,2,TRUE)</f>
        <v>Bajo</v>
      </c>
    </row>
    <row r="218" spans="1:13" x14ac:dyDescent="0.3">
      <c r="A218" s="67">
        <v>217</v>
      </c>
      <c r="B218" s="71">
        <v>132</v>
      </c>
      <c r="C218" s="65" t="str">
        <f>INDEX(Empresas[],Clasificacion!B218,2)</f>
        <v>'IMORME S.A.''</v>
      </c>
      <c r="D218" s="67">
        <v>-0.59295578969335305</v>
      </c>
      <c r="E218" s="67">
        <v>-0.27395526598790237</v>
      </c>
      <c r="F218" s="67">
        <v>6.5260822043988087E-2</v>
      </c>
      <c r="G218" s="67">
        <v>-0.38426134574943871</v>
      </c>
      <c r="H218" s="67">
        <f>+IF(Table7[[#This Row],[Potencial de Innovación]]&gt;D561,1,0)</f>
        <v>0</v>
      </c>
      <c r="I218" s="65" t="str">
        <f>INDEX(Empresas[],B218,3)</f>
        <v>Andres Solorzano</v>
      </c>
      <c r="J218" s="65" t="str">
        <f>INDEX(Empresas[],B218,4)</f>
        <v>Administracion</v>
      </c>
      <c r="K218" s="65" t="str">
        <f>INDEX(Empresas[],B218,5)</f>
        <v>0992948233</v>
      </c>
      <c r="L218" s="65" t="str">
        <f>INDEX(Empresas[],B218,6)</f>
        <v>andres_solorzano54@hotmail.com</v>
      </c>
      <c r="M218" t="str">
        <f>+VLOOKUP(Table7[[#This Row],[Potencial de Innovación]],$S$2:$T$5,2,TRUE)</f>
        <v>Bajo</v>
      </c>
    </row>
    <row r="219" spans="1:13" x14ac:dyDescent="0.3">
      <c r="A219" s="67">
        <v>218</v>
      </c>
      <c r="B219" s="71">
        <v>238</v>
      </c>
      <c r="C219" s="65" t="str">
        <f>INDEX(Empresas[],Clasificacion!B219,2)</f>
        <v>SECALMET SOLUCIONES ESPECIALIZADAS EN CALIDAD Y METROLOGIA CIA. LTDA.</v>
      </c>
      <c r="D219" s="67">
        <v>-0.60090729940416132</v>
      </c>
      <c r="E219" s="67">
        <v>-0.13022670936063299</v>
      </c>
      <c r="F219" s="67">
        <v>-0.45697836557474347</v>
      </c>
      <c r="G219" s="67">
        <v>-1.370222446878477E-2</v>
      </c>
      <c r="H219" s="67">
        <f>+IF(Table7[[#This Row],[Potencial de Innovación]]&gt;D562,1,0)</f>
        <v>0</v>
      </c>
      <c r="I219" s="65" t="str">
        <f>INDEX(Empresas[],B219,3)</f>
        <v>Monica Gualotuña</v>
      </c>
      <c r="J219" s="65" t="str">
        <f>INDEX(Empresas[],B219,4)</f>
        <v>Directora De Calidad</v>
      </c>
      <c r="K219" s="65" t="str">
        <f>INDEX(Empresas[],B219,5)</f>
        <v>022884126</v>
      </c>
      <c r="L219" s="65" t="str">
        <f>INDEX(Empresas[],B219,6)</f>
        <v>calidad@secalmet.com</v>
      </c>
      <c r="M219" t="str">
        <f>+VLOOKUP(Table7[[#This Row],[Potencial de Innovación]],$S$2:$T$5,2,TRUE)</f>
        <v>Bajo</v>
      </c>
    </row>
    <row r="220" spans="1:13" x14ac:dyDescent="0.3">
      <c r="A220" s="67">
        <v>219</v>
      </c>
      <c r="B220" s="71">
        <v>228</v>
      </c>
      <c r="C220" s="65" t="str">
        <f>INDEX(Empresas[],Clasificacion!B220,2)</f>
        <v>GOALSECURITY CIA.LTDA.</v>
      </c>
      <c r="D220" s="67">
        <v>-0.60620461634532885</v>
      </c>
      <c r="E220" s="67">
        <v>-0.21111914377283431</v>
      </c>
      <c r="F220" s="67">
        <v>0.16428134118434379</v>
      </c>
      <c r="G220" s="67">
        <v>-0.55936681375683839</v>
      </c>
      <c r="H220" s="67">
        <f>+IF(Table7[[#This Row],[Potencial de Innovación]]&gt;D563,1,0)</f>
        <v>0</v>
      </c>
      <c r="I220" s="65" t="str">
        <f>INDEX(Empresas[],B220,3)</f>
        <v>Jonathan Moyano</v>
      </c>
      <c r="J220" s="65" t="str">
        <f>INDEX(Empresas[],B220,4)</f>
        <v>Gerente</v>
      </c>
      <c r="K220" s="65" t="str">
        <f>INDEX(Empresas[],B220,5)</f>
        <v>0979096591</v>
      </c>
      <c r="L220" s="65" t="str">
        <f>INDEX(Empresas[],B220,6)</f>
        <v>jmoyano96@hotmail.com</v>
      </c>
      <c r="M220" t="str">
        <f>+VLOOKUP(Table7[[#This Row],[Potencial de Innovación]],$S$2:$T$5,2,TRUE)</f>
        <v>Bajo</v>
      </c>
    </row>
    <row r="221" spans="1:13" x14ac:dyDescent="0.3">
      <c r="A221" s="67">
        <v>220</v>
      </c>
      <c r="B221" s="71">
        <v>9</v>
      </c>
      <c r="C221" s="65" t="str">
        <f>INDEX(Empresas[],Clasificacion!B221,2)</f>
        <v>HOTEL INDIO INN</v>
      </c>
      <c r="D221" s="67">
        <v>-0.61921774033138965</v>
      </c>
      <c r="E221" s="67">
        <v>-0.30400767041851801</v>
      </c>
      <c r="F221" s="67">
        <v>5.3592477521278801E-3</v>
      </c>
      <c r="G221" s="67">
        <v>-0.32056931766499958</v>
      </c>
      <c r="H221" s="67">
        <f>+IF(Table7[[#This Row],[Potencial de Innovación]]&gt;D564,1,0)</f>
        <v>0</v>
      </c>
      <c r="I221" s="65" t="str">
        <f>INDEX(Empresas[],B221,3)</f>
        <v>Héctor Santillán</v>
      </c>
      <c r="J221" s="65" t="str">
        <f>INDEX(Empresas[],B221,4)</f>
        <v>Administrador</v>
      </c>
      <c r="K221" s="65" t="str">
        <f>INDEX(Empresas[],B221,5)</f>
        <v>0993199407</v>
      </c>
      <c r="L221" s="65" t="str">
        <f>INDEX(Empresas[],B221,6)</f>
        <v>hotelindioinn@gmail.com</v>
      </c>
      <c r="M221" t="str">
        <f>+VLOOKUP(Table7[[#This Row],[Potencial de Innovación]],$S$2:$T$5,2,TRUE)</f>
        <v>Bajo</v>
      </c>
    </row>
    <row r="222" spans="1:13" x14ac:dyDescent="0.3">
      <c r="A222" s="67">
        <v>221</v>
      </c>
      <c r="B222" s="71">
        <v>180</v>
      </c>
      <c r="C222" s="65" t="str">
        <f>INDEX(Empresas[],Clasificacion!B222,2)</f>
        <v>MEKINNOVA</v>
      </c>
      <c r="D222" s="67">
        <v>-0.65864979972411886</v>
      </c>
      <c r="E222" s="67">
        <v>-0.17838031492949921</v>
      </c>
      <c r="F222" s="67">
        <v>-7.267999815810211E-2</v>
      </c>
      <c r="G222" s="67">
        <v>-0.40758948663651751</v>
      </c>
      <c r="H222" s="67">
        <f>+IF(Table7[[#This Row],[Potencial de Innovación]]&gt;D565,1,0)</f>
        <v>0</v>
      </c>
      <c r="I222" s="65" t="str">
        <f>INDEX(Empresas[],B222,3)</f>
        <v>Daniel Narvaez</v>
      </c>
      <c r="J222" s="65" t="str">
        <f>INDEX(Empresas[],B222,4)</f>
        <v>Gerente</v>
      </c>
      <c r="K222" s="65" t="str">
        <f>INDEX(Empresas[],B222,5)</f>
        <v>0999037412</v>
      </c>
      <c r="L222" s="65" t="str">
        <f>INDEX(Empresas[],B222,6)</f>
        <v>daniel.narvaez@mekinnova.com</v>
      </c>
      <c r="M222" t="str">
        <f>+VLOOKUP(Table7[[#This Row],[Potencial de Innovación]],$S$2:$T$5,2,TRUE)</f>
        <v>Bajo</v>
      </c>
    </row>
    <row r="223" spans="1:13" x14ac:dyDescent="0.3">
      <c r="A223" s="67">
        <v>222</v>
      </c>
      <c r="B223" s="71">
        <v>48</v>
      </c>
      <c r="C223" s="65" t="str">
        <f>INDEX(Empresas[],Clasificacion!B223,2)</f>
        <v>GPG SERVICES S.A.</v>
      </c>
      <c r="D223" s="67">
        <v>-0.66544059439248349</v>
      </c>
      <c r="E223" s="67">
        <v>0.28595221333734949</v>
      </c>
      <c r="F223" s="67">
        <v>-1.609955281002412</v>
      </c>
      <c r="G223" s="67">
        <v>0.658562473272579</v>
      </c>
      <c r="H223" s="67">
        <f>+IF(Table7[[#This Row],[Potencial de Innovación]]&gt;D566,1,0)</f>
        <v>0</v>
      </c>
      <c r="I223" s="65" t="str">
        <f>INDEX(Empresas[],B223,3)</f>
        <v>Allly Palencia</v>
      </c>
      <c r="J223" s="65" t="str">
        <f>INDEX(Empresas[],B223,4)</f>
        <v>Gerente</v>
      </c>
      <c r="K223" s="65" t="str">
        <f>INDEX(Empresas[],B223,5)</f>
        <v>0999954690</v>
      </c>
      <c r="L223" s="65" t="str">
        <f>INDEX(Empresas[],B223,6)</f>
        <v>alllypalencia@gpgservicesec.com</v>
      </c>
      <c r="M223" t="str">
        <f>+VLOOKUP(Table7[[#This Row],[Potencial de Innovación]],$S$2:$T$5,2,TRUE)</f>
        <v>Bajo</v>
      </c>
    </row>
    <row r="224" spans="1:13" x14ac:dyDescent="0.3">
      <c r="A224" s="67">
        <v>223</v>
      </c>
      <c r="B224" s="71">
        <v>182</v>
      </c>
      <c r="C224" s="65" t="str">
        <f>INDEX(Empresas[],Clasificacion!B224,2)</f>
        <v>DEKOR ACEROS</v>
      </c>
      <c r="D224" s="67">
        <v>-0.69780713304281106</v>
      </c>
      <c r="E224" s="67">
        <v>-0.41483270465485472</v>
      </c>
      <c r="F224" s="67">
        <v>0.16501734229806261</v>
      </c>
      <c r="G224" s="67">
        <v>-0.44799177068601898</v>
      </c>
      <c r="H224" s="67">
        <f>+IF(Table7[[#This Row],[Potencial de Innovación]]&gt;D567,1,0)</f>
        <v>0</v>
      </c>
      <c r="I224" s="65" t="str">
        <f>INDEX(Empresas[],B224,3)</f>
        <v>Janina Armijos</v>
      </c>
      <c r="J224" s="65" t="str">
        <f>INDEX(Empresas[],B224,4)</f>
        <v>Administradora</v>
      </c>
      <c r="K224" s="65" t="str">
        <f>INDEX(Empresas[],B224,5)</f>
        <v>0993888256</v>
      </c>
      <c r="L224" s="65" t="str">
        <f>INDEX(Empresas[],B224,6)</f>
        <v>janinaarmijos@gmail.com</v>
      </c>
      <c r="M224" t="str">
        <f>+VLOOKUP(Table7[[#This Row],[Potencial de Innovación]],$S$2:$T$5,2,TRUE)</f>
        <v>Bajo</v>
      </c>
    </row>
    <row r="225" spans="1:13" x14ac:dyDescent="0.3">
      <c r="A225" s="67">
        <v>224</v>
      </c>
      <c r="B225" s="71">
        <v>45</v>
      </c>
      <c r="C225" s="65" t="str">
        <f>INDEX(Empresas[],Clasificacion!B225,2)</f>
        <v>VASQUEZ GROUP</v>
      </c>
      <c r="D225" s="67">
        <v>-0.69949391318664444</v>
      </c>
      <c r="E225" s="67">
        <v>-0.29598975994668281</v>
      </c>
      <c r="F225" s="67">
        <v>4.4413779548878568E-2</v>
      </c>
      <c r="G225" s="67">
        <v>-0.44791793278884029</v>
      </c>
      <c r="H225" s="67">
        <f>+IF(Table7[[#This Row],[Potencial de Innovación]]&gt;D568,1,0)</f>
        <v>0</v>
      </c>
      <c r="I225" s="65" t="str">
        <f>INDEX(Empresas[],B225,3)</f>
        <v>Wilson Vásquez</v>
      </c>
      <c r="J225" s="65" t="str">
        <f>INDEX(Empresas[],B225,4)</f>
        <v>Gerente</v>
      </c>
      <c r="K225" s="65" t="str">
        <f>INDEX(Empresas[],B225,5)</f>
        <v>0990864550</v>
      </c>
      <c r="L225" s="65" t="str">
        <f>INDEX(Empresas[],B225,6)</f>
        <v>whvasquezx@gmail.om</v>
      </c>
      <c r="M225" t="str">
        <f>+VLOOKUP(Table7[[#This Row],[Potencial de Innovación]],$S$2:$T$5,2,TRUE)</f>
        <v>Bajo</v>
      </c>
    </row>
    <row r="226" spans="1:13" x14ac:dyDescent="0.3">
      <c r="A226" s="67">
        <v>225</v>
      </c>
      <c r="B226" s="71">
        <v>13</v>
      </c>
      <c r="C226" s="65" t="str">
        <f>INDEX(Empresas[],Clasificacion!B226,2)</f>
        <v>PRIZMA CONSULTORA DE NEGOCIOS</v>
      </c>
      <c r="D226" s="67">
        <v>-0.70068847448555882</v>
      </c>
      <c r="E226" s="67">
        <v>-0.25652098376832227</v>
      </c>
      <c r="F226" s="67">
        <v>6.8897557781481142E-2</v>
      </c>
      <c r="G226" s="67">
        <v>-0.5130650484987177</v>
      </c>
      <c r="H226" s="67">
        <f>+IF(Table7[[#This Row],[Potencial de Innovación]]&gt;D569,1,0)</f>
        <v>0</v>
      </c>
      <c r="I226" s="65" t="str">
        <f>INDEX(Empresas[],B226,3)</f>
        <v>Alexandra Toapanta</v>
      </c>
      <c r="J226" s="65" t="str">
        <f>INDEX(Empresas[],B226,4)</f>
        <v>Directora Financiera</v>
      </c>
      <c r="K226" s="65" t="str">
        <f>INDEX(Empresas[],B226,5)</f>
        <v>0991228041</v>
      </c>
      <c r="L226" s="65" t="str">
        <f>INDEX(Empresas[],B226,6)</f>
        <v>prizmaconsultoradenegocios@gmail.com</v>
      </c>
      <c r="M226" t="str">
        <f>+VLOOKUP(Table7[[#This Row],[Potencial de Innovación]],$S$2:$T$5,2,TRUE)</f>
        <v>Bajo</v>
      </c>
    </row>
    <row r="227" spans="1:13" x14ac:dyDescent="0.3">
      <c r="A227" s="67">
        <v>226</v>
      </c>
      <c r="B227" s="71">
        <v>267</v>
      </c>
      <c r="C227" s="65" t="str">
        <f>INDEX(Empresas[],Clasificacion!B227,2)</f>
        <v>IMPORTADORA GAVA</v>
      </c>
      <c r="D227" s="67">
        <v>-0.70118515532448189</v>
      </c>
      <c r="E227" s="67">
        <v>-0.40616800479760079</v>
      </c>
      <c r="F227" s="67">
        <v>-9.8247913478327273E-2</v>
      </c>
      <c r="G227" s="67">
        <v>-0.1967692370485537</v>
      </c>
      <c r="H227" s="67">
        <f>+IF(Table7[[#This Row],[Potencial de Innovación]]&gt;D570,1,0)</f>
        <v>0</v>
      </c>
      <c r="I227" s="65" t="str">
        <f>INDEX(Empresas[],B227,3)</f>
        <v>Freddy Galarza</v>
      </c>
      <c r="J227" s="65" t="str">
        <f>INDEX(Empresas[],B227,4)</f>
        <v>Gerente</v>
      </c>
      <c r="K227" s="65" t="str">
        <f>INDEX(Empresas[],B227,5)</f>
        <v>0987664337</v>
      </c>
      <c r="L227" s="65" t="str">
        <f>INDEX(Empresas[],B227,6)</f>
        <v>fredyrgalarzaceo@hotmail.com</v>
      </c>
      <c r="M227" t="str">
        <f>+VLOOKUP(Table7[[#This Row],[Potencial de Innovación]],$S$2:$T$5,2,TRUE)</f>
        <v>Bajo</v>
      </c>
    </row>
    <row r="228" spans="1:13" x14ac:dyDescent="0.3">
      <c r="A228" s="67">
        <v>227</v>
      </c>
      <c r="B228" s="71">
        <v>31</v>
      </c>
      <c r="C228" s="65" t="str">
        <f>INDEX(Empresas[],Clasificacion!B228,2)</f>
        <v>FUMIGACIONES URBANAS DEL GUAYAS S.A.</v>
      </c>
      <c r="D228" s="67">
        <v>-0.70389770918734795</v>
      </c>
      <c r="E228" s="67">
        <v>-0.38895809960128169</v>
      </c>
      <c r="F228" s="67">
        <v>2.6938416643693071E-2</v>
      </c>
      <c r="G228" s="67">
        <v>-0.34187802622975932</v>
      </c>
      <c r="H228" s="67">
        <f>+IF(Table7[[#This Row],[Potencial de Innovación]]&gt;D571,1,0)</f>
        <v>0</v>
      </c>
      <c r="I228" s="65" t="str">
        <f>INDEX(Empresas[],B228,3)</f>
        <v>Angélica Freire</v>
      </c>
      <c r="J228" s="65" t="str">
        <f>INDEX(Empresas[],B228,4)</f>
        <v>Gerente Administrativo</v>
      </c>
      <c r="K228" s="65" t="str">
        <f>INDEX(Empresas[],B228,5)</f>
        <v>0992215013</v>
      </c>
      <c r="L228" s="65" t="str">
        <f>INDEX(Empresas[],B228,6)</f>
        <v>fumigsa.controlplagas@hotmail.com</v>
      </c>
      <c r="M228" t="str">
        <f>+VLOOKUP(Table7[[#This Row],[Potencial de Innovación]],$S$2:$T$5,2,TRUE)</f>
        <v>Bajo</v>
      </c>
    </row>
    <row r="229" spans="1:13" x14ac:dyDescent="0.3">
      <c r="A229" s="67">
        <v>228</v>
      </c>
      <c r="B229" s="71">
        <v>239</v>
      </c>
      <c r="C229" s="65" t="str">
        <f>INDEX(Empresas[],Clasificacion!B229,2)</f>
        <v>DISTRILIFE CIA.LTDA</v>
      </c>
      <c r="D229" s="67">
        <v>-0.70657109728044776</v>
      </c>
      <c r="E229" s="67">
        <v>-0.39436007259448402</v>
      </c>
      <c r="F229" s="67">
        <v>-0.15518770428511819</v>
      </c>
      <c r="G229" s="67">
        <v>-0.15702332040084549</v>
      </c>
      <c r="H229" s="67">
        <f>+IF(Table7[[#This Row],[Potencial de Innovación]]&gt;D572,1,0)</f>
        <v>0</v>
      </c>
      <c r="I229" s="65" t="str">
        <f>INDEX(Empresas[],B229,3)</f>
        <v>Carlos Ruiz</v>
      </c>
      <c r="J229" s="65" t="str">
        <f>INDEX(Empresas[],B229,4)</f>
        <v>Gerente</v>
      </c>
      <c r="K229" s="65" t="str">
        <f>INDEX(Empresas[],B229,5)</f>
        <v>0996999219</v>
      </c>
      <c r="L229" s="65" t="str">
        <f>INDEX(Empresas[],B229,6)</f>
        <v>ruisborja6@gmail.com</v>
      </c>
      <c r="M229" t="str">
        <f>+VLOOKUP(Table7[[#This Row],[Potencial de Innovación]],$S$2:$T$5,2,TRUE)</f>
        <v>Bajo</v>
      </c>
    </row>
    <row r="230" spans="1:13" x14ac:dyDescent="0.3">
      <c r="A230" s="67">
        <v>229</v>
      </c>
      <c r="B230" s="71">
        <v>33</v>
      </c>
      <c r="C230" s="65" t="str">
        <f>INDEX(Empresas[],Clasificacion!B230,2)</f>
        <v>AGENCIA DE VIAJES TRAVEL EXPERIENCE VIAJECON S.A.</v>
      </c>
      <c r="D230" s="67">
        <v>-0.72712870753027037</v>
      </c>
      <c r="E230" s="67">
        <v>0.32499776592008739</v>
      </c>
      <c r="F230" s="67">
        <v>-0.28654793980249738</v>
      </c>
      <c r="G230" s="67">
        <v>-0.76557853364786033</v>
      </c>
      <c r="H230" s="67">
        <f>+IF(Table7[[#This Row],[Potencial de Innovación]]&gt;D573,1,0)</f>
        <v>0</v>
      </c>
      <c r="I230" s="65" t="str">
        <f>INDEX(Empresas[],B230,3)</f>
        <v>José Rodríguez</v>
      </c>
      <c r="J230" s="65" t="str">
        <f>INDEX(Empresas[],B230,4)</f>
        <v>Gerente</v>
      </c>
      <c r="K230" s="65" t="str">
        <f>INDEX(Empresas[],B230,5)</f>
        <v>0980180920</v>
      </c>
      <c r="L230" s="65" t="str">
        <f>INDEX(Empresas[],B230,6)</f>
        <v>travelexperiencejlr@gmail.com</v>
      </c>
      <c r="M230" t="str">
        <f>+VLOOKUP(Table7[[#This Row],[Potencial de Innovación]],$S$2:$T$5,2,TRUE)</f>
        <v>Bajo</v>
      </c>
    </row>
    <row r="231" spans="1:13" x14ac:dyDescent="0.3">
      <c r="A231" s="67">
        <v>230</v>
      </c>
      <c r="B231" s="71">
        <v>250</v>
      </c>
      <c r="C231" s="65" t="str">
        <f>INDEX(Empresas[],Clasificacion!B231,2)</f>
        <v>TECNOWEB S.A.</v>
      </c>
      <c r="D231" s="67">
        <v>-0.74285331030160018</v>
      </c>
      <c r="E231" s="67">
        <v>-0.48593439976730779</v>
      </c>
      <c r="F231" s="67">
        <v>-1.0750631652474769</v>
      </c>
      <c r="G231" s="67">
        <v>0.81814425471318453</v>
      </c>
      <c r="H231" s="67">
        <f>+IF(Table7[[#This Row],[Potencial de Innovación]]&gt;D574,1,0)</f>
        <v>0</v>
      </c>
      <c r="I231" s="65" t="str">
        <f>INDEX(Empresas[],B231,3)</f>
        <v>Karina Gomez</v>
      </c>
      <c r="J231" s="65" t="str">
        <f>INDEX(Empresas[],B231,4)</f>
        <v>Gerente</v>
      </c>
      <c r="K231" s="65" t="str">
        <f>INDEX(Empresas[],B231,5)</f>
        <v>0995071149</v>
      </c>
      <c r="L231" s="65" t="str">
        <f>INDEX(Empresas[],B231,6)</f>
        <v>karymc@gmail.com</v>
      </c>
      <c r="M231" t="str">
        <f>+VLOOKUP(Table7[[#This Row],[Potencial de Innovación]],$S$2:$T$5,2,TRUE)</f>
        <v>Bajo</v>
      </c>
    </row>
    <row r="232" spans="1:13" x14ac:dyDescent="0.3">
      <c r="A232" s="67">
        <v>231</v>
      </c>
      <c r="B232" s="71">
        <v>208</v>
      </c>
      <c r="C232" s="65" t="str">
        <f>INDEX(Empresas[],Clasificacion!B232,2)</f>
        <v>SERVICIOS DE COMUNICACIONES AUMALA FERNANDEZ S.A.</v>
      </c>
      <c r="D232" s="67">
        <v>-0.75355068629052058</v>
      </c>
      <c r="E232" s="67">
        <v>-0.19278167275736191</v>
      </c>
      <c r="F232" s="67">
        <v>6.877431089277615E-2</v>
      </c>
      <c r="G232" s="67">
        <v>-0.62954332442593486</v>
      </c>
      <c r="H232" s="67">
        <f>+IF(Table7[[#This Row],[Potencial de Innovación]]&gt;D575,1,0)</f>
        <v>0</v>
      </c>
      <c r="I232" s="65" t="str">
        <f>INDEX(Empresas[],B232,3)</f>
        <v>Carlos Casalombo</v>
      </c>
      <c r="J232" s="65" t="str">
        <f>INDEX(Empresas[],B232,4)</f>
        <v>Director Productor</v>
      </c>
      <c r="K232" s="65" t="str">
        <f>INDEX(Empresas[],B232,5)</f>
        <v>032970685</v>
      </c>
      <c r="L232" s="65" t="str">
        <f>INDEX(Empresas[],B232,6)</f>
        <v>RADIOSOBERANA98_7FMSTEREO@YAHOO.ES.</v>
      </c>
      <c r="M232" t="str">
        <f>+VLOOKUP(Table7[[#This Row],[Potencial de Innovación]],$S$2:$T$5,2,TRUE)</f>
        <v>Bajo</v>
      </c>
    </row>
    <row r="233" spans="1:13" x14ac:dyDescent="0.3">
      <c r="A233" s="67">
        <v>232</v>
      </c>
      <c r="B233" s="71">
        <v>103</v>
      </c>
      <c r="C233" s="65" t="str">
        <f>INDEX(Empresas[],Clasificacion!B233,2)</f>
        <v>PAPELERIA DISPAL</v>
      </c>
      <c r="D233" s="67">
        <v>-0.78015030782581263</v>
      </c>
      <c r="E233" s="67">
        <v>-0.39224047927555877</v>
      </c>
      <c r="F233" s="67">
        <v>7.0407877733376423E-2</v>
      </c>
      <c r="G233" s="67">
        <v>-0.45831770628363022</v>
      </c>
      <c r="H233" s="67">
        <f>+IF(Table7[[#This Row],[Potencial de Innovación]]&gt;D576,1,0)</f>
        <v>0</v>
      </c>
      <c r="I233" s="65" t="str">
        <f>INDEX(Empresas[],B233,3)</f>
        <v>Segundo Paltán</v>
      </c>
      <c r="J233" s="65" t="str">
        <f>INDEX(Empresas[],B233,4)</f>
        <v>Gerente</v>
      </c>
      <c r="K233" s="65" t="str">
        <f>INDEX(Empresas[],B233,5)</f>
        <v>0989891084</v>
      </c>
      <c r="L233" s="65" t="str">
        <f>INDEX(Empresas[],B233,6)</f>
        <v>bypdispal@gmail.com</v>
      </c>
      <c r="M233" t="str">
        <f>+VLOOKUP(Table7[[#This Row],[Potencial de Innovación]],$S$2:$T$5,2,TRUE)</f>
        <v>Bajo</v>
      </c>
    </row>
    <row r="234" spans="1:13" x14ac:dyDescent="0.3">
      <c r="A234" s="67">
        <v>233</v>
      </c>
      <c r="B234" s="71">
        <v>296</v>
      </c>
      <c r="C234" s="65" t="str">
        <f>INDEX(Empresas[],Clasificacion!B234,2)</f>
        <v>OPINNO ECUADOR</v>
      </c>
      <c r="D234" s="67">
        <v>-0.78729559124121495</v>
      </c>
      <c r="E234" s="67">
        <v>-0.25461326250267091</v>
      </c>
      <c r="F234" s="67">
        <v>-0.35132276568595711</v>
      </c>
      <c r="G234" s="67">
        <v>-0.18135956305258699</v>
      </c>
      <c r="H234" s="67">
        <f>+IF(Table7[[#This Row],[Potencial de Innovación]]&gt;D577,1,0)</f>
        <v>0</v>
      </c>
      <c r="I234" s="65" t="str">
        <f>INDEX(Empresas[],B234,3)</f>
        <v>Santiago Villacres</v>
      </c>
      <c r="J234" s="65" t="str">
        <f>INDEX(Empresas[],B234,4)</f>
        <v>Director Comercial</v>
      </c>
      <c r="K234" s="65" t="str">
        <f>INDEX(Empresas[],B234,5)</f>
        <v>0999730846</v>
      </c>
      <c r="L234" s="65" t="str">
        <f>INDEX(Empresas[],B234,6)</f>
        <v>santiago.villacres@opinno.com</v>
      </c>
      <c r="M234" t="str">
        <f>+VLOOKUP(Table7[[#This Row],[Potencial de Innovación]],$S$2:$T$5,2,TRUE)</f>
        <v>Bajo</v>
      </c>
    </row>
    <row r="235" spans="1:13" x14ac:dyDescent="0.3">
      <c r="A235" s="67">
        <v>234</v>
      </c>
      <c r="B235" s="71">
        <v>164</v>
      </c>
      <c r="C235" s="65" t="str">
        <f>INDEX(Empresas[],Clasificacion!B235,2)</f>
        <v>GREEN PLACE GPLACE S.A.</v>
      </c>
      <c r="D235" s="67">
        <v>-0.79172252302551538</v>
      </c>
      <c r="E235" s="67">
        <v>-0.38457809497494561</v>
      </c>
      <c r="F235" s="67">
        <v>-1.5994978957259389</v>
      </c>
      <c r="G235" s="67">
        <v>1.1923534676753691</v>
      </c>
      <c r="H235" s="67">
        <f>+IF(Table7[[#This Row],[Potencial de Innovación]]&gt;D578,1,0)</f>
        <v>0</v>
      </c>
      <c r="I235" s="65" t="str">
        <f>INDEX(Empresas[],B235,3)</f>
        <v>Alejandro Delgado</v>
      </c>
      <c r="J235" s="65" t="str">
        <f>INDEX(Empresas[],B235,4)</f>
        <v>Gerente General</v>
      </c>
      <c r="K235" s="65" t="str">
        <f>INDEX(Empresas[],B235,5)</f>
        <v>0993254841</v>
      </c>
      <c r="L235" s="65" t="str">
        <f>INDEX(Empresas[],B235,6)</f>
        <v>adelgadogiler@gmail.com</v>
      </c>
      <c r="M235" t="str">
        <f>+VLOOKUP(Table7[[#This Row],[Potencial de Innovación]],$S$2:$T$5,2,TRUE)</f>
        <v>Bajo</v>
      </c>
    </row>
    <row r="236" spans="1:13" x14ac:dyDescent="0.3">
      <c r="A236" s="67">
        <v>235</v>
      </c>
      <c r="B236" s="71">
        <v>41</v>
      </c>
      <c r="C236" s="65" t="str">
        <f>INDEX(Empresas[],Clasificacion!B236,2)</f>
        <v>TECMEIN CIA.LTDA.</v>
      </c>
      <c r="D236" s="67">
        <v>-0.79631722894306367</v>
      </c>
      <c r="E236" s="67">
        <v>5.2402673310038242E-2</v>
      </c>
      <c r="F236" s="67">
        <v>-0.7136253899786188</v>
      </c>
      <c r="G236" s="67">
        <v>-0.1350945122744831</v>
      </c>
      <c r="H236" s="67">
        <f>+IF(Table7[[#This Row],[Potencial de Innovación]]&gt;D579,1,0)</f>
        <v>0</v>
      </c>
      <c r="I236" s="65" t="str">
        <f>INDEX(Empresas[],B236,3)</f>
        <v>Jeanina Martínez</v>
      </c>
      <c r="J236" s="65" t="str">
        <f>INDEX(Empresas[],B236,4)</f>
        <v>Gerente</v>
      </c>
      <c r="K236" s="65" t="str">
        <f>INDEX(Empresas[],B236,5)</f>
        <v>0984257680</v>
      </c>
      <c r="L236" s="65" t="str">
        <f>INDEX(Empresas[],B236,6)</f>
        <v>jm1712martinez@gmail.com</v>
      </c>
      <c r="M236" t="str">
        <f>+VLOOKUP(Table7[[#This Row],[Potencial de Innovación]],$S$2:$T$5,2,TRUE)</f>
        <v>Bajo</v>
      </c>
    </row>
    <row r="237" spans="1:13" x14ac:dyDescent="0.3">
      <c r="A237" s="67">
        <v>236</v>
      </c>
      <c r="B237" s="71">
        <v>130</v>
      </c>
      <c r="C237" s="65" t="str">
        <f>INDEX(Empresas[],Clasificacion!B237,2)</f>
        <v>SERVICIOS DE COMUNICACION RADPRINT S.A.</v>
      </c>
      <c r="D237" s="67">
        <v>-0.79894160140142867</v>
      </c>
      <c r="E237" s="67">
        <v>-0.36660845067853282</v>
      </c>
      <c r="F237" s="67">
        <v>-7.4605808951483235E-2</v>
      </c>
      <c r="G237" s="67">
        <v>-0.35772734177141269</v>
      </c>
      <c r="H237" s="67">
        <f>+IF(Table7[[#This Row],[Potencial de Innovación]]&gt;D580,1,0)</f>
        <v>0</v>
      </c>
      <c r="I237" s="65" t="str">
        <f>INDEX(Empresas[],B237,3)</f>
        <v>German Jaramillo</v>
      </c>
      <c r="J237" s="65" t="str">
        <f>INDEX(Empresas[],B237,4)</f>
        <v>Gerente</v>
      </c>
      <c r="K237" s="65" t="str">
        <f>INDEX(Empresas[],B237,5)</f>
        <v>0999430315</v>
      </c>
      <c r="L237" s="65" t="str">
        <f>INDEX(Empresas[],B237,6)</f>
        <v>germanjara@hotmail.com</v>
      </c>
      <c r="M237" t="str">
        <f>+VLOOKUP(Table7[[#This Row],[Potencial de Innovación]],$S$2:$T$5,2,TRUE)</f>
        <v>Bajo</v>
      </c>
    </row>
    <row r="238" spans="1:13" x14ac:dyDescent="0.3">
      <c r="A238" s="67">
        <v>237</v>
      </c>
      <c r="B238" s="71">
        <v>302</v>
      </c>
      <c r="C238" s="65" t="str">
        <f>INDEX(Empresas[],Clasificacion!B238,2)</f>
        <v>COSTARADIO COSRADI CIA.LTDA.</v>
      </c>
      <c r="D238" s="67">
        <v>-0.81752195929165816</v>
      </c>
      <c r="E238" s="67">
        <v>-0.2731860281524906</v>
      </c>
      <c r="F238" s="67">
        <v>-0.54252254827612867</v>
      </c>
      <c r="G238" s="67">
        <v>-1.8133828630388889E-3</v>
      </c>
      <c r="H238" s="67">
        <f>+IF(Table7[[#This Row],[Potencial de Innovación]]&gt;D581,1,0)</f>
        <v>0</v>
      </c>
      <c r="I238" s="65" t="str">
        <f>INDEX(Empresas[],B238,3)</f>
        <v>Xavier Panchana</v>
      </c>
      <c r="J238" s="65" t="str">
        <f>INDEX(Empresas[],B238,4)</f>
        <v>Analista De Contabilidad</v>
      </c>
      <c r="K238" s="65" t="str">
        <f>INDEX(Empresas[],B238,5)</f>
        <v>982110757</v>
      </c>
      <c r="L238" s="65" t="str">
        <f>INDEX(Empresas[],B238,6)</f>
        <v>xavier_328@hotmail.com</v>
      </c>
      <c r="M238" t="str">
        <f>+VLOOKUP(Table7[[#This Row],[Potencial de Innovación]],$S$2:$T$5,2,TRUE)</f>
        <v>Bajo</v>
      </c>
    </row>
    <row r="239" spans="1:13" x14ac:dyDescent="0.3">
      <c r="A239" s="67">
        <v>238</v>
      </c>
      <c r="B239" s="71">
        <v>184</v>
      </c>
      <c r="C239" s="65" t="str">
        <f>INDEX(Empresas[],Clasificacion!B239,2)</f>
        <v>FUNDICIONES JCR</v>
      </c>
      <c r="D239" s="67">
        <v>-0.82677741042394493</v>
      </c>
      <c r="E239" s="67">
        <v>-0.34517012342411829</v>
      </c>
      <c r="F239" s="67">
        <v>6.6320056385156909E-2</v>
      </c>
      <c r="G239" s="67">
        <v>-0.54792734338498361</v>
      </c>
      <c r="H239" s="67">
        <f>+IF(Table7[[#This Row],[Potencial de Innovación]]&gt;D582,1,0)</f>
        <v>0</v>
      </c>
      <c r="I239" s="65" t="str">
        <f>INDEX(Empresas[],B239,3)</f>
        <v>María José Recalde</v>
      </c>
      <c r="J239" s="65" t="str">
        <f>INDEX(Empresas[],B239,4)</f>
        <v>Jefa De Producción</v>
      </c>
      <c r="K239" s="65" t="str">
        <f>INDEX(Empresas[],B239,5)</f>
        <v>0999723831</v>
      </c>
      <c r="L239" s="65" t="str">
        <f>INDEX(Empresas[],B239,6)</f>
        <v>mjrecalde@delvallemetalcast.com.ec</v>
      </c>
      <c r="M239" t="str">
        <f>+VLOOKUP(Table7[[#This Row],[Potencial de Innovación]],$S$2:$T$5,2,TRUE)</f>
        <v>Bajo</v>
      </c>
    </row>
    <row r="240" spans="1:13" x14ac:dyDescent="0.3">
      <c r="A240" s="67">
        <v>239</v>
      </c>
      <c r="B240" s="71">
        <v>100</v>
      </c>
      <c r="C240" s="65" t="str">
        <f>INDEX(Empresas[],Clasificacion!B240,2)</f>
        <v>HOTEL CORONEL</v>
      </c>
      <c r="D240" s="67">
        <v>-0.83399720199622218</v>
      </c>
      <c r="E240" s="67">
        <v>-0.13563923896647431</v>
      </c>
      <c r="F240" s="67">
        <v>7.0540316333674538E-2</v>
      </c>
      <c r="G240" s="67">
        <v>-0.76889827936342237</v>
      </c>
      <c r="H240" s="67">
        <f>+IF(Table7[[#This Row],[Potencial de Innovación]]&gt;D583,1,0)</f>
        <v>0</v>
      </c>
      <c r="I240" s="65" t="str">
        <f>INDEX(Empresas[],B240,3)</f>
        <v>Victor Coronel</v>
      </c>
      <c r="J240" s="65" t="str">
        <f>INDEX(Empresas[],B240,4)</f>
        <v>Gerente General</v>
      </c>
      <c r="K240" s="65" t="str">
        <f>INDEX(Empresas[],B240,5)</f>
        <v>0997254417</v>
      </c>
      <c r="L240" s="65" t="str">
        <f>INDEX(Empresas[],B240,6)</f>
        <v>gerencia@hotelcoronel.com</v>
      </c>
      <c r="M240" t="str">
        <f>+VLOOKUP(Table7[[#This Row],[Potencial de Innovación]],$S$2:$T$5,2,TRUE)</f>
        <v>Bajo</v>
      </c>
    </row>
    <row r="241" spans="1:13" x14ac:dyDescent="0.3">
      <c r="A241" s="67">
        <v>240</v>
      </c>
      <c r="B241" s="71">
        <v>129</v>
      </c>
      <c r="C241" s="65" t="str">
        <f>INDEX(Empresas[],Clasificacion!B241,2)</f>
        <v>PAGINAS AMARILLAS ESPECIALIZADAS</v>
      </c>
      <c r="D241" s="67">
        <v>-0.84197131412518644</v>
      </c>
      <c r="E241" s="67">
        <v>-0.37776631177844139</v>
      </c>
      <c r="F241" s="67">
        <v>-0.36576675826762323</v>
      </c>
      <c r="G241" s="67">
        <v>-9.8438244079121759E-2</v>
      </c>
      <c r="H241" s="67">
        <f>+IF(Table7[[#This Row],[Potencial de Innovación]]&gt;D584,1,0)</f>
        <v>0</v>
      </c>
      <c r="I241" s="65" t="str">
        <f>INDEX(Empresas[],B241,3)</f>
        <v>José Torres</v>
      </c>
      <c r="J241" s="65" t="str">
        <f>INDEX(Empresas[],B241,4)</f>
        <v>Director</v>
      </c>
      <c r="K241" s="65" t="str">
        <f>INDEX(Empresas[],B241,5)</f>
        <v>0979123623</v>
      </c>
      <c r="L241" s="65" t="str">
        <f>INDEX(Empresas[],B241,6)</f>
        <v>jmt6729@gmail.com</v>
      </c>
      <c r="M241" t="str">
        <f>+VLOOKUP(Table7[[#This Row],[Potencial de Innovación]],$S$2:$T$5,2,TRUE)</f>
        <v>Bajo</v>
      </c>
    </row>
    <row r="242" spans="1:13" x14ac:dyDescent="0.3">
      <c r="A242" s="67">
        <v>241</v>
      </c>
      <c r="B242" s="71">
        <v>301</v>
      </c>
      <c r="C242" s="65" t="str">
        <f>INDEX(Empresas[],Clasificacion!B242,2)</f>
        <v>AGROFOUS</v>
      </c>
      <c r="D242" s="67">
        <v>-0.84886261067072399</v>
      </c>
      <c r="E242" s="67">
        <v>-0.2935782579419563</v>
      </c>
      <c r="F242" s="67">
        <v>-0.21648496974404921</v>
      </c>
      <c r="G242" s="67">
        <v>-0.3387993829847184</v>
      </c>
      <c r="H242" s="67">
        <f>+IF(Table7[[#This Row],[Potencial de Innovación]]&gt;D585,1,0)</f>
        <v>0</v>
      </c>
      <c r="I242" s="65" t="str">
        <f>INDEX(Empresas[],B242,3)</f>
        <v>Doris Fonseca</v>
      </c>
      <c r="J242" s="65" t="str">
        <f>INDEX(Empresas[],B242,4)</f>
        <v>Gerente</v>
      </c>
      <c r="K242" s="65" t="str">
        <f>INDEX(Empresas[],B242,5)</f>
        <v>979837826</v>
      </c>
      <c r="L242" s="65" t="str">
        <f>INDEX(Empresas[],B242,6)</f>
        <v>djfonsan17@hotmail.com</v>
      </c>
      <c r="M242" t="str">
        <f>+VLOOKUP(Table7[[#This Row],[Potencial de Innovación]],$S$2:$T$5,2,TRUE)</f>
        <v>Bajo</v>
      </c>
    </row>
    <row r="243" spans="1:13" x14ac:dyDescent="0.3">
      <c r="A243" s="67">
        <v>242</v>
      </c>
      <c r="B243" s="71">
        <v>294</v>
      </c>
      <c r="C243" s="65" t="str">
        <f>INDEX(Empresas[],Clasificacion!B243,2)</f>
        <v>NEXSYS DEL ECUADOR</v>
      </c>
      <c r="D243" s="67">
        <v>-0.86931531545719332</v>
      </c>
      <c r="E243" s="67">
        <v>-0.42499054345138121</v>
      </c>
      <c r="F243" s="67">
        <v>-1.596734895475411</v>
      </c>
      <c r="G243" s="67">
        <v>1.1524101234695989</v>
      </c>
      <c r="H243" s="67">
        <f>+IF(Table7[[#This Row],[Potencial de Innovación]]&gt;D586,1,0)</f>
        <v>0</v>
      </c>
      <c r="I243" s="65" t="str">
        <f>INDEX(Empresas[],B243,3)</f>
        <v>Ana Maria Minga</v>
      </c>
      <c r="J243" s="65" t="str">
        <f>INDEX(Empresas[],B243,4)</f>
        <v>Microsoft</v>
      </c>
      <c r="K243" s="65" t="str">
        <f>INDEX(Empresas[],B243,5)</f>
        <v>042136586</v>
      </c>
      <c r="L243" s="65" t="str">
        <f>INDEX(Empresas[],B243,6)</f>
        <v>ana.minga@nexsysla.com</v>
      </c>
      <c r="M243" t="str">
        <f>+VLOOKUP(Table7[[#This Row],[Potencial de Innovación]],$S$2:$T$5,2,TRUE)</f>
        <v>Bajo</v>
      </c>
    </row>
    <row r="244" spans="1:13" x14ac:dyDescent="0.3">
      <c r="A244" s="67">
        <v>243</v>
      </c>
      <c r="B244" s="71">
        <v>216</v>
      </c>
      <c r="C244" s="65" t="str">
        <f>INDEX(Empresas[],Clasificacion!B244,2)</f>
        <v>DISTRIBUIDORA DE LACTEOS CAMPOVERDE ANDALUZ DISCAMAND S.A.S.</v>
      </c>
      <c r="D244" s="67">
        <v>-0.87231245762170251</v>
      </c>
      <c r="E244" s="67">
        <v>-0.39364624194914438</v>
      </c>
      <c r="F244" s="67">
        <v>7.0814268896783716E-2</v>
      </c>
      <c r="G244" s="67">
        <v>-0.54948048456934184</v>
      </c>
      <c r="H244" s="67">
        <f>+IF(Table7[[#This Row],[Potencial de Innovación]]&gt;D587,1,0)</f>
        <v>0</v>
      </c>
      <c r="I244" s="65" t="str">
        <f>INDEX(Empresas[],B244,3)</f>
        <v>Luis Campoverde</v>
      </c>
      <c r="J244" s="65" t="str">
        <f>INDEX(Empresas[],B244,4)</f>
        <v>Presidente</v>
      </c>
      <c r="K244" s="65" t="str">
        <f>INDEX(Empresas[],B244,5)</f>
        <v>0986122569</v>
      </c>
      <c r="L244" s="65" t="str">
        <f>INDEX(Empresas[],B244,6)</f>
        <v>luis.campoverde@clesertec.com</v>
      </c>
      <c r="M244" t="str">
        <f>+VLOOKUP(Table7[[#This Row],[Potencial de Innovación]],$S$2:$T$5,2,TRUE)</f>
        <v>Bajo</v>
      </c>
    </row>
    <row r="245" spans="1:13" x14ac:dyDescent="0.3">
      <c r="A245" s="67">
        <v>244</v>
      </c>
      <c r="B245" s="71">
        <v>74</v>
      </c>
      <c r="C245" s="65" t="str">
        <f>INDEX(Empresas[],Clasificacion!B245,2)</f>
        <v>AGROAMBIENTE</v>
      </c>
      <c r="D245" s="67">
        <v>-0.87809997362425607</v>
      </c>
      <c r="E245" s="67">
        <v>-0.2574097472110623</v>
      </c>
      <c r="F245" s="67">
        <v>-4.3807114714394767E-2</v>
      </c>
      <c r="G245" s="67">
        <v>-0.57688311169879902</v>
      </c>
      <c r="H245" s="67">
        <f>+IF(Table7[[#This Row],[Potencial de Innovación]]&gt;D588,1,0)</f>
        <v>0</v>
      </c>
      <c r="I245" s="65" t="str">
        <f>INDEX(Empresas[],B245,3)</f>
        <v>Alexander Zurita</v>
      </c>
      <c r="J245" s="65" t="str">
        <f>INDEX(Empresas[],B245,4)</f>
        <v>Investigador Principal</v>
      </c>
      <c r="K245" s="65" t="str">
        <f>INDEX(Empresas[],B245,5)</f>
        <v>0980432096</v>
      </c>
      <c r="L245" s="65" t="str">
        <f>INDEX(Empresas[],B245,6)</f>
        <v>alexanderzurita@agroambiente.com.ec</v>
      </c>
      <c r="M245" t="str">
        <f>+VLOOKUP(Table7[[#This Row],[Potencial de Innovación]],$S$2:$T$5,2,TRUE)</f>
        <v>Bajo</v>
      </c>
    </row>
    <row r="246" spans="1:13" x14ac:dyDescent="0.3">
      <c r="A246" s="67">
        <v>245</v>
      </c>
      <c r="B246" s="71">
        <v>222</v>
      </c>
      <c r="C246" s="65" t="str">
        <f>INDEX(Empresas[],Clasificacion!B246,2)</f>
        <v>PERSON TECHNOLOGY</v>
      </c>
      <c r="D246" s="67">
        <v>-0.89004467245665353</v>
      </c>
      <c r="E246" s="67">
        <v>-0.43852787666991672</v>
      </c>
      <c r="F246" s="67">
        <v>4.5554487323327293E-2</v>
      </c>
      <c r="G246" s="67">
        <v>-0.49707128311006421</v>
      </c>
      <c r="H246" s="67">
        <f>+IF(Table7[[#This Row],[Potencial de Innovación]]&gt;D589,1,0)</f>
        <v>0</v>
      </c>
      <c r="I246" s="65" t="str">
        <f>INDEX(Empresas[],B246,3)</f>
        <v>David Criollo</v>
      </c>
      <c r="J246" s="65" t="str">
        <f>INDEX(Empresas[],B246,4)</f>
        <v>Ceo Ejecutivo</v>
      </c>
      <c r="K246" s="65" t="str">
        <f>INDEX(Empresas[],B246,5)</f>
        <v>0998808775</v>
      </c>
      <c r="L246" s="65" t="str">
        <f>INDEX(Empresas[],B246,6)</f>
        <v>info@persontechnology.com</v>
      </c>
      <c r="M246" t="str">
        <f>+VLOOKUP(Table7[[#This Row],[Potencial de Innovación]],$S$2:$T$5,2,TRUE)</f>
        <v>Bajo</v>
      </c>
    </row>
    <row r="247" spans="1:13" x14ac:dyDescent="0.3">
      <c r="A247" s="67">
        <v>246</v>
      </c>
      <c r="B247" s="71">
        <v>16</v>
      </c>
      <c r="C247" s="65" t="str">
        <f>INDEX(Empresas[],Clasificacion!B247,2)</f>
        <v>MULTISACKS C.A</v>
      </c>
      <c r="D247" s="67">
        <v>-0.90121385586855518</v>
      </c>
      <c r="E247" s="67">
        <v>-0.18090490822161731</v>
      </c>
      <c r="F247" s="67">
        <v>3.6017882898739619E-2</v>
      </c>
      <c r="G247" s="67">
        <v>-0.75632683054567751</v>
      </c>
      <c r="H247" s="67">
        <f>+IF(Table7[[#This Row],[Potencial de Innovación]]&gt;D590,1,0)</f>
        <v>0</v>
      </c>
      <c r="I247" s="65" t="str">
        <f>INDEX(Empresas[],B247,3)</f>
        <v>Bolviar Larreta</v>
      </c>
      <c r="J247" s="65" t="str">
        <f>INDEX(Empresas[],B247,4)</f>
        <v>Gerente De Ventas</v>
      </c>
      <c r="K247" s="65" t="str">
        <f>INDEX(Empresas[],B247,5)</f>
        <v>0983154265</v>
      </c>
      <c r="L247" s="65" t="str">
        <f>INDEX(Empresas[],B247,6)</f>
        <v>multisacks@hotmail.com</v>
      </c>
      <c r="M247" t="str">
        <f>+VLOOKUP(Table7[[#This Row],[Potencial de Innovación]],$S$2:$T$5,2,TRUE)</f>
        <v>Bajo</v>
      </c>
    </row>
    <row r="248" spans="1:13" x14ac:dyDescent="0.3">
      <c r="A248" s="67">
        <v>247</v>
      </c>
      <c r="B248" s="71">
        <v>109</v>
      </c>
      <c r="C248" s="65" t="str">
        <f>INDEX(Empresas[],Clasificacion!B248,2)</f>
        <v>VIGILANCIA CUSTODIA Y SEGURIDAD VICUSECURITY CIA.LTDA.</v>
      </c>
      <c r="D248" s="67">
        <v>-0.91315700873949857</v>
      </c>
      <c r="E248" s="67">
        <v>-8.2370208985162174E-3</v>
      </c>
      <c r="F248" s="67">
        <v>0.29377790712475971</v>
      </c>
      <c r="G248" s="67">
        <v>-1.1986978949657421</v>
      </c>
      <c r="H248" s="67">
        <f>+IF(Table7[[#This Row],[Potencial de Innovación]]&gt;D591,1,0)</f>
        <v>0</v>
      </c>
      <c r="I248" s="65" t="str">
        <f>INDEX(Empresas[],B248,3)</f>
        <v>Julio Flores</v>
      </c>
      <c r="J248" s="65" t="str">
        <f>INDEX(Empresas[],B248,4)</f>
        <v>Representante Legal</v>
      </c>
      <c r="K248" s="65" t="str">
        <f>INDEX(Empresas[],B248,5)</f>
        <v>0999612311</v>
      </c>
      <c r="L248" s="65" t="str">
        <f>INDEX(Empresas[],B248,6)</f>
        <v>jflores@hilarykan.com.ec</v>
      </c>
      <c r="M248" t="str">
        <f>+VLOOKUP(Table7[[#This Row],[Potencial de Innovación]],$S$2:$T$5,2,TRUE)</f>
        <v>Bajo</v>
      </c>
    </row>
    <row r="249" spans="1:13" x14ac:dyDescent="0.3">
      <c r="A249" s="67">
        <v>248</v>
      </c>
      <c r="B249" s="71">
        <v>85</v>
      </c>
      <c r="C249" s="65" t="str">
        <f>INDEX(Empresas[],Clasificacion!B249,2)</f>
        <v>REFACEM CIA. LTDA.</v>
      </c>
      <c r="D249" s="67">
        <v>-0.92176686228881388</v>
      </c>
      <c r="E249" s="67">
        <v>-0.1406345543593373</v>
      </c>
      <c r="F249" s="67">
        <v>-0.44626847921499702</v>
      </c>
      <c r="G249" s="67">
        <v>-0.33486382871447951</v>
      </c>
      <c r="H249" s="67">
        <f>+IF(Table7[[#This Row],[Potencial de Innovación]]&gt;D592,1,0)</f>
        <v>0</v>
      </c>
      <c r="I249" s="65" t="str">
        <f>INDEX(Empresas[],B249,3)</f>
        <v>Ever Colas</v>
      </c>
      <c r="J249" s="65" t="str">
        <f>INDEX(Empresas[],B249,4)</f>
        <v>Gerente</v>
      </c>
      <c r="K249" s="65" t="str">
        <f>INDEX(Empresas[],B249,5)</f>
        <v>0997604494</v>
      </c>
      <c r="L249" s="65" t="str">
        <f>INDEX(Empresas[],B249,6)</f>
        <v>evercolas@yahoo.com</v>
      </c>
      <c r="M249" t="str">
        <f>+VLOOKUP(Table7[[#This Row],[Potencial de Innovación]],$S$2:$T$5,2,TRUE)</f>
        <v>Bajo</v>
      </c>
    </row>
    <row r="250" spans="1:13" x14ac:dyDescent="0.3">
      <c r="A250" s="67">
        <v>249</v>
      </c>
      <c r="B250" s="71">
        <v>95</v>
      </c>
      <c r="C250" s="65" t="str">
        <f>INDEX(Empresas[],Clasificacion!B250,2)</f>
        <v>DISTRIBUIDORA DIRECTA DE EQUIPOS MEDICOS DIRECTMEDICAL S.A.</v>
      </c>
      <c r="D250" s="67">
        <v>-0.98148136293630484</v>
      </c>
      <c r="E250" s="67">
        <v>-0.14222622311080471</v>
      </c>
      <c r="F250" s="67">
        <v>-0.44949245931728271</v>
      </c>
      <c r="G250" s="67">
        <v>-0.3897626805082175</v>
      </c>
      <c r="H250" s="67">
        <f>+IF(Table7[[#This Row],[Potencial de Innovación]]&gt;D593,1,0)</f>
        <v>0</v>
      </c>
      <c r="I250" s="65" t="str">
        <f>INDEX(Empresas[],B250,3)</f>
        <v>Lizeth Panchi</v>
      </c>
      <c r="J250" s="65" t="str">
        <f>INDEX(Empresas[],B250,4)</f>
        <v>Administrativa</v>
      </c>
      <c r="K250" s="65" t="str">
        <f>INDEX(Empresas[],B250,5)</f>
        <v>022455387</v>
      </c>
      <c r="L250" s="65" t="str">
        <f>INDEX(Empresas[],B250,6)</f>
        <v>adminis@medical.com.ec</v>
      </c>
      <c r="M250" t="str">
        <f>+VLOOKUP(Table7[[#This Row],[Potencial de Innovación]],$S$2:$T$5,2,TRUE)</f>
        <v>Bajo</v>
      </c>
    </row>
    <row r="251" spans="1:13" x14ac:dyDescent="0.3">
      <c r="A251" s="67">
        <v>250</v>
      </c>
      <c r="B251" s="71">
        <v>183</v>
      </c>
      <c r="C251" s="65" t="str">
        <f>INDEX(Empresas[],Clasificacion!B251,2)</f>
        <v>CONSULTORIA EDUCATIVA</v>
      </c>
      <c r="D251" s="67">
        <v>-0.9892407779650414</v>
      </c>
      <c r="E251" s="67">
        <v>-0.2200875837779212</v>
      </c>
      <c r="F251" s="67">
        <v>-0.41398439753090821</v>
      </c>
      <c r="G251" s="67">
        <v>-0.35516879665621198</v>
      </c>
      <c r="H251" s="67">
        <f>+IF(Table7[[#This Row],[Potencial de Innovación]]&gt;D594,1,0)</f>
        <v>0</v>
      </c>
      <c r="I251" s="65" t="str">
        <f>INDEX(Empresas[],B251,3)</f>
        <v>Wilman Guarnizo</v>
      </c>
      <c r="J251" s="65" t="str">
        <f>INDEX(Empresas[],B251,4)</f>
        <v>Consultor</v>
      </c>
      <c r="K251" s="65" t="str">
        <f>INDEX(Empresas[],B251,5)</f>
        <v>0995462426</v>
      </c>
      <c r="L251" s="65" t="str">
        <f>INDEX(Empresas[],B251,6)</f>
        <v>wsge1978@gmail.com</v>
      </c>
      <c r="M251" t="str">
        <f>+VLOOKUP(Table7[[#This Row],[Potencial de Innovación]],$S$2:$T$5,2,TRUE)</f>
        <v>Bajo</v>
      </c>
    </row>
    <row r="252" spans="1:13" x14ac:dyDescent="0.3">
      <c r="A252" s="67">
        <v>251</v>
      </c>
      <c r="B252" s="71">
        <v>226</v>
      </c>
      <c r="C252" s="65" t="str">
        <f>INDEX(Empresas[],Clasificacion!B252,2)</f>
        <v>ICAECUADOR</v>
      </c>
      <c r="D252" s="67">
        <v>-1.0047598066866821</v>
      </c>
      <c r="E252" s="67">
        <v>-0.18334561284643641</v>
      </c>
      <c r="F252" s="67">
        <v>-0.35345630096539099</v>
      </c>
      <c r="G252" s="67">
        <v>-0.46795789287485468</v>
      </c>
      <c r="H252" s="67">
        <f>+IF(Table7[[#This Row],[Potencial de Innovación]]&gt;D595,1,0)</f>
        <v>0</v>
      </c>
      <c r="I252" s="65" t="str">
        <f>INDEX(Empresas[],B252,3)</f>
        <v>Juan Chalco</v>
      </c>
      <c r="J252" s="65" t="str">
        <f>INDEX(Empresas[],B252,4)</f>
        <v>Ingeniero De Proyectos</v>
      </c>
      <c r="K252" s="65" t="str">
        <f>INDEX(Empresas[],B252,5)</f>
        <v>0983845797</v>
      </c>
      <c r="L252" s="65" t="str">
        <f>INDEX(Empresas[],B252,6)</f>
        <v>proyectos@icaecuador.com</v>
      </c>
      <c r="M252" t="str">
        <f>+VLOOKUP(Table7[[#This Row],[Potencial de Innovación]],$S$2:$T$5,2,TRUE)</f>
        <v>Bajo</v>
      </c>
    </row>
    <row r="253" spans="1:13" x14ac:dyDescent="0.3">
      <c r="A253" s="67">
        <v>252</v>
      </c>
      <c r="B253" s="71">
        <v>194</v>
      </c>
      <c r="C253" s="65" t="str">
        <f>INDEX(Empresas[],Clasificacion!B253,2)</f>
        <v>ARMONIA COMUNICACIONES NUCHEYDAR CIA LTDA</v>
      </c>
      <c r="D253" s="67">
        <v>-1.022586820434161</v>
      </c>
      <c r="E253" s="67">
        <v>-0.37592403635871091</v>
      </c>
      <c r="F253" s="67">
        <v>-0.20175581279089019</v>
      </c>
      <c r="G253" s="67">
        <v>-0.44490697128456019</v>
      </c>
      <c r="H253" s="67">
        <f>+IF(Table7[[#This Row],[Potencial de Innovación]]&gt;D596,1,0)</f>
        <v>0</v>
      </c>
      <c r="I253" s="65" t="str">
        <f>INDEX(Empresas[],B253,3)</f>
        <v>Nuvia Chavez</v>
      </c>
      <c r="J253" s="65" t="str">
        <f>INDEX(Empresas[],B253,4)</f>
        <v>Gerente</v>
      </c>
      <c r="K253" s="65" t="str">
        <f>INDEX(Empresas[],B253,5)</f>
        <v>0986403009</v>
      </c>
      <c r="L253" s="65" t="str">
        <f>INDEX(Empresas[],B253,6)</f>
        <v>nubi@armoniafm.com</v>
      </c>
      <c r="M253" t="str">
        <f>+VLOOKUP(Table7[[#This Row],[Potencial de Innovación]],$S$2:$T$5,2,TRUE)</f>
        <v>Bajo</v>
      </c>
    </row>
    <row r="254" spans="1:13" x14ac:dyDescent="0.3">
      <c r="A254" s="67">
        <v>253</v>
      </c>
      <c r="B254" s="71">
        <v>249</v>
      </c>
      <c r="C254" s="65" t="str">
        <f>INDEX(Empresas[],Clasificacion!B254,2)</f>
        <v>QUINDEPROD CIA.LTDA</v>
      </c>
      <c r="D254" s="67">
        <v>-1.052634189109088</v>
      </c>
      <c r="E254" s="67">
        <v>-0.52645850388634585</v>
      </c>
      <c r="F254" s="67">
        <v>-0.67032305362895128</v>
      </c>
      <c r="G254" s="67">
        <v>0.14414736840620929</v>
      </c>
      <c r="H254" s="67">
        <f>+IF(Table7[[#This Row],[Potencial de Innovación]]&gt;D597,1,0)</f>
        <v>0</v>
      </c>
      <c r="I254" s="65" t="str">
        <f>INDEX(Empresas[],B254,3)</f>
        <v>Patricio Constante</v>
      </c>
      <c r="J254" s="65" t="str">
        <f>INDEX(Empresas[],B254,4)</f>
        <v>Gerente</v>
      </c>
      <c r="K254" s="65" t="str">
        <f>INDEX(Empresas[],B254,5)</f>
        <v>0983852839</v>
      </c>
      <c r="L254" s="65" t="str">
        <f>INDEX(Empresas[],B254,6)</f>
        <v>constante_patricio@hotmail.com</v>
      </c>
      <c r="M254" t="str">
        <f>+VLOOKUP(Table7[[#This Row],[Potencial de Innovación]],$S$2:$T$5,2,TRUE)</f>
        <v>Bajo</v>
      </c>
    </row>
    <row r="255" spans="1:13" x14ac:dyDescent="0.3">
      <c r="A255" s="67">
        <v>254</v>
      </c>
      <c r="B255" s="71">
        <v>72</v>
      </c>
      <c r="C255" s="65" t="str">
        <f>INDEX(Empresas[],Clasificacion!B255,2)</f>
        <v>EL FRIGO DE MI BARRIO</v>
      </c>
      <c r="D255" s="67">
        <v>-1.053611693428526</v>
      </c>
      <c r="E255" s="67">
        <v>-0.19909519739239881</v>
      </c>
      <c r="F255" s="67">
        <v>-0.4039091372324331</v>
      </c>
      <c r="G255" s="67">
        <v>-0.45060735880369401</v>
      </c>
      <c r="H255" s="67">
        <f>+IF(Table7[[#This Row],[Potencial de Innovación]]&gt;D598,1,0)</f>
        <v>0</v>
      </c>
      <c r="I255" s="65" t="str">
        <f>INDEX(Empresas[],B255,3)</f>
        <v>Amparo Rivera</v>
      </c>
      <c r="J255" s="65" t="str">
        <f>INDEX(Empresas[],B255,4)</f>
        <v>Gerente</v>
      </c>
      <c r="K255" s="65" t="str">
        <f>INDEX(Empresas[],B255,5)</f>
        <v>0995489691</v>
      </c>
      <c r="L255" s="65" t="str">
        <f>INDEX(Empresas[],B255,6)</f>
        <v>amparoprq@hotmail.com</v>
      </c>
      <c r="M255" t="str">
        <f>+VLOOKUP(Table7[[#This Row],[Potencial de Innovación]],$S$2:$T$5,2,TRUE)</f>
        <v>Bajo</v>
      </c>
    </row>
    <row r="256" spans="1:13" x14ac:dyDescent="0.3">
      <c r="A256" s="67">
        <v>255</v>
      </c>
      <c r="B256" s="71">
        <v>327</v>
      </c>
      <c r="C256" s="65" t="str">
        <f>INDEX(Empresas[],Clasificacion!B256,2)</f>
        <v>JARDINES DE QUEVEDO JARDEQUE JARDINES FUNERARIOS S.A.</v>
      </c>
      <c r="D256" s="67">
        <v>-1.057925328506935</v>
      </c>
      <c r="E256" s="67">
        <v>-0.79836312446680846</v>
      </c>
      <c r="F256" s="67">
        <v>-9.6430439322329739E-2</v>
      </c>
      <c r="G256" s="67">
        <v>-0.16313176471779689</v>
      </c>
      <c r="H256" s="67">
        <f>+IF(Table7[[#This Row],[Potencial de Innovación]]&gt;D599,1,0)</f>
        <v>0</v>
      </c>
      <c r="I256" s="65" t="str">
        <f>INDEX(Empresas[],B256,3)</f>
        <v>Lourdes Terán</v>
      </c>
      <c r="J256" s="65" t="str">
        <f>INDEX(Empresas[],B256,4)</f>
        <v>Gerente</v>
      </c>
      <c r="K256" s="65" t="str">
        <f>INDEX(Empresas[],B256,5)</f>
        <v>0982673155</v>
      </c>
      <c r="L256" s="65" t="str">
        <f>INDEX(Empresas[],B256,6)</f>
        <v>fbucheli@jardinesecuador.com</v>
      </c>
      <c r="M256" t="str">
        <f>+VLOOKUP(Table7[[#This Row],[Potencial de Innovación]],$S$2:$T$5,2,TRUE)</f>
        <v>Bajo</v>
      </c>
    </row>
    <row r="257" spans="1:13" x14ac:dyDescent="0.3">
      <c r="A257" s="67">
        <v>256</v>
      </c>
      <c r="B257" s="71">
        <v>179</v>
      </c>
      <c r="C257" s="65" t="str">
        <f>INDEX(Empresas[],Clasificacion!B257,2)</f>
        <v>INYECPLAST CIA. LTDA.</v>
      </c>
      <c r="D257" s="67">
        <v>-1.0817843711229089</v>
      </c>
      <c r="E257" s="67">
        <v>-0.49121862853657389</v>
      </c>
      <c r="F257" s="67">
        <v>-4.4224992612024228E-2</v>
      </c>
      <c r="G257" s="67">
        <v>-0.54634074997431092</v>
      </c>
      <c r="H257" s="67">
        <f>+IF(Table7[[#This Row],[Potencial de Innovación]]&gt;D600,1,0)</f>
        <v>0</v>
      </c>
      <c r="I257" s="65" t="str">
        <f>INDEX(Empresas[],B257,3)</f>
        <v>Javier Espinoza</v>
      </c>
      <c r="J257" s="65" t="str">
        <f>INDEX(Empresas[],B257,4)</f>
        <v>Gerente General</v>
      </c>
      <c r="K257" s="65" t="str">
        <f>INDEX(Empresas[],B257,5)</f>
        <v>0995793346</v>
      </c>
      <c r="L257" s="65" t="str">
        <f>INDEX(Empresas[],B257,6)</f>
        <v>inyectplast@live.com</v>
      </c>
      <c r="M257" t="str">
        <f>+VLOOKUP(Table7[[#This Row],[Potencial de Innovación]],$S$2:$T$5,2,TRUE)</f>
        <v>Bajo</v>
      </c>
    </row>
    <row r="258" spans="1:13" x14ac:dyDescent="0.3">
      <c r="A258" s="67">
        <v>257</v>
      </c>
      <c r="B258" s="71">
        <v>163</v>
      </c>
      <c r="C258" s="65" t="str">
        <f>INDEX(Empresas[],Clasificacion!B258,2)</f>
        <v>BUEN TRIP HUB</v>
      </c>
      <c r="D258" s="67">
        <v>-1.0927379889040461</v>
      </c>
      <c r="E258" s="67">
        <v>-0.19721762033477161</v>
      </c>
      <c r="F258" s="67">
        <v>-0.59368881047473465</v>
      </c>
      <c r="G258" s="67">
        <v>-0.30183155809453949</v>
      </c>
      <c r="H258" s="67">
        <f>+IF(Table7[[#This Row],[Potencial de Innovación]]&gt;D601,1,0)</f>
        <v>0</v>
      </c>
      <c r="I258" s="65" t="str">
        <f>INDEX(Empresas[],B258,3)</f>
        <v>Carmen De La Cerda</v>
      </c>
      <c r="J258" s="65" t="str">
        <f>INDEX(Empresas[],B258,4)</f>
        <v>Calidad</v>
      </c>
      <c r="K258" s="65" t="str">
        <f>INDEX(Empresas[],B258,5)</f>
        <v>0991419044</v>
      </c>
      <c r="L258" s="65" t="str">
        <f>INDEX(Empresas[],B258,6)</f>
        <v>cdelacerda@buentriphub.com</v>
      </c>
      <c r="M258" t="str">
        <f>+VLOOKUP(Table7[[#This Row],[Potencial de Innovación]],$S$2:$T$5,2,TRUE)</f>
        <v>Bajo</v>
      </c>
    </row>
    <row r="259" spans="1:13" x14ac:dyDescent="0.3">
      <c r="A259" s="67">
        <v>258</v>
      </c>
      <c r="B259" s="71">
        <v>42</v>
      </c>
      <c r="C259" s="65" t="str">
        <f>INDEX(Empresas[],Clasificacion!B259,2)</f>
        <v>IMPRENTA ANDRADE</v>
      </c>
      <c r="D259" s="67">
        <v>-1.1294575769726829</v>
      </c>
      <c r="E259" s="67">
        <v>-0.31480568208762111</v>
      </c>
      <c r="F259" s="67">
        <v>4.8833038222713773E-2</v>
      </c>
      <c r="G259" s="67">
        <v>-0.86348493310777619</v>
      </c>
      <c r="H259" s="67">
        <f>+IF(Table7[[#This Row],[Potencial de Innovación]]&gt;D602,1,0)</f>
        <v>0</v>
      </c>
      <c r="I259" s="65" t="str">
        <f>INDEX(Empresas[],B259,3)</f>
        <v>Miguel Andrade</v>
      </c>
      <c r="J259" s="65" t="str">
        <f>INDEX(Empresas[],B259,4)</f>
        <v>Gerente</v>
      </c>
      <c r="K259" s="65" t="str">
        <f>INDEX(Empresas[],B259,5)</f>
        <v>0999589465</v>
      </c>
      <c r="L259" s="65" t="str">
        <f>INDEX(Empresas[],B259,6)</f>
        <v>imprentaandrade@andinanet.net</v>
      </c>
      <c r="M259" t="str">
        <f>+VLOOKUP(Table7[[#This Row],[Potencial de Innovación]],$S$2:$T$5,2,TRUE)</f>
        <v>Bajo</v>
      </c>
    </row>
    <row r="260" spans="1:13" x14ac:dyDescent="0.3">
      <c r="A260" s="67">
        <v>259</v>
      </c>
      <c r="B260" s="71">
        <v>43</v>
      </c>
      <c r="C260" s="65" t="str">
        <f>INDEX(Empresas[],Clasificacion!B260,2)</f>
        <v>LLANTAMOTORS</v>
      </c>
      <c r="D260" s="67">
        <v>-1.149254937968446</v>
      </c>
      <c r="E260" s="67">
        <v>-0.25511128668475491</v>
      </c>
      <c r="F260" s="67">
        <v>-0.44978735948527848</v>
      </c>
      <c r="G260" s="67">
        <v>-0.44435629179841291</v>
      </c>
      <c r="H260" s="67">
        <f>+IF(Table7[[#This Row],[Potencial de Innovación]]&gt;D603,1,0)</f>
        <v>0</v>
      </c>
      <c r="I260" s="65" t="str">
        <f>INDEX(Empresas[],B260,3)</f>
        <v>Byron Silva</v>
      </c>
      <c r="J260" s="65" t="str">
        <f>INDEX(Empresas[],B260,4)</f>
        <v>Jefe Comercial</v>
      </c>
      <c r="K260" s="65" t="str">
        <f>INDEX(Empresas[],B260,5)</f>
        <v>0997525759</v>
      </c>
      <c r="L260" s="65" t="str">
        <f>INDEX(Empresas[],B260,6)</f>
        <v>byronasilva89@gmail.com</v>
      </c>
      <c r="M260" t="str">
        <f>+VLOOKUP(Table7[[#This Row],[Potencial de Innovación]],$S$2:$T$5,2,TRUE)</f>
        <v>Bajo</v>
      </c>
    </row>
    <row r="261" spans="1:13" x14ac:dyDescent="0.3">
      <c r="A261" s="67">
        <v>260</v>
      </c>
      <c r="B261" s="71">
        <v>3</v>
      </c>
      <c r="C261" s="65" t="str">
        <f>INDEX(Empresas[],Clasificacion!B261,2)</f>
        <v>COMERCIAL KYWI SA</v>
      </c>
      <c r="D261" s="67">
        <v>-1.1622632074098229</v>
      </c>
      <c r="E261" s="67">
        <v>-0.35266454269142289</v>
      </c>
      <c r="F261" s="67">
        <v>-0.19902879958951811</v>
      </c>
      <c r="G261" s="67">
        <v>-0.61056986512888201</v>
      </c>
      <c r="H261" s="67">
        <f>+IF(Table7[[#This Row],[Potencial de Innovación]]&gt;D604,1,0)</f>
        <v>0</v>
      </c>
      <c r="I261" s="65" t="str">
        <f>INDEX(Empresas[],B261,3)</f>
        <v>Santiago Ávila</v>
      </c>
      <c r="J261" s="65" t="str">
        <f>INDEX(Empresas[],B261,4)</f>
        <v>Jefe De Tecnología</v>
      </c>
      <c r="K261" s="65" t="str">
        <f>INDEX(Empresas[],B261,5)</f>
        <v>023987900 ext 2264</v>
      </c>
      <c r="L261" s="65" t="str">
        <f>INDEX(Empresas[],B261,6)</f>
        <v>avila@kiwy.com.ec</v>
      </c>
      <c r="M261" t="str">
        <f>+VLOOKUP(Table7[[#This Row],[Potencial de Innovación]],$S$2:$T$5,2,TRUE)</f>
        <v>Bajo</v>
      </c>
    </row>
    <row r="262" spans="1:13" x14ac:dyDescent="0.3">
      <c r="A262" s="67">
        <v>261</v>
      </c>
      <c r="B262" s="71">
        <v>210</v>
      </c>
      <c r="C262" s="65" t="str">
        <f>INDEX(Empresas[],Clasificacion!B262,2)</f>
        <v>JARA SEGURIDAD</v>
      </c>
      <c r="D262" s="67">
        <v>-1.182435063891675</v>
      </c>
      <c r="E262" s="67">
        <v>7.9929465532703969E-2</v>
      </c>
      <c r="F262" s="67">
        <v>-1.0841551280317481</v>
      </c>
      <c r="G262" s="67">
        <v>-0.17820940139263081</v>
      </c>
      <c r="H262" s="67">
        <f>+IF(Table7[[#This Row],[Potencial de Innovación]]&gt;D605,1,0)</f>
        <v>0</v>
      </c>
      <c r="I262" s="65" t="str">
        <f>INDEX(Empresas[],B262,3)</f>
        <v>Celestino Guamán</v>
      </c>
      <c r="J262" s="65" t="str">
        <f>INDEX(Empresas[],B262,4)</f>
        <v>Jefe De Operaciones</v>
      </c>
      <c r="K262" s="65" t="str">
        <f>INDEX(Empresas[],B262,5)</f>
        <v>0982596118</v>
      </c>
      <c r="L262" s="65" t="str">
        <f>INDEX(Empresas[],B262,6)</f>
        <v>tinoguaman@jaraseguridad.com.ec</v>
      </c>
      <c r="M262" t="str">
        <f>+VLOOKUP(Table7[[#This Row],[Potencial de Innovación]],$S$2:$T$5,2,TRUE)</f>
        <v>Bajo</v>
      </c>
    </row>
    <row r="263" spans="1:13" x14ac:dyDescent="0.3">
      <c r="A263" s="67">
        <v>262</v>
      </c>
      <c r="B263" s="71">
        <v>213</v>
      </c>
      <c r="C263" s="65" t="str">
        <f>INDEX(Empresas[],Clasificacion!B263,2)</f>
        <v>HANZE ALVEAR &amp; ASOCIADOS S.A.S.</v>
      </c>
      <c r="D263" s="67">
        <v>-1.18835973864167</v>
      </c>
      <c r="E263" s="67">
        <v>-0.22624406657043031</v>
      </c>
      <c r="F263" s="67">
        <v>-0.36431081242708541</v>
      </c>
      <c r="G263" s="67">
        <v>-0.59780485964415431</v>
      </c>
      <c r="H263" s="67">
        <f>+IF(Table7[[#This Row],[Potencial de Innovación]]&gt;D606,1,0)</f>
        <v>0</v>
      </c>
      <c r="I263" s="65" t="str">
        <f>INDEX(Empresas[],B263,3)</f>
        <v>Luciano Hanze</v>
      </c>
      <c r="J263" s="65" t="str">
        <f>INDEX(Empresas[],B263,4)</f>
        <v>Abogado Socio</v>
      </c>
      <c r="K263" s="65" t="str">
        <f>INDEX(Empresas[],B263,5)</f>
        <v>0998561981</v>
      </c>
      <c r="L263" s="65" t="str">
        <f>INDEX(Empresas[],B263,6)</f>
        <v>lucianoh19@hotmail.com</v>
      </c>
      <c r="M263" t="str">
        <f>+VLOOKUP(Table7[[#This Row],[Potencial de Innovación]],$S$2:$T$5,2,TRUE)</f>
        <v>Bajo</v>
      </c>
    </row>
    <row r="264" spans="1:13" x14ac:dyDescent="0.3">
      <c r="A264" s="67">
        <v>263</v>
      </c>
      <c r="B264" s="71">
        <v>177</v>
      </c>
      <c r="C264" s="65" t="str">
        <f>INDEX(Empresas[],Clasificacion!B264,2)</f>
        <v>FOWER ECUADOR S.A.S.</v>
      </c>
      <c r="D264" s="67">
        <v>-1.203861093377016</v>
      </c>
      <c r="E264" s="67">
        <v>-0.27962979047005082</v>
      </c>
      <c r="F264" s="67">
        <v>-0.5670067259719066</v>
      </c>
      <c r="G264" s="67">
        <v>-0.35722457693505888</v>
      </c>
      <c r="H264" s="67">
        <f>+IF(Table7[[#This Row],[Potencial de Innovación]]&gt;D607,1,0)</f>
        <v>0</v>
      </c>
      <c r="I264" s="65" t="str">
        <f>INDEX(Empresas[],B264,3)</f>
        <v>Betty Inoco</v>
      </c>
      <c r="J264" s="65" t="str">
        <f>INDEX(Empresas[],B264,4)</f>
        <v>Gerente</v>
      </c>
      <c r="K264" s="65" t="str">
        <f>INDEX(Empresas[],B264,5)</f>
        <v>0999965162</v>
      </c>
      <c r="L264" s="65" t="str">
        <f>INDEX(Empresas[],B264,6)</f>
        <v>hherrera@mga.com.ec</v>
      </c>
      <c r="M264" t="str">
        <f>+VLOOKUP(Table7[[#This Row],[Potencial de Innovación]],$S$2:$T$5,2,TRUE)</f>
        <v>Bajo</v>
      </c>
    </row>
    <row r="265" spans="1:13" x14ac:dyDescent="0.3">
      <c r="A265" s="67">
        <v>264</v>
      </c>
      <c r="B265" s="71">
        <v>276</v>
      </c>
      <c r="C265" s="65" t="str">
        <f>INDEX(Empresas[],Clasificacion!B265,2)</f>
        <v>OCELOT SISTEMAS MECANICOS S.A.</v>
      </c>
      <c r="D265" s="67">
        <v>-1.2276469481346319</v>
      </c>
      <c r="E265" s="67">
        <v>-0.28564148119904342</v>
      </c>
      <c r="F265" s="67">
        <v>7.9408999968307772E-3</v>
      </c>
      <c r="G265" s="67">
        <v>-0.94994636693241952</v>
      </c>
      <c r="H265" s="67">
        <f>+IF(Table7[[#This Row],[Potencial de Innovación]]&gt;D608,1,0)</f>
        <v>0</v>
      </c>
      <c r="I265" s="65" t="str">
        <f>INDEX(Empresas[],B265,3)</f>
        <v>Marcela Tapia</v>
      </c>
      <c r="J265" s="65" t="str">
        <f>INDEX(Empresas[],B265,4)</f>
        <v>Administradora</v>
      </c>
      <c r="K265" s="65" t="str">
        <f>INDEX(Empresas[],B265,5)</f>
        <v>0988406947</v>
      </c>
      <c r="L265" s="65" t="str">
        <f>INDEX(Empresas[],B265,6)</f>
        <v>m.benavidez@ocelot.com.ec</v>
      </c>
      <c r="M265" t="str">
        <f>+VLOOKUP(Table7[[#This Row],[Potencial de Innovación]],$S$2:$T$5,2,TRUE)</f>
        <v>Bajo</v>
      </c>
    </row>
    <row r="266" spans="1:13" x14ac:dyDescent="0.3">
      <c r="A266" s="67">
        <v>265</v>
      </c>
      <c r="B266" s="71">
        <v>153</v>
      </c>
      <c r="C266" s="65" t="str">
        <f>INDEX(Empresas[],Clasificacion!B266,2)</f>
        <v>MEGACOM S.A.</v>
      </c>
      <c r="D266" s="67">
        <v>-1.3005121411704941</v>
      </c>
      <c r="E266" s="67">
        <v>0.19574780137193301</v>
      </c>
      <c r="F266" s="67">
        <v>-0.80419947751003851</v>
      </c>
      <c r="G266" s="67">
        <v>-0.69206046503238849</v>
      </c>
      <c r="H266" s="67">
        <f>+IF(Table7[[#This Row],[Potencial de Innovación]]&gt;D609,1,0)</f>
        <v>0</v>
      </c>
      <c r="I266" s="65" t="str">
        <f>INDEX(Empresas[],B266,3)</f>
        <v>Bercelio Rojas</v>
      </c>
      <c r="J266" s="65" t="str">
        <f>INDEX(Empresas[],B266,4)</f>
        <v>Gerente</v>
      </c>
      <c r="K266" s="65" t="str">
        <f>INDEX(Empresas[],B266,5)</f>
        <v>0990282737</v>
      </c>
      <c r="L266" s="65" t="str">
        <f>INDEX(Empresas[],B266,6)</f>
        <v>megonsa2@gmail.com</v>
      </c>
      <c r="M266" t="str">
        <f>+VLOOKUP(Table7[[#This Row],[Potencial de Innovación]],$S$2:$T$5,2,TRUE)</f>
        <v>Bajo</v>
      </c>
    </row>
    <row r="267" spans="1:13" x14ac:dyDescent="0.3">
      <c r="A267" s="67">
        <v>266</v>
      </c>
      <c r="B267" s="71">
        <v>333</v>
      </c>
      <c r="C267" s="65" t="str">
        <f>INDEX(Empresas[],Clasificacion!B267,2)</f>
        <v>HALLEYCORPORACION C.L.</v>
      </c>
      <c r="D267" s="67">
        <v>-1.31599059642727</v>
      </c>
      <c r="E267" s="67">
        <v>-0.1293834539722678</v>
      </c>
      <c r="F267" s="67">
        <v>-0.52053535335351764</v>
      </c>
      <c r="G267" s="67">
        <v>-0.66607178910148412</v>
      </c>
      <c r="H267" s="67">
        <f>+IF(Table7[[#This Row],[Potencial de Innovación]]&gt;D610,1,0)</f>
        <v>0</v>
      </c>
      <c r="I267" s="65" t="str">
        <f>INDEX(Empresas[],B267,3)</f>
        <v>Cristina Villacres</v>
      </c>
      <c r="J267" s="65" t="str">
        <f>INDEX(Empresas[],B267,4)</f>
        <v>Talento Humano</v>
      </c>
      <c r="K267" s="65" t="str">
        <f>INDEX(Empresas[],B267,5)</f>
        <v>0963064579</v>
      </c>
      <c r="L267" s="65" t="str">
        <f>INDEX(Empresas[],B267,6)</f>
        <v>@contable.halleycorporcia.com</v>
      </c>
      <c r="M267" t="str">
        <f>+VLOOKUP(Table7[[#This Row],[Potencial de Innovación]],$S$2:$T$5,2,TRUE)</f>
        <v>Bajo</v>
      </c>
    </row>
    <row r="268" spans="1:13" x14ac:dyDescent="0.3">
      <c r="A268" s="67">
        <v>267</v>
      </c>
      <c r="B268" s="71">
        <v>261</v>
      </c>
      <c r="C268" s="65" t="str">
        <f>INDEX(Empresas[],Clasificacion!B268,2)</f>
        <v>LANTERFER S.A.</v>
      </c>
      <c r="D268" s="67">
        <v>-1.327797448906586</v>
      </c>
      <c r="E268" s="67">
        <v>-0.29414821055944412</v>
      </c>
      <c r="F268" s="67">
        <v>-0.7803440267168672</v>
      </c>
      <c r="G268" s="67">
        <v>-0.25330521163027481</v>
      </c>
      <c r="H268" s="67">
        <f>+IF(Table7[[#This Row],[Potencial de Innovación]]&gt;D611,1,0)</f>
        <v>0</v>
      </c>
      <c r="I268" s="65" t="str">
        <f>INDEX(Empresas[],B268,3)</f>
        <v>Roberto Lantermo</v>
      </c>
      <c r="J268" s="65" t="str">
        <f>INDEX(Empresas[],B268,4)</f>
        <v>Gerente</v>
      </c>
      <c r="K268" s="65" t="str">
        <f>INDEX(Empresas[],B268,5)</f>
        <v>042838731</v>
      </c>
      <c r="L268" s="65" t="str">
        <f>INDEX(Empresas[],B268,6)</f>
        <v>rlantermo@favoritaec.com</v>
      </c>
      <c r="M268" t="str">
        <f>+VLOOKUP(Table7[[#This Row],[Potencial de Innovación]],$S$2:$T$5,2,TRUE)</f>
        <v>Bajo</v>
      </c>
    </row>
    <row r="269" spans="1:13" x14ac:dyDescent="0.3">
      <c r="A269" s="67">
        <v>268</v>
      </c>
      <c r="B269" s="71">
        <v>167</v>
      </c>
      <c r="C269" s="65" t="str">
        <f>INDEX(Empresas[],Clasificacion!B269,2)</f>
        <v>PROINPLASTIC</v>
      </c>
      <c r="D269" s="67">
        <v>-1.3337297011278719</v>
      </c>
      <c r="E269" s="67">
        <v>-0.2964406749280451</v>
      </c>
      <c r="F269" s="67">
        <v>-0.58900985563309971</v>
      </c>
      <c r="G269" s="67">
        <v>-0.44827917056672739</v>
      </c>
      <c r="H269" s="67">
        <f>+IF(Table7[[#This Row],[Potencial de Innovación]]&gt;D612,1,0)</f>
        <v>0</v>
      </c>
      <c r="I269" s="65" t="str">
        <f>INDEX(Empresas[],B269,3)</f>
        <v>Galo Molina</v>
      </c>
      <c r="J269" s="65" t="str">
        <f>INDEX(Empresas[],B269,4)</f>
        <v>Gerente</v>
      </c>
      <c r="K269" s="65" t="str">
        <f>INDEX(Empresas[],B269,5)</f>
        <v>0959888134</v>
      </c>
      <c r="L269" s="65" t="str">
        <f>INDEX(Empresas[],B269,6)</f>
        <v>proinplastic@gmail.com</v>
      </c>
      <c r="M269" t="str">
        <f>+VLOOKUP(Table7[[#This Row],[Potencial de Innovación]],$S$2:$T$5,2,TRUE)</f>
        <v>Bajo</v>
      </c>
    </row>
    <row r="270" spans="1:13" x14ac:dyDescent="0.3">
      <c r="A270" s="67">
        <v>269</v>
      </c>
      <c r="B270" s="71">
        <v>188</v>
      </c>
      <c r="C270" s="65" t="str">
        <f>INDEX(Empresas[],Clasificacion!B270,2)</f>
        <v>ECOLAB</v>
      </c>
      <c r="D270" s="67">
        <v>-1.3544282284170761</v>
      </c>
      <c r="E270" s="67">
        <v>-0.23525535399383729</v>
      </c>
      <c r="F270" s="67">
        <v>-0.80545423546620254</v>
      </c>
      <c r="G270" s="67">
        <v>-0.313718638957036</v>
      </c>
      <c r="H270" s="67">
        <f>+IF(Table7[[#This Row],[Potencial de Innovación]]&gt;D613,1,0)</f>
        <v>0</v>
      </c>
      <c r="I270" s="65" t="str">
        <f>INDEX(Empresas[],B270,3)</f>
        <v>Raúl Ruíz</v>
      </c>
      <c r="J270" s="65" t="str">
        <f>INDEX(Empresas[],B270,4)</f>
        <v>Responsable Técnico</v>
      </c>
      <c r="K270" s="65" t="str">
        <f>INDEX(Empresas[],B270,5)</f>
        <v>0996864996</v>
      </c>
      <c r="L270" s="65" t="str">
        <f>INDEX(Empresas[],B270,6)</f>
        <v>raulruiz1962@live.com</v>
      </c>
      <c r="M270" t="str">
        <f>+VLOOKUP(Table7[[#This Row],[Potencial de Innovación]],$S$2:$T$5,2,TRUE)</f>
        <v>Bajo</v>
      </c>
    </row>
    <row r="271" spans="1:13" x14ac:dyDescent="0.3">
      <c r="A271" s="67">
        <v>270</v>
      </c>
      <c r="B271" s="71">
        <v>145</v>
      </c>
      <c r="C271" s="65" t="str">
        <f>INDEX(Empresas[],Clasificacion!B271,2)</f>
        <v>CORPORACION MEDICA CORMEDICAL-CIA S.A.</v>
      </c>
      <c r="D271" s="67">
        <v>-1.3879106936043419</v>
      </c>
      <c r="E271" s="67">
        <v>-0.14555756319723359</v>
      </c>
      <c r="F271" s="67">
        <v>-0.36130064097337289</v>
      </c>
      <c r="G271" s="67">
        <v>-0.88105248943373582</v>
      </c>
      <c r="H271" s="67">
        <f>+IF(Table7[[#This Row],[Potencial de Innovación]]&gt;D614,1,0)</f>
        <v>0</v>
      </c>
      <c r="I271" s="65" t="str">
        <f>INDEX(Empresas[],B271,3)</f>
        <v>Jenny Marques</v>
      </c>
      <c r="J271" s="65" t="str">
        <f>INDEX(Empresas[],B271,4)</f>
        <v>Asistente De Gerencia</v>
      </c>
      <c r="K271" s="65" t="str">
        <f>INDEX(Empresas[],B271,5)</f>
        <v>998005045</v>
      </c>
      <c r="L271" s="65" t="str">
        <f>INDEX(Empresas[],B271,6)</f>
        <v>cormedicalnegocios@gmail.com</v>
      </c>
      <c r="M271" t="str">
        <f>+VLOOKUP(Table7[[#This Row],[Potencial de Innovación]],$S$2:$T$5,2,TRUE)</f>
        <v>Bajo</v>
      </c>
    </row>
    <row r="272" spans="1:13" x14ac:dyDescent="0.3">
      <c r="A272" s="67">
        <v>271</v>
      </c>
      <c r="B272" s="71">
        <v>73</v>
      </c>
      <c r="C272" s="65" t="str">
        <f>INDEX(Empresas[],Clasificacion!B272,2)</f>
        <v>ECO RECICLAJE QUITO</v>
      </c>
      <c r="D272" s="67">
        <v>-1.394229885868326</v>
      </c>
      <c r="E272" s="67">
        <v>-0.25822089052650582</v>
      </c>
      <c r="F272" s="67">
        <v>-0.77885560192261716</v>
      </c>
      <c r="G272" s="67">
        <v>-0.3571533934192031</v>
      </c>
      <c r="H272" s="67">
        <f>+IF(Table7[[#This Row],[Potencial de Innovación]]&gt;D615,1,0)</f>
        <v>0</v>
      </c>
      <c r="I272" s="65" t="str">
        <f>INDEX(Empresas[],B272,3)</f>
        <v>Gonzalo Naguana</v>
      </c>
      <c r="J272" s="65" t="str">
        <f>INDEX(Empresas[],B272,4)</f>
        <v>Director De Compras</v>
      </c>
      <c r="K272" s="65" t="str">
        <f>INDEX(Empresas[],B272,5)</f>
        <v>0995798394</v>
      </c>
      <c r="L272" s="65" t="str">
        <f>INDEX(Empresas[],B272,6)</f>
        <v>info@ecoreciclajequito.com.ec</v>
      </c>
      <c r="M272" t="str">
        <f>+VLOOKUP(Table7[[#This Row],[Potencial de Innovación]],$S$2:$T$5,2,TRUE)</f>
        <v>Bajo</v>
      </c>
    </row>
    <row r="273" spans="1:13" x14ac:dyDescent="0.3">
      <c r="A273" s="67">
        <v>272</v>
      </c>
      <c r="B273" s="71">
        <v>171</v>
      </c>
      <c r="C273" s="65" t="str">
        <f>INDEX(Empresas[],Clasificacion!B273,2)</f>
        <v>IMPORTADORA R Y M</v>
      </c>
      <c r="D273" s="67">
        <v>-1.395683907098586</v>
      </c>
      <c r="E273" s="67">
        <v>-0.33848720871740562</v>
      </c>
      <c r="F273" s="67">
        <v>-0.59035538998510051</v>
      </c>
      <c r="G273" s="67">
        <v>-0.46684130839607962</v>
      </c>
      <c r="H273" s="67">
        <f>+IF(Table7[[#This Row],[Potencial de Innovación]]&gt;D616,1,0)</f>
        <v>0</v>
      </c>
      <c r="I273" s="65" t="str">
        <f>INDEX(Empresas[],B273,3)</f>
        <v>Tomás Freire</v>
      </c>
      <c r="J273" s="65" t="str">
        <f>INDEX(Empresas[],B273,4)</f>
        <v>Gerente</v>
      </c>
      <c r="K273" s="65" t="str">
        <f>INDEX(Empresas[],B273,5)</f>
        <v>0994104883</v>
      </c>
      <c r="L273" s="65" t="str">
        <f>INDEX(Empresas[],B273,6)</f>
        <v>tomas@importadorarm.com</v>
      </c>
      <c r="M273" t="str">
        <f>+VLOOKUP(Table7[[#This Row],[Potencial de Innovación]],$S$2:$T$5,2,TRUE)</f>
        <v>Bajo</v>
      </c>
    </row>
    <row r="274" spans="1:13" x14ac:dyDescent="0.3">
      <c r="A274" s="67">
        <v>273</v>
      </c>
      <c r="B274" s="71">
        <v>218</v>
      </c>
      <c r="C274" s="65" t="str">
        <f>INDEX(Empresas[],Clasificacion!B274,2)</f>
        <v>LOGISTICSCAM CIA.LTDA.</v>
      </c>
      <c r="D274" s="67">
        <v>-1.4083490353855721</v>
      </c>
      <c r="E274" s="67">
        <v>-0.39623132801495392</v>
      </c>
      <c r="F274" s="67">
        <v>-0.56922678218496869</v>
      </c>
      <c r="G274" s="67">
        <v>-0.44289092518564888</v>
      </c>
      <c r="H274" s="67">
        <f>+IF(Table7[[#This Row],[Potencial de Innovación]]&gt;D617,1,0)</f>
        <v>0</v>
      </c>
      <c r="I274" s="65" t="str">
        <f>INDEX(Empresas[],B274,3)</f>
        <v>Ana Espejo</v>
      </c>
      <c r="J274" s="65" t="str">
        <f>INDEX(Empresas[],B274,4)</f>
        <v>Gerente</v>
      </c>
      <c r="K274" s="65" t="str">
        <f>INDEX(Empresas[],B274,5)</f>
        <v>0988345671</v>
      </c>
      <c r="L274" s="65" t="str">
        <f>INDEX(Empresas[],B274,6)</f>
        <v>ecuador@camlogistic.net</v>
      </c>
      <c r="M274" t="str">
        <f>+VLOOKUP(Table7[[#This Row],[Potencial de Innovación]],$S$2:$T$5,2,TRUE)</f>
        <v>Bajo</v>
      </c>
    </row>
    <row r="275" spans="1:13" x14ac:dyDescent="0.3">
      <c r="A275" s="67">
        <v>274</v>
      </c>
      <c r="B275" s="71">
        <v>162</v>
      </c>
      <c r="C275" s="65" t="str">
        <f>INDEX(Empresas[],Clasificacion!B275,2)</f>
        <v>ASESORIA LOGISTICA, TRIBUTARIA Y TRAMITES DE ADUANA-ALTRAD S.A.</v>
      </c>
      <c r="D275" s="67">
        <v>-1.409229538229047</v>
      </c>
      <c r="E275" s="67">
        <v>-0.49026788742818611</v>
      </c>
      <c r="F275" s="67">
        <v>6.8670042840022885E-2</v>
      </c>
      <c r="G275" s="67">
        <v>-0.98763169364088377</v>
      </c>
      <c r="H275" s="67">
        <f>+IF(Table7[[#This Row],[Potencial de Innovación]]&gt;D618,1,0)</f>
        <v>0</v>
      </c>
      <c r="I275" s="65" t="str">
        <f>INDEX(Empresas[],B275,3)</f>
        <v>Aldo Idrovo</v>
      </c>
      <c r="J275" s="65" t="str">
        <f>INDEX(Empresas[],B275,4)</f>
        <v>Auxiliar De Operación</v>
      </c>
      <c r="K275" s="65" t="str">
        <f>INDEX(Empresas[],B275,5)</f>
        <v>042422659</v>
      </c>
      <c r="L275" s="65" t="str">
        <f>INDEX(Empresas[],B275,6)</f>
        <v>informacion@altrad.com.ec</v>
      </c>
      <c r="M275" t="str">
        <f>+VLOOKUP(Table7[[#This Row],[Potencial de Innovación]],$S$2:$T$5,2,TRUE)</f>
        <v>Bajo</v>
      </c>
    </row>
    <row r="276" spans="1:13" x14ac:dyDescent="0.3">
      <c r="A276" s="67">
        <v>275</v>
      </c>
      <c r="B276" s="71">
        <v>199</v>
      </c>
      <c r="C276" s="65" t="str">
        <f>INDEX(Empresas[],Clasificacion!B276,2)</f>
        <v>POWER SOUND SERVICIOS CIA. LTDA.</v>
      </c>
      <c r="D276" s="67">
        <v>-1.430659072021558</v>
      </c>
      <c r="E276" s="67">
        <v>-0.1850743781686674</v>
      </c>
      <c r="F276" s="67">
        <v>-0.80150506148222289</v>
      </c>
      <c r="G276" s="67">
        <v>-0.44407963237066772</v>
      </c>
      <c r="H276" s="67">
        <f>+IF(Table7[[#This Row],[Potencial de Innovación]]&gt;D619,1,0)</f>
        <v>0</v>
      </c>
      <c r="I276" s="65" t="str">
        <f>INDEX(Empresas[],B276,3)</f>
        <v>Richar Dominguez</v>
      </c>
      <c r="J276" s="65" t="str">
        <f>INDEX(Empresas[],B276,4)</f>
        <v>Produccion Tv</v>
      </c>
      <c r="K276" s="65" t="str">
        <f>INDEX(Empresas[],B276,5)</f>
        <v>06295-1036</v>
      </c>
      <c r="L276" s="65" t="str">
        <f>INDEX(Empresas[],B276,6)</f>
        <v>info@radiovocu.com</v>
      </c>
      <c r="M276" t="str">
        <f>+VLOOKUP(Table7[[#This Row],[Potencial de Innovación]],$S$2:$T$5,2,TRUE)</f>
        <v>Bajo</v>
      </c>
    </row>
    <row r="277" spans="1:13" x14ac:dyDescent="0.3">
      <c r="A277" s="67">
        <v>276</v>
      </c>
      <c r="B277" s="71">
        <v>102</v>
      </c>
      <c r="C277" s="65" t="str">
        <f>INDEX(Empresas[],Clasificacion!B277,2)</f>
        <v>ARTE EN TECA S.A.</v>
      </c>
      <c r="D277" s="67">
        <v>-1.4981321187832259</v>
      </c>
      <c r="E277" s="67">
        <v>-0.30499956460170008</v>
      </c>
      <c r="F277" s="67">
        <v>-4.1172408589343013E-2</v>
      </c>
      <c r="G277" s="67">
        <v>-1.1519601455921831</v>
      </c>
      <c r="H277" s="67">
        <f>+IF(Table7[[#This Row],[Potencial de Innovación]]&gt;D620,1,0)</f>
        <v>0</v>
      </c>
      <c r="I277" s="65" t="str">
        <f>INDEX(Empresas[],B277,3)</f>
        <v>Jean Pierre Malet</v>
      </c>
      <c r="J277" s="65" t="str">
        <f>INDEX(Empresas[],B277,4)</f>
        <v>Ejecutivo</v>
      </c>
      <c r="K277" s="65" t="str">
        <f>INDEX(Empresas[],B277,5)</f>
        <v>0991052503</v>
      </c>
      <c r="L277" s="65" t="str">
        <f>INDEX(Empresas[],B277,6)</f>
        <v>contacto@arteenteca.com</v>
      </c>
      <c r="M277" t="str">
        <f>+VLOOKUP(Table7[[#This Row],[Potencial de Innovación]],$S$2:$T$5,2,TRUE)</f>
        <v>Bajo</v>
      </c>
    </row>
    <row r="278" spans="1:13" x14ac:dyDescent="0.3">
      <c r="A278" s="67">
        <v>277</v>
      </c>
      <c r="B278" s="71">
        <v>322</v>
      </c>
      <c r="C278" s="65" t="str">
        <f>INDEX(Empresas[],Clasificacion!B278,2)</f>
        <v>ECUATORIANA DE TRANSPORTE DE CARGA PESADA CAPTRANSECUA S.A.</v>
      </c>
      <c r="D278" s="67">
        <v>-1.505898648687783</v>
      </c>
      <c r="E278" s="67">
        <v>-0.90636376189662649</v>
      </c>
      <c r="F278" s="67">
        <v>-0.26135398321003578</v>
      </c>
      <c r="G278" s="67">
        <v>-0.33818090358112091</v>
      </c>
      <c r="H278" s="67">
        <f>+IF(Table7[[#This Row],[Potencial de Innovación]]&gt;D621,1,0)</f>
        <v>0</v>
      </c>
      <c r="I278" s="65" t="str">
        <f>INDEX(Empresas[],B278,3)</f>
        <v>Xavier Pozo</v>
      </c>
      <c r="J278" s="65" t="str">
        <f>INDEX(Empresas[],B278,4)</f>
        <v>Gerente</v>
      </c>
      <c r="K278" s="65" t="str">
        <f>INDEX(Empresas[],B278,5)</f>
        <v>0993096265</v>
      </c>
      <c r="L278" s="65" t="str">
        <f>INDEX(Empresas[],B278,6)</f>
        <v>xmpozo@gmail.com</v>
      </c>
      <c r="M278" t="str">
        <f>+VLOOKUP(Table7[[#This Row],[Potencial de Innovación]],$S$2:$T$5,2,TRUE)</f>
        <v>Bajo</v>
      </c>
    </row>
    <row r="279" spans="1:13" x14ac:dyDescent="0.3">
      <c r="A279" s="67">
        <v>278</v>
      </c>
      <c r="B279" s="71">
        <v>76</v>
      </c>
      <c r="C279" s="65" t="str">
        <f>INDEX(Empresas[],Clasificacion!B279,2)</f>
        <v>PLANOBRALY S.A.</v>
      </c>
      <c r="D279" s="67">
        <v>-1.5137091933155411</v>
      </c>
      <c r="E279" s="67">
        <v>-0.4441566064692446</v>
      </c>
      <c r="F279" s="67">
        <v>-0.65508522710628536</v>
      </c>
      <c r="G279" s="67">
        <v>-0.41446735974001059</v>
      </c>
      <c r="H279" s="67">
        <f>+IF(Table7[[#This Row],[Potencial de Innovación]]&gt;D622,1,0)</f>
        <v>0</v>
      </c>
      <c r="I279" s="65" t="str">
        <f>INDEX(Empresas[],B279,3)</f>
        <v>Maryuri Moreira</v>
      </c>
      <c r="J279" s="65" t="str">
        <f>INDEX(Empresas[],B279,4)</f>
        <v>Asistente Administrativa</v>
      </c>
      <c r="K279" s="65" t="str">
        <f>INDEX(Empresas[],B279,5)</f>
        <v>042820353</v>
      </c>
      <c r="L279" s="65" t="str">
        <f>INDEX(Empresas[],B279,6)</f>
        <v>dismartin1@yahoo.com</v>
      </c>
      <c r="M279" t="str">
        <f>+VLOOKUP(Table7[[#This Row],[Potencial de Innovación]],$S$2:$T$5,2,TRUE)</f>
        <v>Bajo</v>
      </c>
    </row>
    <row r="280" spans="1:13" x14ac:dyDescent="0.3">
      <c r="A280" s="67">
        <v>279</v>
      </c>
      <c r="B280" s="71">
        <v>49</v>
      </c>
      <c r="C280" s="65" t="str">
        <f>INDEX(Empresas[],Clasificacion!B280,2)</f>
        <v>CORPORACION CAPACITACIONES CONSULTORIAS EMPRENDIM CORCPCECONSA CIA.LTDA.</v>
      </c>
      <c r="D280" s="67">
        <v>-1.52141190728902</v>
      </c>
      <c r="E280" s="67">
        <v>0.3354205708243525</v>
      </c>
      <c r="F280" s="67">
        <v>-0.67158764230458412</v>
      </c>
      <c r="G280" s="67">
        <v>-1.1852448358087879</v>
      </c>
      <c r="H280" s="67">
        <f>+IF(Table7[[#This Row],[Potencial de Innovación]]&gt;D623,1,0)</f>
        <v>0</v>
      </c>
      <c r="I280" s="65" t="str">
        <f>INDEX(Empresas[],B280,3)</f>
        <v>Vicente Calderón</v>
      </c>
      <c r="J280" s="65" t="str">
        <f>INDEX(Empresas[],B280,4)</f>
        <v>Gerente</v>
      </c>
      <c r="K280" s="65" t="str">
        <f>INDEX(Empresas[],B280,5)</f>
        <v>0993541499</v>
      </c>
      <c r="L280" s="65" t="str">
        <f>INDEX(Empresas[],B280,6)</f>
        <v>vicencalder@yahoo.es</v>
      </c>
      <c r="M280" t="str">
        <f>+VLOOKUP(Table7[[#This Row],[Potencial de Innovación]],$S$2:$T$5,2,TRUE)</f>
        <v>Bajo</v>
      </c>
    </row>
    <row r="281" spans="1:13" x14ac:dyDescent="0.3">
      <c r="A281" s="67">
        <v>280</v>
      </c>
      <c r="B281" s="71">
        <v>139</v>
      </c>
      <c r="C281" s="65" t="str">
        <f>INDEX(Empresas[],Clasificacion!B281,2)</f>
        <v>WILDLAND CIA.LTDA.</v>
      </c>
      <c r="D281" s="67">
        <v>-1.524968080575644</v>
      </c>
      <c r="E281" s="67">
        <v>-0.30226953458057571</v>
      </c>
      <c r="F281" s="67">
        <v>-0.77702689723346396</v>
      </c>
      <c r="G281" s="67">
        <v>-0.44567164876160398</v>
      </c>
      <c r="H281" s="67">
        <f>+IF(Table7[[#This Row],[Potencial de Innovación]]&gt;D624,1,0)</f>
        <v>0</v>
      </c>
      <c r="I281" s="65" t="str">
        <f>INDEX(Empresas[],B281,3)</f>
        <v>Hernan Paz</v>
      </c>
      <c r="J281" s="65" t="str">
        <f>INDEX(Empresas[],B281,4)</f>
        <v>Director De Operaciones</v>
      </c>
      <c r="K281" s="65" t="str">
        <f>INDEX(Empresas[],B281,5)</f>
        <v>0962909216</v>
      </c>
      <c r="L281" s="65" t="str">
        <f>INDEX(Empresas[],B281,6)</f>
        <v>phpaz@hotmail.com</v>
      </c>
      <c r="M281" t="str">
        <f>+VLOOKUP(Table7[[#This Row],[Potencial de Innovación]],$S$2:$T$5,2,TRUE)</f>
        <v>Bajo</v>
      </c>
    </row>
    <row r="282" spans="1:13" x14ac:dyDescent="0.3">
      <c r="A282" s="67">
        <v>281</v>
      </c>
      <c r="B282" s="71">
        <v>272</v>
      </c>
      <c r="C282" s="65" t="str">
        <f>INDEX(Empresas[],Clasificacion!B282,2)</f>
        <v>PUNTO VISIÓN</v>
      </c>
      <c r="D282" s="67">
        <v>-1.60708783106461</v>
      </c>
      <c r="E282" s="67">
        <v>-0.31946306607674202</v>
      </c>
      <c r="F282" s="67">
        <v>-0.8590564655763403</v>
      </c>
      <c r="G282" s="67">
        <v>-0.4285682994115278</v>
      </c>
      <c r="H282" s="67">
        <f>+IF(Table7[[#This Row],[Potencial de Innovación]]&gt;D625,1,0)</f>
        <v>0</v>
      </c>
      <c r="I282" s="65" t="str">
        <f>INDEX(Empresas[],B282,3)</f>
        <v>Morella Zamora</v>
      </c>
      <c r="J282" s="65" t="str">
        <f>INDEX(Empresas[],B282,4)</f>
        <v>Optometrista</v>
      </c>
      <c r="K282" s="65" t="str">
        <f>INDEX(Empresas[],B282,5)</f>
        <v>0983366796</v>
      </c>
      <c r="L282" s="65" t="str">
        <f>INDEX(Empresas[],B282,6)</f>
        <v>zmore706@gmail.com</v>
      </c>
      <c r="M282" t="str">
        <f>+VLOOKUP(Table7[[#This Row],[Potencial de Innovación]],$S$2:$T$5,2,TRUE)</f>
        <v>Bajo</v>
      </c>
    </row>
    <row r="283" spans="1:13" x14ac:dyDescent="0.3">
      <c r="A283" s="67">
        <v>282</v>
      </c>
      <c r="B283" s="71">
        <v>8</v>
      </c>
      <c r="C283" s="65" t="str">
        <f>INDEX(Empresas[],Clasificacion!B283,2)</f>
        <v>GRUPO EL COMERCIO C.A.</v>
      </c>
      <c r="D283" s="67">
        <v>-1.6147681051725451</v>
      </c>
      <c r="E283" s="67">
        <v>-0.6231032306012384</v>
      </c>
      <c r="F283" s="67">
        <v>6.3483106827609492E-2</v>
      </c>
      <c r="G283" s="67">
        <v>-1.055147981398916</v>
      </c>
      <c r="H283" s="67">
        <f>+IF(Table7[[#This Row],[Potencial de Innovación]]&gt;D626,1,0)</f>
        <v>0</v>
      </c>
      <c r="I283" s="65" t="str">
        <f>INDEX(Empresas[],B283,3)</f>
        <v>Alberto Araujo</v>
      </c>
      <c r="J283" s="65" t="str">
        <f>INDEX(Empresas[],B283,4)</f>
        <v>Editor De Nuevos Productos</v>
      </c>
      <c r="K283" s="65" t="str">
        <f>INDEX(Empresas[],B283,5)</f>
        <v>0999000369</v>
      </c>
      <c r="L283" s="65" t="str">
        <f>INDEX(Empresas[],B283,6)</f>
        <v>aaraujo@elcomercio.com</v>
      </c>
      <c r="M283" t="str">
        <f>+VLOOKUP(Table7[[#This Row],[Potencial de Innovación]],$S$2:$T$5,2,TRUE)</f>
        <v>Bajo</v>
      </c>
    </row>
    <row r="284" spans="1:13" x14ac:dyDescent="0.3">
      <c r="A284" s="67">
        <v>283</v>
      </c>
      <c r="B284" s="71">
        <v>270</v>
      </c>
      <c r="C284" s="65" t="str">
        <f>INDEX(Empresas[],Clasificacion!B284,2)</f>
        <v>ABS CONSULTING AGENCY</v>
      </c>
      <c r="D284" s="67">
        <v>-1.6222592174202899</v>
      </c>
      <c r="E284" s="67">
        <v>-0.24427023694379171</v>
      </c>
      <c r="F284" s="67">
        <v>-1.127623118702227</v>
      </c>
      <c r="G284" s="67">
        <v>-0.2503658617742715</v>
      </c>
      <c r="H284" s="67">
        <f>+IF(Table7[[#This Row],[Potencial de Innovación]]&gt;D627,1,0)</f>
        <v>0</v>
      </c>
      <c r="I284" s="65" t="str">
        <f>INDEX(Empresas[],B284,3)</f>
        <v>Anabel Borja</v>
      </c>
      <c r="J284" s="65" t="str">
        <f>INDEX(Empresas[],B284,4)</f>
        <v>Gerente</v>
      </c>
      <c r="K284" s="65" t="str">
        <f>INDEX(Empresas[],B284,5)</f>
        <v>0987779820</v>
      </c>
      <c r="L284" s="65" t="str">
        <f>INDEX(Empresas[],B284,6)</f>
        <v>absconsultingagency@gmail.com</v>
      </c>
      <c r="M284" t="str">
        <f>+VLOOKUP(Table7[[#This Row],[Potencial de Innovación]],$S$2:$T$5,2,TRUE)</f>
        <v>Bajo</v>
      </c>
    </row>
    <row r="285" spans="1:13" x14ac:dyDescent="0.3">
      <c r="A285" s="67">
        <v>284</v>
      </c>
      <c r="B285" s="71">
        <v>174</v>
      </c>
      <c r="C285" s="65" t="str">
        <f>INDEX(Empresas[],Clasificacion!B285,2)</f>
        <v>PONT S.A.S.</v>
      </c>
      <c r="D285" s="67">
        <v>-1.6597023960289621</v>
      </c>
      <c r="E285" s="67">
        <v>-0.54766647842719807</v>
      </c>
      <c r="F285" s="67">
        <v>-0.77442112805543439</v>
      </c>
      <c r="G285" s="67">
        <v>-0.3376147895463299</v>
      </c>
      <c r="H285" s="67">
        <f>+IF(Table7[[#This Row],[Potencial de Innovación]]&gt;D628,1,0)</f>
        <v>0</v>
      </c>
      <c r="I285" s="65" t="str">
        <f>INDEX(Empresas[],B285,3)</f>
        <v>Cristhian Díaz</v>
      </c>
      <c r="J285" s="65" t="str">
        <f>INDEX(Empresas[],B285,4)</f>
        <v>Director Ejecutivo</v>
      </c>
      <c r="K285" s="65" t="str">
        <f>INDEX(Empresas[],B285,5)</f>
        <v>0982856410</v>
      </c>
      <c r="L285" s="65" t="str">
        <f>INDEX(Empresas[],B285,6)</f>
        <v>cristhiandiazaviles@gmail.com</v>
      </c>
      <c r="M285" t="str">
        <f>+VLOOKUP(Table7[[#This Row],[Potencial de Innovación]],$S$2:$T$5,2,TRUE)</f>
        <v>Bajo</v>
      </c>
    </row>
    <row r="286" spans="1:13" x14ac:dyDescent="0.3">
      <c r="A286" s="67">
        <v>285</v>
      </c>
      <c r="B286" s="71">
        <v>19</v>
      </c>
      <c r="C286" s="65" t="str">
        <f>INDEX(Empresas[],Clasificacion!B286,2)</f>
        <v>ENCOFRADOS Y CONSTRUCCIONES GRANDA</v>
      </c>
      <c r="D286" s="67">
        <v>-1.6683529039382889</v>
      </c>
      <c r="E286" s="67">
        <v>-0.84110661443578616</v>
      </c>
      <c r="F286" s="67">
        <v>0.1241033568926104</v>
      </c>
      <c r="G286" s="67">
        <v>-0.95134964639511344</v>
      </c>
      <c r="H286" s="67">
        <f>+IF(Table7[[#This Row],[Potencial de Innovación]]&gt;D629,1,0)</f>
        <v>0</v>
      </c>
      <c r="I286" s="65" t="str">
        <f>INDEX(Empresas[],B286,3)</f>
        <v>José Francisco Granda Macas</v>
      </c>
      <c r="J286" s="65" t="str">
        <f>INDEX(Empresas[],B286,4)</f>
        <v>Gerente General</v>
      </c>
      <c r="K286" s="65" t="str">
        <f>INDEX(Empresas[],B286,5)</f>
        <v>0998866491</v>
      </c>
      <c r="L286" s="65" t="str">
        <f>INDEX(Empresas[],B286,6)</f>
        <v>encofradosgranda@gmail.com</v>
      </c>
      <c r="M286" t="str">
        <f>+VLOOKUP(Table7[[#This Row],[Potencial de Innovación]],$S$2:$T$5,2,TRUE)</f>
        <v>Bajo</v>
      </c>
    </row>
    <row r="287" spans="1:13" x14ac:dyDescent="0.3">
      <c r="A287" s="67">
        <v>286</v>
      </c>
      <c r="B287" s="71">
        <v>225</v>
      </c>
      <c r="C287" s="65" t="str">
        <f>INDEX(Empresas[],Clasificacion!B287,2)</f>
        <v>INDALUM S.A.</v>
      </c>
      <c r="D287" s="67">
        <v>-1.698959566835319</v>
      </c>
      <c r="E287" s="67">
        <v>-0.44752552428570441</v>
      </c>
      <c r="F287" s="67">
        <v>-0.80478171417345834</v>
      </c>
      <c r="G287" s="67">
        <v>-0.44665232837615659</v>
      </c>
      <c r="H287" s="67">
        <f>+IF(Table7[[#This Row],[Potencial de Innovación]]&gt;D630,1,0)</f>
        <v>0</v>
      </c>
      <c r="I287" s="65" t="str">
        <f>INDEX(Empresas[],B287,3)</f>
        <v>Fabian Fuenzalida</v>
      </c>
      <c r="J287" s="65" t="str">
        <f>INDEX(Empresas[],B287,4)</f>
        <v>Diseñador</v>
      </c>
      <c r="K287" s="65" t="str">
        <f>INDEX(Empresas[],B287,5)</f>
        <v>0983033628</v>
      </c>
      <c r="L287" s="65" t="str">
        <f>INDEX(Empresas[],B287,6)</f>
        <v>ventasonline@indalum.com</v>
      </c>
      <c r="M287" t="str">
        <f>+VLOOKUP(Table7[[#This Row],[Potencial de Innovación]],$S$2:$T$5,2,TRUE)</f>
        <v>Bajo</v>
      </c>
    </row>
    <row r="288" spans="1:13" x14ac:dyDescent="0.3">
      <c r="A288" s="67">
        <v>287</v>
      </c>
      <c r="B288" s="71">
        <v>96</v>
      </c>
      <c r="C288" s="65" t="str">
        <f>INDEX(Empresas[],Clasificacion!B288,2)</f>
        <v>CIENCIA DE DATOS ECUADOR</v>
      </c>
      <c r="D288" s="67">
        <v>-1.7541715825368971</v>
      </c>
      <c r="E288" s="67">
        <v>-0.1128403030764311</v>
      </c>
      <c r="F288" s="67">
        <v>-0.77416592473333246</v>
      </c>
      <c r="G288" s="67">
        <v>-0.86716535472713308</v>
      </c>
      <c r="H288" s="67">
        <f>+IF(Table7[[#This Row],[Potencial de Innovación]]&gt;D631,1,0)</f>
        <v>0</v>
      </c>
      <c r="I288" s="65" t="str">
        <f>INDEX(Empresas[],B288,3)</f>
        <v>Anderson Castro</v>
      </c>
      <c r="J288" s="65" t="str">
        <f>INDEX(Empresas[],B288,4)</f>
        <v>Analista De Datos</v>
      </c>
      <c r="K288" s="65" t="str">
        <f>INDEX(Empresas[],B288,5)</f>
        <v>0996149457</v>
      </c>
      <c r="L288" s="65" t="str">
        <f>INDEX(Empresas[],B288,6)</f>
        <v>info@cienciadedatosec.com</v>
      </c>
      <c r="M288" t="str">
        <f>+VLOOKUP(Table7[[#This Row],[Potencial de Innovación]],$S$2:$T$5,2,TRUE)</f>
        <v>Bajo</v>
      </c>
    </row>
    <row r="289" spans="1:13" x14ac:dyDescent="0.3">
      <c r="A289" s="67">
        <v>288</v>
      </c>
      <c r="B289" s="71">
        <v>134</v>
      </c>
      <c r="C289" s="65" t="str">
        <f>INDEX(Empresas[],Clasificacion!B289,2)</f>
        <v>RIOBRENT S.A.</v>
      </c>
      <c r="D289" s="67">
        <v>-1.7541900260938981</v>
      </c>
      <c r="E289" s="67">
        <v>-0.25494793039253189</v>
      </c>
      <c r="F289" s="67">
        <v>-1.1419953837210921</v>
      </c>
      <c r="G289" s="67">
        <v>-0.35724671198027352</v>
      </c>
      <c r="H289" s="67">
        <f>+IF(Table7[[#This Row],[Potencial de Innovación]]&gt;D632,1,0)</f>
        <v>0</v>
      </c>
      <c r="I289" s="65" t="str">
        <f>INDEX(Empresas[],B289,3)</f>
        <v>Marcelo Inzquierdo</v>
      </c>
      <c r="J289" s="65" t="str">
        <f>INDEX(Empresas[],B289,4)</f>
        <v>Operario</v>
      </c>
      <c r="K289" s="65" t="str">
        <f>INDEX(Empresas[],B289,5)</f>
        <v>0992161517</v>
      </c>
      <c r="L289" s="65" t="str">
        <f>INDEX(Empresas[],B289,6)</f>
        <v>marcelo_izquierdo@hotmail.com</v>
      </c>
      <c r="M289" t="str">
        <f>+VLOOKUP(Table7[[#This Row],[Potencial de Innovación]],$S$2:$T$5,2,TRUE)</f>
        <v>Bajo</v>
      </c>
    </row>
    <row r="290" spans="1:13" x14ac:dyDescent="0.3">
      <c r="A290" s="67">
        <v>289</v>
      </c>
      <c r="B290" s="71">
        <v>205</v>
      </c>
      <c r="C290" s="65" t="str">
        <f>INDEX(Empresas[],Clasificacion!B290,2)</f>
        <v>JECONT</v>
      </c>
      <c r="D290" s="67">
        <v>-1.764490098548257</v>
      </c>
      <c r="E290" s="67">
        <v>-0.18903113338586491</v>
      </c>
      <c r="F290" s="67">
        <v>-1.144425293628937</v>
      </c>
      <c r="G290" s="67">
        <v>-0.43103367153345562</v>
      </c>
      <c r="H290" s="67">
        <f>+IF(Table7[[#This Row],[Potencial de Innovación]]&gt;D633,1,0)</f>
        <v>0</v>
      </c>
      <c r="I290" s="65" t="str">
        <f>INDEX(Empresas[],B290,3)</f>
        <v>Jefferson Cortéz</v>
      </c>
      <c r="J290" s="65" t="str">
        <f>INDEX(Empresas[],B290,4)</f>
        <v>Administrador</v>
      </c>
      <c r="K290" s="65" t="str">
        <f>INDEX(Empresas[],B290,5)</f>
        <v>0989890786</v>
      </c>
      <c r="L290" s="65" t="str">
        <f>INDEX(Empresas[],B290,6)</f>
        <v>jsop_92@hotmail.com</v>
      </c>
      <c r="M290" t="str">
        <f>+VLOOKUP(Table7[[#This Row],[Potencial de Innovación]],$S$2:$T$5,2,TRUE)</f>
        <v>Bajo</v>
      </c>
    </row>
    <row r="291" spans="1:13" x14ac:dyDescent="0.3">
      <c r="A291" s="67">
        <v>290</v>
      </c>
      <c r="B291" s="71">
        <v>197</v>
      </c>
      <c r="C291" s="65" t="str">
        <f>INDEX(Empresas[],Clasificacion!B291,2)</f>
        <v>TV ECHANDIA</v>
      </c>
      <c r="D291" s="67">
        <v>-1.8113938888814169</v>
      </c>
      <c r="E291" s="67">
        <v>-0.43911244249559089</v>
      </c>
      <c r="F291" s="67">
        <v>-0.84659310894500572</v>
      </c>
      <c r="G291" s="67">
        <v>-0.52568833744082022</v>
      </c>
      <c r="H291" s="67">
        <f>+IF(Table7[[#This Row],[Potencial de Innovación]]&gt;D634,1,0)</f>
        <v>0</v>
      </c>
      <c r="I291" s="65" t="str">
        <f>INDEX(Empresas[],B291,3)</f>
        <v>William Sanchez</v>
      </c>
      <c r="J291" s="65" t="str">
        <f>INDEX(Empresas[],B291,4)</f>
        <v>Director</v>
      </c>
      <c r="K291" s="65" t="str">
        <f>INDEX(Empresas[],B291,5)</f>
        <v>099 465 1018</v>
      </c>
      <c r="L291" s="65" t="str">
        <f>INDEX(Empresas[],B291,6)</f>
        <v>echandiatv@hotmail.com</v>
      </c>
      <c r="M291" t="str">
        <f>+VLOOKUP(Table7[[#This Row],[Potencial de Innovación]],$S$2:$T$5,2,TRUE)</f>
        <v>Bajo</v>
      </c>
    </row>
    <row r="292" spans="1:13" x14ac:dyDescent="0.3">
      <c r="A292" s="67">
        <v>291</v>
      </c>
      <c r="B292" s="71">
        <v>165</v>
      </c>
      <c r="C292" s="65" t="str">
        <f>INDEX(Empresas[],Clasificacion!B292,2)</f>
        <v>SERVICIOS VARIOS Y CONSTRUCCIONES S.A. SERVACONSA</v>
      </c>
      <c r="D292" s="67">
        <v>-1.8186250874447829</v>
      </c>
      <c r="E292" s="67">
        <v>-0.37311192653333008</v>
      </c>
      <c r="F292" s="67">
        <v>-0.84955014380371408</v>
      </c>
      <c r="G292" s="67">
        <v>-0.59596301710773847</v>
      </c>
      <c r="H292" s="67">
        <f>+IF(Table7[[#This Row],[Potencial de Innovación]]&gt;D635,1,0)</f>
        <v>0</v>
      </c>
      <c r="I292" s="65" t="str">
        <f>INDEX(Empresas[],B292,3)</f>
        <v>Vanesa Cerna</v>
      </c>
      <c r="J292" s="65" t="str">
        <f>INDEX(Empresas[],B292,4)</f>
        <v>Contadora</v>
      </c>
      <c r="K292" s="65" t="str">
        <f>INDEX(Empresas[],B292,5)</f>
        <v>0987715097</v>
      </c>
      <c r="L292" s="65" t="str">
        <f>INDEX(Empresas[],B292,6)</f>
        <v>VZ_79@HOTMAIL.COM</v>
      </c>
      <c r="M292" t="str">
        <f>+VLOOKUP(Table7[[#This Row],[Potencial de Innovación]],$S$2:$T$5,2,TRUE)</f>
        <v>Bajo</v>
      </c>
    </row>
    <row r="293" spans="1:13" x14ac:dyDescent="0.3">
      <c r="A293" s="67">
        <v>292</v>
      </c>
      <c r="B293" s="71">
        <v>292</v>
      </c>
      <c r="C293" s="65" t="str">
        <f>INDEX(Empresas[],Clasificacion!B293,2)</f>
        <v>GREENCOM S.A.</v>
      </c>
      <c r="D293" s="67">
        <v>-1.819594283459949</v>
      </c>
      <c r="E293" s="67">
        <v>-7.5892478489790999E-2</v>
      </c>
      <c r="F293" s="67">
        <v>-0.99451192856800874</v>
      </c>
      <c r="G293" s="67">
        <v>-0.74918987640214929</v>
      </c>
      <c r="H293" s="67">
        <f>+IF(Table7[[#This Row],[Potencial de Innovación]]&gt;D636,1,0)</f>
        <v>0</v>
      </c>
      <c r="I293" s="65" t="str">
        <f>INDEX(Empresas[],B293,3)</f>
        <v>Alfredo Rosales</v>
      </c>
      <c r="J293" s="65" t="str">
        <f>INDEX(Empresas[],B293,4)</f>
        <v>Gerente</v>
      </c>
      <c r="K293" s="65" t="str">
        <f>INDEX(Empresas[],B293,5)</f>
        <v>0997834873</v>
      </c>
      <c r="L293" s="65" t="str">
        <f>INDEX(Empresas[],B293,6)</f>
        <v>greencomrv@hotmail.com</v>
      </c>
      <c r="M293" t="str">
        <f>+VLOOKUP(Table7[[#This Row],[Potencial de Innovación]],$S$2:$T$5,2,TRUE)</f>
        <v>Bajo</v>
      </c>
    </row>
    <row r="294" spans="1:13" x14ac:dyDescent="0.3">
      <c r="A294" s="67">
        <v>293</v>
      </c>
      <c r="B294" s="71">
        <v>201</v>
      </c>
      <c r="C294" s="65" t="str">
        <f>INDEX(Empresas[],Clasificacion!B294,2)</f>
        <v>NEGOCIOS YANSAKE S.A.</v>
      </c>
      <c r="D294" s="67">
        <v>-1.823920599998599</v>
      </c>
      <c r="E294" s="67">
        <v>-0.63020484975426361</v>
      </c>
      <c r="F294" s="67">
        <v>4.6529856981836967E-2</v>
      </c>
      <c r="G294" s="67">
        <v>-1.2402456072261721</v>
      </c>
      <c r="H294" s="67">
        <f>+IF(Table7[[#This Row],[Potencial de Innovación]]&gt;D637,1,0)</f>
        <v>0</v>
      </c>
      <c r="I294" s="65" t="str">
        <f>INDEX(Empresas[],B294,3)</f>
        <v>Kerly Vaque</v>
      </c>
      <c r="J294" s="65" t="str">
        <f>INDEX(Empresas[],B294,4)</f>
        <v>Administradora</v>
      </c>
      <c r="K294" s="65" t="str">
        <f>INDEX(Empresas[],B294,5)</f>
        <v>0999763514</v>
      </c>
      <c r="L294" s="65" t="str">
        <f>INDEX(Empresas[],B294,6)</f>
        <v>yadriquijija91@hotmail.com</v>
      </c>
      <c r="M294" t="str">
        <f>+VLOOKUP(Table7[[#This Row],[Potencial de Innovación]],$S$2:$T$5,2,TRUE)</f>
        <v>Bajo</v>
      </c>
    </row>
    <row r="295" spans="1:13" x14ac:dyDescent="0.3">
      <c r="A295" s="67">
        <v>294</v>
      </c>
      <c r="B295" s="71">
        <v>138</v>
      </c>
      <c r="C295" s="65" t="str">
        <f>INDEX(Empresas[],Clasificacion!B295,2)</f>
        <v>ADS SOFTWARE</v>
      </c>
      <c r="D295" s="67">
        <v>-1.825923854804276</v>
      </c>
      <c r="E295" s="67">
        <v>-0.6218739184838219</v>
      </c>
      <c r="F295" s="67">
        <v>-1.5954407663795791</v>
      </c>
      <c r="G295" s="67">
        <v>0.39139083005912539</v>
      </c>
      <c r="H295" s="67">
        <f>+IF(Table7[[#This Row],[Potencial de Innovación]]&gt;D638,1,0)</f>
        <v>0</v>
      </c>
      <c r="I295" s="65" t="str">
        <f>INDEX(Empresas[],B295,3)</f>
        <v>Ariana Toapanta</v>
      </c>
      <c r="J295" s="65" t="str">
        <f>INDEX(Empresas[],B295,4)</f>
        <v>Asesor Comercial</v>
      </c>
      <c r="K295" s="65" t="str">
        <f>INDEX(Empresas[],B295,5)</f>
        <v>0998514801</v>
      </c>
      <c r="L295" s="65" t="str">
        <f>INDEX(Empresas[],B295,6)</f>
        <v>comercializacion@fenixcorp.net</v>
      </c>
      <c r="M295" t="str">
        <f>+VLOOKUP(Table7[[#This Row],[Potencial de Innovación]],$S$2:$T$5,2,TRUE)</f>
        <v>Bajo</v>
      </c>
    </row>
    <row r="296" spans="1:13" x14ac:dyDescent="0.3">
      <c r="A296" s="67">
        <v>295</v>
      </c>
      <c r="B296" s="71">
        <v>263</v>
      </c>
      <c r="C296" s="65" t="str">
        <f>INDEX(Empresas[],Clasificacion!B296,2)</f>
        <v>CENTRO GERIATRICO SAGRADO CORQZON DE JESUS</v>
      </c>
      <c r="D296" s="67">
        <v>-1.859385967845457</v>
      </c>
      <c r="E296" s="67">
        <v>-0.2666611998241285</v>
      </c>
      <c r="F296" s="67">
        <v>-1.145189126110324</v>
      </c>
      <c r="G296" s="67">
        <v>-0.44753564191100442</v>
      </c>
      <c r="H296" s="67">
        <f>+IF(Table7[[#This Row],[Potencial de Innovación]]&gt;D639,1,0)</f>
        <v>0</v>
      </c>
      <c r="I296" s="65" t="str">
        <f>INDEX(Empresas[],B296,3)</f>
        <v>Debora Vinueza</v>
      </c>
      <c r="J296" s="65" t="str">
        <f>INDEX(Empresas[],B296,4)</f>
        <v>Lic. En Terapia Ocupacional</v>
      </c>
      <c r="K296" s="65" t="str">
        <f>INDEX(Empresas[],B296,5)</f>
        <v>0987505870</v>
      </c>
      <c r="L296" s="65" t="str">
        <f>INDEX(Empresas[],B296,6)</f>
        <v>debi_vinueza@hotmail.com</v>
      </c>
      <c r="M296" t="str">
        <f>+VLOOKUP(Table7[[#This Row],[Potencial de Innovación]],$S$2:$T$5,2,TRUE)</f>
        <v>Bajo</v>
      </c>
    </row>
    <row r="297" spans="1:13" x14ac:dyDescent="0.3">
      <c r="A297" s="67">
        <v>296</v>
      </c>
      <c r="B297" s="71">
        <v>141</v>
      </c>
      <c r="C297" s="65" t="str">
        <f>INDEX(Empresas[],Clasificacion!B297,2)</f>
        <v>BARZALLO ABOGADOS</v>
      </c>
      <c r="D297" s="67">
        <v>-1.859647526415414</v>
      </c>
      <c r="E297" s="67">
        <v>-0.45861925980226859</v>
      </c>
      <c r="F297" s="67">
        <v>-0.77831188659066386</v>
      </c>
      <c r="G297" s="67">
        <v>-0.62271638002248175</v>
      </c>
      <c r="H297" s="67">
        <f>+IF(Table7[[#This Row],[Potencial de Innovación]]&gt;D640,1,0)</f>
        <v>0</v>
      </c>
      <c r="I297" s="65" t="str">
        <f>INDEX(Empresas[],B297,3)</f>
        <v>José Luis Barzallo</v>
      </c>
      <c r="J297" s="65" t="str">
        <f>INDEX(Empresas[],B297,4)</f>
        <v>Gerente</v>
      </c>
      <c r="K297" s="65" t="str">
        <f>INDEX(Empresas[],B297,5)</f>
        <v>026040700</v>
      </c>
      <c r="L297" s="65" t="str">
        <f>INDEX(Empresas[],B297,6)</f>
        <v>|joseluis@barzallo.com</v>
      </c>
      <c r="M297" t="str">
        <f>+VLOOKUP(Table7[[#This Row],[Potencial de Innovación]],$S$2:$T$5,2,TRUE)</f>
        <v>Bajo</v>
      </c>
    </row>
    <row r="298" spans="1:13" x14ac:dyDescent="0.3">
      <c r="A298" s="67">
        <v>297</v>
      </c>
      <c r="B298" s="71">
        <v>202</v>
      </c>
      <c r="C298" s="65" t="str">
        <f>INDEX(Empresas[],Clasificacion!B298,2)</f>
        <v>RADIO GENESIS RADIOGENSA S.A.</v>
      </c>
      <c r="D298" s="67">
        <v>-1.8653054312562269</v>
      </c>
      <c r="E298" s="67">
        <v>-0.1028255214607121</v>
      </c>
      <c r="F298" s="67">
        <v>-0.63085843078971016</v>
      </c>
      <c r="G298" s="67">
        <v>-1.131621479005805</v>
      </c>
      <c r="H298" s="67">
        <f>+IF(Table7[[#This Row],[Potencial de Innovación]]&gt;D641,1,0)</f>
        <v>0</v>
      </c>
      <c r="I298" s="65" t="str">
        <f>INDEX(Empresas[],B298,3)</f>
        <v>Florencio Fares</v>
      </c>
      <c r="J298" s="65" t="str">
        <f>INDEX(Empresas[],B298,4)</f>
        <v>Gerente</v>
      </c>
      <c r="K298" s="65" t="str">
        <f>INDEX(Empresas[],B298,5)</f>
        <v>099 615 7321</v>
      </c>
      <c r="L298" s="65" t="str">
        <f>INDEX(Empresas[],B298,6)</f>
        <v>radiogenesishuaquillas@gmail.com</v>
      </c>
      <c r="M298" t="str">
        <f>+VLOOKUP(Table7[[#This Row],[Potencial de Innovación]],$S$2:$T$5,2,TRUE)</f>
        <v>Bajo</v>
      </c>
    </row>
    <row r="299" spans="1:13" x14ac:dyDescent="0.3">
      <c r="A299" s="67">
        <v>298</v>
      </c>
      <c r="B299" s="71">
        <v>147</v>
      </c>
      <c r="C299" s="65" t="str">
        <f>INDEX(Empresas[],Clasificacion!B299,2)</f>
        <v>CAYMANSYSTEMS CIA.LTDA</v>
      </c>
      <c r="D299" s="67">
        <v>-1.873352332765581</v>
      </c>
      <c r="E299" s="67">
        <v>-0.1958316662789362</v>
      </c>
      <c r="F299" s="67">
        <v>-1.2126237863387419</v>
      </c>
      <c r="G299" s="67">
        <v>-0.4648968801479032</v>
      </c>
      <c r="H299" s="67">
        <f>+IF(Table7[[#This Row],[Potencial de Innovación]]&gt;D642,1,0)</f>
        <v>0</v>
      </c>
      <c r="I299" s="65" t="str">
        <f>INDEX(Empresas[],B299,3)</f>
        <v>Agustin Carrasco</v>
      </c>
      <c r="J299" s="65" t="str">
        <f>INDEX(Empresas[],B299,4)</f>
        <v>Gerente</v>
      </c>
      <c r="K299" s="65" t="str">
        <f>INDEX(Empresas[],B299,5)</f>
        <v>0987554296</v>
      </c>
      <c r="L299" s="65" t="str">
        <f>INDEX(Empresas[],B299,6)</f>
        <v>agustin.carrasco@caymansystems.com</v>
      </c>
      <c r="M299" t="str">
        <f>+VLOOKUP(Table7[[#This Row],[Potencial de Innovación]],$S$2:$T$5,2,TRUE)</f>
        <v>Bajo</v>
      </c>
    </row>
    <row r="300" spans="1:13" x14ac:dyDescent="0.3">
      <c r="A300" s="67">
        <v>299</v>
      </c>
      <c r="B300" s="71">
        <v>170</v>
      </c>
      <c r="C300" s="65" t="str">
        <f>INDEX(Empresas[],Clasificacion!B300,2)</f>
        <v>BROPEX S.A.</v>
      </c>
      <c r="D300" s="67">
        <v>-1.92317216134127</v>
      </c>
      <c r="E300" s="67">
        <v>-0.24216655328787379</v>
      </c>
      <c r="F300" s="67">
        <v>-1.0795718389127731</v>
      </c>
      <c r="G300" s="67">
        <v>-0.60143376914062341</v>
      </c>
      <c r="H300" s="67">
        <f>+IF(Table7[[#This Row],[Potencial de Innovación]]&gt;D643,1,0)</f>
        <v>0</v>
      </c>
      <c r="I300" s="65" t="str">
        <f>INDEX(Empresas[],B300,3)</f>
        <v>Jairo Cobos</v>
      </c>
      <c r="J300" s="65" t="str">
        <f>INDEX(Empresas[],B300,4)</f>
        <v>Contador</v>
      </c>
      <c r="K300" s="65" t="str">
        <f>INDEX(Empresas[],B300,5)</f>
        <v>0997601581</v>
      </c>
      <c r="L300" s="65" t="str">
        <f>INDEX(Empresas[],B300,6)</f>
        <v>jairoac420@gmail.com</v>
      </c>
      <c r="M300" t="str">
        <f>+VLOOKUP(Table7[[#This Row],[Potencial de Innovación]],$S$2:$T$5,2,TRUE)</f>
        <v>Bajo</v>
      </c>
    </row>
    <row r="301" spans="1:13" x14ac:dyDescent="0.3">
      <c r="A301" s="67">
        <v>300</v>
      </c>
      <c r="B301" s="71">
        <v>30</v>
      </c>
      <c r="C301" s="65" t="str">
        <f>INDEX(Empresas[],Clasificacion!B301,2)</f>
        <v>TRANSECUACARGAS S.A.</v>
      </c>
      <c r="D301" s="67">
        <v>-1.9482801764057349</v>
      </c>
      <c r="E301" s="67">
        <v>-0.63281829491855091</v>
      </c>
      <c r="F301" s="67">
        <v>-0.77635718996220082</v>
      </c>
      <c r="G301" s="67">
        <v>-0.53910469152498275</v>
      </c>
      <c r="H301" s="67">
        <f>+IF(Table7[[#This Row],[Potencial de Innovación]]&gt;D644,1,0)</f>
        <v>0</v>
      </c>
      <c r="I301" s="65" t="str">
        <f>INDEX(Empresas[],B301,3)</f>
        <v>Luis Antonio Lozano Lozano</v>
      </c>
      <c r="J301" s="65" t="str">
        <f>INDEX(Empresas[],B301,4)</f>
        <v>Gerente</v>
      </c>
      <c r="K301" s="65" t="str">
        <f>INDEX(Empresas[],B301,5)</f>
        <v>0986564646</v>
      </c>
      <c r="L301" s="65" t="str">
        <f>INDEX(Empresas[],B301,6)</f>
        <v>transecuacargas@gmail.com</v>
      </c>
      <c r="M301" t="str">
        <f>+VLOOKUP(Table7[[#This Row],[Potencial de Innovación]],$S$2:$T$5,2,TRUE)</f>
        <v>Bajo</v>
      </c>
    </row>
    <row r="302" spans="1:13" x14ac:dyDescent="0.3">
      <c r="A302" s="67">
        <v>301</v>
      </c>
      <c r="B302" s="71">
        <v>229</v>
      </c>
      <c r="C302" s="65" t="str">
        <f>INDEX(Empresas[],Clasificacion!B302,2)</f>
        <v>CÁRNICOS NENITA 2</v>
      </c>
      <c r="D302" s="67">
        <v>-1.9489728388310721</v>
      </c>
      <c r="E302" s="67">
        <v>-0.48566355292003333</v>
      </c>
      <c r="F302" s="67">
        <v>-0.61733267931753166</v>
      </c>
      <c r="G302" s="67">
        <v>-0.84597660659350704</v>
      </c>
      <c r="H302" s="67">
        <f>+IF(Table7[[#This Row],[Potencial de Innovación]]&gt;D645,1,0)</f>
        <v>0</v>
      </c>
      <c r="I302" s="65" t="str">
        <f>INDEX(Empresas[],B302,3)</f>
        <v>Jeannina Barahona</v>
      </c>
      <c r="J302" s="65" t="str">
        <f>INDEX(Empresas[],B302,4)</f>
        <v>Administradora</v>
      </c>
      <c r="K302" s="65" t="str">
        <f>INDEX(Empresas[],B302,5)</f>
        <v>0984994503</v>
      </c>
      <c r="L302" s="65" t="str">
        <f>INDEX(Empresas[],B302,6)</f>
        <v>jjhany@hotmail.com</v>
      </c>
      <c r="M302" t="str">
        <f>+VLOOKUP(Table7[[#This Row],[Potencial de Innovación]],$S$2:$T$5,2,TRUE)</f>
        <v>Bajo</v>
      </c>
    </row>
    <row r="303" spans="1:13" x14ac:dyDescent="0.3">
      <c r="A303" s="67">
        <v>302</v>
      </c>
      <c r="B303" s="71">
        <v>75</v>
      </c>
      <c r="C303" s="65" t="str">
        <f>INDEX(Empresas[],Clasificacion!B303,2)</f>
        <v>THE INCA GUEST HOUSE</v>
      </c>
      <c r="D303" s="67">
        <v>-1.991850854807683</v>
      </c>
      <c r="E303" s="67">
        <v>-0.52736738914938963</v>
      </c>
      <c r="F303" s="67">
        <v>-0.77419976218521336</v>
      </c>
      <c r="G303" s="67">
        <v>-0.69028370347307977</v>
      </c>
      <c r="H303" s="67">
        <f>+IF(Table7[[#This Row],[Potencial de Innovación]]&gt;D646,1,0)</f>
        <v>0</v>
      </c>
      <c r="I303" s="65" t="str">
        <f>INDEX(Empresas[],B303,3)</f>
        <v>Efren Ortíz</v>
      </c>
      <c r="J303" s="65" t="str">
        <f>INDEX(Empresas[],B303,4)</f>
        <v>Administrador</v>
      </c>
      <c r="K303" s="65" t="str">
        <f>INDEX(Empresas[],B303,5)</f>
        <v>0990572752</v>
      </c>
      <c r="L303" s="65" t="str">
        <f>INDEX(Empresas[],B303,6)</f>
        <v>incaguesthouse@gmail.com</v>
      </c>
      <c r="M303" t="str">
        <f>+VLOOKUP(Table7[[#This Row],[Potencial de Innovación]],$S$2:$T$5,2,TRUE)</f>
        <v>Bajo</v>
      </c>
    </row>
    <row r="304" spans="1:13" x14ac:dyDescent="0.3">
      <c r="A304" s="67">
        <v>303</v>
      </c>
      <c r="B304" s="71">
        <v>309</v>
      </c>
      <c r="C304" s="65" t="str">
        <f>INDEX(Empresas[],Clasificacion!B304,2)</f>
        <v>PARAISOLIMPIO S.A.GALAPALIM</v>
      </c>
      <c r="D304" s="67">
        <v>-1.9959861625834729</v>
      </c>
      <c r="E304" s="67">
        <v>-0.76725155329414896</v>
      </c>
      <c r="F304" s="67">
        <v>-1.592248852918251</v>
      </c>
      <c r="G304" s="67">
        <v>0.36351424362892742</v>
      </c>
      <c r="H304" s="67">
        <f>+IF(Table7[[#This Row],[Potencial de Innovación]]&gt;D647,1,0)</f>
        <v>0</v>
      </c>
      <c r="I304" s="65" t="str">
        <f>INDEX(Empresas[],B304,3)</f>
        <v>Marco Escarbay</v>
      </c>
      <c r="J304" s="65" t="str">
        <f>INDEX(Empresas[],B304,4)</f>
        <v>Gerente</v>
      </c>
      <c r="K304" s="65" t="str">
        <f>INDEX(Empresas[],B304,5)</f>
        <v>0982367106</v>
      </c>
      <c r="L304" s="65" t="str">
        <f>INDEX(Empresas[],B304,6)</f>
        <v>carlossuas@gmail.com</v>
      </c>
      <c r="M304" t="str">
        <f>+VLOOKUP(Table7[[#This Row],[Potencial de Innovación]],$S$2:$T$5,2,TRUE)</f>
        <v>Bajo</v>
      </c>
    </row>
    <row r="305" spans="1:13" x14ac:dyDescent="0.3">
      <c r="A305" s="67">
        <v>304</v>
      </c>
      <c r="B305" s="71">
        <v>83</v>
      </c>
      <c r="C305" s="65" t="str">
        <f>INDEX(Empresas[],Clasificacion!B305,2)</f>
        <v>CARNICERIA LA VACA LOLA</v>
      </c>
      <c r="D305" s="67">
        <v>-2.016991631245777</v>
      </c>
      <c r="E305" s="67">
        <v>-0.62151977023113503</v>
      </c>
      <c r="F305" s="67">
        <v>-1.143515792187952</v>
      </c>
      <c r="G305" s="67">
        <v>-0.25195606882669053</v>
      </c>
      <c r="H305" s="67">
        <f>+IF(Table7[[#This Row],[Potencial de Innovación]]&gt;D648,1,0)</f>
        <v>0</v>
      </c>
      <c r="I305" s="65" t="str">
        <f>INDEX(Empresas[],B305,3)</f>
        <v>Pamela Quishpe</v>
      </c>
      <c r="J305" s="65" t="str">
        <f>INDEX(Empresas[],B305,4)</f>
        <v>Gerente</v>
      </c>
      <c r="K305" s="65" t="str">
        <f>INDEX(Empresas[],B305,5)</f>
        <v>0960562648</v>
      </c>
      <c r="L305" s="65" t="str">
        <f>INDEX(Empresas[],B305,6)</f>
        <v>pamac@gmail.com</v>
      </c>
      <c r="M305" t="str">
        <f>+VLOOKUP(Table7[[#This Row],[Potencial de Innovación]],$S$2:$T$5,2,TRUE)</f>
        <v>Bajo</v>
      </c>
    </row>
    <row r="306" spans="1:13" x14ac:dyDescent="0.3">
      <c r="A306" s="67">
        <v>305</v>
      </c>
      <c r="B306" s="71">
        <v>142</v>
      </c>
      <c r="C306" s="65" t="str">
        <f>INDEX(Empresas[],Clasificacion!B306,2)</f>
        <v>CONASEPRI SEGURIDAD ESPECIAL CIA. LTDA.</v>
      </c>
      <c r="D306" s="67">
        <v>-2.0753502700543121</v>
      </c>
      <c r="E306" s="67">
        <v>0.1149358370422059</v>
      </c>
      <c r="F306" s="67">
        <v>-1.5946718797672761</v>
      </c>
      <c r="G306" s="67">
        <v>-0.59561422732924207</v>
      </c>
      <c r="H306" s="67">
        <f>+IF(Table7[[#This Row],[Potencial de Innovación]]&gt;D649,1,0)</f>
        <v>0</v>
      </c>
      <c r="I306" s="65" t="str">
        <f>INDEX(Empresas[],B306,3)</f>
        <v>Karina Beltrán</v>
      </c>
      <c r="J306" s="65" t="str">
        <f>INDEX(Empresas[],B306,4)</f>
        <v>Administradora</v>
      </c>
      <c r="K306" s="65" t="str">
        <f>INDEX(Empresas[],B306,5)</f>
        <v>0994918744</v>
      </c>
      <c r="L306" s="65" t="str">
        <f>INDEX(Empresas[],B306,6)</f>
        <v>administracion@conasepri.com</v>
      </c>
      <c r="M306" t="str">
        <f>+VLOOKUP(Table7[[#This Row],[Potencial de Innovación]],$S$2:$T$5,2,TRUE)</f>
        <v>Bajo</v>
      </c>
    </row>
    <row r="307" spans="1:13" x14ac:dyDescent="0.3">
      <c r="A307" s="67">
        <v>306</v>
      </c>
      <c r="B307" s="71">
        <v>316</v>
      </c>
      <c r="C307" s="65" t="str">
        <f>INDEX(Empresas[],Clasificacion!B307,2)</f>
        <v>RIVERA-CONSULTORES S.A.</v>
      </c>
      <c r="D307" s="67">
        <v>-2.0837015691005738</v>
      </c>
      <c r="E307" s="67">
        <v>-1.052925773655579</v>
      </c>
      <c r="F307" s="67">
        <v>-1.5928305125375011</v>
      </c>
      <c r="G307" s="67">
        <v>0.56205471709250598</v>
      </c>
      <c r="H307" s="67">
        <f>+IF(Table7[[#This Row],[Potencial de Innovación]]&gt;D650,1,0)</f>
        <v>0</v>
      </c>
      <c r="I307" s="65" t="str">
        <f>INDEX(Empresas[],B307,3)</f>
        <v>Carlos Rivera</v>
      </c>
      <c r="J307" s="65" t="str">
        <f>INDEX(Empresas[],B307,4)</f>
        <v>Gerente</v>
      </c>
      <c r="K307" s="65" t="str">
        <f>INDEX(Empresas[],B307,5)</f>
        <v>0987848504</v>
      </c>
      <c r="L307" s="65" t="str">
        <f>INDEX(Empresas[],B307,6)</f>
        <v>carlosrivera.rcsa@gmail.com</v>
      </c>
      <c r="M307" t="str">
        <f>+VLOOKUP(Table7[[#This Row],[Potencial de Innovación]],$S$2:$T$5,2,TRUE)</f>
        <v>Bajo</v>
      </c>
    </row>
    <row r="308" spans="1:13" x14ac:dyDescent="0.3">
      <c r="A308" s="67">
        <v>307</v>
      </c>
      <c r="B308" s="71">
        <v>146</v>
      </c>
      <c r="C308" s="65" t="str">
        <f>INDEX(Empresas[],Clasificacion!B308,2)</f>
        <v>SERINDPET</v>
      </c>
      <c r="D308" s="67">
        <v>-2.085063846451364</v>
      </c>
      <c r="E308" s="67">
        <v>-0.67725274218899645</v>
      </c>
      <c r="F308" s="67">
        <v>-0.92319666263968547</v>
      </c>
      <c r="G308" s="67">
        <v>-0.4846144416226823</v>
      </c>
      <c r="H308" s="67">
        <f>+IF(Table7[[#This Row],[Potencial de Innovación]]&gt;D651,1,0)</f>
        <v>0</v>
      </c>
      <c r="I308" s="65" t="str">
        <f>INDEX(Empresas[],B308,3)</f>
        <v>Mayra Ocampo</v>
      </c>
      <c r="J308" s="65" t="str">
        <f>INDEX(Empresas[],B308,4)</f>
        <v>Gerente</v>
      </c>
      <c r="K308" s="65" t="str">
        <f>INDEX(Empresas[],B308,5)</f>
        <v>0994579564</v>
      </c>
      <c r="L308" s="65" t="str">
        <f>INDEX(Empresas[],B308,6)</f>
        <v>secretaria_@hotmail.com</v>
      </c>
      <c r="M308" t="str">
        <f>+VLOOKUP(Table7[[#This Row],[Potencial de Innovación]],$S$2:$T$5,2,TRUE)</f>
        <v>Bajo</v>
      </c>
    </row>
    <row r="309" spans="1:13" x14ac:dyDescent="0.3">
      <c r="A309" s="67">
        <v>308</v>
      </c>
      <c r="B309" s="71">
        <v>123</v>
      </c>
      <c r="C309" s="65" t="str">
        <f>INDEX(Empresas[],Clasificacion!B309,2)</f>
        <v>COMERCIALIZADORA AGRICOLA - INDUSTRIAL DE ARROZ HERMANOS LOPEZ SOCIEDAD ANONIMA - COHERLO</v>
      </c>
      <c r="D309" s="67">
        <v>-2.094265676321776</v>
      </c>
      <c r="E309" s="67">
        <v>-0.44418375265148857</v>
      </c>
      <c r="F309" s="67">
        <v>-0.80993317667140108</v>
      </c>
      <c r="G309" s="67">
        <v>-0.84014874699888575</v>
      </c>
      <c r="H309" s="67">
        <f>+IF(Table7[[#This Row],[Potencial de Innovación]]&gt;D652,1,0)</f>
        <v>0</v>
      </c>
      <c r="I309" s="65" t="str">
        <f>INDEX(Empresas[],B309,3)</f>
        <v>Hector Lopez</v>
      </c>
      <c r="J309" s="65" t="str">
        <f>INDEX(Empresas[],B309,4)</f>
        <v>Gerente</v>
      </c>
      <c r="K309" s="65" t="str">
        <f>INDEX(Empresas[],B309,5)</f>
        <v>0993683715</v>
      </c>
      <c r="L309" s="65" t="str">
        <f>INDEX(Empresas[],B309,6)</f>
        <v>hecglo_206@hotmail.com</v>
      </c>
      <c r="M309" t="str">
        <f>+VLOOKUP(Table7[[#This Row],[Potencial de Innovación]],$S$2:$T$5,2,TRUE)</f>
        <v>Bajo</v>
      </c>
    </row>
    <row r="310" spans="1:13" x14ac:dyDescent="0.3">
      <c r="A310" s="67">
        <v>309</v>
      </c>
      <c r="B310" s="71">
        <v>187</v>
      </c>
      <c r="C310" s="65" t="str">
        <f>INDEX(Empresas[],Clasificacion!B310,2)</f>
        <v>GO ECUADOR</v>
      </c>
      <c r="D310" s="67">
        <v>-2.1197832076457712</v>
      </c>
      <c r="E310" s="67">
        <v>-0.13311173030452869</v>
      </c>
      <c r="F310" s="67">
        <v>-1.077916353303092</v>
      </c>
      <c r="G310" s="67">
        <v>-0.90875512403815051</v>
      </c>
      <c r="H310" s="67">
        <f>+IF(Table7[[#This Row],[Potencial de Innovación]]&gt;D653,1,0)</f>
        <v>0</v>
      </c>
      <c r="I310" s="65" t="str">
        <f>INDEX(Empresas[],B310,3)</f>
        <v>Franklin Cáceres</v>
      </c>
      <c r="J310" s="65" t="str">
        <f>INDEX(Empresas[],B310,4)</f>
        <v>Gerente</v>
      </c>
      <c r="K310" s="65" t="str">
        <f>INDEX(Empresas[],B310,5)</f>
        <v>0981586168</v>
      </c>
      <c r="L310" s="65" t="str">
        <f>INDEX(Empresas[],B310,6)</f>
        <v>info@goecuador.net</v>
      </c>
      <c r="M310" t="str">
        <f>+VLOOKUP(Table7[[#This Row],[Potencial de Innovación]],$S$2:$T$5,2,TRUE)</f>
        <v>Bajo</v>
      </c>
    </row>
    <row r="311" spans="1:13" x14ac:dyDescent="0.3">
      <c r="A311" s="67">
        <v>310</v>
      </c>
      <c r="B311" s="71">
        <v>200</v>
      </c>
      <c r="C311" s="65" t="str">
        <f>INDEX(Empresas[],Clasificacion!B311,2)</f>
        <v>VIGCONTROL CIA. LTDA.</v>
      </c>
      <c r="D311" s="67">
        <v>-2.214066854900433</v>
      </c>
      <c r="E311" s="67">
        <v>-0.45734571404227758</v>
      </c>
      <c r="F311" s="67">
        <v>-1.147372972907273</v>
      </c>
      <c r="G311" s="67">
        <v>-0.60934816795088187</v>
      </c>
      <c r="H311" s="67">
        <f>+IF(Table7[[#This Row],[Potencial de Innovación]]&gt;D654,1,0)</f>
        <v>0</v>
      </c>
      <c r="I311" s="65" t="str">
        <f>INDEX(Empresas[],B311,3)</f>
        <v>Jorge Iglesias</v>
      </c>
      <c r="J311" s="65" t="str">
        <f>INDEX(Empresas[],B311,4)</f>
        <v>Gerente</v>
      </c>
      <c r="K311" s="65" t="str">
        <f>INDEX(Empresas[],B311,5)</f>
        <v>0992314727</v>
      </c>
      <c r="L311" s="65" t="str">
        <f>INDEX(Empresas[],B311,6)</f>
        <v>vygcontrolvyg@hotmail.com</v>
      </c>
      <c r="M311" t="str">
        <f>+VLOOKUP(Table7[[#This Row],[Potencial de Innovación]],$S$2:$T$5,2,TRUE)</f>
        <v>Bajo</v>
      </c>
    </row>
    <row r="312" spans="1:13" x14ac:dyDescent="0.3">
      <c r="A312" s="67">
        <v>311</v>
      </c>
      <c r="B312" s="71">
        <v>275</v>
      </c>
      <c r="C312" s="65" t="str">
        <f>INDEX(Empresas[],Clasificacion!B312,2)</f>
        <v>FUNDACIÓN VISUAL</v>
      </c>
      <c r="D312" s="67">
        <v>-2.2272566036458969</v>
      </c>
      <c r="E312" s="67">
        <v>-0.25544337447998883</v>
      </c>
      <c r="F312" s="67">
        <v>-1.055923998140637</v>
      </c>
      <c r="G312" s="67">
        <v>-0.91588923102527064</v>
      </c>
      <c r="H312" s="67">
        <f>+IF(Table7[[#This Row],[Potencial de Innovación]]&gt;D655,1,0)</f>
        <v>0</v>
      </c>
      <c r="I312" s="65" t="str">
        <f>INDEX(Empresas[],B312,3)</f>
        <v>Cristian Pineda</v>
      </c>
      <c r="J312" s="65" t="str">
        <f>INDEX(Empresas[],B312,4)</f>
        <v>Optometra</v>
      </c>
      <c r="K312" s="65" t="str">
        <f>INDEX(Empresas[],B312,5)</f>
        <v>0994576469</v>
      </c>
      <c r="L312" s="65" t="str">
        <f>INDEX(Empresas[],B312,6)</f>
        <v>armando7y2903@gmail.com</v>
      </c>
      <c r="M312" t="str">
        <f>+VLOOKUP(Table7[[#This Row],[Potencial de Innovación]],$S$2:$T$5,2,TRUE)</f>
        <v>Bajo</v>
      </c>
    </row>
    <row r="313" spans="1:13" x14ac:dyDescent="0.3">
      <c r="A313" s="67">
        <v>312</v>
      </c>
      <c r="B313" s="71">
        <v>271</v>
      </c>
      <c r="C313" s="65" t="str">
        <f>INDEX(Empresas[],Clasificacion!B313,2)</f>
        <v>XRAY CENTER</v>
      </c>
      <c r="D313" s="67">
        <v>-2.230259422304536</v>
      </c>
      <c r="E313" s="67">
        <v>-0.90443574609833655</v>
      </c>
      <c r="F313" s="67">
        <v>-0.3802943194359637</v>
      </c>
      <c r="G313" s="67">
        <v>-0.94552935677023553</v>
      </c>
      <c r="H313" s="67">
        <f>+IF(Table7[[#This Row],[Potencial de Innovación]]&gt;D656,1,0)</f>
        <v>0</v>
      </c>
      <c r="I313" s="65" t="str">
        <f>INDEX(Empresas[],B313,3)</f>
        <v>Christopher Albornoz</v>
      </c>
      <c r="J313" s="65" t="str">
        <f>INDEX(Empresas[],B313,4)</f>
        <v>Aux De Radiología</v>
      </c>
      <c r="K313" s="65" t="str">
        <f>INDEX(Empresas[],B313,5)</f>
        <v>0983235529</v>
      </c>
      <c r="L313" s="65" t="str">
        <f>INDEX(Empresas[],B313,6)</f>
        <v>albornoz_christopher@hotmail.com</v>
      </c>
      <c r="M313" t="str">
        <f>+VLOOKUP(Table7[[#This Row],[Potencial de Innovación]],$S$2:$T$5,2,TRUE)</f>
        <v>Bajo</v>
      </c>
    </row>
    <row r="314" spans="1:13" x14ac:dyDescent="0.3">
      <c r="A314" s="67">
        <v>313</v>
      </c>
      <c r="B314" s="71">
        <v>181</v>
      </c>
      <c r="C314" s="65" t="str">
        <f>INDEX(Empresas[],Clasificacion!B314,2)</f>
        <v>DULZURA CREACIONES Y PUBLICITY</v>
      </c>
      <c r="D314" s="67">
        <v>-2.255225957992272</v>
      </c>
      <c r="E314" s="67">
        <v>-0.40468420049605708</v>
      </c>
      <c r="F314" s="67">
        <v>-1.5976268737152179</v>
      </c>
      <c r="G314" s="67">
        <v>-0.25291488378099708</v>
      </c>
      <c r="H314" s="67">
        <f>+IF(Table7[[#This Row],[Potencial de Innovación]]&gt;D657,1,0)</f>
        <v>0</v>
      </c>
      <c r="I314" s="65" t="str">
        <f>INDEX(Empresas[],B314,3)</f>
        <v>Jessenia Romero</v>
      </c>
      <c r="J314" s="65" t="str">
        <f>INDEX(Empresas[],B314,4)</f>
        <v>Gerente</v>
      </c>
      <c r="K314" s="65" t="str">
        <f>INDEX(Empresas[],B314,5)</f>
        <v>0997632398</v>
      </c>
      <c r="L314" s="65" t="str">
        <f>INDEX(Empresas[],B314,6)</f>
        <v>perezsandrayessenia@yahoo.es</v>
      </c>
      <c r="M314" t="str">
        <f>+VLOOKUP(Table7[[#This Row],[Potencial de Innovación]],$S$2:$T$5,2,TRUE)</f>
        <v>Bajo</v>
      </c>
    </row>
    <row r="315" spans="1:13" x14ac:dyDescent="0.3">
      <c r="A315" s="67">
        <v>314</v>
      </c>
      <c r="B315" s="71">
        <v>10</v>
      </c>
      <c r="C315" s="65" t="str">
        <f>INDEX(Empresas[],Clasificacion!B315,2)</f>
        <v>ELECTROCROMO CA</v>
      </c>
      <c r="D315" s="67">
        <v>-2.293580940825275</v>
      </c>
      <c r="E315" s="67">
        <v>-0.60347999471014269</v>
      </c>
      <c r="F315" s="67">
        <v>-0.24040136216061031</v>
      </c>
      <c r="G315" s="67">
        <v>-1.4496995839545219</v>
      </c>
      <c r="H315" s="67">
        <f>+IF(Table7[[#This Row],[Potencial de Innovación]]&gt;D658,1,0)</f>
        <v>0</v>
      </c>
      <c r="I315" s="65" t="str">
        <f>INDEX(Empresas[],B315,3)</f>
        <v>Daniel Garnica</v>
      </c>
      <c r="J315" s="65" t="str">
        <f>INDEX(Empresas[],B315,4)</f>
        <v>Gerente General</v>
      </c>
      <c r="K315" s="65" t="str">
        <f>INDEX(Empresas[],B315,5)</f>
        <v>022584440</v>
      </c>
      <c r="L315" s="65" t="str">
        <f>INDEX(Empresas[],B315,6)</f>
        <v>almacen@electrocromo.com</v>
      </c>
      <c r="M315" t="str">
        <f>+VLOOKUP(Table7[[#This Row],[Potencial de Innovación]],$S$2:$T$5,2,TRUE)</f>
        <v>Bajo</v>
      </c>
    </row>
    <row r="316" spans="1:13" x14ac:dyDescent="0.3">
      <c r="A316" s="67">
        <v>315</v>
      </c>
      <c r="B316" s="71">
        <v>293</v>
      </c>
      <c r="C316" s="65" t="str">
        <f>INDEX(Empresas[],Clasificacion!B316,2)</f>
        <v>MIVIL SOFT</v>
      </c>
      <c r="D316" s="67">
        <v>-2.3082189745365111</v>
      </c>
      <c r="E316" s="67">
        <v>-1.135219624165174</v>
      </c>
      <c r="F316" s="67">
        <v>-1.129083915331176</v>
      </c>
      <c r="G316" s="67">
        <v>-4.3915435040161308E-2</v>
      </c>
      <c r="H316" s="67">
        <f>+IF(Table7[[#This Row],[Potencial de Innovación]]&gt;D659,1,0)</f>
        <v>0</v>
      </c>
      <c r="I316" s="65" t="str">
        <f>INDEX(Empresas[],B316,3)</f>
        <v>Jose Miranda</v>
      </c>
      <c r="J316" s="65" t="str">
        <f>INDEX(Empresas[],B316,4)</f>
        <v>Gerente</v>
      </c>
      <c r="K316" s="65" t="str">
        <f>INDEX(Empresas[],B316,5)</f>
        <v>0999945535</v>
      </c>
      <c r="L316" s="65" t="str">
        <f>INDEX(Empresas[],B316,6)</f>
        <v>jose.miranda@mivilsoft.com</v>
      </c>
      <c r="M316" t="str">
        <f>+VLOOKUP(Table7[[#This Row],[Potencial de Innovación]],$S$2:$T$5,2,TRUE)</f>
        <v>Bajo</v>
      </c>
    </row>
    <row r="317" spans="1:13" x14ac:dyDescent="0.3">
      <c r="A317" s="67">
        <v>316</v>
      </c>
      <c r="B317" s="71">
        <v>32</v>
      </c>
      <c r="C317" s="65" t="str">
        <f>INDEX(Empresas[],Clasificacion!B317,2)</f>
        <v>MOLINA CONSTRUCCIONES MOLICONS CIA. LTDA.</v>
      </c>
      <c r="D317" s="67">
        <v>-2.3158924893532702</v>
      </c>
      <c r="E317" s="67">
        <v>-0.86874981276351004</v>
      </c>
      <c r="F317" s="67">
        <v>0.35316176105202268</v>
      </c>
      <c r="G317" s="67">
        <v>-1.8003044376417829</v>
      </c>
      <c r="H317" s="67">
        <f>+IF(Table7[[#This Row],[Potencial de Innovación]]&gt;D660,1,0)</f>
        <v>0</v>
      </c>
      <c r="I317" s="65" t="str">
        <f>INDEX(Empresas[],B317,3)</f>
        <v>Marylin Molina</v>
      </c>
      <c r="J317" s="65" t="str">
        <f>INDEX(Empresas[],B317,4)</f>
        <v>Gerente</v>
      </c>
      <c r="K317" s="65" t="str">
        <f>INDEX(Empresas[],B317,5)</f>
        <v>062862571</v>
      </c>
      <c r="L317" s="65" t="str">
        <f>INDEX(Empresas[],B317,6)</f>
        <v>marilys18@hotmail.es</v>
      </c>
      <c r="M317" t="str">
        <f>+VLOOKUP(Table7[[#This Row],[Potencial de Innovación]],$S$2:$T$5,2,TRUE)</f>
        <v>Bajo</v>
      </c>
    </row>
    <row r="318" spans="1:13" x14ac:dyDescent="0.3">
      <c r="A318" s="67">
        <v>317</v>
      </c>
      <c r="B318" s="71">
        <v>93</v>
      </c>
      <c r="C318" s="65" t="str">
        <f>INDEX(Empresas[],Clasificacion!B318,2)</f>
        <v>ONGS Y EMPRESAS</v>
      </c>
      <c r="D318" s="67">
        <v>-2.4082773255940069</v>
      </c>
      <c r="E318" s="67">
        <v>-0.99581958628939193</v>
      </c>
      <c r="F318" s="67">
        <v>-1.1637284218104129</v>
      </c>
      <c r="G318" s="67">
        <v>-0.2487293174942026</v>
      </c>
      <c r="H318" s="67">
        <f>+IF(Table7[[#This Row],[Potencial de Innovación]]&gt;D661,1,0)</f>
        <v>0</v>
      </c>
      <c r="I318" s="65" t="str">
        <f>INDEX(Empresas[],B318,3)</f>
        <v>Juan Meza</v>
      </c>
      <c r="J318" s="65" t="str">
        <f>INDEX(Empresas[],B318,4)</f>
        <v>Asesor Jurídico</v>
      </c>
      <c r="K318" s="65" t="str">
        <f>INDEX(Empresas[],B318,5)</f>
        <v>0997788823</v>
      </c>
      <c r="L318" s="65" t="str">
        <f>INDEX(Empresas[],B318,6)</f>
        <v>ongs.empresas@gmail.com</v>
      </c>
      <c r="M318" t="str">
        <f>+VLOOKUP(Table7[[#This Row],[Potencial de Innovación]],$S$2:$T$5,2,TRUE)</f>
        <v>Bajo</v>
      </c>
    </row>
    <row r="319" spans="1:13" x14ac:dyDescent="0.3">
      <c r="A319" s="67">
        <v>318</v>
      </c>
      <c r="B319" s="71">
        <v>51</v>
      </c>
      <c r="C319" s="65" t="str">
        <f>INDEX(Empresas[],Clasificacion!B319,2)</f>
        <v>COMPAÑIA DE TRANSPORTE PESADO DE MANTA S.A. COMTRANSPEMAN</v>
      </c>
      <c r="D319" s="67">
        <v>-2.514998857918409</v>
      </c>
      <c r="E319" s="67">
        <v>-0.5525272670324417</v>
      </c>
      <c r="F319" s="67">
        <v>-1.5842343907602581</v>
      </c>
      <c r="G319" s="67">
        <v>-0.37823720012570933</v>
      </c>
      <c r="H319" s="67">
        <f>+IF(Table7[[#This Row],[Potencial de Innovación]]&gt;D662,1,0)</f>
        <v>0</v>
      </c>
      <c r="I319" s="65" t="str">
        <f>INDEX(Empresas[],B319,3)</f>
        <v>Victor Cevallos</v>
      </c>
      <c r="J319" s="65" t="str">
        <f>INDEX(Empresas[],B319,4)</f>
        <v>Gerente</v>
      </c>
      <c r="K319" s="65" t="str">
        <f>INDEX(Empresas[],B319,5)</f>
        <v>0986603589</v>
      </c>
      <c r="L319" s="65" t="str">
        <f>INDEX(Empresas[],B319,6)</f>
        <v>felisicimo1@hotmail.com</v>
      </c>
      <c r="M319" t="str">
        <f>+VLOOKUP(Table7[[#This Row],[Potencial de Innovación]],$S$2:$T$5,2,TRUE)</f>
        <v>Bajo</v>
      </c>
    </row>
    <row r="320" spans="1:13" x14ac:dyDescent="0.3">
      <c r="A320" s="67">
        <v>319</v>
      </c>
      <c r="B320" s="71">
        <v>178</v>
      </c>
      <c r="C320" s="65" t="str">
        <f>INDEX(Empresas[],Clasificacion!B320,2)</f>
        <v>ADRISSA VENTAS</v>
      </c>
      <c r="D320" s="67">
        <v>-2.589060052275451</v>
      </c>
      <c r="E320" s="67">
        <v>-0.29994093262038518</v>
      </c>
      <c r="F320" s="67">
        <v>-1.097803535000216</v>
      </c>
      <c r="G320" s="67">
        <v>-1.1913155846548491</v>
      </c>
      <c r="H320" s="67">
        <f>+IF(Table7[[#This Row],[Potencial de Innovación]]&gt;D663,1,0)</f>
        <v>0</v>
      </c>
      <c r="I320" s="65" t="str">
        <f>INDEX(Empresas[],B320,3)</f>
        <v>Bolívar Quezada</v>
      </c>
      <c r="J320" s="65" t="str">
        <f>INDEX(Empresas[],B320,4)</f>
        <v>Gerente</v>
      </c>
      <c r="K320" s="65" t="str">
        <f>INDEX(Empresas[],B320,5)</f>
        <v>0960530854</v>
      </c>
      <c r="L320" s="65" t="str">
        <f>INDEX(Empresas[],B320,6)</f>
        <v>darwinq1971@hotmail.com</v>
      </c>
      <c r="M320" t="str">
        <f>+VLOOKUP(Table7[[#This Row],[Potencial de Innovación]],$S$2:$T$5,2,TRUE)</f>
        <v>Bajo</v>
      </c>
    </row>
    <row r="321" spans="1:13" x14ac:dyDescent="0.3">
      <c r="A321" s="67">
        <v>320</v>
      </c>
      <c r="B321" s="71">
        <v>268</v>
      </c>
      <c r="C321" s="65" t="str">
        <f>INDEX(Empresas[],Clasificacion!B321,2)</f>
        <v>MODULTEK</v>
      </c>
      <c r="D321" s="67">
        <v>-2.5895443774305669</v>
      </c>
      <c r="E321" s="67">
        <v>-0.51215082685007784</v>
      </c>
      <c r="F321" s="67">
        <v>-1.5980554996926319</v>
      </c>
      <c r="G321" s="67">
        <v>-0.47933805088785741</v>
      </c>
      <c r="H321" s="67">
        <f>+IF(Table7[[#This Row],[Potencial de Innovación]]&gt;D664,1,0)</f>
        <v>0</v>
      </c>
      <c r="I321" s="65" t="str">
        <f>INDEX(Empresas[],B321,3)</f>
        <v>Ramiro Enríquez</v>
      </c>
      <c r="J321" s="65" t="str">
        <f>INDEX(Empresas[],B321,4)</f>
        <v>Administrador</v>
      </c>
      <c r="K321" s="65" t="str">
        <f>INDEX(Empresas[],B321,5)</f>
        <v>0999561011</v>
      </c>
      <c r="L321" s="65" t="str">
        <f>INDEX(Empresas[],B321,6)</f>
        <v>modultekecuador@gmail.com</v>
      </c>
      <c r="M321" t="str">
        <f>+VLOOKUP(Table7[[#This Row],[Potencial de Innovación]],$S$2:$T$5,2,TRUE)</f>
        <v>Bajo</v>
      </c>
    </row>
    <row r="322" spans="1:13" x14ac:dyDescent="0.3">
      <c r="A322" s="67">
        <v>321</v>
      </c>
      <c r="B322" s="71">
        <v>273</v>
      </c>
      <c r="C322" s="65" t="str">
        <f>INDEX(Empresas[],Clasificacion!B322,2)</f>
        <v>EMPORIO 4 PAREDES ARQUITECTOS</v>
      </c>
      <c r="D322" s="67">
        <v>-2.61988470067325</v>
      </c>
      <c r="E322" s="67">
        <v>-0.42031477952274199</v>
      </c>
      <c r="F322" s="67">
        <v>-0.91661924515840942</v>
      </c>
      <c r="G322" s="67">
        <v>-1.282950675992099</v>
      </c>
      <c r="H322" s="67">
        <f>+IF(Table7[[#This Row],[Potencial de Innovación]]&gt;D665,1,0)</f>
        <v>0</v>
      </c>
      <c r="I322" s="65" t="str">
        <f>INDEX(Empresas[],B322,3)</f>
        <v>Mauro Paredes</v>
      </c>
      <c r="J322" s="65" t="str">
        <f>INDEX(Empresas[],B322,4)</f>
        <v>Jefe De Proyectos</v>
      </c>
      <c r="K322" s="65" t="str">
        <f>INDEX(Empresas[],B322,5)</f>
        <v>0999783438</v>
      </c>
      <c r="L322" s="65" t="str">
        <f>INDEX(Empresas[],B322,6)</f>
        <v>4paredesarquitectos@gmail.com</v>
      </c>
      <c r="M322" t="str">
        <f>+VLOOKUP(Table7[[#This Row],[Potencial de Innovación]],$S$2:$T$5,2,TRUE)</f>
        <v>Bajo</v>
      </c>
    </row>
    <row r="323" spans="1:13" x14ac:dyDescent="0.3">
      <c r="A323" s="67">
        <v>322</v>
      </c>
      <c r="B323" s="71">
        <v>155</v>
      </c>
      <c r="C323" s="65" t="str">
        <f>INDEX(Empresas[],Clasificacion!B323,2)</f>
        <v>CADENA RADIAL PANAMERICANA</v>
      </c>
      <c r="D323" s="67">
        <v>-2.696026873615466</v>
      </c>
      <c r="E323" s="67">
        <v>-0.26774324561143931</v>
      </c>
      <c r="F323" s="67">
        <v>-1.593206285117627</v>
      </c>
      <c r="G323" s="67">
        <v>-0.83507734288639923</v>
      </c>
      <c r="H323" s="67">
        <f>+IF(Table7[[#This Row],[Potencial de Innovación]]&gt;D666,1,0)</f>
        <v>0</v>
      </c>
      <c r="I323" s="65" t="str">
        <f>INDEX(Empresas[],B323,3)</f>
        <v>Galo Llenera</v>
      </c>
      <c r="J323" s="65" t="str">
        <f>INDEX(Empresas[],B323,4)</f>
        <v>Productor</v>
      </c>
      <c r="K323" s="65" t="str">
        <f>INDEX(Empresas[],B323,5)</f>
        <v>03 274 6129</v>
      </c>
      <c r="L323" s="65" t="str">
        <f>INDEX(Empresas[],B323,6)</f>
        <v>radiopanamericanatvpana@gmail.com</v>
      </c>
      <c r="M323" t="str">
        <f>+VLOOKUP(Table7[[#This Row],[Potencial de Innovación]],$S$2:$T$5,2,TRUE)</f>
        <v>Bajo</v>
      </c>
    </row>
    <row r="324" spans="1:13" x14ac:dyDescent="0.3">
      <c r="A324" s="67">
        <v>323</v>
      </c>
      <c r="B324" s="71">
        <v>266</v>
      </c>
      <c r="C324" s="65" t="str">
        <f>INDEX(Empresas[],Clasificacion!B324,2)</f>
        <v>SERVIPORTEX S.A</v>
      </c>
      <c r="D324" s="67">
        <v>-2.7154859113347909</v>
      </c>
      <c r="E324" s="67">
        <v>-0.83655899018472979</v>
      </c>
      <c r="F324" s="67">
        <v>-0.62432276431471034</v>
      </c>
      <c r="G324" s="67">
        <v>-1.254604156835351</v>
      </c>
      <c r="H324" s="67">
        <f>+IF(Table7[[#This Row],[Potencial de Innovación]]&gt;D667,1,0)</f>
        <v>0</v>
      </c>
      <c r="I324" s="65" t="str">
        <f>INDEX(Empresas[],B324,3)</f>
        <v>Jorge Asencio</v>
      </c>
      <c r="J324" s="65" t="str">
        <f>INDEX(Empresas[],B324,4)</f>
        <v>Asesor</v>
      </c>
      <c r="K324" s="65" t="str">
        <f>INDEX(Empresas[],B324,5)</f>
        <v>0984165242</v>
      </c>
      <c r="L324" s="65" t="str">
        <f>INDEX(Empresas[],B324,6)</f>
        <v>asenciojorge07@gmail.com</v>
      </c>
      <c r="M324" t="str">
        <f>+VLOOKUP(Table7[[#This Row],[Potencial de Innovación]],$S$2:$T$5,2,TRUE)</f>
        <v>Bajo</v>
      </c>
    </row>
    <row r="325" spans="1:13" x14ac:dyDescent="0.3">
      <c r="A325" s="67">
        <v>324</v>
      </c>
      <c r="B325" s="71">
        <v>196</v>
      </c>
      <c r="C325" s="65" t="str">
        <f>INDEX(Empresas[],Clasificacion!B325,2)</f>
        <v>OPTIMIZING CIA. LTDA.</v>
      </c>
      <c r="D325" s="67">
        <v>-2.7728738947666192</v>
      </c>
      <c r="E325" s="67">
        <v>-0.37946361528627909</v>
      </c>
      <c r="F325" s="67">
        <v>-1.147638394341133</v>
      </c>
      <c r="G325" s="67">
        <v>-1.245771885139207</v>
      </c>
      <c r="H325" s="67">
        <f>+IF(Table7[[#This Row],[Potencial de Innovación]]&gt;D668,1,0)</f>
        <v>0</v>
      </c>
      <c r="I325" s="65" t="str">
        <f>INDEX(Empresas[],B325,3)</f>
        <v>Javier Cabascango</v>
      </c>
      <c r="J325" s="65" t="str">
        <f>INDEX(Empresas[],B325,4)</f>
        <v>Dueño O Gerente</v>
      </c>
      <c r="K325" s="65" t="str">
        <f>INDEX(Empresas[],B325,5)</f>
        <v>062603628</v>
      </c>
      <c r="L325" s="65" t="str">
        <f>INDEX(Empresas[],B325,6)</f>
        <v>javiboyca@yahoo.com</v>
      </c>
      <c r="M325" t="str">
        <f>+VLOOKUP(Table7[[#This Row],[Potencial de Innovación]],$S$2:$T$5,2,TRUE)</f>
        <v>Bajo</v>
      </c>
    </row>
    <row r="326" spans="1:13" x14ac:dyDescent="0.3">
      <c r="A326" s="67">
        <v>325</v>
      </c>
      <c r="B326" s="71">
        <v>303</v>
      </c>
      <c r="C326" s="65" t="str">
        <f>INDEX(Empresas[],Clasificacion!B326,2)</f>
        <v>SUMARECUADOR S.A.</v>
      </c>
      <c r="D326" s="67">
        <v>-2.819236631465305</v>
      </c>
      <c r="E326" s="67">
        <v>-0.66677747853752423</v>
      </c>
      <c r="F326" s="67">
        <v>-1.599155830541378</v>
      </c>
      <c r="G326" s="67">
        <v>-0.55330332238640267</v>
      </c>
      <c r="H326" s="67">
        <f>+IF(Table7[[#This Row],[Potencial de Innovación]]&gt;D669,1,0)</f>
        <v>0</v>
      </c>
      <c r="I326" s="65" t="str">
        <f>INDEX(Empresas[],B326,3)</f>
        <v>Julia Moreno</v>
      </c>
      <c r="J326" s="65" t="str">
        <f>INDEX(Empresas[],B326,4)</f>
        <v>Contralor</v>
      </c>
      <c r="K326" s="65" t="str">
        <f>INDEX(Empresas[],B326,5)</f>
        <v>0998050304</v>
      </c>
      <c r="L326" s="65" t="str">
        <f>INDEX(Empresas[],B326,6)</f>
        <v>jmoreira@grupolider.com.ec</v>
      </c>
      <c r="M326" t="str">
        <f>+VLOOKUP(Table7[[#This Row],[Potencial de Innovación]],$S$2:$T$5,2,TRUE)</f>
        <v>Bajo</v>
      </c>
    </row>
    <row r="327" spans="1:13" x14ac:dyDescent="0.3">
      <c r="A327" s="67">
        <v>326</v>
      </c>
      <c r="B327" s="71">
        <v>219</v>
      </c>
      <c r="C327" s="65" t="str">
        <f>INDEX(Empresas[],Clasificacion!B327,2)</f>
        <v>COTOPAXISPRINGS HOLDING S.A.S.</v>
      </c>
      <c r="D327" s="67">
        <v>-2.8354064501262739</v>
      </c>
      <c r="E327" s="67">
        <v>-0.26893208764797821</v>
      </c>
      <c r="F327" s="67">
        <v>-1.589034026927187</v>
      </c>
      <c r="G327" s="67">
        <v>-0.97744033555110865</v>
      </c>
      <c r="H327" s="67">
        <f>+IF(Table7[[#This Row],[Potencial de Innovación]]&gt;D670,1,0)</f>
        <v>0</v>
      </c>
      <c r="I327" s="65" t="str">
        <f>INDEX(Empresas[],B327,3)</f>
        <v>Nelson Sánchez</v>
      </c>
      <c r="J327" s="65" t="str">
        <f>INDEX(Empresas[],B327,4)</f>
        <v>Presidente Ejecutivo</v>
      </c>
      <c r="K327" s="65" t="str">
        <f>INDEX(Empresas[],B327,5)</f>
        <v>0998711516</v>
      </c>
      <c r="L327" s="65" t="str">
        <f>INDEX(Empresas[],B327,6)</f>
        <v>nsanchezs@gmail.com</v>
      </c>
      <c r="M327" t="str">
        <f>+VLOOKUP(Table7[[#This Row],[Potencial de Innovación]],$S$2:$T$5,2,TRUE)</f>
        <v>Bajo</v>
      </c>
    </row>
    <row r="328" spans="1:13" x14ac:dyDescent="0.3">
      <c r="A328" s="67">
        <v>327</v>
      </c>
      <c r="B328" s="71">
        <v>255</v>
      </c>
      <c r="C328" s="65" t="str">
        <f>INDEX(Empresas[],Clasificacion!B328,2)</f>
        <v>COMPAÑIA DE TRANSPORTE PESADO LLOACANA E HIJOS SA TRANSPORTELLOACANA S.A.</v>
      </c>
      <c r="D328" s="67">
        <v>-2.9179710701633899</v>
      </c>
      <c r="E328" s="67">
        <v>-0.88919141683914404</v>
      </c>
      <c r="F328" s="67">
        <v>-1.6014421146273861</v>
      </c>
      <c r="G328" s="67">
        <v>-0.4273375386968602</v>
      </c>
      <c r="H328" s="67">
        <f>+IF(Table7[[#This Row],[Potencial de Innovación]]&gt;D671,1,0)</f>
        <v>0</v>
      </c>
      <c r="I328" s="65" t="str">
        <f>INDEX(Empresas[],B328,3)</f>
        <v>Rubén Lloacana</v>
      </c>
      <c r="J328" s="65" t="str">
        <f>INDEX(Empresas[],B328,4)</f>
        <v>Gerente</v>
      </c>
      <c r="K328" s="65" t="str">
        <f>INDEX(Empresas[],B328,5)</f>
        <v>0999686991</v>
      </c>
      <c r="L328" s="65" t="str">
        <f>INDEX(Empresas[],B328,6)</f>
        <v>companiadetransportelloacanaehijos@hotmail.com</v>
      </c>
      <c r="M328" t="str">
        <f>+VLOOKUP(Table7[[#This Row],[Potencial de Innovación]],$S$2:$T$5,2,TRUE)</f>
        <v>Bajo</v>
      </c>
    </row>
    <row r="329" spans="1:13" x14ac:dyDescent="0.3">
      <c r="A329" s="67">
        <v>328</v>
      </c>
      <c r="B329" s="71">
        <v>68</v>
      </c>
      <c r="C329" s="65" t="str">
        <f>INDEX(Empresas[],Clasificacion!B329,2)</f>
        <v>COMPAÑIA DE SEGURIDAD AYALA ESPINOZA RAGESEG CIA. LTDA.</v>
      </c>
      <c r="D329" s="67">
        <v>-2.9196323265071591</v>
      </c>
      <c r="E329" s="67">
        <v>-0.44883690207077659</v>
      </c>
      <c r="F329" s="67">
        <v>-1.5976515832449241</v>
      </c>
      <c r="G329" s="67">
        <v>-0.87314384119145816</v>
      </c>
      <c r="H329" s="67">
        <f>+IF(Table7[[#This Row],[Potencial de Innovación]]&gt;D672,1,0)</f>
        <v>0</v>
      </c>
      <c r="I329" s="65" t="str">
        <f>INDEX(Empresas[],B329,3)</f>
        <v>Jorge Angamarca</v>
      </c>
      <c r="J329" s="65" t="str">
        <f>INDEX(Empresas[],B329,4)</f>
        <v>Administrativo</v>
      </c>
      <c r="K329" s="65" t="str">
        <f>INDEX(Empresas[],B329,5)</f>
        <v>0998837358</v>
      </c>
      <c r="L329" s="65" t="str">
        <f>INDEX(Empresas[],B329,6)</f>
        <v>gerencia@segpromex.com.ec</v>
      </c>
      <c r="M329" t="str">
        <f>+VLOOKUP(Table7[[#This Row],[Potencial de Innovación]],$S$2:$T$5,2,TRUE)</f>
        <v>Bajo</v>
      </c>
    </row>
    <row r="330" spans="1:13" x14ac:dyDescent="0.3">
      <c r="A330" s="67">
        <v>329</v>
      </c>
      <c r="B330" s="71">
        <v>99</v>
      </c>
      <c r="C330" s="65" t="str">
        <f>INDEX(Empresas[],Clasificacion!B330,2)</f>
        <v>EXCABIO C. LTDA.</v>
      </c>
      <c r="D330" s="67">
        <v>-2.9338268316622051</v>
      </c>
      <c r="E330" s="67">
        <v>-0.44756267970648278</v>
      </c>
      <c r="F330" s="67">
        <v>-1.6083762951381471</v>
      </c>
      <c r="G330" s="67">
        <v>-0.87788785681757475</v>
      </c>
      <c r="H330" s="67">
        <f>+IF(Table7[[#This Row],[Potencial de Innovación]]&gt;D673,1,0)</f>
        <v>0</v>
      </c>
      <c r="I330" s="65" t="str">
        <f>INDEX(Empresas[],B330,3)</f>
        <v>Jennifer Diaz</v>
      </c>
      <c r="J330" s="65" t="str">
        <f>INDEX(Empresas[],B330,4)</f>
        <v>Auxiliar Administrativa</v>
      </c>
      <c r="K330" s="65" t="str">
        <f>INDEX(Empresas[],B330,5)</f>
        <v>072996684</v>
      </c>
      <c r="L330" s="65" t="str">
        <f>INDEX(Empresas[],B330,6)</f>
        <v>jenidiaz@hotmail.com</v>
      </c>
      <c r="M330" t="str">
        <f>+VLOOKUP(Table7[[#This Row],[Potencial de Innovación]],$S$2:$T$5,2,TRUE)</f>
        <v>Bajo</v>
      </c>
    </row>
    <row r="331" spans="1:13" x14ac:dyDescent="0.3">
      <c r="A331" s="67">
        <v>330</v>
      </c>
      <c r="B331" s="71">
        <v>192</v>
      </c>
      <c r="C331" s="65" t="str">
        <f>INDEX(Empresas[],Clasificacion!B331,2)</f>
        <v>CVCLIN</v>
      </c>
      <c r="D331" s="67">
        <v>-2.9654772902711799</v>
      </c>
      <c r="E331" s="67">
        <v>-0.78141595606936121</v>
      </c>
      <c r="F331" s="67">
        <v>-1.5907906692669751</v>
      </c>
      <c r="G331" s="67">
        <v>-0.59327066493484426</v>
      </c>
      <c r="H331" s="67">
        <f>+IF(Table7[[#This Row],[Potencial de Innovación]]&gt;D674,1,0)</f>
        <v>0</v>
      </c>
      <c r="I331" s="65" t="str">
        <f>INDEX(Empresas[],B331,3)</f>
        <v>César Vélez</v>
      </c>
      <c r="J331" s="65" t="str">
        <f>INDEX(Empresas[],B331,4)</f>
        <v>Encargado De Producción</v>
      </c>
      <c r="K331" s="65" t="str">
        <f>INDEX(Empresas[],B331,5)</f>
        <v>0983005334</v>
      </c>
      <c r="L331" s="65" t="str">
        <f>INDEX(Empresas[],B331,6)</f>
        <v>cessar_vel@hotmail.com</v>
      </c>
      <c r="M331" t="str">
        <f>+VLOOKUP(Table7[[#This Row],[Potencial de Innovación]],$S$2:$T$5,2,TRUE)</f>
        <v>Bajo</v>
      </c>
    </row>
    <row r="332" spans="1:13" x14ac:dyDescent="0.3">
      <c r="A332" s="67">
        <v>331</v>
      </c>
      <c r="B332" s="71">
        <v>315</v>
      </c>
      <c r="C332" s="65" t="str">
        <f>INDEX(Empresas[],Clasificacion!B332,2)</f>
        <v>ORO BANAORO REAL ORBANREAL CIA.LTDA.</v>
      </c>
      <c r="D332" s="67">
        <v>-3.1307312559680911</v>
      </c>
      <c r="E332" s="67">
        <v>-0.57870796165490856</v>
      </c>
      <c r="F332" s="67">
        <v>-1.040721614046844</v>
      </c>
      <c r="G332" s="67">
        <v>-1.5113016802663379</v>
      </c>
      <c r="H332" s="67">
        <f>+IF(Table7[[#This Row],[Potencial de Innovación]]&gt;D675,1,0)</f>
        <v>0</v>
      </c>
      <c r="I332" s="65" t="str">
        <f>INDEX(Empresas[],B332,3)</f>
        <v>Orfa Coronel</v>
      </c>
      <c r="J332" s="65" t="str">
        <f>INDEX(Empresas[],B332,4)</f>
        <v>Contadora</v>
      </c>
      <c r="K332" s="65" t="str">
        <f>INDEX(Empresas[],B332,5)</f>
        <v>0995548523</v>
      </c>
      <c r="L332" s="65" t="str">
        <f>INDEX(Empresas[],B332,6)</f>
        <v>orfeliz@hotmail.com</v>
      </c>
      <c r="M332" t="str">
        <f>+VLOOKUP(Table7[[#This Row],[Potencial de Innovación]],$S$2:$T$5,2,TRUE)</f>
        <v>Bajo</v>
      </c>
    </row>
    <row r="333" spans="1:13" x14ac:dyDescent="0.3">
      <c r="A333" s="67">
        <v>332</v>
      </c>
      <c r="B333" s="71">
        <v>37</v>
      </c>
      <c r="C333" s="65" t="str">
        <f>INDEX(Empresas[],Clasificacion!B333,2)</f>
        <v>ITHORCITY S.A.</v>
      </c>
      <c r="D333" s="67">
        <v>-3.2273296079390699</v>
      </c>
      <c r="E333" s="67">
        <v>-0.22774986284891391</v>
      </c>
      <c r="F333" s="67">
        <v>-1.5946368754025999</v>
      </c>
      <c r="G333" s="67">
        <v>-1.4049428696875561</v>
      </c>
      <c r="H333" s="67">
        <f>+IF(Table7[[#This Row],[Potencial de Innovación]]&gt;D676,1,0)</f>
        <v>0</v>
      </c>
      <c r="I333" s="65" t="str">
        <f>INDEX(Empresas[],B333,3)</f>
        <v>Kenia Tumbaco</v>
      </c>
      <c r="J333" s="65" t="str">
        <f>INDEX(Empresas[],B333,4)</f>
        <v>Asistente Administrativa</v>
      </c>
      <c r="K333" s="65" t="str">
        <f>INDEX(Empresas[],B333,5)</f>
        <v>042825117</v>
      </c>
      <c r="L333" s="65" t="str">
        <f>INDEX(Empresas[],B333,6)</f>
        <v>solucionsa@hotmail.com</v>
      </c>
      <c r="M333" t="str">
        <f>+VLOOKUP(Table7[[#This Row],[Potencial de Innovación]],$S$2:$T$5,2,TRUE)</f>
        <v>Bajo</v>
      </c>
    </row>
    <row r="334" spans="1:13" x14ac:dyDescent="0.3">
      <c r="A334" s="67">
        <v>333</v>
      </c>
      <c r="B334" s="71">
        <v>91</v>
      </c>
      <c r="C334" s="65" t="str">
        <f>INDEX(Empresas[],Clasificacion!B334,2)</f>
        <v>EREDEINGENIERIA CIA.LTDA.</v>
      </c>
      <c r="D334" s="67">
        <v>-3.430876203340437</v>
      </c>
      <c r="E334" s="67">
        <v>-0.79989252371909425</v>
      </c>
      <c r="F334" s="67">
        <v>-1.6030193870434231</v>
      </c>
      <c r="G334" s="67">
        <v>-1.02796429257792</v>
      </c>
      <c r="H334" s="67">
        <f>+IF(Table7[[#This Row],[Potencial de Innovación]]&gt;D677,1,0)</f>
        <v>0</v>
      </c>
      <c r="I334" s="65" t="str">
        <f>INDEX(Empresas[],B334,3)</f>
        <v>Gabriel Duque</v>
      </c>
      <c r="J334" s="65" t="str">
        <f>INDEX(Empresas[],B334,4)</f>
        <v>Gerente De Proyectos</v>
      </c>
      <c r="K334" s="65" t="str">
        <f>INDEX(Empresas[],B334,5)</f>
        <v>0985888488</v>
      </c>
      <c r="L334" s="65" t="str">
        <f>INDEX(Empresas[],B334,6)</f>
        <v>jgduque@eredeingnieria.com</v>
      </c>
      <c r="M334" t="str">
        <f>+VLOOKUP(Table7[[#This Row],[Potencial de Innovación]],$S$2:$T$5,2,TRUE)</f>
        <v>Bajo</v>
      </c>
    </row>
    <row r="335" spans="1:13" x14ac:dyDescent="0.3">
      <c r="A335" s="67">
        <v>334</v>
      </c>
      <c r="B335" s="71">
        <v>36</v>
      </c>
      <c r="C335" s="65" t="str">
        <f>INDEX(Empresas[],Clasificacion!B335,2)</f>
        <v>INVESTIGACION ASESORIA TECNICA INVATEC CIA LTDA</v>
      </c>
      <c r="D335" s="67">
        <v>-3.529424807495297</v>
      </c>
      <c r="E335" s="67">
        <v>-0.24426851619460979</v>
      </c>
      <c r="F335" s="67">
        <v>-1.594207439265684</v>
      </c>
      <c r="G335" s="67">
        <v>-1.6909488520350029</v>
      </c>
      <c r="H335" s="67">
        <f>+IF(Table7[[#This Row],[Potencial de Innovación]]&gt;D678,1,0)</f>
        <v>0</v>
      </c>
      <c r="I335" s="65" t="str">
        <f>INDEX(Empresas[],B335,3)</f>
        <v>Jessica Cabrera</v>
      </c>
      <c r="J335" s="65" t="str">
        <f>INDEX(Empresas[],B335,4)</f>
        <v>Jefe De Talento Humano</v>
      </c>
      <c r="K335" s="65" t="str">
        <f>INDEX(Empresas[],B335,5)</f>
        <v>0983368050</v>
      </c>
      <c r="L335" s="65" t="str">
        <f>INDEX(Empresas[],B335,6)</f>
        <v>invatec2015@outlook.ec</v>
      </c>
      <c r="M335" t="str">
        <f>+VLOOKUP(Table7[[#This Row],[Potencial de Innovación]],$S$2:$T$5,2,TRUE)</f>
        <v>Bajo</v>
      </c>
    </row>
    <row r="336" spans="1:13" x14ac:dyDescent="0.3">
      <c r="A336" s="67">
        <v>335</v>
      </c>
      <c r="B336" s="71">
        <v>107</v>
      </c>
      <c r="C336" s="65" t="str">
        <f>INDEX(Empresas[],Clasificacion!B336,2)</f>
        <v>TRANSPORTE PESADO PEREZ VALLADARES PERVALLTRANS S.A.</v>
      </c>
      <c r="D336" s="67">
        <v>-3.573117771660494</v>
      </c>
      <c r="E336" s="67">
        <v>-1.0033242779941769</v>
      </c>
      <c r="F336" s="67">
        <v>-1.596488727424654</v>
      </c>
      <c r="G336" s="67">
        <v>-0.97330476624166207</v>
      </c>
      <c r="H336" s="67">
        <f>+IF(Table7[[#This Row],[Potencial de Innovación]]&gt;D679,1,0)</f>
        <v>0</v>
      </c>
      <c r="I336" s="65" t="str">
        <f>INDEX(Empresas[],B336,3)</f>
        <v>Miguel Abril</v>
      </c>
      <c r="J336" s="65" t="str">
        <f>INDEX(Empresas[],B336,4)</f>
        <v>Gerente</v>
      </c>
      <c r="K336" s="65" t="str">
        <f>INDEX(Empresas[],B336,5)</f>
        <v>0980114134</v>
      </c>
      <c r="L336" s="65" t="str">
        <f>INDEX(Empresas[],B336,6)</f>
        <v>gac208@hotmail.es</v>
      </c>
      <c r="M336" t="str">
        <f>+VLOOKUP(Table7[[#This Row],[Potencial de Innovación]],$S$2:$T$5,2,TRUE)</f>
        <v>Bajo</v>
      </c>
    </row>
    <row r="337" spans="1:13" x14ac:dyDescent="0.3">
      <c r="A337" s="67">
        <v>336</v>
      </c>
      <c r="B337" s="71">
        <v>207</v>
      </c>
      <c r="C337" s="65" t="str">
        <f>INDEX(Empresas[],Clasificacion!B337,2)</f>
        <v>RADIO GALACTICA</v>
      </c>
      <c r="D337" s="67">
        <v>-4.8416372853823049</v>
      </c>
      <c r="E337" s="67">
        <v>-1.0455096059172471</v>
      </c>
      <c r="F337" s="67">
        <v>-1.603254157306476</v>
      </c>
      <c r="G337" s="67">
        <v>-2.1928735221585818</v>
      </c>
      <c r="H337" s="67">
        <f>+IF(Table7[[#This Row],[Potencial de Innovación]]&gt;D680,1,0)</f>
        <v>0</v>
      </c>
      <c r="I337" s="65" t="str">
        <f>INDEX(Empresas[],B337,3)</f>
        <v>Luis Benavides</v>
      </c>
      <c r="J337" s="65" t="str">
        <f>INDEX(Empresas[],B337,4)</f>
        <v>Director</v>
      </c>
      <c r="K337" s="65" t="str">
        <f>INDEX(Empresas[],B337,5)</f>
        <v>042533885</v>
      </c>
      <c r="L337" s="65" t="str">
        <f>INDEX(Empresas[],B337,6)</f>
        <v>galacticaradio@hotmail.com</v>
      </c>
      <c r="M337" t="str">
        <f>+VLOOKUP(Table7[[#This Row],[Potencial de Innovación]],$S$2:$T$5,2,TRUE)</f>
        <v>Bajo</v>
      </c>
    </row>
    <row r="338" spans="1:13" x14ac:dyDescent="0.3">
      <c r="A338" s="67">
        <v>337</v>
      </c>
      <c r="B338" s="71">
        <v>186</v>
      </c>
      <c r="C338" s="65" t="str">
        <f>INDEX(Empresas[],Clasificacion!B338,2)</f>
        <v>PLASTINMEGA S.A.</v>
      </c>
      <c r="D338" s="67">
        <v>-4.8631710584986214</v>
      </c>
      <c r="E338" s="67">
        <v>-1.617285716543218</v>
      </c>
      <c r="F338" s="67">
        <v>-1.5951584730057711</v>
      </c>
      <c r="G338" s="67">
        <v>-1.6507268689496319</v>
      </c>
      <c r="H338" s="67">
        <f>+IF(Table7[[#This Row],[Potencial de Innovación]]&gt;D681,1,0)</f>
        <v>0</v>
      </c>
      <c r="I338" s="65" t="str">
        <f>INDEX(Empresas[],B338,3)</f>
        <v>René Nagua</v>
      </c>
      <c r="J338" s="65" t="str">
        <f>INDEX(Empresas[],B338,4)</f>
        <v>Gerente</v>
      </c>
      <c r="K338" s="65" t="str">
        <f>INDEX(Empresas[],B338,5)</f>
        <v>0987474901</v>
      </c>
      <c r="L338" s="65" t="str">
        <f>INDEX(Empresas[],B338,6)</f>
        <v>gerencia@plastinmega.com</v>
      </c>
      <c r="M338" t="str">
        <f>+VLOOKUP(Table7[[#This Row],[Potencial de Innovación]],$S$2:$T$5,2,TRUE)</f>
        <v>Bajo</v>
      </c>
    </row>
    <row r="339" spans="1:13" x14ac:dyDescent="0.3">
      <c r="A339" s="67">
        <v>338</v>
      </c>
      <c r="B339" s="71">
        <v>335</v>
      </c>
      <c r="C339" s="65" t="str">
        <f>INDEX(Empresas[],Clasificacion!B339,2)</f>
        <v>FRUEXPORVALLECIA.LTDA.</v>
      </c>
      <c r="D339" s="67">
        <v>-4.9431506906618168</v>
      </c>
      <c r="E339" s="67">
        <v>-1.153319640440307</v>
      </c>
      <c r="F339" s="67">
        <v>-1.5999787606753371</v>
      </c>
      <c r="G339" s="67">
        <v>-2.1898522895461729</v>
      </c>
      <c r="H339" s="67">
        <f>+IF(Table7[[#This Row],[Potencial de Innovación]]&gt;D682,1,0)</f>
        <v>0</v>
      </c>
      <c r="I339" s="65" t="str">
        <f>INDEX(Empresas[],B339,3)</f>
        <v>Guillermo Vallejo</v>
      </c>
      <c r="J339" s="65" t="str">
        <f>INDEX(Empresas[],B339,4)</f>
        <v>Gerente</v>
      </c>
      <c r="K339" s="65" t="str">
        <f>INDEX(Empresas[],B339,5)</f>
        <v>0986111620</v>
      </c>
      <c r="L339" s="65" t="str">
        <f>INDEX(Empresas[],B339,6)</f>
        <v>guillermovallejo6@gmail.com</v>
      </c>
      <c r="M339" t="str">
        <f>+VLOOKUP(Table7[[#This Row],[Potencial de Innovación]],$S$2:$T$5,2,TRUE)</f>
        <v>Bajo</v>
      </c>
    </row>
    <row r="340" spans="1:13" x14ac:dyDescent="0.3">
      <c r="A340" s="67">
        <v>339</v>
      </c>
      <c r="B340" s="71">
        <v>319</v>
      </c>
      <c r="C340" s="65" t="str">
        <f>INDEX(Empresas[],Clasificacion!B340,2)</f>
        <v>TAXINET S.A.</v>
      </c>
      <c r="D340" s="67">
        <v>-5.1082158233154464</v>
      </c>
      <c r="E340" s="67">
        <v>-1.307380352948734</v>
      </c>
      <c r="F340" s="67">
        <v>-1.598497380587601</v>
      </c>
      <c r="G340" s="67">
        <v>-2.2023380897791109</v>
      </c>
      <c r="H340" s="67">
        <f>+IF(Table7[[#This Row],[Potencial de Innovación]]&gt;D683,1,0)</f>
        <v>0</v>
      </c>
      <c r="I340" s="65" t="str">
        <f>INDEX(Empresas[],B340,3)</f>
        <v>William Galarza</v>
      </c>
      <c r="J340" s="65" t="str">
        <f>INDEX(Empresas[],B340,4)</f>
        <v>Representate</v>
      </c>
      <c r="K340" s="65" t="str">
        <f>INDEX(Empresas[],B340,5)</f>
        <v>0999688595</v>
      </c>
      <c r="L340" s="65" t="str">
        <f>INDEX(Empresas[],B340,6)</f>
        <v>taxinetsa@gmail.com</v>
      </c>
      <c r="M340" t="str">
        <f>+VLOOKUP(Table7[[#This Row],[Potencial de Innovación]],$S$2:$T$5,2,TRUE)</f>
        <v>Bajo</v>
      </c>
    </row>
    <row r="341" spans="1:13" x14ac:dyDescent="0.3">
      <c r="A341" s="67">
        <v>340</v>
      </c>
      <c r="B341" s="71">
        <v>110</v>
      </c>
      <c r="C341" s="65" t="str">
        <f>INDEX(Empresas[],Clasificacion!B341,2)</f>
        <v>ERCUHOLDING S.A.</v>
      </c>
      <c r="D341" s="67">
        <v>-5.3006304952284751</v>
      </c>
      <c r="E341" s="67">
        <v>-1.5222125885116149</v>
      </c>
      <c r="F341" s="67">
        <v>-1.5945249315993579</v>
      </c>
      <c r="G341" s="67">
        <v>-2.183892975117502</v>
      </c>
      <c r="H341" s="67">
        <f>+IF(Table7[[#This Row],[Potencial de Innovación]]&gt;D684,1,0)</f>
        <v>0</v>
      </c>
      <c r="I341" s="65" t="str">
        <f>INDEX(Empresas[],B341,3)</f>
        <v>Víctor Calderón</v>
      </c>
      <c r="J341" s="65" t="str">
        <f>INDEX(Empresas[],B341,4)</f>
        <v>Gerente Financiero</v>
      </c>
      <c r="K341" s="65" t="str">
        <f>INDEX(Empresas[],B341,5)</f>
        <v>0993925597</v>
      </c>
      <c r="L341" s="65" t="str">
        <f>INDEX(Empresas[],B341,6)</f>
        <v>vhcalderonv@gmail.com</v>
      </c>
      <c r="M341" t="str">
        <f>+VLOOKUP(Table7[[#This Row],[Potencial de Innovación]],$S$2:$T$5,2,TRUE)</f>
        <v>Bajo</v>
      </c>
    </row>
    <row r="342" spans="1:13" x14ac:dyDescent="0.3">
      <c r="A342" s="67">
        <v>341</v>
      </c>
      <c r="B342" s="71">
        <v>112</v>
      </c>
      <c r="C342" s="65" t="str">
        <f>INDEX(Empresas[],Clasificacion!B342,2)</f>
        <v>PECU S.A.</v>
      </c>
      <c r="D342" s="67">
        <v>-5.3033735572618799</v>
      </c>
      <c r="E342" s="67">
        <v>-1.51577222501376</v>
      </c>
      <c r="F342" s="67">
        <v>-1.5929542328322079</v>
      </c>
      <c r="G342" s="67">
        <v>-2.1946470994159122</v>
      </c>
      <c r="H342" s="67">
        <f>+IF(Table7[[#This Row],[Potencial de Innovación]]&gt;D685,1,0)</f>
        <v>0</v>
      </c>
      <c r="I342" s="65" t="str">
        <f>INDEX(Empresas[],B342,3)</f>
        <v>Ernesto Ordóñez</v>
      </c>
      <c r="J342" s="65" t="str">
        <f>INDEX(Empresas[],B342,4)</f>
        <v>Contador</v>
      </c>
      <c r="K342" s="65" t="str">
        <f>INDEX(Empresas[],B342,5)</f>
        <v>0990847421</v>
      </c>
      <c r="L342" s="65" t="str">
        <f>INDEX(Empresas[],B342,6)</f>
        <v>eordonez66@gmail.com</v>
      </c>
      <c r="M342" t="str">
        <f>+VLOOKUP(Table7[[#This Row],[Potencial de Innovación]],$S$2:$T$5,2,TRUE)</f>
        <v>Bajo</v>
      </c>
    </row>
    <row r="343" spans="1:13" x14ac:dyDescent="0.3">
      <c r="A343" s="67">
        <v>342</v>
      </c>
      <c r="B343" s="71">
        <v>40</v>
      </c>
      <c r="C343" s="65" t="str">
        <f>INDEX(Empresas[],Clasificacion!B343,2)</f>
        <v>ECUATORIANA DE CONSTRUCCIONES AZMERCIA C.L.</v>
      </c>
      <c r="D343" s="67">
        <v>-5.4214549483969181</v>
      </c>
      <c r="E343" s="67">
        <v>-1.633082187921693</v>
      </c>
      <c r="F343" s="67">
        <v>-1.5993201907804</v>
      </c>
      <c r="G343" s="67">
        <v>-2.1890525696948249</v>
      </c>
      <c r="H343" s="67">
        <f>+IF(Table7[[#This Row],[Potencial de Innovación]]&gt;D686,1,0)</f>
        <v>0</v>
      </c>
      <c r="I343" s="65" t="str">
        <f>INDEX(Empresas[],B343,3)</f>
        <v>Sergio Azogues</v>
      </c>
      <c r="J343" s="65" t="str">
        <f>INDEX(Empresas[],B343,4)</f>
        <v>Representante</v>
      </c>
      <c r="K343" s="65" t="str">
        <f>INDEX(Empresas[],B343,5)</f>
        <v>0992986144</v>
      </c>
      <c r="L343" s="65" t="str">
        <f>INDEX(Empresas[],B343,6)</f>
        <v>sergio_azogues1175@hotmail.es</v>
      </c>
      <c r="M343" t="str">
        <f>+VLOOKUP(Table7[[#This Row],[Potencial de Innovación]],$S$2:$T$5,2,TRUE)</f>
        <v>Bajo</v>
      </c>
    </row>
    <row r="344" spans="1:13" x14ac:dyDescent="0.3">
      <c r="A344" s="67">
        <v>343</v>
      </c>
      <c r="B344" s="71">
        <v>257</v>
      </c>
      <c r="C344" s="65" t="str">
        <f>INDEX(Empresas[],Clasificacion!B344,2)</f>
        <v>CORPORACIÓN AGRÍCOLA GANADERA INDUSTRIAL Y COMERCIAL LA JOYA AGROLAJOYA S.A.</v>
      </c>
      <c r="D344" s="67">
        <v>-5.5509355539827814</v>
      </c>
      <c r="E344" s="67">
        <v>-1.764780096352075</v>
      </c>
      <c r="F344" s="67">
        <v>-1.597255062216997</v>
      </c>
      <c r="G344" s="67">
        <v>-2.1889003954137078</v>
      </c>
      <c r="H344" s="67">
        <f>+IF(Table7[[#This Row],[Potencial de Innovación]]&gt;D687,1,0)</f>
        <v>0</v>
      </c>
      <c r="I344" s="65" t="str">
        <f>INDEX(Empresas[],B344,3)</f>
        <v>Víctor Revelo</v>
      </c>
      <c r="J344" s="65" t="str">
        <f>INDEX(Empresas[],B344,4)</f>
        <v>Gerente</v>
      </c>
      <c r="K344" s="65" t="str">
        <f>INDEX(Empresas[],B344,5)</f>
        <v>0986939086</v>
      </c>
      <c r="L344" s="65" t="str">
        <f>INDEX(Empresas[],B344,6)</f>
        <v>agrolajoyasa@gmail.com</v>
      </c>
      <c r="M344" t="str">
        <f>+VLOOKUP(Table7[[#This Row],[Potencial de Innovación]],$S$2:$T$5,2,TRUE)</f>
        <v>Bajo</v>
      </c>
    </row>
    <row r="345" spans="1:13" x14ac:dyDescent="0.3">
      <c r="C345" s="65" t="s">
        <v>2101</v>
      </c>
      <c r="D345" s="74">
        <f>+SUBTOTAL(1,D2:D344)</f>
        <v>0.32125938233415802</v>
      </c>
      <c r="E345" s="74">
        <f t="shared" ref="E345:G345" si="0">+SUBTOTAL(1,E2:E344)</f>
        <v>8.5553204239317476E-2</v>
      </c>
      <c r="F345" s="74">
        <f t="shared" si="0"/>
        <v>1.4739609034312314E-2</v>
      </c>
      <c r="G345" s="74">
        <f t="shared" si="0"/>
        <v>0.2209665690605285</v>
      </c>
    </row>
    <row r="353" spans="6:6" x14ac:dyDescent="0.3">
      <c r="F353" s="67" t="s">
        <v>2101</v>
      </c>
    </row>
  </sheetData>
  <phoneticPr fontId="1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556-A7B8-44F8-9EDB-E19E80C02CD5}">
  <dimension ref="A3:C5"/>
  <sheetViews>
    <sheetView workbookViewId="0">
      <selection activeCell="O15" sqref="O15"/>
    </sheetView>
  </sheetViews>
  <sheetFormatPr defaultRowHeight="14.4" x14ac:dyDescent="0.3"/>
  <sheetData>
    <row r="3" spans="1:3" x14ac:dyDescent="0.3">
      <c r="A3">
        <v>343</v>
      </c>
      <c r="B3">
        <v>100</v>
      </c>
    </row>
    <row r="4" spans="1:3" x14ac:dyDescent="0.3">
      <c r="A4">
        <v>169</v>
      </c>
      <c r="B4" t="s">
        <v>2098</v>
      </c>
      <c r="C4">
        <f>A4*B3</f>
        <v>16900</v>
      </c>
    </row>
    <row r="5" spans="1:3" x14ac:dyDescent="0.3">
      <c r="C5">
        <f>+C4/A3</f>
        <v>49.271137026239067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Extendido</vt:lpstr>
      <vt:lpstr>Tabla</vt:lpstr>
      <vt:lpstr>Diccionario de Variables</vt:lpstr>
      <vt:lpstr>Encuesta</vt:lpstr>
      <vt:lpstr>Empresas</vt:lpstr>
      <vt:lpstr>Orden</vt:lpstr>
      <vt:lpstr>Clasificacion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calmeida</dc:creator>
  <cp:keywords/>
  <dc:description/>
  <cp:lastModifiedBy>Ana Gabriela Taipe Ríos</cp:lastModifiedBy>
  <cp:revision/>
  <dcterms:created xsi:type="dcterms:W3CDTF">2022-02-21T17:59:40Z</dcterms:created>
  <dcterms:modified xsi:type="dcterms:W3CDTF">2022-10-18T03:24:14Z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e75d3a9a-039b-48d3-8866-808ed2896640</vt:lpwstr>
  </property>
</Properties>
</file>