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iuadmin\Desktop\"/>
    </mc:Choice>
  </mc:AlternateContent>
  <xr:revisionPtr revIDLastSave="0" documentId="13_ncr:1_{F8939C16-9BC9-4ABF-B324-7CC50309B4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ide Concentration" sheetId="2" r:id="rId1"/>
    <sheet name="Pivot Table" sheetId="6" r:id="rId2"/>
    <sheet name="Supply Hours" sheetId="3" r:id="rId3"/>
    <sheet name="Driver Lead Value and Lifetime " sheetId="4" r:id="rId4"/>
    <sheet name="Campaign Results" sheetId="5" r:id="rId5"/>
  </sheets>
  <definedNames>
    <definedName name="_xlnm._FilterDatabase" localSheetId="2" hidden="1">'Supply Hours'!$A$3:$Z$3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6" i="5"/>
  <c r="C31" i="5"/>
  <c r="I31" i="5"/>
  <c r="C15" i="4"/>
  <c r="C8" i="4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4" i="3"/>
  <c r="G31" i="5" l="1"/>
  <c r="M31" i="5"/>
</calcChain>
</file>

<file path=xl/sharedStrings.xml><?xml version="1.0" encoding="utf-8"?>
<sst xmlns="http://schemas.openxmlformats.org/spreadsheetml/2006/main" count="513" uniqueCount="144">
  <si>
    <t>1) Build a Pivot Table to summarise the given data and highlight the hour of the week with lowest concentration of Finished Rides. Please keep Pivot Table details in a separate sheet.</t>
  </si>
  <si>
    <t>Weekday</t>
  </si>
  <si>
    <t>Hour</t>
  </si>
  <si>
    <t>Finished Rides</t>
  </si>
  <si>
    <t>Sunday</t>
  </si>
  <si>
    <t>Saturday</t>
  </si>
  <si>
    <t>Friday</t>
  </si>
  <si>
    <t>Thursday</t>
  </si>
  <si>
    <t>Wednesday</t>
  </si>
  <si>
    <t>Tuesday</t>
  </si>
  <si>
    <t>Monday</t>
  </si>
  <si>
    <t>Driver name</t>
  </si>
  <si>
    <t>Company name</t>
  </si>
  <si>
    <t>Hours - Week 1</t>
  </si>
  <si>
    <t>Hours - Week 2</t>
  </si>
  <si>
    <t>Samuel Dailey  </t>
  </si>
  <si>
    <t>Company 1</t>
  </si>
  <si>
    <t>Lorenza Widger  </t>
  </si>
  <si>
    <t>Company 3</t>
  </si>
  <si>
    <t>Abby Piedra  </t>
  </si>
  <si>
    <t>Ramonita Bridge  </t>
  </si>
  <si>
    <t>Company 2</t>
  </si>
  <si>
    <t>Kori Kovacich  </t>
  </si>
  <si>
    <t>Alyssa Conerly  </t>
  </si>
  <si>
    <t>Jesusa Wardwell  </t>
  </si>
  <si>
    <t>Elvie Sauro  </t>
  </si>
  <si>
    <t>Andera Burdine  </t>
  </si>
  <si>
    <t>Raina Devlin  </t>
  </si>
  <si>
    <t>Rufina Ortez  </t>
  </si>
  <si>
    <t>Bernarda Cowen  </t>
  </si>
  <si>
    <t>Gaynelle Zenz  </t>
  </si>
  <si>
    <t>Blossom Perreault  </t>
  </si>
  <si>
    <t>Charlesetta Low  </t>
  </si>
  <si>
    <t>Sherry Annis  </t>
  </si>
  <si>
    <t>Keeley Vena  </t>
  </si>
  <si>
    <t>Cleo Coil  </t>
  </si>
  <si>
    <t>Lien Kelley</t>
  </si>
  <si>
    <t>Danyell Hagen  </t>
  </si>
  <si>
    <t>Many Kirtley  </t>
  </si>
  <si>
    <t>Debera Tillison  </t>
  </si>
  <si>
    <t>Maurine Surita  </t>
  </si>
  <si>
    <t>Demetrius Pepin  </t>
  </si>
  <si>
    <t>Donnell Pulley  </t>
  </si>
  <si>
    <t>Eleanore Mangrum  </t>
  </si>
  <si>
    <t>Dorcas Rix  </t>
  </si>
  <si>
    <t>Dulcie Burgamy  </t>
  </si>
  <si>
    <t>Horacio Morningstar  </t>
  </si>
  <si>
    <t>Nieves Behling  </t>
  </si>
  <si>
    <t>Mel Pickens  </t>
  </si>
  <si>
    <t>Flor Pavon  </t>
  </si>
  <si>
    <t>Rosalva Clayton  </t>
  </si>
  <si>
    <t>Patrina Layton  </t>
  </si>
  <si>
    <t>Goldie Bigler  </t>
  </si>
  <si>
    <t>Karina Smith  </t>
  </si>
  <si>
    <t>Miss Coppage  </t>
  </si>
  <si>
    <t>Hyon Almonte  </t>
  </si>
  <si>
    <t>Jorge Shuffler  </t>
  </si>
  <si>
    <t>Melisa Steinmetz  </t>
  </si>
  <si>
    <t>Nona Herrick  </t>
  </si>
  <si>
    <t>Kia Herr  </t>
  </si>
  <si>
    <t>Luna Johson  </t>
  </si>
  <si>
    <t>Ricardo Luca  </t>
  </si>
  <si>
    <t>Len Colman  </t>
  </si>
  <si>
    <t>Lillia Stotler  </t>
  </si>
  <si>
    <t>Lida Heinrichs  </t>
  </si>
  <si>
    <t>Solomon Netter  </t>
  </si>
  <si>
    <t>Pennie Bott  </t>
  </si>
  <si>
    <t>Paulette Kohl  </t>
  </si>
  <si>
    <t>3) Calculate in the highlighted cells by using Excel formulas how much can we invest per driver applicant to be profitable in 12 months.</t>
  </si>
  <si>
    <t>Average long term active driver</t>
  </si>
  <si>
    <t>Rides per month</t>
  </si>
  <si>
    <t>Average fare</t>
  </si>
  <si>
    <t>Bolt commission</t>
  </si>
  <si>
    <t>Bolt income per year</t>
  </si>
  <si>
    <t>Conversions</t>
  </si>
  <si>
    <t>Percent of driver applicants we accept to sign up</t>
  </si>
  <si>
    <t>Conversion from signed up driver to completing 1 ride</t>
  </si>
  <si>
    <t>Conversion from first ride to long term active driver</t>
  </si>
  <si>
    <t>Value per applicant per year</t>
  </si>
  <si>
    <t>4) We offered 50% of our drivers monetary bonuses to increase their activity. Compare the results with the control group and explain if the campaign was successful and should we do it again or not.</t>
  </si>
  <si>
    <r>
      <rPr>
        <b/>
        <sz val="10"/>
        <color theme="1"/>
        <rFont val="Arial"/>
      </rPr>
      <t xml:space="preserve">Condition: </t>
    </r>
    <r>
      <rPr>
        <sz val="10"/>
        <color theme="1"/>
        <rFont val="Arial"/>
      </rPr>
      <t>Stay online 30 hours and accept 75% of rides. Get 70GEL bonus.</t>
    </r>
  </si>
  <si>
    <t>Control Group</t>
  </si>
  <si>
    <t>Online hours</t>
  </si>
  <si>
    <t>Offline hours</t>
  </si>
  <si>
    <t>Bookings received</t>
  </si>
  <si>
    <t>Bookings successfully completed</t>
  </si>
  <si>
    <t>Bonus Group</t>
  </si>
  <si>
    <t>Driver 1</t>
  </si>
  <si>
    <t>Driver 55</t>
  </si>
  <si>
    <t>Driver 2</t>
  </si>
  <si>
    <t>Driver 56</t>
  </si>
  <si>
    <t>Driver 3</t>
  </si>
  <si>
    <t>Driver 57</t>
  </si>
  <si>
    <t>Driver 4</t>
  </si>
  <si>
    <t>Driver 58</t>
  </si>
  <si>
    <t>Driver 5</t>
  </si>
  <si>
    <t>Driver 59</t>
  </si>
  <si>
    <t>Driver 6</t>
  </si>
  <si>
    <t>Driver 60</t>
  </si>
  <si>
    <t>Driver 7</t>
  </si>
  <si>
    <t>Driver 61</t>
  </si>
  <si>
    <t>Driver 8</t>
  </si>
  <si>
    <t>Driver 62</t>
  </si>
  <si>
    <t>Driver 9</t>
  </si>
  <si>
    <t>Driver 63</t>
  </si>
  <si>
    <t>Driver 10</t>
  </si>
  <si>
    <t>Driver 64</t>
  </si>
  <si>
    <t>Driver 11</t>
  </si>
  <si>
    <t>Driver 65</t>
  </si>
  <si>
    <t>Driver 12</t>
  </si>
  <si>
    <t>Driver 66</t>
  </si>
  <si>
    <t>Driver 13</t>
  </si>
  <si>
    <t>Driver 67</t>
  </si>
  <si>
    <t>Driver 14</t>
  </si>
  <si>
    <t>Driver 68</t>
  </si>
  <si>
    <t>Driver 15</t>
  </si>
  <si>
    <t>Driver 69</t>
  </si>
  <si>
    <t>Driver 16</t>
  </si>
  <si>
    <t>Driver 70</t>
  </si>
  <si>
    <t>Driver 17</t>
  </si>
  <si>
    <t>Driver 71</t>
  </si>
  <si>
    <t>Driver 18</t>
  </si>
  <si>
    <t>Driver 72</t>
  </si>
  <si>
    <t>Driver 19</t>
  </si>
  <si>
    <t>Driver 73</t>
  </si>
  <si>
    <t>Driver 20</t>
  </si>
  <si>
    <t>Driver 74</t>
  </si>
  <si>
    <t>Driver 21</t>
  </si>
  <si>
    <t>Driver 75</t>
  </si>
  <si>
    <t>Driver 22</t>
  </si>
  <si>
    <t>Driver 76</t>
  </si>
  <si>
    <t>Driver 23</t>
  </si>
  <si>
    <t>Driver 77</t>
  </si>
  <si>
    <t>Driver 24</t>
  </si>
  <si>
    <t>Driver 78</t>
  </si>
  <si>
    <t>Driver 25</t>
  </si>
  <si>
    <t>Driver 79</t>
  </si>
  <si>
    <t>Column Labels</t>
  </si>
  <si>
    <t>Grand Total</t>
  </si>
  <si>
    <t>Sum of Finished Rides</t>
  </si>
  <si>
    <t>Accept Rate</t>
  </si>
  <si>
    <t>Average</t>
  </si>
  <si>
    <t>campaign managed to increase the online hours of the drivers by 2 and the accept rate by 4%. 10 people met the requirments and company gave 700 GEL in bonuses in total. Whereas in the control group only 2 people met the requirments. The campaign was successful.</t>
  </si>
  <si>
    <t>2) Fill in the highlighted cells by using Excel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</si>
</sst>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GEL]#,##0.00"/>
    <numFmt numFmtId="165" formatCode="0.0%"/>
  </numFmts>
  <fonts count="12" x14ac:knownFonts="1">
    <font>
      <sz val="10"/>
      <color rgb="FF000000"/>
      <name val="Calibri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Calibri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theme="0"/>
      </patternFill>
    </fill>
    <fill>
      <patternFill patternType="solid">
        <fgColor rgb="FFFF0000"/>
        <bgColor theme="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46DE71"/>
      </bottom>
      <diagonal/>
    </border>
    <border>
      <left/>
      <right/>
      <top style="thin">
        <color rgb="FF46DE71"/>
      </top>
      <bottom style="dotted">
        <color rgb="FF46DE71"/>
      </bottom>
      <diagonal/>
    </border>
    <border>
      <left/>
      <right/>
      <top style="dotted">
        <color rgb="FF46DE71"/>
      </top>
      <bottom style="dotted">
        <color rgb="FF46DE71"/>
      </bottom>
      <diagonal/>
    </border>
    <border>
      <left/>
      <right/>
      <top style="dotted">
        <color rgb="FF46DE71"/>
      </top>
      <bottom style="thin">
        <color rgb="FF46DE71"/>
      </bottom>
      <diagonal/>
    </border>
    <border>
      <left/>
      <right/>
      <top style="dotted">
        <color rgb="FF46DE71"/>
      </top>
      <bottom style="thin">
        <color rgb="FF46DE7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 applyAlignment="1"/>
    <xf numFmtId="0" fontId="3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6" fillId="2" borderId="1" xfId="0" applyFont="1" applyFill="1" applyBorder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2" fillId="3" borderId="3" xfId="0" applyFont="1" applyFill="1" applyBorder="1"/>
    <xf numFmtId="164" fontId="2" fillId="2" borderId="4" xfId="0" applyNumberFormat="1" applyFont="1" applyFill="1" applyBorder="1"/>
    <xf numFmtId="9" fontId="2" fillId="2" borderId="4" xfId="0" applyNumberFormat="1" applyFont="1" applyFill="1" applyBorder="1"/>
    <xf numFmtId="164" fontId="2" fillId="3" borderId="5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wrapText="1"/>
    </xf>
    <xf numFmtId="9" fontId="2" fillId="2" borderId="3" xfId="0" applyNumberFormat="1" applyFont="1" applyFill="1" applyBorder="1"/>
    <xf numFmtId="0" fontId="2" fillId="2" borderId="4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6" fillId="2" borderId="1" xfId="0" applyFont="1" applyFill="1" applyBorder="1" applyAlignment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/>
    <xf numFmtId="1" fontId="2" fillId="2" borderId="3" xfId="0" applyNumberFormat="1" applyFont="1" applyFill="1" applyBorder="1" applyAlignment="1">
      <alignment horizontal="right"/>
    </xf>
    <xf numFmtId="1" fontId="2" fillId="2" borderId="4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1" fontId="2" fillId="2" borderId="5" xfId="0" applyNumberFormat="1" applyFont="1" applyFill="1" applyBorder="1"/>
    <xf numFmtId="1" fontId="2" fillId="2" borderId="5" xfId="0" applyNumberFormat="1" applyFont="1" applyFill="1" applyBorder="1" applyAlignment="1">
      <alignment horizontal="right"/>
    </xf>
    <xf numFmtId="1" fontId="3" fillId="2" borderId="1" xfId="0" applyNumberFormat="1" applyFont="1" applyFill="1" applyBorder="1"/>
    <xf numFmtId="0" fontId="0" fillId="0" borderId="0" xfId="0" pivotButton="1" applyFont="1" applyAlignment="1"/>
    <xf numFmtId="0" fontId="0" fillId="0" borderId="0" xfId="0" applyNumberFormat="1" applyFont="1" applyAlignment="1"/>
    <xf numFmtId="0" fontId="8" fillId="2" borderId="4" xfId="0" applyFont="1" applyFill="1" applyBorder="1"/>
    <xf numFmtId="0" fontId="8" fillId="2" borderId="5" xfId="0" applyFont="1" applyFill="1" applyBorder="1"/>
    <xf numFmtId="165" fontId="2" fillId="3" borderId="5" xfId="1" applyNumberFormat="1" applyFont="1" applyFill="1" applyBorder="1" applyAlignment="1">
      <alignment horizontal="center"/>
    </xf>
    <xf numFmtId="9" fontId="1" fillId="4" borderId="1" xfId="0" applyNumberFormat="1" applyFont="1" applyFill="1" applyBorder="1"/>
    <xf numFmtId="1" fontId="3" fillId="4" borderId="1" xfId="0" applyNumberFormat="1" applyFont="1" applyFill="1" applyBorder="1"/>
    <xf numFmtId="9" fontId="2" fillId="2" borderId="1" xfId="1" applyFont="1" applyFill="1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/>
    <xf numFmtId="9" fontId="3" fillId="5" borderId="1" xfId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0" fillId="2" borderId="1" xfId="0" applyFont="1" applyFill="1" applyBorder="1"/>
  </cellXfs>
  <cellStyles count="2">
    <cellStyle name="Normal" xfId="0" builtinId="0"/>
    <cellStyle name="Percent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uadmin" refreshedDate="45547.640243981485" createdVersion="7" refreshedVersion="7" minRefreshableVersion="3" recordCount="168" xr:uid="{ED3B68B6-BC03-4F94-99CE-B25BD755D9EB}">
  <cacheSource type="worksheet">
    <worksheetSource ref="B3:D171" sheet="Ride Concentration"/>
  </cacheSource>
  <cacheFields count="3">
    <cacheField name="Weekday" numFmtId="0">
      <sharedItems/>
    </cacheField>
    <cacheField name="Hour" numFmtId="0">
      <sharedItems containsSemiMixedTypes="0" containsString="0" containsNumber="1" containsInteger="1" minValue="0" maxValue="23" count="24"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Finished Rides" numFmtId="0">
      <sharedItems containsString="0" containsBlank="1" containsNumber="1" containsInteger="1" minValue="1" maxValue="93" count="51">
        <n v="26"/>
        <n v="25"/>
        <n v="18"/>
        <n v="21"/>
        <n v="8"/>
        <n v="20"/>
        <n v="16"/>
        <n v="14"/>
        <n v="17"/>
        <n v="10"/>
        <n v="5"/>
        <n v="4"/>
        <n v="3"/>
        <n v="6"/>
        <n v="34"/>
        <n v="51"/>
        <n v="60"/>
        <n v="68"/>
        <n v="78"/>
        <n v="69"/>
        <n v="49"/>
        <n v="48"/>
        <n v="31"/>
        <n v="36"/>
        <n v="19"/>
        <n v="12"/>
        <n v="9"/>
        <n v="11"/>
        <n v="7"/>
        <n v="13"/>
        <n v="30"/>
        <n v="45"/>
        <n v="56"/>
        <n v="77"/>
        <n v="93"/>
        <n v="79"/>
        <n v="58"/>
        <n v="42"/>
        <n v="35"/>
        <n v="27"/>
        <n v="15"/>
        <n v="23"/>
        <n v="43"/>
        <n v="28"/>
        <n v="33"/>
        <n v="24"/>
        <n v="44"/>
        <n v="1"/>
        <n v="2"/>
        <n v="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s v="Sunday"/>
    <x v="0"/>
    <x v="0"/>
  </r>
  <r>
    <s v="Sunday"/>
    <x v="1"/>
    <x v="1"/>
  </r>
  <r>
    <s v="Sunday"/>
    <x v="2"/>
    <x v="2"/>
  </r>
  <r>
    <s v="Sunday"/>
    <x v="3"/>
    <x v="3"/>
  </r>
  <r>
    <s v="Sunday"/>
    <x v="4"/>
    <x v="2"/>
  </r>
  <r>
    <s v="Sunday"/>
    <x v="5"/>
    <x v="2"/>
  </r>
  <r>
    <s v="Sunday"/>
    <x v="6"/>
    <x v="4"/>
  </r>
  <r>
    <s v="Sunday"/>
    <x v="7"/>
    <x v="5"/>
  </r>
  <r>
    <s v="Sunday"/>
    <x v="8"/>
    <x v="6"/>
  </r>
  <r>
    <s v="Sunday"/>
    <x v="9"/>
    <x v="7"/>
  </r>
  <r>
    <s v="Sunday"/>
    <x v="10"/>
    <x v="8"/>
  </r>
  <r>
    <s v="Sunday"/>
    <x v="11"/>
    <x v="9"/>
  </r>
  <r>
    <s v="Sunday"/>
    <x v="12"/>
    <x v="10"/>
  </r>
  <r>
    <s v="Sunday"/>
    <x v="13"/>
    <x v="11"/>
  </r>
  <r>
    <s v="Sunday"/>
    <x v="14"/>
    <x v="12"/>
  </r>
  <r>
    <s v="Sunday"/>
    <x v="15"/>
    <x v="13"/>
  </r>
  <r>
    <s v="Sunday"/>
    <x v="16"/>
    <x v="9"/>
  </r>
  <r>
    <s v="Sunday"/>
    <x v="17"/>
    <x v="2"/>
  </r>
  <r>
    <s v="Sunday"/>
    <x v="18"/>
    <x v="14"/>
  </r>
  <r>
    <s v="Sunday"/>
    <x v="19"/>
    <x v="15"/>
  </r>
  <r>
    <s v="Sunday"/>
    <x v="20"/>
    <x v="16"/>
  </r>
  <r>
    <s v="Sunday"/>
    <x v="21"/>
    <x v="17"/>
  </r>
  <r>
    <s v="Sunday"/>
    <x v="22"/>
    <x v="18"/>
  </r>
  <r>
    <s v="Sunday"/>
    <x v="23"/>
    <x v="19"/>
  </r>
  <r>
    <s v="Saturday"/>
    <x v="0"/>
    <x v="15"/>
  </r>
  <r>
    <s v="Saturday"/>
    <x v="1"/>
    <x v="20"/>
  </r>
  <r>
    <s v="Saturday"/>
    <x v="2"/>
    <x v="21"/>
  </r>
  <r>
    <s v="Saturday"/>
    <x v="3"/>
    <x v="22"/>
  </r>
  <r>
    <s v="Saturday"/>
    <x v="4"/>
    <x v="23"/>
  </r>
  <r>
    <s v="Saturday"/>
    <x v="5"/>
    <x v="24"/>
  </r>
  <r>
    <s v="Saturday"/>
    <x v="6"/>
    <x v="3"/>
  </r>
  <r>
    <s v="Saturday"/>
    <x v="7"/>
    <x v="25"/>
  </r>
  <r>
    <s v="Saturday"/>
    <x v="8"/>
    <x v="26"/>
  </r>
  <r>
    <s v="Saturday"/>
    <x v="9"/>
    <x v="25"/>
  </r>
  <r>
    <s v="Saturday"/>
    <x v="10"/>
    <x v="27"/>
  </r>
  <r>
    <s v="Saturday"/>
    <x v="11"/>
    <x v="27"/>
  </r>
  <r>
    <s v="Saturday"/>
    <x v="12"/>
    <x v="28"/>
  </r>
  <r>
    <s v="Saturday"/>
    <x v="13"/>
    <x v="25"/>
  </r>
  <r>
    <s v="Saturday"/>
    <x v="14"/>
    <x v="13"/>
  </r>
  <r>
    <s v="Saturday"/>
    <x v="15"/>
    <x v="12"/>
  </r>
  <r>
    <s v="Saturday"/>
    <x v="16"/>
    <x v="28"/>
  </r>
  <r>
    <s v="Saturday"/>
    <x v="17"/>
    <x v="29"/>
  </r>
  <r>
    <s v="Saturday"/>
    <x v="18"/>
    <x v="30"/>
  </r>
  <r>
    <s v="Saturday"/>
    <x v="19"/>
    <x v="31"/>
  </r>
  <r>
    <s v="Saturday"/>
    <x v="20"/>
    <x v="32"/>
  </r>
  <r>
    <s v="Saturday"/>
    <x v="21"/>
    <x v="33"/>
  </r>
  <r>
    <s v="Saturday"/>
    <x v="22"/>
    <x v="34"/>
  </r>
  <r>
    <s v="Saturday"/>
    <x v="23"/>
    <x v="35"/>
  </r>
  <r>
    <s v="Friday"/>
    <x v="0"/>
    <x v="36"/>
  </r>
  <r>
    <s v="Friday"/>
    <x v="1"/>
    <x v="37"/>
  </r>
  <r>
    <s v="Friday"/>
    <x v="2"/>
    <x v="16"/>
  </r>
  <r>
    <s v="Friday"/>
    <x v="3"/>
    <x v="32"/>
  </r>
  <r>
    <s v="Friday"/>
    <x v="4"/>
    <x v="38"/>
  </r>
  <r>
    <s v="Friday"/>
    <x v="5"/>
    <x v="39"/>
  </r>
  <r>
    <s v="Friday"/>
    <x v="6"/>
    <x v="24"/>
  </r>
  <r>
    <s v="Friday"/>
    <x v="7"/>
    <x v="26"/>
  </r>
  <r>
    <s v="Friday"/>
    <x v="8"/>
    <x v="27"/>
  </r>
  <r>
    <s v="Friday"/>
    <x v="9"/>
    <x v="7"/>
  </r>
  <r>
    <s v="Friday"/>
    <x v="10"/>
    <x v="29"/>
  </r>
  <r>
    <s v="Friday"/>
    <x v="11"/>
    <x v="40"/>
  </r>
  <r>
    <s v="Friday"/>
    <x v="12"/>
    <x v="7"/>
  </r>
  <r>
    <s v="Friday"/>
    <x v="13"/>
    <x v="40"/>
  </r>
  <r>
    <s v="Friday"/>
    <x v="14"/>
    <x v="9"/>
  </r>
  <r>
    <s v="Friday"/>
    <x v="15"/>
    <x v="28"/>
  </r>
  <r>
    <s v="Friday"/>
    <x v="16"/>
    <x v="13"/>
  </r>
  <r>
    <s v="Friday"/>
    <x v="17"/>
    <x v="11"/>
  </r>
  <r>
    <s v="Friday"/>
    <x v="18"/>
    <x v="26"/>
  </r>
  <r>
    <s v="Friday"/>
    <x v="19"/>
    <x v="9"/>
  </r>
  <r>
    <s v="Friday"/>
    <x v="20"/>
    <x v="41"/>
  </r>
  <r>
    <s v="Friday"/>
    <x v="21"/>
    <x v="41"/>
  </r>
  <r>
    <s v="Friday"/>
    <x v="22"/>
    <x v="23"/>
  </r>
  <r>
    <s v="Friday"/>
    <x v="23"/>
    <x v="42"/>
  </r>
  <r>
    <s v="Thursday"/>
    <x v="0"/>
    <x v="38"/>
  </r>
  <r>
    <s v="Thursday"/>
    <x v="1"/>
    <x v="43"/>
  </r>
  <r>
    <s v="Thursday"/>
    <x v="2"/>
    <x v="44"/>
  </r>
  <r>
    <s v="Thursday"/>
    <x v="3"/>
    <x v="14"/>
  </r>
  <r>
    <s v="Thursday"/>
    <x v="4"/>
    <x v="1"/>
  </r>
  <r>
    <s v="Thursday"/>
    <x v="5"/>
    <x v="43"/>
  </r>
  <r>
    <s v="Thursday"/>
    <x v="6"/>
    <x v="2"/>
  </r>
  <r>
    <s v="Thursday"/>
    <x v="7"/>
    <x v="26"/>
  </r>
  <r>
    <s v="Thursday"/>
    <x v="8"/>
    <x v="40"/>
  </r>
  <r>
    <s v="Thursday"/>
    <x v="9"/>
    <x v="29"/>
  </r>
  <r>
    <s v="Thursday"/>
    <x v="10"/>
    <x v="25"/>
  </r>
  <r>
    <s v="Thursday"/>
    <x v="11"/>
    <x v="2"/>
  </r>
  <r>
    <s v="Thursday"/>
    <x v="12"/>
    <x v="45"/>
  </r>
  <r>
    <s v="Thursday"/>
    <x v="13"/>
    <x v="1"/>
  </r>
  <r>
    <s v="Thursday"/>
    <x v="14"/>
    <x v="3"/>
  </r>
  <r>
    <s v="Thursday"/>
    <x v="15"/>
    <x v="9"/>
  </r>
  <r>
    <s v="Thursday"/>
    <x v="16"/>
    <x v="11"/>
  </r>
  <r>
    <s v="Thursday"/>
    <x v="17"/>
    <x v="12"/>
  </r>
  <r>
    <s v="Thursday"/>
    <x v="18"/>
    <x v="9"/>
  </r>
  <r>
    <s v="Thursday"/>
    <x v="19"/>
    <x v="10"/>
  </r>
  <r>
    <s v="Thursday"/>
    <x v="20"/>
    <x v="28"/>
  </r>
  <r>
    <s v="Thursday"/>
    <x v="21"/>
    <x v="1"/>
  </r>
  <r>
    <s v="Thursday"/>
    <x v="22"/>
    <x v="38"/>
  </r>
  <r>
    <s v="Thursday"/>
    <x v="23"/>
    <x v="46"/>
  </r>
  <r>
    <s v="Wednesday"/>
    <x v="0"/>
    <x v="23"/>
  </r>
  <r>
    <s v="Wednesday"/>
    <x v="1"/>
    <x v="23"/>
  </r>
  <r>
    <s v="Wednesday"/>
    <x v="2"/>
    <x v="5"/>
  </r>
  <r>
    <s v="Wednesday"/>
    <x v="3"/>
    <x v="46"/>
  </r>
  <r>
    <s v="Wednesday"/>
    <x v="4"/>
    <x v="24"/>
  </r>
  <r>
    <s v="Wednesday"/>
    <x v="5"/>
    <x v="4"/>
  </r>
  <r>
    <s v="Wednesday"/>
    <x v="6"/>
    <x v="7"/>
  </r>
  <r>
    <s v="Wednesday"/>
    <x v="7"/>
    <x v="9"/>
  </r>
  <r>
    <s v="Wednesday"/>
    <x v="8"/>
    <x v="7"/>
  </r>
  <r>
    <s v="Wednesday"/>
    <x v="9"/>
    <x v="8"/>
  </r>
  <r>
    <s v="Wednesday"/>
    <x v="10"/>
    <x v="9"/>
  </r>
  <r>
    <s v="Wednesday"/>
    <x v="11"/>
    <x v="27"/>
  </r>
  <r>
    <s v="Wednesday"/>
    <x v="12"/>
    <x v="29"/>
  </r>
  <r>
    <s v="Wednesday"/>
    <x v="13"/>
    <x v="6"/>
  </r>
  <r>
    <s v="Wednesday"/>
    <x v="14"/>
    <x v="6"/>
  </r>
  <r>
    <s v="Wednesday"/>
    <x v="15"/>
    <x v="26"/>
  </r>
  <r>
    <s v="Wednesday"/>
    <x v="16"/>
    <x v="47"/>
  </r>
  <r>
    <s v="Wednesday"/>
    <x v="17"/>
    <x v="47"/>
  </r>
  <r>
    <s v="Wednesday"/>
    <x v="18"/>
    <x v="48"/>
  </r>
  <r>
    <s v="Wednesday"/>
    <x v="19"/>
    <x v="47"/>
  </r>
  <r>
    <s v="Wednesday"/>
    <x v="20"/>
    <x v="28"/>
  </r>
  <r>
    <s v="Wednesday"/>
    <x v="21"/>
    <x v="27"/>
  </r>
  <r>
    <s v="Wednesday"/>
    <x v="22"/>
    <x v="41"/>
  </r>
  <r>
    <s v="Wednesday"/>
    <x v="23"/>
    <x v="38"/>
  </r>
  <r>
    <s v="Tuesday"/>
    <x v="0"/>
    <x v="0"/>
  </r>
  <r>
    <s v="Tuesday"/>
    <x v="1"/>
    <x v="2"/>
  </r>
  <r>
    <s v="Tuesday"/>
    <x v="2"/>
    <x v="39"/>
  </r>
  <r>
    <s v="Tuesday"/>
    <x v="3"/>
    <x v="44"/>
  </r>
  <r>
    <s v="Tuesday"/>
    <x v="4"/>
    <x v="38"/>
  </r>
  <r>
    <s v="Tuesday"/>
    <x v="5"/>
    <x v="49"/>
  </r>
  <r>
    <s v="Tuesday"/>
    <x v="6"/>
    <x v="8"/>
  </r>
  <r>
    <s v="Tuesday"/>
    <x v="7"/>
    <x v="40"/>
  </r>
  <r>
    <s v="Tuesday"/>
    <x v="8"/>
    <x v="6"/>
  </r>
  <r>
    <s v="Tuesday"/>
    <x v="9"/>
    <x v="7"/>
  </r>
  <r>
    <s v="Tuesday"/>
    <x v="10"/>
    <x v="25"/>
  </r>
  <r>
    <s v="Tuesday"/>
    <x v="11"/>
    <x v="28"/>
  </r>
  <r>
    <s v="Tuesday"/>
    <x v="12"/>
    <x v="27"/>
  </r>
  <r>
    <s v="Tuesday"/>
    <x v="13"/>
    <x v="2"/>
  </r>
  <r>
    <s v="Tuesday"/>
    <x v="14"/>
    <x v="8"/>
  </r>
  <r>
    <s v="Tuesday"/>
    <x v="15"/>
    <x v="4"/>
  </r>
  <r>
    <s v="Tuesday"/>
    <x v="16"/>
    <x v="47"/>
  </r>
  <r>
    <s v="Tuesday"/>
    <x v="17"/>
    <x v="50"/>
  </r>
  <r>
    <s v="Tuesday"/>
    <x v="18"/>
    <x v="12"/>
  </r>
  <r>
    <s v="Tuesday"/>
    <x v="19"/>
    <x v="48"/>
  </r>
  <r>
    <s v="Tuesday"/>
    <x v="20"/>
    <x v="47"/>
  </r>
  <r>
    <s v="Tuesday"/>
    <x v="21"/>
    <x v="10"/>
  </r>
  <r>
    <s v="Tuesday"/>
    <x v="22"/>
    <x v="9"/>
  </r>
  <r>
    <s v="Tuesday"/>
    <x v="23"/>
    <x v="29"/>
  </r>
  <r>
    <s v="Monday"/>
    <x v="0"/>
    <x v="5"/>
  </r>
  <r>
    <s v="Monday"/>
    <x v="1"/>
    <x v="24"/>
  </r>
  <r>
    <s v="Monday"/>
    <x v="2"/>
    <x v="2"/>
  </r>
  <r>
    <s v="Monday"/>
    <x v="3"/>
    <x v="5"/>
  </r>
  <r>
    <s v="Monday"/>
    <x v="4"/>
    <x v="40"/>
  </r>
  <r>
    <s v="Monday"/>
    <x v="5"/>
    <x v="26"/>
  </r>
  <r>
    <s v="Monday"/>
    <x v="6"/>
    <x v="9"/>
  </r>
  <r>
    <s v="Monday"/>
    <x v="7"/>
    <x v="26"/>
  </r>
  <r>
    <s v="Monday"/>
    <x v="8"/>
    <x v="28"/>
  </r>
  <r>
    <s v="Monday"/>
    <x v="9"/>
    <x v="26"/>
  </r>
  <r>
    <s v="Monday"/>
    <x v="10"/>
    <x v="8"/>
  </r>
  <r>
    <s v="Monday"/>
    <x v="11"/>
    <x v="29"/>
  </r>
  <r>
    <s v="Monday"/>
    <x v="12"/>
    <x v="27"/>
  </r>
  <r>
    <s v="Monday"/>
    <x v="13"/>
    <x v="9"/>
  </r>
  <r>
    <s v="Monday"/>
    <x v="14"/>
    <x v="7"/>
  </r>
  <r>
    <s v="Monday"/>
    <x v="15"/>
    <x v="25"/>
  </r>
  <r>
    <s v="Monday"/>
    <x v="16"/>
    <x v="11"/>
  </r>
  <r>
    <s v="Monday"/>
    <x v="17"/>
    <x v="47"/>
  </r>
  <r>
    <s v="Monday"/>
    <x v="18"/>
    <x v="10"/>
  </r>
  <r>
    <s v="Monday"/>
    <x v="19"/>
    <x v="12"/>
  </r>
  <r>
    <s v="Monday"/>
    <x v="20"/>
    <x v="12"/>
  </r>
  <r>
    <s v="Monday"/>
    <x v="21"/>
    <x v="11"/>
  </r>
  <r>
    <s v="Monday"/>
    <x v="22"/>
    <x v="26"/>
  </r>
  <r>
    <s v="Monday"/>
    <x v="23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6CC5A-A152-4E0C-B8BC-53D4EF7EFEE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Z5" firstHeaderRow="1" firstDataRow="2" firstDataCol="1"/>
  <pivotFields count="3">
    <pivotField showAll="0"/>
    <pivotField axis="axisCol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52">
        <item x="47"/>
        <item x="48"/>
        <item x="12"/>
        <item x="11"/>
        <item x="10"/>
        <item x="13"/>
        <item x="28"/>
        <item x="4"/>
        <item x="26"/>
        <item x="9"/>
        <item x="27"/>
        <item x="25"/>
        <item x="29"/>
        <item x="7"/>
        <item x="40"/>
        <item x="6"/>
        <item x="8"/>
        <item x="2"/>
        <item x="24"/>
        <item x="5"/>
        <item x="3"/>
        <item x="49"/>
        <item x="41"/>
        <item x="45"/>
        <item x="1"/>
        <item x="0"/>
        <item x="39"/>
        <item x="43"/>
        <item x="30"/>
        <item x="22"/>
        <item x="44"/>
        <item x="14"/>
        <item x="38"/>
        <item x="23"/>
        <item x="37"/>
        <item x="42"/>
        <item x="46"/>
        <item x="31"/>
        <item x="21"/>
        <item x="20"/>
        <item x="15"/>
        <item x="32"/>
        <item x="36"/>
        <item x="16"/>
        <item x="17"/>
        <item x="19"/>
        <item x="33"/>
        <item x="18"/>
        <item x="35"/>
        <item x="34"/>
        <item x="50"/>
        <item t="default"/>
      </items>
    </pivotField>
  </pivotFields>
  <rowItems count="1">
    <i/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Finished Rides" fld="2" baseField="1" baseItem="2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showGridLines="0" workbookViewId="0">
      <selection activeCell="I8" sqref="I8"/>
    </sheetView>
  </sheetViews>
  <sheetFormatPr defaultColWidth="6.88671875" defaultRowHeight="15" customHeight="1" x14ac:dyDescent="0.3"/>
  <cols>
    <col min="2" max="2" width="10.21875" customWidth="1"/>
  </cols>
  <sheetData>
    <row r="1" spans="1:26" ht="15" customHeight="1" x14ac:dyDescent="0.3">
      <c r="A1" s="1"/>
      <c r="B1" s="5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3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"/>
      <c r="B3" s="6" t="s">
        <v>1</v>
      </c>
      <c r="C3" s="6" t="s">
        <v>2</v>
      </c>
      <c r="D3" s="6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7" t="s">
        <v>4</v>
      </c>
      <c r="C4" s="7">
        <v>23</v>
      </c>
      <c r="D4" s="7">
        <v>26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8" t="s">
        <v>4</v>
      </c>
      <c r="C5" s="8">
        <v>22</v>
      </c>
      <c r="D5" s="8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8" t="s">
        <v>4</v>
      </c>
      <c r="C6" s="8">
        <v>21</v>
      </c>
      <c r="D6" s="8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8" t="s">
        <v>4</v>
      </c>
      <c r="C7" s="8">
        <v>20</v>
      </c>
      <c r="D7" s="8">
        <v>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8" t="s">
        <v>4</v>
      </c>
      <c r="C8" s="8">
        <v>19</v>
      </c>
      <c r="D8" s="8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8" t="s">
        <v>4</v>
      </c>
      <c r="C9" s="8">
        <v>18</v>
      </c>
      <c r="D9" s="8">
        <v>18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8" t="s">
        <v>4</v>
      </c>
      <c r="C10" s="8">
        <v>17</v>
      </c>
      <c r="D10" s="8">
        <v>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8" t="s">
        <v>4</v>
      </c>
      <c r="C11" s="8">
        <v>16</v>
      </c>
      <c r="D11" s="8">
        <v>20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8" t="s">
        <v>4</v>
      </c>
      <c r="C12" s="8">
        <v>15</v>
      </c>
      <c r="D12" s="8">
        <v>16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8" t="s">
        <v>4</v>
      </c>
      <c r="C13" s="8">
        <v>14</v>
      </c>
      <c r="D13" s="8">
        <v>14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1"/>
      <c r="B14" s="8" t="s">
        <v>4</v>
      </c>
      <c r="C14" s="8">
        <v>13</v>
      </c>
      <c r="D14" s="8">
        <v>17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">
      <c r="A15" s="1"/>
      <c r="B15" s="8" t="s">
        <v>4</v>
      </c>
      <c r="C15" s="8">
        <v>12</v>
      </c>
      <c r="D15" s="8"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">
      <c r="A16" s="1"/>
      <c r="B16" s="8" t="s">
        <v>4</v>
      </c>
      <c r="C16" s="8">
        <v>11</v>
      </c>
      <c r="D16" s="8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1"/>
      <c r="B17" s="8" t="s">
        <v>4</v>
      </c>
      <c r="C17" s="8">
        <v>10</v>
      </c>
      <c r="D17" s="8">
        <v>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1"/>
      <c r="B18" s="8" t="s">
        <v>4</v>
      </c>
      <c r="C18" s="8">
        <v>9</v>
      </c>
      <c r="D18" s="8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">
      <c r="A19" s="1"/>
      <c r="B19" s="8" t="s">
        <v>4</v>
      </c>
      <c r="C19" s="8">
        <v>8</v>
      </c>
      <c r="D19" s="8">
        <v>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">
      <c r="A20" s="1"/>
      <c r="B20" s="8" t="s">
        <v>4</v>
      </c>
      <c r="C20" s="8">
        <v>7</v>
      </c>
      <c r="D20" s="8">
        <v>10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">
      <c r="A21" s="1"/>
      <c r="B21" s="8" t="s">
        <v>4</v>
      </c>
      <c r="C21" s="8">
        <v>6</v>
      </c>
      <c r="D21" s="8">
        <v>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1"/>
      <c r="B22" s="8" t="s">
        <v>4</v>
      </c>
      <c r="C22" s="8">
        <v>5</v>
      </c>
      <c r="D22" s="8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">
      <c r="A23" s="1"/>
      <c r="B23" s="8" t="s">
        <v>4</v>
      </c>
      <c r="C23" s="8">
        <v>4</v>
      </c>
      <c r="D23" s="8">
        <v>51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">
      <c r="A24" s="1"/>
      <c r="B24" s="8" t="s">
        <v>4</v>
      </c>
      <c r="C24" s="8">
        <v>3</v>
      </c>
      <c r="D24" s="8">
        <v>60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3">
      <c r="A25" s="1"/>
      <c r="B25" s="8" t="s">
        <v>4</v>
      </c>
      <c r="C25" s="8">
        <v>2</v>
      </c>
      <c r="D25" s="8">
        <v>68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3">
      <c r="A26" s="1"/>
      <c r="B26" s="8" t="s">
        <v>4</v>
      </c>
      <c r="C26" s="8">
        <v>1</v>
      </c>
      <c r="D26" s="8">
        <v>78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3">
      <c r="A27" s="1"/>
      <c r="B27" s="8" t="s">
        <v>4</v>
      </c>
      <c r="C27" s="8">
        <v>0</v>
      </c>
      <c r="D27" s="8">
        <v>69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3">
      <c r="A28" s="1"/>
      <c r="B28" s="8" t="s">
        <v>5</v>
      </c>
      <c r="C28" s="8">
        <v>23</v>
      </c>
      <c r="D28" s="8">
        <v>51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">
      <c r="A29" s="1"/>
      <c r="B29" s="8" t="s">
        <v>5</v>
      </c>
      <c r="C29" s="8">
        <v>22</v>
      </c>
      <c r="D29" s="8">
        <v>49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3">
      <c r="A30" s="1"/>
      <c r="B30" s="8" t="s">
        <v>5</v>
      </c>
      <c r="C30" s="8">
        <v>21</v>
      </c>
      <c r="D30" s="8">
        <v>48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3">
      <c r="A31" s="1"/>
      <c r="B31" s="8" t="s">
        <v>5</v>
      </c>
      <c r="C31" s="8">
        <v>20</v>
      </c>
      <c r="D31" s="8">
        <v>31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3">
      <c r="A32" s="1"/>
      <c r="B32" s="8" t="s">
        <v>5</v>
      </c>
      <c r="C32" s="8">
        <v>19</v>
      </c>
      <c r="D32" s="8">
        <v>36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3">
      <c r="A33" s="1"/>
      <c r="B33" s="8" t="s">
        <v>5</v>
      </c>
      <c r="C33" s="8">
        <v>18</v>
      </c>
      <c r="D33" s="8">
        <v>19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3">
      <c r="A34" s="1"/>
      <c r="B34" s="8" t="s">
        <v>5</v>
      </c>
      <c r="C34" s="8">
        <v>17</v>
      </c>
      <c r="D34" s="8">
        <v>21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3">
      <c r="A35" s="1"/>
      <c r="B35" s="8" t="s">
        <v>5</v>
      </c>
      <c r="C35" s="8">
        <v>16</v>
      </c>
      <c r="D35" s="8">
        <v>12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3">
      <c r="A36" s="1"/>
      <c r="B36" s="8" t="s">
        <v>5</v>
      </c>
      <c r="C36" s="8">
        <v>15</v>
      </c>
      <c r="D36" s="8">
        <v>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3">
      <c r="A37" s="1"/>
      <c r="B37" s="8" t="s">
        <v>5</v>
      </c>
      <c r="C37" s="8">
        <v>14</v>
      </c>
      <c r="D37" s="8">
        <v>12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3">
      <c r="A38" s="1"/>
      <c r="B38" s="8" t="s">
        <v>5</v>
      </c>
      <c r="C38" s="8">
        <v>13</v>
      </c>
      <c r="D38" s="8">
        <v>11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3">
      <c r="A39" s="1"/>
      <c r="B39" s="8" t="s">
        <v>5</v>
      </c>
      <c r="C39" s="8">
        <v>12</v>
      </c>
      <c r="D39" s="8">
        <v>11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3">
      <c r="A40" s="1"/>
      <c r="B40" s="8" t="s">
        <v>5</v>
      </c>
      <c r="C40" s="8">
        <v>11</v>
      </c>
      <c r="D40" s="8">
        <v>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3">
      <c r="A41" s="1"/>
      <c r="B41" s="8" t="s">
        <v>5</v>
      </c>
      <c r="C41" s="8">
        <v>10</v>
      </c>
      <c r="D41" s="8">
        <v>12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3">
      <c r="A42" s="1"/>
      <c r="B42" s="8" t="s">
        <v>5</v>
      </c>
      <c r="C42" s="8">
        <v>9</v>
      </c>
      <c r="D42" s="8">
        <v>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3">
      <c r="A43" s="1"/>
      <c r="B43" s="8" t="s">
        <v>5</v>
      </c>
      <c r="C43" s="8">
        <v>8</v>
      </c>
      <c r="D43" s="8">
        <v>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3">
      <c r="A44" s="1"/>
      <c r="B44" s="8" t="s">
        <v>5</v>
      </c>
      <c r="C44" s="8">
        <v>7</v>
      </c>
      <c r="D44" s="8">
        <v>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3">
      <c r="A45" s="1"/>
      <c r="B45" s="8" t="s">
        <v>5</v>
      </c>
      <c r="C45" s="8">
        <v>6</v>
      </c>
      <c r="D45" s="8">
        <v>13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3">
      <c r="A46" s="1"/>
      <c r="B46" s="8" t="s">
        <v>5</v>
      </c>
      <c r="C46" s="8">
        <v>5</v>
      </c>
      <c r="D46" s="8">
        <v>30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3">
      <c r="A47" s="1"/>
      <c r="B47" s="8" t="s">
        <v>5</v>
      </c>
      <c r="C47" s="8">
        <v>4</v>
      </c>
      <c r="D47" s="8">
        <v>45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8" t="s">
        <v>5</v>
      </c>
      <c r="C48" s="8">
        <v>3</v>
      </c>
      <c r="D48" s="8">
        <v>56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8" t="s">
        <v>5</v>
      </c>
      <c r="C49" s="8">
        <v>2</v>
      </c>
      <c r="D49" s="8">
        <v>77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8" t="s">
        <v>5</v>
      </c>
      <c r="C50" s="8">
        <v>1</v>
      </c>
      <c r="D50" s="8">
        <v>93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8" t="s">
        <v>5</v>
      </c>
      <c r="C51" s="8">
        <v>0</v>
      </c>
      <c r="D51" s="8">
        <v>79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8" t="s">
        <v>6</v>
      </c>
      <c r="C52" s="8">
        <v>23</v>
      </c>
      <c r="D52" s="8">
        <v>58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8" t="s">
        <v>6</v>
      </c>
      <c r="C53" s="8">
        <v>22</v>
      </c>
      <c r="D53" s="8">
        <v>42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8" t="s">
        <v>6</v>
      </c>
      <c r="C54" s="8">
        <v>21</v>
      </c>
      <c r="D54" s="8">
        <v>60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8" t="s">
        <v>6</v>
      </c>
      <c r="C55" s="8">
        <v>20</v>
      </c>
      <c r="D55" s="8">
        <v>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8" t="s">
        <v>6</v>
      </c>
      <c r="C56" s="8">
        <v>19</v>
      </c>
      <c r="D56" s="8">
        <v>35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8" t="s">
        <v>6</v>
      </c>
      <c r="C57" s="8">
        <v>18</v>
      </c>
      <c r="D57" s="8">
        <v>27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8" t="s">
        <v>6</v>
      </c>
      <c r="C58" s="8">
        <v>17</v>
      </c>
      <c r="D58" s="8">
        <v>19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8" t="s">
        <v>6</v>
      </c>
      <c r="C59" s="8">
        <v>16</v>
      </c>
      <c r="D59" s="8">
        <v>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8" t="s">
        <v>6</v>
      </c>
      <c r="C60" s="8">
        <v>15</v>
      </c>
      <c r="D60" s="8">
        <v>11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8" t="s">
        <v>6</v>
      </c>
      <c r="C61" s="8">
        <v>14</v>
      </c>
      <c r="D61" s="8">
        <v>14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8" t="s">
        <v>6</v>
      </c>
      <c r="C62" s="8">
        <v>13</v>
      </c>
      <c r="D62" s="8">
        <v>13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8" t="s">
        <v>6</v>
      </c>
      <c r="C63" s="8">
        <v>12</v>
      </c>
      <c r="D63" s="8">
        <v>15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8" t="s">
        <v>6</v>
      </c>
      <c r="C64" s="8">
        <v>11</v>
      </c>
      <c r="D64" s="8">
        <v>14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8" t="s">
        <v>6</v>
      </c>
      <c r="C65" s="8">
        <v>10</v>
      </c>
      <c r="D65" s="8">
        <v>15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8" t="s">
        <v>6</v>
      </c>
      <c r="C66" s="8">
        <v>9</v>
      </c>
      <c r="D66" s="8">
        <v>10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8" t="s">
        <v>6</v>
      </c>
      <c r="C67" s="8">
        <v>8</v>
      </c>
      <c r="D67" s="8">
        <v>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8" t="s">
        <v>6</v>
      </c>
      <c r="C68" s="8">
        <v>7</v>
      </c>
      <c r="D68" s="8">
        <v>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8" t="s">
        <v>6</v>
      </c>
      <c r="C69" s="8">
        <v>6</v>
      </c>
      <c r="D69" s="8">
        <v>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8" t="s">
        <v>6</v>
      </c>
      <c r="C70" s="8">
        <v>5</v>
      </c>
      <c r="D70" s="8">
        <v>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8" t="s">
        <v>6</v>
      </c>
      <c r="C71" s="8">
        <v>4</v>
      </c>
      <c r="D71" s="8">
        <v>10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8" t="s">
        <v>6</v>
      </c>
      <c r="C72" s="8">
        <v>3</v>
      </c>
      <c r="D72" s="8">
        <v>23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8" t="s">
        <v>6</v>
      </c>
      <c r="C73" s="8">
        <v>2</v>
      </c>
      <c r="D73" s="8">
        <v>23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8" t="s">
        <v>6</v>
      </c>
      <c r="C74" s="8">
        <v>1</v>
      </c>
      <c r="D74" s="8">
        <v>36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8" t="s">
        <v>6</v>
      </c>
      <c r="C75" s="8">
        <v>0</v>
      </c>
      <c r="D75" s="8">
        <v>43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8" t="s">
        <v>7</v>
      </c>
      <c r="C76" s="8">
        <v>23</v>
      </c>
      <c r="D76" s="8">
        <v>35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8" t="s">
        <v>7</v>
      </c>
      <c r="C77" s="8">
        <v>22</v>
      </c>
      <c r="D77" s="8">
        <v>28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8" t="s">
        <v>7</v>
      </c>
      <c r="C78" s="8">
        <v>21</v>
      </c>
      <c r="D78" s="8">
        <v>33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8" t="s">
        <v>7</v>
      </c>
      <c r="C79" s="8">
        <v>20</v>
      </c>
      <c r="D79" s="8">
        <v>34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8" t="s">
        <v>7</v>
      </c>
      <c r="C80" s="8">
        <v>19</v>
      </c>
      <c r="D80" s="8">
        <v>25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8" t="s">
        <v>7</v>
      </c>
      <c r="C81" s="8">
        <v>18</v>
      </c>
      <c r="D81" s="8">
        <v>28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8" t="s">
        <v>7</v>
      </c>
      <c r="C82" s="8">
        <v>17</v>
      </c>
      <c r="D82" s="8">
        <v>18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8" t="s">
        <v>7</v>
      </c>
      <c r="C83" s="8">
        <v>16</v>
      </c>
      <c r="D83" s="8">
        <v>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8" t="s">
        <v>7</v>
      </c>
      <c r="C84" s="8">
        <v>15</v>
      </c>
      <c r="D84" s="8">
        <v>15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8" t="s">
        <v>7</v>
      </c>
      <c r="C85" s="8">
        <v>14</v>
      </c>
      <c r="D85" s="8">
        <v>13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8" t="s">
        <v>7</v>
      </c>
      <c r="C86" s="8">
        <v>13</v>
      </c>
      <c r="D86" s="8">
        <v>12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8" t="s">
        <v>7</v>
      </c>
      <c r="C87" s="8">
        <v>12</v>
      </c>
      <c r="D87" s="8">
        <v>18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8" t="s">
        <v>7</v>
      </c>
      <c r="C88" s="8">
        <v>11</v>
      </c>
      <c r="D88" s="8">
        <v>24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8" t="s">
        <v>7</v>
      </c>
      <c r="C89" s="8">
        <v>10</v>
      </c>
      <c r="D89" s="8">
        <v>25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8" t="s">
        <v>7</v>
      </c>
      <c r="C90" s="8">
        <v>9</v>
      </c>
      <c r="D90" s="8">
        <v>21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8" t="s">
        <v>7</v>
      </c>
      <c r="C91" s="8">
        <v>8</v>
      </c>
      <c r="D91" s="8">
        <v>10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8" t="s">
        <v>7</v>
      </c>
      <c r="C92" s="8">
        <v>7</v>
      </c>
      <c r="D92" s="8">
        <v>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8" t="s">
        <v>7</v>
      </c>
      <c r="C93" s="8">
        <v>6</v>
      </c>
      <c r="D93" s="8">
        <v>3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8" t="s">
        <v>7</v>
      </c>
      <c r="C94" s="8">
        <v>5</v>
      </c>
      <c r="D94" s="8">
        <v>10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8" t="s">
        <v>7</v>
      </c>
      <c r="C95" s="8">
        <v>4</v>
      </c>
      <c r="D95" s="8">
        <v>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8" t="s">
        <v>7</v>
      </c>
      <c r="C96" s="8">
        <v>3</v>
      </c>
      <c r="D96" s="8">
        <v>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8" t="s">
        <v>7</v>
      </c>
      <c r="C97" s="8">
        <v>2</v>
      </c>
      <c r="D97" s="8">
        <v>25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8" t="s">
        <v>7</v>
      </c>
      <c r="C98" s="8">
        <v>1</v>
      </c>
      <c r="D98" s="8">
        <v>35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8" t="s">
        <v>7</v>
      </c>
      <c r="C99" s="8">
        <v>0</v>
      </c>
      <c r="D99" s="8">
        <v>44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8" t="s">
        <v>8</v>
      </c>
      <c r="C100" s="8">
        <v>23</v>
      </c>
      <c r="D100" s="8">
        <v>36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8" t="s">
        <v>8</v>
      </c>
      <c r="C101" s="8">
        <v>22</v>
      </c>
      <c r="D101" s="8">
        <v>36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8" t="s">
        <v>8</v>
      </c>
      <c r="C102" s="8">
        <v>21</v>
      </c>
      <c r="D102" s="8">
        <v>20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8" t="s">
        <v>8</v>
      </c>
      <c r="C103" s="8">
        <v>20</v>
      </c>
      <c r="D103" s="8">
        <v>44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8" t="s">
        <v>8</v>
      </c>
      <c r="C104" s="8">
        <v>19</v>
      </c>
      <c r="D104" s="8">
        <v>19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8" t="s">
        <v>8</v>
      </c>
      <c r="C105" s="8">
        <v>18</v>
      </c>
      <c r="D105" s="8">
        <v>8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8" t="s">
        <v>8</v>
      </c>
      <c r="C106" s="8">
        <v>17</v>
      </c>
      <c r="D106" s="8">
        <v>14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8" t="s">
        <v>8</v>
      </c>
      <c r="C107" s="8">
        <v>16</v>
      </c>
      <c r="D107" s="8">
        <v>10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8" t="s">
        <v>8</v>
      </c>
      <c r="C108" s="8">
        <v>15</v>
      </c>
      <c r="D108" s="8">
        <v>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8" t="s">
        <v>8</v>
      </c>
      <c r="C109" s="8">
        <v>14</v>
      </c>
      <c r="D109" s="8">
        <v>17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8" t="s">
        <v>8</v>
      </c>
      <c r="C110" s="8">
        <v>13</v>
      </c>
      <c r="D110" s="8">
        <v>10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8" t="s">
        <v>8</v>
      </c>
      <c r="C111" s="8">
        <v>12</v>
      </c>
      <c r="D111" s="8">
        <v>11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8" t="s">
        <v>8</v>
      </c>
      <c r="C112" s="8">
        <v>11</v>
      </c>
      <c r="D112" s="8">
        <v>13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8" t="s">
        <v>8</v>
      </c>
      <c r="C113" s="8">
        <v>10</v>
      </c>
      <c r="D113" s="8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8" t="s">
        <v>8</v>
      </c>
      <c r="C114" s="8">
        <v>9</v>
      </c>
      <c r="D114" s="8">
        <v>16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8" t="s">
        <v>8</v>
      </c>
      <c r="C115" s="8">
        <v>8</v>
      </c>
      <c r="D115" s="8">
        <v>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8" t="s">
        <v>8</v>
      </c>
      <c r="C116" s="8">
        <v>7</v>
      </c>
      <c r="D116" s="8">
        <v>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8" t="s">
        <v>8</v>
      </c>
      <c r="C117" s="8">
        <v>6</v>
      </c>
      <c r="D117" s="8">
        <v>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8" t="s">
        <v>8</v>
      </c>
      <c r="C118" s="8">
        <v>5</v>
      </c>
      <c r="D118" s="8">
        <v>2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8" t="s">
        <v>8</v>
      </c>
      <c r="C119" s="8">
        <v>4</v>
      </c>
      <c r="D119" s="8">
        <v>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8" t="s">
        <v>8</v>
      </c>
      <c r="C120" s="8">
        <v>3</v>
      </c>
      <c r="D120" s="8">
        <v>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8" t="s">
        <v>8</v>
      </c>
      <c r="C121" s="8">
        <v>2</v>
      </c>
      <c r="D121" s="8">
        <v>11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8" t="s">
        <v>8</v>
      </c>
      <c r="C122" s="8">
        <v>1</v>
      </c>
      <c r="D122" s="8">
        <v>23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8" t="s">
        <v>8</v>
      </c>
      <c r="C123" s="8">
        <v>0</v>
      </c>
      <c r="D123" s="8">
        <v>35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8" t="s">
        <v>9</v>
      </c>
      <c r="C124" s="8">
        <v>23</v>
      </c>
      <c r="D124" s="8">
        <v>26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8" t="s">
        <v>9</v>
      </c>
      <c r="C125" s="8">
        <v>22</v>
      </c>
      <c r="D125" s="8">
        <v>18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8" t="s">
        <v>9</v>
      </c>
      <c r="C126" s="8">
        <v>21</v>
      </c>
      <c r="D126" s="8">
        <v>27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8" t="s">
        <v>9</v>
      </c>
      <c r="C127" s="8">
        <v>20</v>
      </c>
      <c r="D127" s="8">
        <v>33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8" t="s">
        <v>9</v>
      </c>
      <c r="C128" s="8">
        <v>19</v>
      </c>
      <c r="D128" s="8">
        <v>35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8" t="s">
        <v>9</v>
      </c>
      <c r="C129" s="8">
        <v>18</v>
      </c>
      <c r="D129" s="8">
        <v>22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8" t="s">
        <v>9</v>
      </c>
      <c r="C130" s="8">
        <v>17</v>
      </c>
      <c r="D130" s="8">
        <v>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8" t="s">
        <v>9</v>
      </c>
      <c r="C131" s="8">
        <v>16</v>
      </c>
      <c r="D131" s="8">
        <v>15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8" t="s">
        <v>9</v>
      </c>
      <c r="C132" s="8">
        <v>15</v>
      </c>
      <c r="D132" s="8">
        <v>16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8" t="s">
        <v>9</v>
      </c>
      <c r="C133" s="8">
        <v>14</v>
      </c>
      <c r="D133" s="8">
        <v>14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8" t="s">
        <v>9</v>
      </c>
      <c r="C134" s="8">
        <v>13</v>
      </c>
      <c r="D134" s="8">
        <v>12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8" t="s">
        <v>9</v>
      </c>
      <c r="C135" s="8">
        <v>12</v>
      </c>
      <c r="D135" s="8"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8" t="s">
        <v>9</v>
      </c>
      <c r="C136" s="8">
        <v>11</v>
      </c>
      <c r="D136" s="8">
        <v>11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8" t="s">
        <v>9</v>
      </c>
      <c r="C137" s="8">
        <v>10</v>
      </c>
      <c r="D137" s="8">
        <v>18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8" t="s">
        <v>9</v>
      </c>
      <c r="C138" s="8">
        <v>9</v>
      </c>
      <c r="D138" s="8">
        <v>17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8" t="s">
        <v>9</v>
      </c>
      <c r="C139" s="8">
        <v>8</v>
      </c>
      <c r="D139" s="8">
        <v>8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8" t="s">
        <v>9</v>
      </c>
      <c r="C140" s="8">
        <v>7</v>
      </c>
      <c r="D140" s="8">
        <v>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8" t="s">
        <v>9</v>
      </c>
      <c r="C141" s="8">
        <v>6</v>
      </c>
      <c r="D141" s="9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8" t="s">
        <v>9</v>
      </c>
      <c r="C142" s="8">
        <v>5</v>
      </c>
      <c r="D142" s="8">
        <v>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8" t="s">
        <v>9</v>
      </c>
      <c r="C143" s="8">
        <v>4</v>
      </c>
      <c r="D143" s="8">
        <v>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8" t="s">
        <v>9</v>
      </c>
      <c r="C144" s="8">
        <v>3</v>
      </c>
      <c r="D144" s="8">
        <v>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8" t="s">
        <v>9</v>
      </c>
      <c r="C145" s="8">
        <v>2</v>
      </c>
      <c r="D145" s="8">
        <v>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8" t="s">
        <v>9</v>
      </c>
      <c r="C146" s="8">
        <v>1</v>
      </c>
      <c r="D146" s="8">
        <v>10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8" t="s">
        <v>9</v>
      </c>
      <c r="C147" s="8">
        <v>0</v>
      </c>
      <c r="D147" s="8">
        <v>13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8" t="s">
        <v>10</v>
      </c>
      <c r="C148" s="8">
        <v>23</v>
      </c>
      <c r="D148" s="8"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8" t="s">
        <v>10</v>
      </c>
      <c r="C149" s="8">
        <v>22</v>
      </c>
      <c r="D149" s="8">
        <v>19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8" t="s">
        <v>10</v>
      </c>
      <c r="C150" s="8">
        <v>21</v>
      </c>
      <c r="D150" s="8">
        <v>18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8" t="s">
        <v>10</v>
      </c>
      <c r="C151" s="8">
        <v>20</v>
      </c>
      <c r="D151" s="8">
        <v>20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8" t="s">
        <v>10</v>
      </c>
      <c r="C152" s="8">
        <v>19</v>
      </c>
      <c r="D152" s="8">
        <v>15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8" t="s">
        <v>10</v>
      </c>
      <c r="C153" s="8">
        <v>18</v>
      </c>
      <c r="D153" s="8">
        <v>9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8" t="s">
        <v>10</v>
      </c>
      <c r="C154" s="8">
        <v>17</v>
      </c>
      <c r="D154" s="8">
        <v>10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8" t="s">
        <v>10</v>
      </c>
      <c r="C155" s="8">
        <v>16</v>
      </c>
      <c r="D155" s="8">
        <v>9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8" t="s">
        <v>10</v>
      </c>
      <c r="C156" s="8">
        <v>15</v>
      </c>
      <c r="D156" s="8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8" t="s">
        <v>10</v>
      </c>
      <c r="C157" s="8">
        <v>14</v>
      </c>
      <c r="D157" s="8">
        <v>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8" t="s">
        <v>10</v>
      </c>
      <c r="C158" s="8">
        <v>13</v>
      </c>
      <c r="D158" s="8">
        <v>17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8" t="s">
        <v>10</v>
      </c>
      <c r="C159" s="8">
        <v>12</v>
      </c>
      <c r="D159" s="8">
        <v>13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8" t="s">
        <v>10</v>
      </c>
      <c r="C160" s="8">
        <v>11</v>
      </c>
      <c r="D160" s="8">
        <v>11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8" t="s">
        <v>10</v>
      </c>
      <c r="C161" s="8">
        <v>10</v>
      </c>
      <c r="D161" s="8">
        <v>10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8" t="s">
        <v>10</v>
      </c>
      <c r="C162" s="8">
        <v>9</v>
      </c>
      <c r="D162" s="8">
        <v>14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8" t="s">
        <v>10</v>
      </c>
      <c r="C163" s="8">
        <v>8</v>
      </c>
      <c r="D163" s="8">
        <v>12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8" t="s">
        <v>10</v>
      </c>
      <c r="C164" s="8">
        <v>7</v>
      </c>
      <c r="D164" s="8">
        <v>4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8" t="s">
        <v>10</v>
      </c>
      <c r="C165" s="8">
        <v>6</v>
      </c>
      <c r="D165" s="8">
        <v>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8" t="s">
        <v>10</v>
      </c>
      <c r="C166" s="8">
        <v>5</v>
      </c>
      <c r="D166" s="8">
        <v>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8" t="s">
        <v>10</v>
      </c>
      <c r="C167" s="8">
        <v>4</v>
      </c>
      <c r="D167" s="8">
        <v>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8" t="s">
        <v>10</v>
      </c>
      <c r="C168" s="8">
        <v>3</v>
      </c>
      <c r="D168" s="8">
        <v>3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8" t="s">
        <v>10</v>
      </c>
      <c r="C169" s="8">
        <v>2</v>
      </c>
      <c r="D169" s="8">
        <v>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8" t="s">
        <v>10</v>
      </c>
      <c r="C170" s="8">
        <v>1</v>
      </c>
      <c r="D170" s="8">
        <v>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0" t="s">
        <v>10</v>
      </c>
      <c r="C171" s="10">
        <v>0</v>
      </c>
      <c r="D171" s="10">
        <v>15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A7A4-000C-45EA-945D-2210EA86921C}">
  <dimension ref="A3:Z5"/>
  <sheetViews>
    <sheetView tabSelected="1" workbookViewId="0">
      <selection activeCell="G16" sqref="G16"/>
    </sheetView>
  </sheetViews>
  <sheetFormatPr defaultRowHeight="13.8" x14ac:dyDescent="0.3"/>
  <cols>
    <col min="1" max="1" width="18.44140625" bestFit="1" customWidth="1"/>
    <col min="2" max="2" width="14.5546875" bestFit="1" customWidth="1"/>
    <col min="3" max="6" width="4" bestFit="1" customWidth="1"/>
    <col min="7" max="11" width="3" bestFit="1" customWidth="1"/>
    <col min="12" max="12" width="4" bestFit="1" customWidth="1"/>
    <col min="13" max="18" width="3" bestFit="1" customWidth="1"/>
    <col min="19" max="25" width="4" bestFit="1" customWidth="1"/>
    <col min="26" max="26" width="10.109375" bestFit="1" customWidth="1"/>
  </cols>
  <sheetData>
    <row r="3" spans="1:26" x14ac:dyDescent="0.3">
      <c r="B3" s="37" t="s">
        <v>137</v>
      </c>
    </row>
    <row r="4" spans="1:26" x14ac:dyDescent="0.3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 t="s">
        <v>138</v>
      </c>
    </row>
    <row r="5" spans="1:26" x14ac:dyDescent="0.3">
      <c r="A5" t="s">
        <v>139</v>
      </c>
      <c r="B5" s="38">
        <v>298</v>
      </c>
      <c r="C5" s="38">
        <v>284</v>
      </c>
      <c r="D5" s="38">
        <v>213</v>
      </c>
      <c r="E5" s="38">
        <v>157</v>
      </c>
      <c r="F5" s="38">
        <v>117</v>
      </c>
      <c r="G5" s="38">
        <v>93</v>
      </c>
      <c r="H5" s="38">
        <v>40</v>
      </c>
      <c r="I5" s="38">
        <v>33</v>
      </c>
      <c r="J5" s="38">
        <v>55</v>
      </c>
      <c r="K5" s="38">
        <v>87</v>
      </c>
      <c r="L5" s="38">
        <v>100</v>
      </c>
      <c r="M5" s="38">
        <v>85</v>
      </c>
      <c r="N5" s="38">
        <v>85</v>
      </c>
      <c r="O5" s="38">
        <v>92</v>
      </c>
      <c r="P5" s="38">
        <v>93</v>
      </c>
      <c r="Q5" s="38">
        <v>88</v>
      </c>
      <c r="R5" s="38">
        <v>84</v>
      </c>
      <c r="S5" s="38">
        <v>107</v>
      </c>
      <c r="T5" s="38">
        <v>131</v>
      </c>
      <c r="U5" s="38">
        <v>183</v>
      </c>
      <c r="V5" s="38">
        <v>239</v>
      </c>
      <c r="W5" s="38">
        <v>224</v>
      </c>
      <c r="X5" s="38">
        <v>217</v>
      </c>
      <c r="Y5" s="38">
        <v>252</v>
      </c>
      <c r="Z5" s="38">
        <v>3357</v>
      </c>
    </row>
  </sheetData>
  <conditionalFormatting sqref="B4:Y4">
    <cfRule type="expression" dxfId="0" priority="1">
      <formula>B5=MIN($B$5:$Y$5)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showGridLines="0" workbookViewId="0">
      <selection activeCell="B2" sqref="B2"/>
    </sheetView>
  </sheetViews>
  <sheetFormatPr defaultColWidth="14.44140625" defaultRowHeight="15" customHeight="1" x14ac:dyDescent="0.3"/>
  <cols>
    <col min="1" max="1" width="3" customWidth="1"/>
    <col min="2" max="2" width="18.6640625" customWidth="1"/>
    <col min="3" max="3" width="14.88671875" customWidth="1"/>
    <col min="4" max="4" width="14.44140625" customWidth="1"/>
    <col min="5" max="5" width="17.33203125" customWidth="1"/>
    <col min="6" max="6" width="18.6640625" customWidth="1"/>
    <col min="7" max="7" width="14.88671875" customWidth="1"/>
    <col min="8" max="8" width="16.6640625" customWidth="1"/>
    <col min="9" max="10" width="17.33203125" customWidth="1"/>
    <col min="11" max="11" width="14.88671875" customWidth="1"/>
    <col min="12" max="12" width="17" customWidth="1"/>
    <col min="13" max="13" width="16.6640625" customWidth="1"/>
    <col min="14" max="15" width="17.33203125" customWidth="1"/>
    <col min="16" max="16" width="17.33203125" hidden="1" customWidth="1"/>
    <col min="17" max="22" width="10.6640625" hidden="1" customWidth="1"/>
    <col min="23" max="26" width="10.6640625" customWidth="1"/>
  </cols>
  <sheetData>
    <row r="1" spans="1:26" ht="15" customHeight="1" x14ac:dyDescent="0.3">
      <c r="A1" s="1"/>
      <c r="B1" s="59" t="s">
        <v>143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4"/>
      <c r="C2" s="4"/>
      <c r="D2" s="4"/>
      <c r="E2" s="1"/>
      <c r="F2" s="4"/>
      <c r="G2" s="4"/>
      <c r="H2" s="4"/>
      <c r="I2" s="1"/>
      <c r="J2" s="4"/>
      <c r="K2" s="4"/>
      <c r="L2" s="4"/>
      <c r="M2" s="4"/>
      <c r="N2" s="1"/>
      <c r="O2" s="1"/>
      <c r="P2" s="1"/>
    </row>
    <row r="3" spans="1:26" ht="15" customHeight="1" x14ac:dyDescent="0.3">
      <c r="A3" s="1"/>
      <c r="B3" s="4" t="s">
        <v>11</v>
      </c>
      <c r="C3" s="4" t="s">
        <v>12</v>
      </c>
      <c r="D3" s="12" t="s">
        <v>13</v>
      </c>
      <c r="E3" s="1"/>
      <c r="F3" s="4" t="s">
        <v>11</v>
      </c>
      <c r="G3" s="4" t="s">
        <v>12</v>
      </c>
      <c r="H3" s="12" t="s">
        <v>14</v>
      </c>
      <c r="I3" s="1"/>
      <c r="J3" s="4" t="s">
        <v>11</v>
      </c>
      <c r="K3" s="6" t="s">
        <v>12</v>
      </c>
      <c r="L3" s="13" t="s">
        <v>13</v>
      </c>
      <c r="M3" s="13" t="s">
        <v>14</v>
      </c>
      <c r="N3" s="1"/>
      <c r="O3" s="1"/>
      <c r="P3" s="1"/>
    </row>
    <row r="4" spans="1:26" ht="15" customHeight="1" x14ac:dyDescent="0.3">
      <c r="A4" s="1"/>
      <c r="B4" s="7" t="s">
        <v>15</v>
      </c>
      <c r="C4" s="7" t="s">
        <v>16</v>
      </c>
      <c r="D4" s="7">
        <v>26.63</v>
      </c>
      <c r="E4" s="1"/>
      <c r="F4" s="7" t="s">
        <v>17</v>
      </c>
      <c r="G4" s="7" t="s">
        <v>18</v>
      </c>
      <c r="H4" s="7">
        <v>0.2</v>
      </c>
      <c r="I4" s="1"/>
      <c r="J4" s="7" t="s">
        <v>19</v>
      </c>
      <c r="K4" s="14" t="str">
        <f>VLOOKUP(J4,$B$4:$D$53,2,FALSE)</f>
        <v>Company 2</v>
      </c>
      <c r="L4" s="14">
        <f>VLOOKUP(J4,$B$4:$D$53,3,FALSE)</f>
        <v>35.82</v>
      </c>
      <c r="M4" s="14">
        <f>VLOOKUP(J4,$F$3:$H53,3,FALSE)</f>
        <v>44.96</v>
      </c>
      <c r="N4" s="1"/>
      <c r="O4" s="1"/>
      <c r="P4" s="1"/>
    </row>
    <row r="5" spans="1:26" ht="15" customHeight="1" x14ac:dyDescent="0.3">
      <c r="A5" s="1"/>
      <c r="B5" s="8" t="s">
        <v>20</v>
      </c>
      <c r="C5" s="8" t="s">
        <v>21</v>
      </c>
      <c r="D5" s="8">
        <v>20.010000000000002</v>
      </c>
      <c r="E5" s="1"/>
      <c r="F5" s="8" t="s">
        <v>22</v>
      </c>
      <c r="G5" s="8" t="s">
        <v>18</v>
      </c>
      <c r="H5" s="8">
        <v>16.829999999999998</v>
      </c>
      <c r="I5" s="1"/>
      <c r="J5" s="8" t="s">
        <v>23</v>
      </c>
      <c r="K5" s="14" t="str">
        <f t="shared" ref="K5:K53" si="0">VLOOKUP(J5,$B$4:$D$53,2,FALSE)</f>
        <v>Company 3</v>
      </c>
      <c r="L5" s="14">
        <f t="shared" ref="L5:L53" si="1">VLOOKUP(J5,$B$4:$D$53,3,FALSE)</f>
        <v>18.55</v>
      </c>
      <c r="M5" s="14">
        <f>VLOOKUP(J5,$F$3:$H54,3,FALSE)</f>
        <v>12.73</v>
      </c>
      <c r="N5" s="1"/>
      <c r="O5" s="1"/>
      <c r="P5" s="1"/>
    </row>
    <row r="6" spans="1:26" ht="15" customHeight="1" x14ac:dyDescent="0.3">
      <c r="A6" s="1"/>
      <c r="B6" s="8" t="s">
        <v>24</v>
      </c>
      <c r="C6" s="8" t="s">
        <v>18</v>
      </c>
      <c r="D6" s="8">
        <v>48.15</v>
      </c>
      <c r="E6" s="1"/>
      <c r="F6" s="8" t="s">
        <v>25</v>
      </c>
      <c r="G6" s="8" t="s">
        <v>18</v>
      </c>
      <c r="H6" s="8">
        <v>27.72</v>
      </c>
      <c r="I6" s="1"/>
      <c r="J6" s="8" t="s">
        <v>26</v>
      </c>
      <c r="K6" s="14" t="str">
        <f t="shared" si="0"/>
        <v>Company 1</v>
      </c>
      <c r="L6" s="14">
        <f t="shared" si="1"/>
        <v>52.16</v>
      </c>
      <c r="M6" s="14">
        <f>VLOOKUP(J6,$F$3:$H55,3,FALSE)</f>
        <v>3.22</v>
      </c>
      <c r="N6" s="1"/>
      <c r="O6" s="1"/>
      <c r="P6" s="1"/>
    </row>
    <row r="7" spans="1:26" ht="15" customHeight="1" x14ac:dyDescent="0.3">
      <c r="A7" s="1"/>
      <c r="B7" s="8" t="s">
        <v>27</v>
      </c>
      <c r="C7" s="8" t="s">
        <v>21</v>
      </c>
      <c r="D7" s="8">
        <v>56.61</v>
      </c>
      <c r="E7" s="1"/>
      <c r="F7" s="8" t="s">
        <v>28</v>
      </c>
      <c r="G7" s="8" t="s">
        <v>16</v>
      </c>
      <c r="H7" s="8">
        <v>0.12</v>
      </c>
      <c r="I7" s="1"/>
      <c r="J7" s="8" t="s">
        <v>29</v>
      </c>
      <c r="K7" s="14" t="str">
        <f t="shared" si="0"/>
        <v>Company 2</v>
      </c>
      <c r="L7" s="14">
        <f t="shared" si="1"/>
        <v>37.25</v>
      </c>
      <c r="M7" s="14">
        <f>VLOOKUP(J7,$F$3:$H56,3,FALSE)</f>
        <v>13.05</v>
      </c>
      <c r="N7" s="1"/>
      <c r="O7" s="1"/>
      <c r="P7" s="1"/>
    </row>
    <row r="8" spans="1:26" ht="15" customHeight="1" x14ac:dyDescent="0.3">
      <c r="A8" s="1"/>
      <c r="B8" s="8" t="s">
        <v>30</v>
      </c>
      <c r="C8" s="8" t="s">
        <v>21</v>
      </c>
      <c r="D8" s="8">
        <v>39.51</v>
      </c>
      <c r="E8" s="1"/>
      <c r="F8" s="8" t="s">
        <v>24</v>
      </c>
      <c r="G8" s="8" t="s">
        <v>18</v>
      </c>
      <c r="H8" s="8">
        <v>38.56</v>
      </c>
      <c r="I8" s="1"/>
      <c r="J8" s="8" t="s">
        <v>31</v>
      </c>
      <c r="K8" s="14" t="str">
        <f t="shared" si="0"/>
        <v>Company 2</v>
      </c>
      <c r="L8" s="14">
        <f t="shared" si="1"/>
        <v>30</v>
      </c>
      <c r="M8" s="14">
        <f>VLOOKUP(J8,$F$3:$H57,3,FALSE)</f>
        <v>8.8800000000000008</v>
      </c>
      <c r="N8" s="1"/>
      <c r="O8" s="1"/>
      <c r="P8" s="1"/>
    </row>
    <row r="9" spans="1:26" ht="15" customHeight="1" x14ac:dyDescent="0.3">
      <c r="A9" s="1"/>
      <c r="B9" s="8" t="s">
        <v>31</v>
      </c>
      <c r="C9" s="8" t="s">
        <v>21</v>
      </c>
      <c r="D9" s="8">
        <v>30</v>
      </c>
      <c r="E9" s="1"/>
      <c r="F9" s="8" t="s">
        <v>31</v>
      </c>
      <c r="G9" s="8" t="s">
        <v>21</v>
      </c>
      <c r="H9" s="8">
        <v>8.8800000000000008</v>
      </c>
      <c r="I9" s="1"/>
      <c r="J9" s="8" t="s">
        <v>32</v>
      </c>
      <c r="K9" s="14" t="str">
        <f t="shared" si="0"/>
        <v>Company 2</v>
      </c>
      <c r="L9" s="14">
        <f t="shared" si="1"/>
        <v>39.03</v>
      </c>
      <c r="M9" s="14">
        <f>VLOOKUP(J9,$F$3:$H58,3,FALSE)</f>
        <v>20.149999999999999</v>
      </c>
      <c r="N9" s="1"/>
      <c r="O9" s="1"/>
      <c r="P9" s="1"/>
    </row>
    <row r="10" spans="1:26" ht="15" customHeight="1" x14ac:dyDescent="0.3">
      <c r="A10" s="1"/>
      <c r="B10" s="8" t="s">
        <v>33</v>
      </c>
      <c r="C10" s="8" t="s">
        <v>21</v>
      </c>
      <c r="D10" s="8">
        <v>10.45</v>
      </c>
      <c r="E10" s="1"/>
      <c r="F10" s="8" t="s">
        <v>34</v>
      </c>
      <c r="G10" s="8" t="s">
        <v>21</v>
      </c>
      <c r="H10" s="8">
        <v>29.66</v>
      </c>
      <c r="I10" s="1"/>
      <c r="J10" s="8" t="s">
        <v>35</v>
      </c>
      <c r="K10" s="14" t="str">
        <f t="shared" si="0"/>
        <v>Company 2</v>
      </c>
      <c r="L10" s="14">
        <f t="shared" si="1"/>
        <v>16.170000000000002</v>
      </c>
      <c r="M10" s="14">
        <f>VLOOKUP(J10,$F$3:$H59,3,FALSE)</f>
        <v>50.76</v>
      </c>
      <c r="N10" s="1"/>
      <c r="O10" s="1"/>
      <c r="P10" s="1"/>
    </row>
    <row r="11" spans="1:26" ht="15" customHeight="1" x14ac:dyDescent="0.3">
      <c r="A11" s="1"/>
      <c r="B11" s="8" t="s">
        <v>17</v>
      </c>
      <c r="C11" s="8" t="s">
        <v>18</v>
      </c>
      <c r="D11" s="8">
        <v>23.73</v>
      </c>
      <c r="E11" s="1"/>
      <c r="F11" s="8" t="s">
        <v>36</v>
      </c>
      <c r="G11" s="8" t="s">
        <v>18</v>
      </c>
      <c r="H11" s="8">
        <v>41.29</v>
      </c>
      <c r="I11" s="1"/>
      <c r="J11" s="8" t="s">
        <v>37</v>
      </c>
      <c r="K11" s="14" t="str">
        <f t="shared" si="0"/>
        <v>Company 1</v>
      </c>
      <c r="L11" s="14">
        <f t="shared" si="1"/>
        <v>18.309999999999999</v>
      </c>
      <c r="M11" s="14">
        <f>VLOOKUP(J11,$F$3:$H60,3,FALSE)</f>
        <v>45.68</v>
      </c>
      <c r="N11" s="1"/>
      <c r="O11" s="1"/>
      <c r="P11" s="1"/>
    </row>
    <row r="12" spans="1:26" ht="15" customHeight="1" x14ac:dyDescent="0.3">
      <c r="A12" s="1"/>
      <c r="B12" s="8" t="s">
        <v>29</v>
      </c>
      <c r="C12" s="8" t="s">
        <v>21</v>
      </c>
      <c r="D12" s="8">
        <v>37.25</v>
      </c>
      <c r="E12" s="1"/>
      <c r="F12" s="8" t="s">
        <v>38</v>
      </c>
      <c r="G12" s="8" t="s">
        <v>21</v>
      </c>
      <c r="H12" s="8">
        <v>46.86</v>
      </c>
      <c r="I12" s="1"/>
      <c r="J12" s="8" t="s">
        <v>39</v>
      </c>
      <c r="K12" s="14" t="str">
        <f t="shared" si="0"/>
        <v>Company 3</v>
      </c>
      <c r="L12" s="14">
        <f t="shared" si="1"/>
        <v>22</v>
      </c>
      <c r="M12" s="14">
        <f>VLOOKUP(J12,$F$3:$H61,3,FALSE)</f>
        <v>46.97</v>
      </c>
      <c r="N12" s="1"/>
      <c r="O12" s="1"/>
      <c r="P12" s="1"/>
    </row>
    <row r="13" spans="1:26" ht="15" customHeight="1" x14ac:dyDescent="0.3">
      <c r="A13" s="1"/>
      <c r="B13" s="8" t="s">
        <v>38</v>
      </c>
      <c r="C13" s="8" t="s">
        <v>21</v>
      </c>
      <c r="D13" s="8">
        <v>6.19</v>
      </c>
      <c r="E13" s="1"/>
      <c r="F13" s="8" t="s">
        <v>40</v>
      </c>
      <c r="G13" s="8" t="s">
        <v>16</v>
      </c>
      <c r="H13" s="8">
        <v>55.87</v>
      </c>
      <c r="I13" s="1"/>
      <c r="J13" s="8" t="s">
        <v>41</v>
      </c>
      <c r="K13" s="14" t="str">
        <f t="shared" si="0"/>
        <v>Company 2</v>
      </c>
      <c r="L13" s="14">
        <f t="shared" si="1"/>
        <v>38.270000000000003</v>
      </c>
      <c r="M13" s="14">
        <f>VLOOKUP(J13,$F$3:$H62,3,FALSE)</f>
        <v>31.44</v>
      </c>
      <c r="N13" s="1"/>
      <c r="O13" s="1"/>
      <c r="P13" s="1"/>
    </row>
    <row r="14" spans="1:26" ht="15" customHeight="1" x14ac:dyDescent="0.3">
      <c r="A14" s="1"/>
      <c r="B14" s="8" t="s">
        <v>35</v>
      </c>
      <c r="C14" s="8" t="s">
        <v>21</v>
      </c>
      <c r="D14" s="8">
        <v>16.170000000000002</v>
      </c>
      <c r="E14" s="1"/>
      <c r="F14" s="8" t="s">
        <v>35</v>
      </c>
      <c r="G14" s="8" t="s">
        <v>21</v>
      </c>
      <c r="H14" s="8">
        <v>50.76</v>
      </c>
      <c r="I14" s="1"/>
      <c r="J14" s="8" t="s">
        <v>42</v>
      </c>
      <c r="K14" s="14" t="str">
        <f t="shared" si="0"/>
        <v>Company 2</v>
      </c>
      <c r="L14" s="14">
        <f t="shared" si="1"/>
        <v>14.98</v>
      </c>
      <c r="M14" s="14">
        <f>VLOOKUP(J14,$F$3:$H63,3,FALSE)</f>
        <v>0.11</v>
      </c>
      <c r="N14" s="1"/>
      <c r="O14" s="1"/>
      <c r="P14" s="1"/>
    </row>
    <row r="15" spans="1:26" ht="15" customHeight="1" x14ac:dyDescent="0.3">
      <c r="A15" s="1"/>
      <c r="B15" s="8" t="s">
        <v>41</v>
      </c>
      <c r="C15" s="8" t="s">
        <v>21</v>
      </c>
      <c r="D15" s="8">
        <v>38.270000000000003</v>
      </c>
      <c r="E15" s="1"/>
      <c r="F15" s="8" t="s">
        <v>43</v>
      </c>
      <c r="G15" s="8" t="s">
        <v>18</v>
      </c>
      <c r="H15" s="8">
        <v>35.15</v>
      </c>
      <c r="I15" s="1"/>
      <c r="J15" s="8" t="s">
        <v>44</v>
      </c>
      <c r="K15" s="14" t="str">
        <f t="shared" si="0"/>
        <v>Company 1</v>
      </c>
      <c r="L15" s="14">
        <f t="shared" si="1"/>
        <v>32.04</v>
      </c>
      <c r="M15" s="14">
        <f>VLOOKUP(J15,$F$3:$H64,3,FALSE)</f>
        <v>61.38</v>
      </c>
      <c r="N15" s="1"/>
      <c r="O15" s="1"/>
      <c r="P15" s="1"/>
    </row>
    <row r="16" spans="1:26" ht="15" customHeight="1" x14ac:dyDescent="0.3">
      <c r="A16" s="1"/>
      <c r="B16" s="8" t="s">
        <v>43</v>
      </c>
      <c r="C16" s="8" t="s">
        <v>18</v>
      </c>
      <c r="D16" s="8">
        <v>30.16</v>
      </c>
      <c r="E16" s="1"/>
      <c r="F16" s="8" t="s">
        <v>32</v>
      </c>
      <c r="G16" s="8" t="s">
        <v>21</v>
      </c>
      <c r="H16" s="8">
        <v>20.149999999999999</v>
      </c>
      <c r="I16" s="1"/>
      <c r="J16" s="8" t="s">
        <v>45</v>
      </c>
      <c r="K16" s="14" t="str">
        <f t="shared" si="0"/>
        <v>Company 2</v>
      </c>
      <c r="L16" s="14">
        <f t="shared" si="1"/>
        <v>31.4</v>
      </c>
      <c r="M16" s="14">
        <f>VLOOKUP(J16,$F$3:$H65,3,FALSE)</f>
        <v>17.88</v>
      </c>
      <c r="N16" s="1"/>
      <c r="O16" s="1"/>
      <c r="P16" s="1"/>
    </row>
    <row r="17" spans="1:16" ht="15" customHeight="1" x14ac:dyDescent="0.3">
      <c r="A17" s="1"/>
      <c r="B17" s="8" t="s">
        <v>46</v>
      </c>
      <c r="C17" s="8" t="s">
        <v>16</v>
      </c>
      <c r="D17" s="8">
        <v>58.09</v>
      </c>
      <c r="E17" s="1"/>
      <c r="F17" s="8" t="s">
        <v>47</v>
      </c>
      <c r="G17" s="8" t="s">
        <v>16</v>
      </c>
      <c r="H17" s="8">
        <v>12.73</v>
      </c>
      <c r="I17" s="1"/>
      <c r="J17" s="8" t="s">
        <v>43</v>
      </c>
      <c r="K17" s="14" t="str">
        <f t="shared" si="0"/>
        <v>Company 3</v>
      </c>
      <c r="L17" s="14">
        <f t="shared" si="1"/>
        <v>30.16</v>
      </c>
      <c r="M17" s="14">
        <f>VLOOKUP(J17,$F$3:$H66,3,FALSE)</f>
        <v>35.15</v>
      </c>
      <c r="N17" s="1"/>
      <c r="O17" s="1"/>
      <c r="P17" s="1"/>
    </row>
    <row r="18" spans="1:16" ht="15" customHeight="1" x14ac:dyDescent="0.3">
      <c r="A18" s="1"/>
      <c r="B18" s="8" t="s">
        <v>37</v>
      </c>
      <c r="C18" s="8" t="s">
        <v>16</v>
      </c>
      <c r="D18" s="8">
        <v>18.309999999999999</v>
      </c>
      <c r="E18" s="1"/>
      <c r="F18" s="8" t="s">
        <v>23</v>
      </c>
      <c r="G18" s="8" t="s">
        <v>18</v>
      </c>
      <c r="H18" s="8">
        <v>12.73</v>
      </c>
      <c r="I18" s="1"/>
      <c r="J18" s="8" t="s">
        <v>25</v>
      </c>
      <c r="K18" s="14" t="str">
        <f t="shared" si="0"/>
        <v>Company 3</v>
      </c>
      <c r="L18" s="14">
        <f t="shared" si="1"/>
        <v>14.83</v>
      </c>
      <c r="M18" s="14">
        <f>VLOOKUP(J18,$F$3:$H67,3,FALSE)</f>
        <v>27.72</v>
      </c>
      <c r="N18" s="1"/>
      <c r="O18" s="1"/>
      <c r="P18" s="1"/>
    </row>
    <row r="19" spans="1:16" ht="15" customHeight="1" x14ac:dyDescent="0.3">
      <c r="A19" s="1"/>
      <c r="B19" s="8" t="s">
        <v>48</v>
      </c>
      <c r="C19" s="8" t="s">
        <v>16</v>
      </c>
      <c r="D19" s="8">
        <v>64.63</v>
      </c>
      <c r="E19" s="1"/>
      <c r="F19" s="8" t="s">
        <v>45</v>
      </c>
      <c r="G19" s="8" t="s">
        <v>21</v>
      </c>
      <c r="H19" s="8">
        <v>17.88</v>
      </c>
      <c r="I19" s="1"/>
      <c r="J19" s="8" t="s">
        <v>49</v>
      </c>
      <c r="K19" s="14" t="str">
        <f t="shared" si="0"/>
        <v>Company 2</v>
      </c>
      <c r="L19" s="14">
        <f t="shared" si="1"/>
        <v>19.77</v>
      </c>
      <c r="M19" s="14">
        <f>VLOOKUP(J19,$F$3:$H68,3,FALSE)</f>
        <v>21.49</v>
      </c>
      <c r="N19" s="1"/>
      <c r="O19" s="1"/>
      <c r="P19" s="1"/>
    </row>
    <row r="20" spans="1:16" ht="15" customHeight="1" x14ac:dyDescent="0.3">
      <c r="A20" s="1"/>
      <c r="B20" s="8" t="s">
        <v>28</v>
      </c>
      <c r="C20" s="8" t="s">
        <v>16</v>
      </c>
      <c r="D20" s="8">
        <v>50.09</v>
      </c>
      <c r="E20" s="1"/>
      <c r="F20" s="8" t="s">
        <v>42</v>
      </c>
      <c r="G20" s="8" t="s">
        <v>21</v>
      </c>
      <c r="H20" s="8">
        <v>0.11</v>
      </c>
      <c r="I20" s="1"/>
      <c r="J20" s="8" t="s">
        <v>30</v>
      </c>
      <c r="K20" s="14" t="str">
        <f t="shared" si="0"/>
        <v>Company 2</v>
      </c>
      <c r="L20" s="14">
        <f t="shared" si="1"/>
        <v>39.51</v>
      </c>
      <c r="M20" s="14">
        <f>VLOOKUP(J20,$F$3:$H69,3,FALSE)</f>
        <v>26.47</v>
      </c>
      <c r="N20" s="1"/>
      <c r="O20" s="1"/>
      <c r="P20" s="1"/>
    </row>
    <row r="21" spans="1:16" ht="15" customHeight="1" x14ac:dyDescent="0.3">
      <c r="A21" s="1"/>
      <c r="B21" s="8" t="s">
        <v>50</v>
      </c>
      <c r="C21" s="8" t="s">
        <v>21</v>
      </c>
      <c r="D21" s="8">
        <v>42.69</v>
      </c>
      <c r="E21" s="1"/>
      <c r="F21" s="8" t="s">
        <v>51</v>
      </c>
      <c r="G21" s="8" t="s">
        <v>16</v>
      </c>
      <c r="H21" s="8">
        <v>36.5</v>
      </c>
      <c r="I21" s="1"/>
      <c r="J21" s="8" t="s">
        <v>52</v>
      </c>
      <c r="K21" s="14" t="str">
        <f t="shared" si="0"/>
        <v>Company 2</v>
      </c>
      <c r="L21" s="14">
        <f t="shared" si="1"/>
        <v>8.35</v>
      </c>
      <c r="M21" s="14">
        <f>VLOOKUP(J21,$F$3:$H70,3,FALSE)</f>
        <v>3.76</v>
      </c>
      <c r="N21" s="1"/>
      <c r="O21" s="1"/>
      <c r="P21" s="1"/>
    </row>
    <row r="22" spans="1:16" ht="15" customHeight="1" x14ac:dyDescent="0.3">
      <c r="A22" s="1"/>
      <c r="B22" s="8" t="s">
        <v>42</v>
      </c>
      <c r="C22" s="8" t="s">
        <v>21</v>
      </c>
      <c r="D22" s="8">
        <v>14.98</v>
      </c>
      <c r="E22" s="1"/>
      <c r="F22" s="8" t="s">
        <v>53</v>
      </c>
      <c r="G22" s="8" t="s">
        <v>21</v>
      </c>
      <c r="H22" s="8">
        <v>24.05</v>
      </c>
      <c r="I22" s="1"/>
      <c r="J22" s="8" t="s">
        <v>46</v>
      </c>
      <c r="K22" s="14" t="str">
        <f t="shared" si="0"/>
        <v>Company 1</v>
      </c>
      <c r="L22" s="14">
        <f t="shared" si="1"/>
        <v>58.09</v>
      </c>
      <c r="M22" s="14">
        <f>VLOOKUP(J22,$F$3:$H71,3,FALSE)</f>
        <v>41.93</v>
      </c>
      <c r="N22" s="1"/>
      <c r="O22" s="1"/>
      <c r="P22" s="1"/>
    </row>
    <row r="23" spans="1:16" ht="15" customHeight="1" x14ac:dyDescent="0.3">
      <c r="A23" s="1"/>
      <c r="B23" s="8" t="s">
        <v>19</v>
      </c>
      <c r="C23" s="8" t="s">
        <v>21</v>
      </c>
      <c r="D23" s="8">
        <v>35.82</v>
      </c>
      <c r="E23" s="1"/>
      <c r="F23" s="8" t="s">
        <v>54</v>
      </c>
      <c r="G23" s="8" t="s">
        <v>16</v>
      </c>
      <c r="H23" s="8">
        <v>11.28</v>
      </c>
      <c r="I23" s="1"/>
      <c r="J23" s="8" t="s">
        <v>55</v>
      </c>
      <c r="K23" s="14" t="str">
        <f t="shared" si="0"/>
        <v>Company 1</v>
      </c>
      <c r="L23" s="14">
        <f t="shared" si="1"/>
        <v>0.08</v>
      </c>
      <c r="M23" s="14">
        <f>VLOOKUP(J23,$F$3:$H72,3,FALSE)</f>
        <v>0.17</v>
      </c>
      <c r="N23" s="1"/>
      <c r="O23" s="1"/>
      <c r="P23" s="1"/>
    </row>
    <row r="24" spans="1:16" ht="15" customHeight="1" x14ac:dyDescent="0.3">
      <c r="A24" s="1"/>
      <c r="B24" s="8" t="s">
        <v>56</v>
      </c>
      <c r="C24" s="8" t="s">
        <v>21</v>
      </c>
      <c r="D24" s="8">
        <v>0</v>
      </c>
      <c r="E24" s="1"/>
      <c r="F24" s="8" t="s">
        <v>15</v>
      </c>
      <c r="G24" s="8" t="s">
        <v>16</v>
      </c>
      <c r="H24" s="8">
        <v>20.079999999999998</v>
      </c>
      <c r="I24" s="1"/>
      <c r="J24" s="8" t="s">
        <v>24</v>
      </c>
      <c r="K24" s="14" t="str">
        <f t="shared" si="0"/>
        <v>Company 3</v>
      </c>
      <c r="L24" s="14">
        <f t="shared" si="1"/>
        <v>48.15</v>
      </c>
      <c r="M24" s="14">
        <f>VLOOKUP(J24,$F$3:$H73,3,FALSE)</f>
        <v>38.56</v>
      </c>
      <c r="N24" s="1"/>
      <c r="O24" s="1"/>
      <c r="P24" s="1"/>
    </row>
    <row r="25" spans="1:16" ht="15" customHeight="1" x14ac:dyDescent="0.3">
      <c r="A25" s="1"/>
      <c r="B25" s="8" t="s">
        <v>25</v>
      </c>
      <c r="C25" s="8" t="s">
        <v>18</v>
      </c>
      <c r="D25" s="8">
        <v>14.83</v>
      </c>
      <c r="E25" s="1"/>
      <c r="F25" s="8" t="s">
        <v>41</v>
      </c>
      <c r="G25" s="8" t="s">
        <v>21</v>
      </c>
      <c r="H25" s="8">
        <v>31.44</v>
      </c>
      <c r="I25" s="1"/>
      <c r="J25" s="8" t="s">
        <v>56</v>
      </c>
      <c r="K25" s="14" t="str">
        <f t="shared" si="0"/>
        <v>Company 2</v>
      </c>
      <c r="L25" s="14">
        <f t="shared" si="1"/>
        <v>0</v>
      </c>
      <c r="M25" s="14">
        <f>VLOOKUP(J25,$F$3:$H74,3,FALSE)</f>
        <v>45.6</v>
      </c>
      <c r="N25" s="1"/>
      <c r="O25" s="1"/>
      <c r="P25" s="1"/>
    </row>
    <row r="26" spans="1:16" ht="15" customHeight="1" x14ac:dyDescent="0.3">
      <c r="A26" s="1"/>
      <c r="B26" s="8" t="s">
        <v>55</v>
      </c>
      <c r="C26" s="8" t="s">
        <v>16</v>
      </c>
      <c r="D26" s="8">
        <v>0.08</v>
      </c>
      <c r="E26" s="1"/>
      <c r="F26" s="8" t="s">
        <v>46</v>
      </c>
      <c r="G26" s="8" t="s">
        <v>16</v>
      </c>
      <c r="H26" s="8">
        <v>41.93</v>
      </c>
      <c r="I26" s="1"/>
      <c r="J26" s="8" t="s">
        <v>53</v>
      </c>
      <c r="K26" s="14" t="str">
        <f t="shared" si="0"/>
        <v>Company 2</v>
      </c>
      <c r="L26" s="14">
        <f t="shared" si="1"/>
        <v>52.17</v>
      </c>
      <c r="M26" s="14">
        <f>VLOOKUP(J26,$F$3:$H75,3,FALSE)</f>
        <v>24.05</v>
      </c>
      <c r="N26" s="1"/>
      <c r="O26" s="1"/>
      <c r="P26" s="1"/>
    </row>
    <row r="27" spans="1:16" ht="15" customHeight="1" x14ac:dyDescent="0.3">
      <c r="A27" s="1"/>
      <c r="B27" s="8" t="s">
        <v>57</v>
      </c>
      <c r="C27" s="8" t="s">
        <v>16</v>
      </c>
      <c r="D27" s="8">
        <v>15.22</v>
      </c>
      <c r="E27" s="1"/>
      <c r="F27" s="8" t="s">
        <v>39</v>
      </c>
      <c r="G27" s="8" t="s">
        <v>18</v>
      </c>
      <c r="H27" s="8">
        <v>46.97</v>
      </c>
      <c r="I27" s="1"/>
      <c r="J27" s="8" t="s">
        <v>34</v>
      </c>
      <c r="K27" s="14" t="str">
        <f t="shared" si="0"/>
        <v>Company 2</v>
      </c>
      <c r="L27" s="14">
        <f t="shared" si="1"/>
        <v>46.69</v>
      </c>
      <c r="M27" s="14">
        <f>VLOOKUP(J27,$F$3:$H76,3,FALSE)</f>
        <v>29.66</v>
      </c>
      <c r="N27" s="1"/>
      <c r="O27" s="1"/>
      <c r="P27" s="1"/>
    </row>
    <row r="28" spans="1:16" ht="15" customHeight="1" x14ac:dyDescent="0.3">
      <c r="A28" s="1"/>
      <c r="B28" s="8" t="s">
        <v>34</v>
      </c>
      <c r="C28" s="8" t="s">
        <v>21</v>
      </c>
      <c r="D28" s="8">
        <v>46.69</v>
      </c>
      <c r="E28" s="1"/>
      <c r="F28" s="8" t="s">
        <v>58</v>
      </c>
      <c r="G28" s="8" t="s">
        <v>16</v>
      </c>
      <c r="H28" s="8">
        <v>49.78</v>
      </c>
      <c r="I28" s="1"/>
      <c r="J28" s="8" t="s">
        <v>59</v>
      </c>
      <c r="K28" s="14" t="str">
        <f t="shared" si="0"/>
        <v>Company 1</v>
      </c>
      <c r="L28" s="14">
        <f t="shared" si="1"/>
        <v>14.9</v>
      </c>
      <c r="M28" s="14">
        <f>VLOOKUP(J28,$F$3:$H77,3,FALSE)</f>
        <v>66.03</v>
      </c>
      <c r="N28" s="1"/>
      <c r="O28" s="1"/>
      <c r="P28" s="1"/>
    </row>
    <row r="29" spans="1:16" ht="15" customHeight="1" x14ac:dyDescent="0.3">
      <c r="A29" s="1"/>
      <c r="B29" s="8" t="s">
        <v>32</v>
      </c>
      <c r="C29" s="8" t="s">
        <v>21</v>
      </c>
      <c r="D29" s="8">
        <v>39.03</v>
      </c>
      <c r="E29" s="1"/>
      <c r="F29" s="8" t="s">
        <v>37</v>
      </c>
      <c r="G29" s="8" t="s">
        <v>16</v>
      </c>
      <c r="H29" s="8">
        <v>45.68</v>
      </c>
      <c r="I29" s="1"/>
      <c r="J29" s="8" t="s">
        <v>22</v>
      </c>
      <c r="K29" s="14" t="str">
        <f t="shared" si="0"/>
        <v>Company 3</v>
      </c>
      <c r="L29" s="14">
        <f t="shared" si="1"/>
        <v>0.09</v>
      </c>
      <c r="M29" s="14">
        <f>VLOOKUP(J29,$F$3:$H78,3,FALSE)</f>
        <v>16.829999999999998</v>
      </c>
      <c r="N29" s="1"/>
      <c r="O29" s="1"/>
      <c r="P29" s="1"/>
    </row>
    <row r="30" spans="1:16" ht="15" customHeight="1" x14ac:dyDescent="0.3">
      <c r="A30" s="1"/>
      <c r="B30" s="8" t="s">
        <v>60</v>
      </c>
      <c r="C30" s="8" t="s">
        <v>21</v>
      </c>
      <c r="D30" s="8">
        <v>22.92</v>
      </c>
      <c r="E30" s="1"/>
      <c r="F30" s="8" t="s">
        <v>61</v>
      </c>
      <c r="G30" s="8" t="s">
        <v>21</v>
      </c>
      <c r="H30" s="8">
        <v>19.5</v>
      </c>
      <c r="I30" s="1"/>
      <c r="J30" s="8" t="s">
        <v>62</v>
      </c>
      <c r="K30" s="14" t="str">
        <f t="shared" si="0"/>
        <v>Company 3</v>
      </c>
      <c r="L30" s="14">
        <f t="shared" si="1"/>
        <v>34.92</v>
      </c>
      <c r="M30" s="14">
        <f>VLOOKUP(J30,$F$3:$H79,3,FALSE)</f>
        <v>22.1</v>
      </c>
      <c r="N30" s="1"/>
      <c r="O30" s="1"/>
      <c r="P30" s="1"/>
    </row>
    <row r="31" spans="1:16" ht="15" customHeight="1" x14ac:dyDescent="0.3">
      <c r="A31" s="1"/>
      <c r="B31" s="8" t="s">
        <v>63</v>
      </c>
      <c r="C31" s="8" t="s">
        <v>18</v>
      </c>
      <c r="D31" s="8">
        <v>38.049999999999997</v>
      </c>
      <c r="E31" s="1"/>
      <c r="F31" s="8" t="s">
        <v>55</v>
      </c>
      <c r="G31" s="8" t="s">
        <v>16</v>
      </c>
      <c r="H31" s="8">
        <v>0.17</v>
      </c>
      <c r="I31" s="1"/>
      <c r="J31" s="8" t="s">
        <v>64</v>
      </c>
      <c r="K31" s="14" t="str">
        <f t="shared" si="0"/>
        <v>Company 2</v>
      </c>
      <c r="L31" s="14">
        <f t="shared" si="1"/>
        <v>56.5</v>
      </c>
      <c r="M31" s="14">
        <f>VLOOKUP(J31,$F$3:$H80,3,FALSE)</f>
        <v>39.520000000000003</v>
      </c>
      <c r="N31" s="1"/>
      <c r="O31" s="1"/>
      <c r="P31" s="1"/>
    </row>
    <row r="32" spans="1:16" ht="15" customHeight="1" x14ac:dyDescent="0.3">
      <c r="A32" s="1"/>
      <c r="B32" s="8" t="s">
        <v>64</v>
      </c>
      <c r="C32" s="8" t="s">
        <v>21</v>
      </c>
      <c r="D32" s="8">
        <v>56.5</v>
      </c>
      <c r="E32" s="1"/>
      <c r="F32" s="8" t="s">
        <v>33</v>
      </c>
      <c r="G32" s="8" t="s">
        <v>21</v>
      </c>
      <c r="H32" s="8">
        <v>7.27</v>
      </c>
      <c r="I32" s="1"/>
      <c r="J32" s="8" t="s">
        <v>36</v>
      </c>
      <c r="K32" s="14" t="str">
        <f t="shared" si="0"/>
        <v>Company 3</v>
      </c>
      <c r="L32" s="14">
        <f t="shared" si="1"/>
        <v>0</v>
      </c>
      <c r="M32" s="14">
        <f>VLOOKUP(J32,$F$3:$H81,3,FALSE)</f>
        <v>41.29</v>
      </c>
      <c r="N32" s="1"/>
      <c r="O32" s="1"/>
      <c r="P32" s="1"/>
    </row>
    <row r="33" spans="1:16" ht="15" customHeight="1" x14ac:dyDescent="0.3">
      <c r="A33" s="1"/>
      <c r="B33" s="8" t="s">
        <v>26</v>
      </c>
      <c r="C33" s="8" t="s">
        <v>16</v>
      </c>
      <c r="D33" s="8">
        <v>52.16</v>
      </c>
      <c r="E33" s="1"/>
      <c r="F33" s="8" t="s">
        <v>59</v>
      </c>
      <c r="G33" s="8" t="s">
        <v>16</v>
      </c>
      <c r="H33" s="8">
        <v>66.03</v>
      </c>
      <c r="I33" s="1"/>
      <c r="J33" s="8" t="s">
        <v>63</v>
      </c>
      <c r="K33" s="14" t="str">
        <f t="shared" si="0"/>
        <v>Company 3</v>
      </c>
      <c r="L33" s="14">
        <f t="shared" si="1"/>
        <v>38.049999999999997</v>
      </c>
      <c r="M33" s="14">
        <f>VLOOKUP(J33,$F$3:$H82,3,FALSE)</f>
        <v>19.89</v>
      </c>
      <c r="N33" s="1"/>
      <c r="O33" s="1"/>
      <c r="P33" s="1"/>
    </row>
    <row r="34" spans="1:16" ht="15" customHeight="1" x14ac:dyDescent="0.3">
      <c r="A34" s="1"/>
      <c r="B34" s="8" t="s">
        <v>62</v>
      </c>
      <c r="C34" s="8" t="s">
        <v>18</v>
      </c>
      <c r="D34" s="8">
        <v>34.92</v>
      </c>
      <c r="E34" s="1"/>
      <c r="F34" s="8" t="s">
        <v>64</v>
      </c>
      <c r="G34" s="8" t="s">
        <v>21</v>
      </c>
      <c r="H34" s="8">
        <v>39.520000000000003</v>
      </c>
      <c r="I34" s="1"/>
      <c r="J34" s="8" t="s">
        <v>17</v>
      </c>
      <c r="K34" s="14" t="str">
        <f t="shared" si="0"/>
        <v>Company 3</v>
      </c>
      <c r="L34" s="14">
        <f t="shared" si="1"/>
        <v>23.73</v>
      </c>
      <c r="M34" s="14">
        <f>VLOOKUP(J34,$F$3:$H83,3,FALSE)</f>
        <v>0.2</v>
      </c>
      <c r="N34" s="1"/>
      <c r="O34" s="1"/>
      <c r="P34" s="1"/>
    </row>
    <row r="35" spans="1:16" ht="15" customHeight="1" x14ac:dyDescent="0.3">
      <c r="A35" s="1"/>
      <c r="B35" s="8" t="s">
        <v>40</v>
      </c>
      <c r="C35" s="8" t="s">
        <v>16</v>
      </c>
      <c r="D35" s="8">
        <v>25.46</v>
      </c>
      <c r="E35" s="1"/>
      <c r="F35" s="8" t="s">
        <v>49</v>
      </c>
      <c r="G35" s="8" t="s">
        <v>21</v>
      </c>
      <c r="H35" s="8">
        <v>21.49</v>
      </c>
      <c r="I35" s="1"/>
      <c r="J35" s="8" t="s">
        <v>60</v>
      </c>
      <c r="K35" s="14" t="str">
        <f t="shared" si="0"/>
        <v>Company 2</v>
      </c>
      <c r="L35" s="14">
        <f t="shared" si="1"/>
        <v>22.92</v>
      </c>
      <c r="M35" s="14">
        <f>VLOOKUP(J35,$F$3:$H84,3,FALSE)</f>
        <v>11.51</v>
      </c>
      <c r="N35" s="1"/>
      <c r="O35" s="1"/>
      <c r="P35" s="1"/>
    </row>
    <row r="36" spans="1:16" ht="15" customHeight="1" x14ac:dyDescent="0.3">
      <c r="A36" s="1"/>
      <c r="B36" s="8" t="s">
        <v>47</v>
      </c>
      <c r="C36" s="8" t="s">
        <v>16</v>
      </c>
      <c r="D36" s="8">
        <v>44.31</v>
      </c>
      <c r="E36" s="1"/>
      <c r="F36" s="8" t="s">
        <v>62</v>
      </c>
      <c r="G36" s="8" t="s">
        <v>18</v>
      </c>
      <c r="H36" s="8">
        <v>22.1</v>
      </c>
      <c r="I36" s="1"/>
      <c r="J36" s="8" t="s">
        <v>38</v>
      </c>
      <c r="K36" s="14" t="str">
        <f t="shared" si="0"/>
        <v>Company 2</v>
      </c>
      <c r="L36" s="14">
        <f t="shared" si="1"/>
        <v>6.19</v>
      </c>
      <c r="M36" s="14">
        <f>VLOOKUP(J36,$F$3:$H85,3,FALSE)</f>
        <v>46.86</v>
      </c>
      <c r="N36" s="1"/>
      <c r="O36" s="1"/>
      <c r="P36" s="1"/>
    </row>
    <row r="37" spans="1:16" ht="15" customHeight="1" x14ac:dyDescent="0.3">
      <c r="A37" s="1"/>
      <c r="B37" s="8" t="s">
        <v>23</v>
      </c>
      <c r="C37" s="8" t="s">
        <v>18</v>
      </c>
      <c r="D37" s="8">
        <v>18.55</v>
      </c>
      <c r="E37" s="1"/>
      <c r="F37" s="8" t="s">
        <v>63</v>
      </c>
      <c r="G37" s="8" t="s">
        <v>18</v>
      </c>
      <c r="H37" s="8">
        <v>19.89</v>
      </c>
      <c r="I37" s="1"/>
      <c r="J37" s="8" t="s">
        <v>40</v>
      </c>
      <c r="K37" s="14" t="str">
        <f t="shared" si="0"/>
        <v>Company 1</v>
      </c>
      <c r="L37" s="14">
        <f t="shared" si="1"/>
        <v>25.46</v>
      </c>
      <c r="M37" s="14">
        <f>VLOOKUP(J37,$F$3:$H86,3,FALSE)</f>
        <v>55.87</v>
      </c>
      <c r="N37" s="1"/>
      <c r="O37" s="1"/>
      <c r="P37" s="1"/>
    </row>
    <row r="38" spans="1:16" ht="15" customHeight="1" x14ac:dyDescent="0.3">
      <c r="A38" s="1"/>
      <c r="B38" s="8" t="s">
        <v>39</v>
      </c>
      <c r="C38" s="8" t="s">
        <v>18</v>
      </c>
      <c r="D38" s="8">
        <v>22</v>
      </c>
      <c r="E38" s="1"/>
      <c r="F38" s="8" t="s">
        <v>50</v>
      </c>
      <c r="G38" s="8" t="s">
        <v>21</v>
      </c>
      <c r="H38" s="8">
        <v>51.01</v>
      </c>
      <c r="I38" s="1"/>
      <c r="J38" s="8" t="s">
        <v>48</v>
      </c>
      <c r="K38" s="14" t="str">
        <f t="shared" si="0"/>
        <v>Company 1</v>
      </c>
      <c r="L38" s="14">
        <f t="shared" si="1"/>
        <v>64.63</v>
      </c>
      <c r="M38" s="14">
        <f>VLOOKUP(J38,$F$3:$H87,3,FALSE)</f>
        <v>47.31</v>
      </c>
      <c r="N38" s="1"/>
      <c r="O38" s="1"/>
      <c r="P38" s="1"/>
    </row>
    <row r="39" spans="1:16" ht="15" customHeight="1" x14ac:dyDescent="0.3">
      <c r="A39" s="1"/>
      <c r="B39" s="39" t="s">
        <v>65</v>
      </c>
      <c r="C39" s="8" t="s">
        <v>18</v>
      </c>
      <c r="D39" s="8">
        <v>14.87</v>
      </c>
      <c r="E39" s="1"/>
      <c r="F39" s="8" t="s">
        <v>66</v>
      </c>
      <c r="G39" s="8" t="s">
        <v>18</v>
      </c>
      <c r="H39" s="8">
        <v>0.08</v>
      </c>
      <c r="I39" s="1"/>
      <c r="J39" s="8" t="s">
        <v>57</v>
      </c>
      <c r="K39" s="14" t="str">
        <f t="shared" si="0"/>
        <v>Company 1</v>
      </c>
      <c r="L39" s="14">
        <f t="shared" si="1"/>
        <v>15.22</v>
      </c>
      <c r="M39" s="14">
        <f>VLOOKUP(J39,$F$3:$H88,3,FALSE)</f>
        <v>28.24</v>
      </c>
      <c r="N39" s="1"/>
      <c r="O39" s="1"/>
      <c r="P39" s="1"/>
    </row>
    <row r="40" spans="1:16" ht="15" customHeight="1" x14ac:dyDescent="0.3">
      <c r="A40" s="1"/>
      <c r="B40" s="8" t="s">
        <v>54</v>
      </c>
      <c r="C40" s="8" t="s">
        <v>16</v>
      </c>
      <c r="D40" s="8">
        <v>15.1</v>
      </c>
      <c r="E40" s="1"/>
      <c r="F40" s="8" t="s">
        <v>26</v>
      </c>
      <c r="G40" s="8" t="s">
        <v>16</v>
      </c>
      <c r="H40" s="8">
        <v>3.22</v>
      </c>
      <c r="I40" s="1"/>
      <c r="J40" s="8" t="s">
        <v>54</v>
      </c>
      <c r="K40" s="14" t="str">
        <f t="shared" si="0"/>
        <v>Company 1</v>
      </c>
      <c r="L40" s="14">
        <f t="shared" si="1"/>
        <v>15.1</v>
      </c>
      <c r="M40" s="14">
        <f>VLOOKUP(J40,$F$3:$H89,3,FALSE)</f>
        <v>11.28</v>
      </c>
      <c r="N40" s="1"/>
      <c r="O40" s="1"/>
      <c r="P40" s="1"/>
    </row>
    <row r="41" spans="1:16" ht="15" customHeight="1" x14ac:dyDescent="0.3">
      <c r="A41" s="1"/>
      <c r="B41" s="39" t="s">
        <v>66</v>
      </c>
      <c r="C41" s="8" t="s">
        <v>18</v>
      </c>
      <c r="D41" s="8">
        <v>5.66</v>
      </c>
      <c r="E41" s="1"/>
      <c r="F41" s="8" t="s">
        <v>27</v>
      </c>
      <c r="G41" s="8" t="s">
        <v>21</v>
      </c>
      <c r="H41" s="8">
        <v>28.89</v>
      </c>
      <c r="I41" s="1"/>
      <c r="J41" s="8" t="s">
        <v>47</v>
      </c>
      <c r="K41" s="14" t="str">
        <f t="shared" si="0"/>
        <v>Company 1</v>
      </c>
      <c r="L41" s="14">
        <f t="shared" si="1"/>
        <v>44.31</v>
      </c>
      <c r="M41" s="14">
        <f>VLOOKUP(J41,$F$3:$H90,3,FALSE)</f>
        <v>12.73</v>
      </c>
      <c r="N41" s="1"/>
      <c r="O41" s="1"/>
      <c r="P41" s="1"/>
    </row>
    <row r="42" spans="1:16" ht="15" customHeight="1" x14ac:dyDescent="0.3">
      <c r="A42" s="1"/>
      <c r="B42" s="8" t="s">
        <v>53</v>
      </c>
      <c r="C42" s="8" t="s">
        <v>21</v>
      </c>
      <c r="D42" s="8">
        <v>52.17</v>
      </c>
      <c r="E42" s="1"/>
      <c r="F42" s="8" t="s">
        <v>52</v>
      </c>
      <c r="G42" s="8" t="s">
        <v>21</v>
      </c>
      <c r="H42" s="8">
        <v>3.76</v>
      </c>
      <c r="I42" s="1"/>
      <c r="J42" s="8" t="s">
        <v>58</v>
      </c>
      <c r="K42" s="14" t="str">
        <f t="shared" si="0"/>
        <v>Company 1</v>
      </c>
      <c r="L42" s="14">
        <f t="shared" si="1"/>
        <v>49.98</v>
      </c>
      <c r="M42" s="14">
        <f>VLOOKUP(J42,$F$3:$H91,3,FALSE)</f>
        <v>49.78</v>
      </c>
      <c r="N42" s="1"/>
      <c r="O42" s="1"/>
      <c r="P42" s="1"/>
    </row>
    <row r="43" spans="1:16" ht="15" customHeight="1" x14ac:dyDescent="0.3">
      <c r="A43" s="1"/>
      <c r="B43" s="8" t="s">
        <v>61</v>
      </c>
      <c r="C43" s="8" t="s">
        <v>21</v>
      </c>
      <c r="D43" s="8">
        <v>9.0299999999999994</v>
      </c>
      <c r="E43" s="1"/>
      <c r="F43" s="8" t="s">
        <v>56</v>
      </c>
      <c r="G43" s="8" t="s">
        <v>21</v>
      </c>
      <c r="H43" s="8">
        <v>45.6</v>
      </c>
      <c r="I43" s="1"/>
      <c r="J43" s="8" t="s">
        <v>51</v>
      </c>
      <c r="K43" s="14" t="str">
        <f t="shared" si="0"/>
        <v>Company 1</v>
      </c>
      <c r="L43" s="14">
        <f t="shared" si="1"/>
        <v>0.06</v>
      </c>
      <c r="M43" s="14">
        <f>VLOOKUP(J43,$F$3:$H92,3,FALSE)</f>
        <v>36.5</v>
      </c>
      <c r="N43" s="1"/>
      <c r="O43" s="1"/>
      <c r="P43" s="1"/>
    </row>
    <row r="44" spans="1:16" ht="15" customHeight="1" x14ac:dyDescent="0.3">
      <c r="A44" s="1"/>
      <c r="B44" s="8" t="s">
        <v>44</v>
      </c>
      <c r="C44" s="8" t="s">
        <v>16</v>
      </c>
      <c r="D44" s="8">
        <v>32.04</v>
      </c>
      <c r="E44" s="1"/>
      <c r="F44" s="8" t="s">
        <v>57</v>
      </c>
      <c r="G44" s="8" t="s">
        <v>16</v>
      </c>
      <c r="H44" s="8">
        <v>28.24</v>
      </c>
      <c r="I44" s="1"/>
      <c r="J44" s="8" t="s">
        <v>67</v>
      </c>
      <c r="K44" s="14" t="str">
        <f t="shared" si="0"/>
        <v>Company 2</v>
      </c>
      <c r="L44" s="14">
        <f t="shared" si="1"/>
        <v>69.84</v>
      </c>
      <c r="M44" s="14">
        <f>VLOOKUP(J44,$F$3:$H93,3,FALSE)</f>
        <v>16.39</v>
      </c>
      <c r="N44" s="1"/>
      <c r="O44" s="1"/>
      <c r="P44" s="1"/>
    </row>
    <row r="45" spans="1:16" ht="15" customHeight="1" x14ac:dyDescent="0.3">
      <c r="A45" s="1"/>
      <c r="B45" s="8" t="s">
        <v>67</v>
      </c>
      <c r="C45" s="8" t="s">
        <v>21</v>
      </c>
      <c r="D45" s="8">
        <v>69.84</v>
      </c>
      <c r="E45" s="1"/>
      <c r="F45" s="8" t="s">
        <v>19</v>
      </c>
      <c r="G45" s="8" t="s">
        <v>21</v>
      </c>
      <c r="H45" s="8">
        <v>44.96</v>
      </c>
      <c r="I45" s="1"/>
      <c r="J45" s="39" t="s">
        <v>66</v>
      </c>
      <c r="K45" s="14" t="str">
        <f t="shared" si="0"/>
        <v>Company 3</v>
      </c>
      <c r="L45" s="14">
        <f t="shared" si="1"/>
        <v>5.66</v>
      </c>
      <c r="M45" s="14">
        <f>VLOOKUP(J45,$F$3:$H94,3,FALSE)</f>
        <v>0.08</v>
      </c>
      <c r="N45" s="1"/>
      <c r="O45" s="1"/>
      <c r="P45" s="1"/>
    </row>
    <row r="46" spans="1:16" ht="15" customHeight="1" x14ac:dyDescent="0.3">
      <c r="A46" s="1"/>
      <c r="B46" s="8" t="s">
        <v>51</v>
      </c>
      <c r="C46" s="8" t="s">
        <v>16</v>
      </c>
      <c r="D46" s="8">
        <v>0.06</v>
      </c>
      <c r="E46" s="1"/>
      <c r="F46" s="8" t="s">
        <v>60</v>
      </c>
      <c r="G46" s="8" t="s">
        <v>21</v>
      </c>
      <c r="H46" s="8">
        <v>11.51</v>
      </c>
      <c r="I46" s="1"/>
      <c r="J46" s="8" t="s">
        <v>27</v>
      </c>
      <c r="K46" s="14" t="str">
        <f t="shared" si="0"/>
        <v>Company 2</v>
      </c>
      <c r="L46" s="14">
        <f t="shared" si="1"/>
        <v>56.61</v>
      </c>
      <c r="M46" s="14">
        <f>VLOOKUP(J46,$F$3:$H95,3,FALSE)</f>
        <v>28.89</v>
      </c>
      <c r="N46" s="1"/>
      <c r="O46" s="1"/>
      <c r="P46" s="1"/>
    </row>
    <row r="47" spans="1:16" ht="15" customHeight="1" x14ac:dyDescent="0.3">
      <c r="A47" s="1"/>
      <c r="B47" s="8" t="s">
        <v>52</v>
      </c>
      <c r="C47" s="8" t="s">
        <v>21</v>
      </c>
      <c r="D47" s="8">
        <v>8.35</v>
      </c>
      <c r="E47" s="1"/>
      <c r="F47" s="8" t="s">
        <v>67</v>
      </c>
      <c r="G47" s="8" t="s">
        <v>21</v>
      </c>
      <c r="H47" s="8">
        <v>16.39</v>
      </c>
      <c r="I47" s="1"/>
      <c r="J47" s="8" t="s">
        <v>20</v>
      </c>
      <c r="K47" s="14" t="str">
        <f t="shared" si="0"/>
        <v>Company 2</v>
      </c>
      <c r="L47" s="14">
        <f t="shared" si="1"/>
        <v>20.010000000000002</v>
      </c>
      <c r="M47" s="14">
        <f>VLOOKUP(J47,$F$3:$H96,3,FALSE)</f>
        <v>16.07</v>
      </c>
      <c r="N47" s="1"/>
      <c r="O47" s="1"/>
      <c r="P47" s="1"/>
    </row>
    <row r="48" spans="1:16" ht="15.75" customHeight="1" x14ac:dyDescent="0.3">
      <c r="A48" s="1"/>
      <c r="B48" s="8" t="s">
        <v>45</v>
      </c>
      <c r="C48" s="8" t="s">
        <v>21</v>
      </c>
      <c r="D48" s="8">
        <v>31.4</v>
      </c>
      <c r="E48" s="1"/>
      <c r="F48" s="8" t="s">
        <v>29</v>
      </c>
      <c r="G48" s="8" t="s">
        <v>21</v>
      </c>
      <c r="H48" s="8">
        <v>13.05</v>
      </c>
      <c r="I48" s="1"/>
      <c r="J48" s="8" t="s">
        <v>61</v>
      </c>
      <c r="K48" s="14" t="str">
        <f t="shared" si="0"/>
        <v>Company 2</v>
      </c>
      <c r="L48" s="14">
        <f t="shared" si="1"/>
        <v>9.0299999999999994</v>
      </c>
      <c r="M48" s="14">
        <f>VLOOKUP(J48,$F$3:$H97,3,FALSE)</f>
        <v>19.5</v>
      </c>
      <c r="N48" s="1"/>
      <c r="O48" s="1"/>
      <c r="P48" s="1"/>
    </row>
    <row r="49" spans="1:16" ht="15.75" customHeight="1" x14ac:dyDescent="0.3">
      <c r="A49" s="1"/>
      <c r="B49" s="8" t="s">
        <v>49</v>
      </c>
      <c r="C49" s="8" t="s">
        <v>21</v>
      </c>
      <c r="D49" s="8">
        <v>19.77</v>
      </c>
      <c r="E49" s="1"/>
      <c r="F49" s="8" t="s">
        <v>44</v>
      </c>
      <c r="G49" s="8" t="s">
        <v>16</v>
      </c>
      <c r="H49" s="8">
        <v>61.38</v>
      </c>
      <c r="I49" s="1"/>
      <c r="J49" s="8" t="s">
        <v>50</v>
      </c>
      <c r="K49" s="14" t="str">
        <f t="shared" si="0"/>
        <v>Company 2</v>
      </c>
      <c r="L49" s="14">
        <f t="shared" si="1"/>
        <v>42.69</v>
      </c>
      <c r="M49" s="14">
        <f>VLOOKUP(J49,$F$3:$H98,3,FALSE)</f>
        <v>51.01</v>
      </c>
      <c r="N49" s="1"/>
      <c r="O49" s="1"/>
      <c r="P49" s="1"/>
    </row>
    <row r="50" spans="1:16" ht="15.75" customHeight="1" x14ac:dyDescent="0.3">
      <c r="A50" s="1"/>
      <c r="B50" s="8" t="s">
        <v>22</v>
      </c>
      <c r="C50" s="8" t="s">
        <v>18</v>
      </c>
      <c r="D50" s="8">
        <v>0.09</v>
      </c>
      <c r="E50" s="1"/>
      <c r="F50" s="8" t="s">
        <v>48</v>
      </c>
      <c r="G50" s="8" t="s">
        <v>16</v>
      </c>
      <c r="H50" s="8">
        <v>47.31</v>
      </c>
      <c r="I50" s="1"/>
      <c r="J50" s="8" t="s">
        <v>28</v>
      </c>
      <c r="K50" s="14" t="str">
        <f t="shared" si="0"/>
        <v>Company 1</v>
      </c>
      <c r="L50" s="14">
        <f t="shared" si="1"/>
        <v>50.09</v>
      </c>
      <c r="M50" s="14">
        <f>VLOOKUP(J50,$F$3:$H99,3,FALSE)</f>
        <v>0.12</v>
      </c>
      <c r="N50" s="1"/>
      <c r="O50" s="1"/>
      <c r="P50" s="1"/>
    </row>
    <row r="51" spans="1:16" ht="15.75" customHeight="1" x14ac:dyDescent="0.3">
      <c r="A51" s="1"/>
      <c r="B51" s="8" t="s">
        <v>59</v>
      </c>
      <c r="C51" s="8" t="s">
        <v>16</v>
      </c>
      <c r="D51" s="8">
        <v>14.9</v>
      </c>
      <c r="E51" s="1"/>
      <c r="F51" s="8" t="s">
        <v>30</v>
      </c>
      <c r="G51" s="8" t="s">
        <v>21</v>
      </c>
      <c r="H51" s="8">
        <v>26.47</v>
      </c>
      <c r="I51" s="1"/>
      <c r="J51" s="8" t="s">
        <v>15</v>
      </c>
      <c r="K51" s="14" t="str">
        <f t="shared" si="0"/>
        <v>Company 1</v>
      </c>
      <c r="L51" s="14">
        <f t="shared" si="1"/>
        <v>26.63</v>
      </c>
      <c r="M51" s="14">
        <f>VLOOKUP(J51,$F$3:$H100,3,FALSE)</f>
        <v>20.079999999999998</v>
      </c>
      <c r="N51" s="1"/>
      <c r="O51" s="1"/>
      <c r="P51" s="1"/>
    </row>
    <row r="52" spans="1:16" ht="15.75" customHeight="1" x14ac:dyDescent="0.3">
      <c r="A52" s="1"/>
      <c r="B52" s="8" t="s">
        <v>58</v>
      </c>
      <c r="C52" s="8" t="s">
        <v>16</v>
      </c>
      <c r="D52" s="8">
        <v>49.98</v>
      </c>
      <c r="E52" s="1"/>
      <c r="F52" s="8" t="s">
        <v>20</v>
      </c>
      <c r="G52" s="8" t="s">
        <v>21</v>
      </c>
      <c r="H52" s="8">
        <v>16.07</v>
      </c>
      <c r="I52" s="1"/>
      <c r="J52" s="8" t="s">
        <v>33</v>
      </c>
      <c r="K52" s="14" t="str">
        <f t="shared" si="0"/>
        <v>Company 2</v>
      </c>
      <c r="L52" s="14">
        <f t="shared" si="1"/>
        <v>10.45</v>
      </c>
      <c r="M52" s="14">
        <f>VLOOKUP(J52,$F$3:$H101,3,FALSE)</f>
        <v>7.27</v>
      </c>
      <c r="N52" s="1"/>
      <c r="O52" s="1"/>
      <c r="P52" s="1"/>
    </row>
    <row r="53" spans="1:16" ht="15.75" customHeight="1" x14ac:dyDescent="0.3">
      <c r="A53" s="1"/>
      <c r="B53" s="10" t="s">
        <v>36</v>
      </c>
      <c r="C53" s="10" t="s">
        <v>18</v>
      </c>
      <c r="D53" s="10">
        <v>0</v>
      </c>
      <c r="E53" s="1"/>
      <c r="F53" s="10" t="s">
        <v>65</v>
      </c>
      <c r="G53" s="10" t="s">
        <v>18</v>
      </c>
      <c r="H53" s="10">
        <v>14.17</v>
      </c>
      <c r="I53" s="1"/>
      <c r="J53" s="40" t="s">
        <v>65</v>
      </c>
      <c r="K53" s="14" t="str">
        <f t="shared" si="0"/>
        <v>Company 3</v>
      </c>
      <c r="L53" s="14">
        <f t="shared" si="1"/>
        <v>14.87</v>
      </c>
      <c r="M53" s="14">
        <f>VLOOKUP(J53,$F$3:$H102,3,FALSE)</f>
        <v>14.17</v>
      </c>
      <c r="N53" s="1"/>
      <c r="O53" s="1"/>
      <c r="P53" s="1"/>
    </row>
    <row r="54" spans="1:16" ht="15.75" customHeight="1" x14ac:dyDescent="0.3">
      <c r="A54" s="1"/>
      <c r="B54" s="1"/>
      <c r="C54" s="1"/>
      <c r="D54" s="3"/>
      <c r="E54" s="1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</row>
    <row r="55" spans="1:1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</sheetData>
  <autoFilter ref="A3:Z3" xr:uid="{00000000-0001-0000-02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showGridLines="0" workbookViewId="0">
      <selection activeCell="B16" sqref="B16"/>
    </sheetView>
  </sheetViews>
  <sheetFormatPr defaultColWidth="14.44140625" defaultRowHeight="15" customHeight="1" x14ac:dyDescent="0.3"/>
  <cols>
    <col min="1" max="1" width="3" customWidth="1"/>
    <col min="2" max="2" width="42.109375" customWidth="1"/>
    <col min="3" max="3" width="14.44140625" customWidth="1"/>
    <col min="4" max="4" width="25.109375" customWidth="1"/>
    <col min="5" max="12" width="14.44140625" customWidth="1"/>
    <col min="13" max="13" width="22.33203125" customWidth="1"/>
    <col min="14" max="14" width="17.33203125" customWidth="1"/>
    <col min="15" max="22" width="17.33203125" hidden="1" customWidth="1"/>
    <col min="23" max="26" width="10.6640625" customWidth="1"/>
  </cols>
  <sheetData>
    <row r="1" spans="1:26" ht="15" customHeight="1" x14ac:dyDescent="0.3">
      <c r="A1" s="1"/>
      <c r="B1" s="11" t="s">
        <v>68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4" t="s">
        <v>69</v>
      </c>
      <c r="C4" s="3"/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7" t="s">
        <v>70</v>
      </c>
      <c r="C5" s="7">
        <v>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8" t="s">
        <v>71</v>
      </c>
      <c r="C6" s="15">
        <v>7</v>
      </c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8" t="s">
        <v>72</v>
      </c>
      <c r="C7" s="16">
        <v>0.1</v>
      </c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10" t="s">
        <v>73</v>
      </c>
      <c r="C8" s="17">
        <f>C5*C6*12*C7</f>
        <v>420</v>
      </c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74</v>
      </c>
      <c r="C11" s="4"/>
      <c r="D11" s="3"/>
      <c r="E11" s="3"/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8" t="s">
        <v>75</v>
      </c>
      <c r="C12" s="19">
        <v>0.8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20" t="s">
        <v>76</v>
      </c>
      <c r="C13" s="16">
        <v>0.9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20" t="s">
        <v>77</v>
      </c>
      <c r="C14" s="16">
        <v>0.7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21" t="s">
        <v>78</v>
      </c>
      <c r="C15" s="41">
        <f>C12*C13*C14</f>
        <v>0.504</v>
      </c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2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2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2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2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2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showGridLines="0" workbookViewId="0">
      <selection activeCell="F13" sqref="F13"/>
    </sheetView>
  </sheetViews>
  <sheetFormatPr defaultColWidth="14.44140625" defaultRowHeight="15" customHeight="1" x14ac:dyDescent="0.3"/>
  <cols>
    <col min="1" max="1" width="3" customWidth="1"/>
    <col min="2" max="2" width="16.33203125" customWidth="1"/>
    <col min="3" max="4" width="9.44140625" customWidth="1"/>
    <col min="5" max="5" width="11" customWidth="1"/>
    <col min="6" max="6" width="13.6640625" customWidth="1"/>
    <col min="7" max="7" width="11.88671875" customWidth="1"/>
    <col min="8" max="8" width="13.6640625" customWidth="1"/>
    <col min="9" max="10" width="10.44140625" customWidth="1"/>
    <col min="11" max="12" width="13.6640625" customWidth="1"/>
    <col min="13" max="13" width="12.5546875" customWidth="1"/>
    <col min="14" max="17" width="14.44140625" customWidth="1"/>
    <col min="18" max="22" width="14.44140625" hidden="1" customWidth="1"/>
    <col min="23" max="23" width="10.6640625" hidden="1" customWidth="1"/>
    <col min="24" max="26" width="10.6640625" customWidth="1"/>
  </cols>
  <sheetData>
    <row r="1" spans="1:26" ht="15" customHeight="1" x14ac:dyDescent="0.3">
      <c r="A1" s="1"/>
      <c r="B1" s="23" t="s">
        <v>79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"/>
      <c r="B2" s="24"/>
      <c r="C2" s="24"/>
      <c r="D2" s="24"/>
      <c r="E2" s="24"/>
      <c r="F2" s="24"/>
      <c r="G2" s="24"/>
      <c r="H2" s="24"/>
      <c r="I2" s="3"/>
      <c r="J2" s="3"/>
      <c r="K2" s="3"/>
      <c r="L2" s="3"/>
      <c r="M2" s="1"/>
      <c r="N2" s="1"/>
      <c r="O2" s="1"/>
      <c r="P2" s="1"/>
      <c r="Q2" s="1"/>
      <c r="R2" s="2"/>
      <c r="S2" s="2"/>
      <c r="T2" s="2"/>
      <c r="U2" s="2"/>
      <c r="V2" s="2"/>
      <c r="W2" s="2"/>
    </row>
    <row r="3" spans="1:26" ht="25.5" customHeight="1" x14ac:dyDescent="0.3">
      <c r="A3" s="1"/>
      <c r="B3" s="25" t="s">
        <v>80</v>
      </c>
      <c r="C3" s="26"/>
      <c r="D3" s="27"/>
      <c r="E3" s="27"/>
      <c r="F3" s="27"/>
      <c r="G3" s="3"/>
      <c r="H3" s="3"/>
      <c r="I3" s="1"/>
      <c r="J3" s="1"/>
      <c r="K3" s="1"/>
      <c r="L3" s="3"/>
      <c r="M3" s="1"/>
      <c r="N3" s="1"/>
      <c r="O3" s="1"/>
      <c r="P3" s="1"/>
      <c r="Q3" s="1"/>
      <c r="R3" s="2"/>
      <c r="S3" s="2"/>
      <c r="T3" s="2"/>
      <c r="U3" s="2"/>
      <c r="V3" s="2"/>
      <c r="W3" s="2"/>
    </row>
    <row r="4" spans="1:26" ht="13.8" x14ac:dyDescent="0.3">
      <c r="A4" s="1"/>
      <c r="B4" s="24"/>
      <c r="C4" s="24"/>
      <c r="D4" s="24"/>
      <c r="E4" s="24"/>
      <c r="F4" s="24"/>
      <c r="G4" s="24"/>
      <c r="H4" s="3"/>
      <c r="I4" s="3"/>
      <c r="J4" s="3"/>
      <c r="K4" s="3"/>
      <c r="L4" s="3"/>
      <c r="M4" s="1"/>
      <c r="N4" s="1"/>
      <c r="O4" s="1"/>
      <c r="P4" s="1"/>
      <c r="Q4" s="1"/>
      <c r="R4" s="2"/>
      <c r="S4" s="2"/>
      <c r="T4" s="2"/>
      <c r="U4" s="2"/>
      <c r="V4" s="2"/>
      <c r="W4" s="2"/>
    </row>
    <row r="5" spans="1:26" ht="39.6" x14ac:dyDescent="0.3">
      <c r="A5" s="1"/>
      <c r="B5" s="28" t="s">
        <v>81</v>
      </c>
      <c r="C5" s="28" t="s">
        <v>82</v>
      </c>
      <c r="D5" s="28" t="s">
        <v>83</v>
      </c>
      <c r="E5" s="28" t="s">
        <v>84</v>
      </c>
      <c r="F5" s="28" t="s">
        <v>85</v>
      </c>
      <c r="G5" s="28" t="s">
        <v>140</v>
      </c>
      <c r="H5" s="28" t="s">
        <v>86</v>
      </c>
      <c r="I5" s="28" t="s">
        <v>82</v>
      </c>
      <c r="J5" s="28" t="s">
        <v>83</v>
      </c>
      <c r="K5" s="28" t="s">
        <v>84</v>
      </c>
      <c r="L5" s="29" t="s">
        <v>85</v>
      </c>
      <c r="M5" s="47" t="s">
        <v>140</v>
      </c>
      <c r="N5" s="50" t="s">
        <v>142</v>
      </c>
      <c r="O5" s="51"/>
      <c r="P5" s="52"/>
      <c r="Q5" s="1"/>
      <c r="R5" s="2"/>
      <c r="S5" s="2"/>
      <c r="T5" s="2"/>
      <c r="U5" s="2"/>
      <c r="V5" s="2"/>
      <c r="W5" s="2"/>
    </row>
    <row r="6" spans="1:26" ht="15.75" customHeight="1" x14ac:dyDescent="0.3">
      <c r="A6" s="1"/>
      <c r="B6" s="7" t="s">
        <v>87</v>
      </c>
      <c r="C6" s="30">
        <v>15.257977079866322</v>
      </c>
      <c r="D6" s="30">
        <v>34.742022920133678</v>
      </c>
      <c r="E6" s="30">
        <v>15.257977079866322</v>
      </c>
      <c r="F6" s="30">
        <v>12.969280517886373</v>
      </c>
      <c r="G6" s="44">
        <f>F6/E6</f>
        <v>0.85</v>
      </c>
      <c r="H6" s="7" t="s">
        <v>88</v>
      </c>
      <c r="I6" s="30">
        <v>32.512096043150855</v>
      </c>
      <c r="J6" s="30">
        <v>19.036099006522974</v>
      </c>
      <c r="K6" s="31">
        <v>29.260886438835769</v>
      </c>
      <c r="L6" s="31">
        <v>24.871753473010404</v>
      </c>
      <c r="M6" s="45">
        <f>L6/K6</f>
        <v>0.85</v>
      </c>
      <c r="N6" s="53"/>
      <c r="O6" s="54"/>
      <c r="P6" s="55"/>
      <c r="Q6" s="1"/>
      <c r="R6" s="2"/>
      <c r="S6" s="2"/>
      <c r="T6" s="2"/>
      <c r="U6" s="2"/>
      <c r="V6" s="2"/>
      <c r="W6" s="2"/>
    </row>
    <row r="7" spans="1:26" ht="15.75" customHeight="1" x14ac:dyDescent="0.3">
      <c r="A7" s="1"/>
      <c r="B7" s="8" t="s">
        <v>89</v>
      </c>
      <c r="C7" s="32">
        <v>29</v>
      </c>
      <c r="D7" s="32">
        <v>20.899206586732014</v>
      </c>
      <c r="E7" s="32">
        <v>34.799999999999997</v>
      </c>
      <c r="F7" s="32">
        <v>29.58</v>
      </c>
      <c r="G7" s="44">
        <f t="shared" ref="G7:G30" si="0">F7/E7</f>
        <v>0.85</v>
      </c>
      <c r="H7" s="8" t="s">
        <v>90</v>
      </c>
      <c r="I7" s="32">
        <v>4.747603018422395</v>
      </c>
      <c r="J7" s="32">
        <v>55.252396981577604</v>
      </c>
      <c r="K7" s="33">
        <v>6.1718839239491139</v>
      </c>
      <c r="L7" s="33">
        <v>5.554695531554203</v>
      </c>
      <c r="M7" s="45">
        <f t="shared" ref="M7:M30" si="1">L7/K7</f>
        <v>0.90000000000000013</v>
      </c>
      <c r="N7" s="53"/>
      <c r="O7" s="54"/>
      <c r="P7" s="55"/>
      <c r="Q7" s="1"/>
      <c r="R7" s="2"/>
      <c r="S7" s="2"/>
      <c r="T7" s="2"/>
      <c r="U7" s="2"/>
      <c r="V7" s="2"/>
      <c r="W7" s="2"/>
    </row>
    <row r="8" spans="1:26" ht="15.75" customHeight="1" x14ac:dyDescent="0.3">
      <c r="A8" s="1"/>
      <c r="B8" s="8" t="s">
        <v>91</v>
      </c>
      <c r="C8" s="32">
        <v>17.128908845802577</v>
      </c>
      <c r="D8" s="32">
        <v>22.871091154197423</v>
      </c>
      <c r="E8" s="32">
        <v>11.990236192061804</v>
      </c>
      <c r="F8" s="32">
        <v>10.191700763252534</v>
      </c>
      <c r="G8" s="44">
        <f t="shared" si="0"/>
        <v>0.85000000000000009</v>
      </c>
      <c r="H8" s="8" t="s">
        <v>92</v>
      </c>
      <c r="I8" s="32">
        <v>32.138889592680933</v>
      </c>
      <c r="J8" s="32">
        <v>7.8611104073190674</v>
      </c>
      <c r="K8" s="33">
        <v>19.28333375560856</v>
      </c>
      <c r="L8" s="33">
        <v>16.390833692267275</v>
      </c>
      <c r="M8" s="45">
        <f t="shared" si="1"/>
        <v>0.85</v>
      </c>
      <c r="N8" s="53"/>
      <c r="O8" s="54"/>
      <c r="P8" s="55"/>
      <c r="Q8" s="1"/>
      <c r="R8" s="2"/>
      <c r="S8" s="2"/>
      <c r="T8" s="2"/>
      <c r="U8" s="2"/>
      <c r="V8" s="2"/>
      <c r="W8" s="2"/>
    </row>
    <row r="9" spans="1:26" ht="15.75" customHeight="1" x14ac:dyDescent="0.3">
      <c r="A9" s="1"/>
      <c r="B9" s="8" t="s">
        <v>93</v>
      </c>
      <c r="C9" s="32">
        <v>30.6366014151012</v>
      </c>
      <c r="D9" s="32">
        <v>19.3633985848988</v>
      </c>
      <c r="E9" s="32">
        <v>30.6366014151012</v>
      </c>
      <c r="F9" s="32">
        <v>26.041111202836021</v>
      </c>
      <c r="G9" s="44">
        <f t="shared" si="0"/>
        <v>0.85</v>
      </c>
      <c r="H9" s="8" t="s">
        <v>94</v>
      </c>
      <c r="I9" s="32">
        <v>32.274271319088001</v>
      </c>
      <c r="J9" s="32">
        <v>17.725728680911999</v>
      </c>
      <c r="K9" s="33">
        <v>29.0468441871792</v>
      </c>
      <c r="L9" s="33">
        <v>26.14215976846128</v>
      </c>
      <c r="M9" s="45">
        <f t="shared" si="1"/>
        <v>0.9</v>
      </c>
      <c r="N9" s="53"/>
      <c r="O9" s="54"/>
      <c r="P9" s="55"/>
      <c r="Q9" s="1"/>
      <c r="R9" s="2"/>
      <c r="S9" s="2"/>
      <c r="T9" s="2"/>
      <c r="U9" s="2"/>
      <c r="V9" s="2"/>
      <c r="W9" s="2"/>
    </row>
    <row r="10" spans="1:26" ht="15.75" customHeight="1" x14ac:dyDescent="0.3">
      <c r="A10" s="1"/>
      <c r="B10" s="8" t="s">
        <v>95</v>
      </c>
      <c r="C10" s="32">
        <v>36.335706369066465</v>
      </c>
      <c r="D10" s="32">
        <v>23.664293630933535</v>
      </c>
      <c r="E10" s="32">
        <v>43.602847642879759</v>
      </c>
      <c r="F10" s="32">
        <v>24</v>
      </c>
      <c r="G10" s="44">
        <f t="shared" si="0"/>
        <v>0.55042276588371275</v>
      </c>
      <c r="H10" s="8" t="s">
        <v>96</v>
      </c>
      <c r="I10" s="32">
        <v>38.029152577693786</v>
      </c>
      <c r="J10" s="32">
        <v>21.970847422306214</v>
      </c>
      <c r="K10" s="33">
        <v>20</v>
      </c>
      <c r="L10" s="33">
        <v>17</v>
      </c>
      <c r="M10" s="45">
        <f t="shared" si="1"/>
        <v>0.85</v>
      </c>
      <c r="N10" s="53"/>
      <c r="O10" s="54"/>
      <c r="P10" s="55"/>
      <c r="Q10" s="1"/>
      <c r="R10" s="2"/>
      <c r="S10" s="2"/>
      <c r="T10" s="2"/>
      <c r="U10" s="2"/>
      <c r="V10" s="2"/>
      <c r="W10" s="2"/>
    </row>
    <row r="11" spans="1:26" ht="15.75" customHeight="1" x14ac:dyDescent="0.3">
      <c r="A11" s="1"/>
      <c r="B11" s="8" t="s">
        <v>97</v>
      </c>
      <c r="C11" s="32">
        <v>14.160034381287687</v>
      </c>
      <c r="D11" s="32">
        <v>25.839965618712313</v>
      </c>
      <c r="E11" s="32">
        <v>9.912024066901381</v>
      </c>
      <c r="F11" s="32">
        <v>12</v>
      </c>
      <c r="G11" s="44">
        <f t="shared" si="0"/>
        <v>1.2106508134974037</v>
      </c>
      <c r="H11" s="8" t="s">
        <v>98</v>
      </c>
      <c r="I11" s="32">
        <v>17.042272124544606</v>
      </c>
      <c r="J11" s="32">
        <v>22.957727875455394</v>
      </c>
      <c r="K11" s="33">
        <v>10.225363274726764</v>
      </c>
      <c r="L11" s="33">
        <v>9.2028269472540885</v>
      </c>
      <c r="M11" s="45">
        <f t="shared" si="1"/>
        <v>0.90000000000000013</v>
      </c>
      <c r="N11" s="53"/>
      <c r="O11" s="54"/>
      <c r="P11" s="55"/>
      <c r="Q11" s="1"/>
      <c r="R11" s="2"/>
      <c r="S11" s="2"/>
      <c r="T11" s="2"/>
      <c r="U11" s="2"/>
      <c r="V11" s="2"/>
      <c r="W11" s="2"/>
    </row>
    <row r="12" spans="1:26" ht="15.75" customHeight="1" x14ac:dyDescent="0.3">
      <c r="A12" s="1"/>
      <c r="B12" s="8" t="s">
        <v>99</v>
      </c>
      <c r="C12" s="32">
        <v>5</v>
      </c>
      <c r="D12" s="32">
        <v>40.094981039660738</v>
      </c>
      <c r="E12" s="32">
        <v>5</v>
      </c>
      <c r="F12" s="32">
        <v>4</v>
      </c>
      <c r="G12" s="44">
        <f t="shared" si="0"/>
        <v>0.8</v>
      </c>
      <c r="H12" s="8" t="s">
        <v>100</v>
      </c>
      <c r="I12" s="32">
        <v>3.7610500238354083</v>
      </c>
      <c r="J12" s="32">
        <v>46.238949976164591</v>
      </c>
      <c r="K12" s="33">
        <v>3.3849450214518675</v>
      </c>
      <c r="L12" s="33">
        <v>2.8772032682340871</v>
      </c>
      <c r="M12" s="45">
        <f t="shared" si="1"/>
        <v>0.85</v>
      </c>
      <c r="N12" s="53"/>
      <c r="O12" s="54"/>
      <c r="P12" s="55"/>
      <c r="Q12" s="1"/>
      <c r="R12" s="2"/>
      <c r="S12" s="2"/>
      <c r="T12" s="2"/>
      <c r="U12" s="2"/>
      <c r="V12" s="2"/>
      <c r="W12" s="2"/>
    </row>
    <row r="13" spans="1:26" ht="15.75" customHeight="1" x14ac:dyDescent="0.3">
      <c r="A13" s="1"/>
      <c r="B13" s="8" t="s">
        <v>101</v>
      </c>
      <c r="C13" s="32">
        <v>35.475416067262159</v>
      </c>
      <c r="D13" s="32">
        <v>24.524583932737841</v>
      </c>
      <c r="E13" s="32">
        <v>42.570499280714593</v>
      </c>
      <c r="F13" s="32">
        <v>35</v>
      </c>
      <c r="G13" s="44">
        <f t="shared" si="0"/>
        <v>0.82216559804023248</v>
      </c>
      <c r="H13" s="8" t="s">
        <v>102</v>
      </c>
      <c r="I13" s="32">
        <v>34.751219502599497</v>
      </c>
      <c r="J13" s="32">
        <v>25.248780497400503</v>
      </c>
      <c r="K13" s="33">
        <v>25</v>
      </c>
      <c r="L13" s="33">
        <v>22.5</v>
      </c>
      <c r="M13" s="45">
        <f t="shared" si="1"/>
        <v>0.9</v>
      </c>
      <c r="N13" s="53"/>
      <c r="O13" s="54"/>
      <c r="P13" s="55"/>
      <c r="Q13" s="1"/>
      <c r="R13" s="2"/>
      <c r="S13" s="2"/>
      <c r="T13" s="2"/>
      <c r="U13" s="2"/>
      <c r="V13" s="2"/>
      <c r="W13" s="2"/>
    </row>
    <row r="14" spans="1:26" ht="15.75" customHeight="1" x14ac:dyDescent="0.3">
      <c r="A14" s="1"/>
      <c r="B14" s="8" t="s">
        <v>103</v>
      </c>
      <c r="C14" s="32">
        <v>22.985566383181478</v>
      </c>
      <c r="D14" s="32">
        <v>17.014433616818522</v>
      </c>
      <c r="E14" s="32">
        <v>16.089896468227035</v>
      </c>
      <c r="F14" s="32">
        <v>13.676411997992979</v>
      </c>
      <c r="G14" s="44">
        <f t="shared" si="0"/>
        <v>0.85</v>
      </c>
      <c r="H14" s="8" t="s">
        <v>104</v>
      </c>
      <c r="I14" s="32">
        <v>12.008027347213304</v>
      </c>
      <c r="J14" s="32">
        <v>27.991972652786696</v>
      </c>
      <c r="K14" s="33">
        <v>7.2048164083279822</v>
      </c>
      <c r="L14" s="33">
        <v>6.1240939470787845</v>
      </c>
      <c r="M14" s="45">
        <f t="shared" si="1"/>
        <v>0.85</v>
      </c>
      <c r="N14" s="53"/>
      <c r="O14" s="54"/>
      <c r="P14" s="55"/>
      <c r="Q14" s="1"/>
      <c r="R14" s="2"/>
      <c r="S14" s="2"/>
      <c r="T14" s="2"/>
      <c r="U14" s="2"/>
      <c r="V14" s="2"/>
      <c r="W14" s="2"/>
    </row>
    <row r="15" spans="1:26" ht="15.75" customHeight="1" x14ac:dyDescent="0.3">
      <c r="A15" s="1"/>
      <c r="B15" s="8" t="s">
        <v>105</v>
      </c>
      <c r="C15" s="32">
        <v>9.8427276723033117</v>
      </c>
      <c r="D15" s="32">
        <v>40.157272327696688</v>
      </c>
      <c r="E15" s="32">
        <v>9.8427276723033117</v>
      </c>
      <c r="F15" s="32">
        <v>8.3663185214578153</v>
      </c>
      <c r="G15" s="44">
        <f t="shared" si="0"/>
        <v>0.85000000000000009</v>
      </c>
      <c r="H15" s="8" t="s">
        <v>106</v>
      </c>
      <c r="I15" s="32">
        <v>8.9029976020144943</v>
      </c>
      <c r="J15" s="32">
        <v>41.097002397985506</v>
      </c>
      <c r="K15" s="33">
        <v>14</v>
      </c>
      <c r="L15" s="33">
        <v>12.6</v>
      </c>
      <c r="M15" s="45">
        <f t="shared" si="1"/>
        <v>0.9</v>
      </c>
      <c r="N15" s="53"/>
      <c r="O15" s="54"/>
      <c r="P15" s="55"/>
      <c r="Q15" s="1"/>
      <c r="R15" s="2"/>
      <c r="S15" s="2"/>
      <c r="T15" s="2"/>
      <c r="U15" s="2"/>
      <c r="V15" s="2"/>
      <c r="W15" s="2"/>
    </row>
    <row r="16" spans="1:26" ht="15.75" customHeight="1" x14ac:dyDescent="0.3">
      <c r="A16" s="1"/>
      <c r="B16" s="8" t="s">
        <v>107</v>
      </c>
      <c r="C16" s="32">
        <v>1.8071830095176722</v>
      </c>
      <c r="D16" s="32">
        <v>58.192816990482328</v>
      </c>
      <c r="E16" s="32">
        <v>2.1686196114212066</v>
      </c>
      <c r="F16" s="32">
        <v>1.8433266697080255</v>
      </c>
      <c r="G16" s="44">
        <f t="shared" si="0"/>
        <v>0.85</v>
      </c>
      <c r="H16" s="8" t="s">
        <v>108</v>
      </c>
      <c r="I16" s="32">
        <v>32.029960213068392</v>
      </c>
      <c r="J16" s="32">
        <v>27.970039786931608</v>
      </c>
      <c r="K16" s="33">
        <v>22</v>
      </c>
      <c r="L16" s="33">
        <v>18.7</v>
      </c>
      <c r="M16" s="45">
        <f t="shared" si="1"/>
        <v>0.85</v>
      </c>
      <c r="N16" s="53"/>
      <c r="O16" s="54"/>
      <c r="P16" s="55"/>
      <c r="Q16" s="1"/>
      <c r="R16" s="2"/>
      <c r="S16" s="2"/>
      <c r="T16" s="2"/>
      <c r="U16" s="2"/>
      <c r="V16" s="2"/>
      <c r="W16" s="2"/>
    </row>
    <row r="17" spans="1:23" ht="15.75" customHeight="1" x14ac:dyDescent="0.3">
      <c r="A17" s="1"/>
      <c r="B17" s="8" t="s">
        <v>109</v>
      </c>
      <c r="C17" s="32">
        <v>25.247418175389178</v>
      </c>
      <c r="D17" s="32">
        <v>14.752581824610822</v>
      </c>
      <c r="E17" s="32">
        <v>17.673192722772423</v>
      </c>
      <c r="F17" s="32">
        <v>15.02221381435656</v>
      </c>
      <c r="G17" s="44">
        <f t="shared" si="0"/>
        <v>0.85</v>
      </c>
      <c r="H17" s="8" t="s">
        <v>110</v>
      </c>
      <c r="I17" s="32">
        <v>34.011128067593752</v>
      </c>
      <c r="J17" s="32">
        <v>5.9888719324062478</v>
      </c>
      <c r="K17" s="33">
        <v>25</v>
      </c>
      <c r="L17" s="33">
        <v>22.5</v>
      </c>
      <c r="M17" s="45">
        <f t="shared" si="1"/>
        <v>0.9</v>
      </c>
      <c r="N17" s="53"/>
      <c r="O17" s="54"/>
      <c r="P17" s="55"/>
      <c r="Q17" s="1"/>
      <c r="R17" s="2"/>
      <c r="S17" s="2"/>
      <c r="T17" s="2"/>
      <c r="U17" s="2"/>
      <c r="V17" s="2"/>
      <c r="W17" s="2"/>
    </row>
    <row r="18" spans="1:23" ht="15.75" customHeight="1" x14ac:dyDescent="0.3">
      <c r="A18" s="1"/>
      <c r="B18" s="8" t="s">
        <v>111</v>
      </c>
      <c r="C18" s="32">
        <v>27.026023117235539</v>
      </c>
      <c r="D18" s="32">
        <v>22.973976882764461</v>
      </c>
      <c r="E18" s="32">
        <v>27.026023117235539</v>
      </c>
      <c r="F18" s="32">
        <v>20</v>
      </c>
      <c r="G18" s="44">
        <f t="shared" si="0"/>
        <v>0.74002748807112606</v>
      </c>
      <c r="H18" s="8" t="s">
        <v>112</v>
      </c>
      <c r="I18" s="32">
        <v>25.357437605967291</v>
      </c>
      <c r="J18" s="32">
        <v>24.642562394032709</v>
      </c>
      <c r="K18" s="33">
        <v>22.821693845370564</v>
      </c>
      <c r="L18" s="33">
        <v>19.39843976856498</v>
      </c>
      <c r="M18" s="45">
        <f t="shared" si="1"/>
        <v>0.85</v>
      </c>
      <c r="N18" s="53"/>
      <c r="O18" s="54"/>
      <c r="P18" s="55"/>
      <c r="Q18" s="1"/>
      <c r="R18" s="2"/>
      <c r="S18" s="2"/>
      <c r="T18" s="2"/>
      <c r="U18" s="2"/>
      <c r="V18" s="2"/>
      <c r="W18" s="2"/>
    </row>
    <row r="19" spans="1:23" ht="15.75" customHeight="1" x14ac:dyDescent="0.3">
      <c r="A19" s="1"/>
      <c r="B19" s="8" t="s">
        <v>113</v>
      </c>
      <c r="C19" s="32">
        <v>20</v>
      </c>
      <c r="D19" s="32">
        <v>26.450628962164473</v>
      </c>
      <c r="E19" s="32">
        <v>24</v>
      </c>
      <c r="F19" s="32">
        <v>18</v>
      </c>
      <c r="G19" s="44">
        <f t="shared" si="0"/>
        <v>0.75</v>
      </c>
      <c r="H19" s="8" t="s">
        <v>114</v>
      </c>
      <c r="I19" s="32">
        <v>21.327818544436894</v>
      </c>
      <c r="J19" s="32">
        <v>38.672181455563106</v>
      </c>
      <c r="K19" s="33">
        <v>27.726164107767964</v>
      </c>
      <c r="L19" s="33">
        <v>24.953547696991169</v>
      </c>
      <c r="M19" s="45">
        <f t="shared" si="1"/>
        <v>0.9</v>
      </c>
      <c r="N19" s="53"/>
      <c r="O19" s="54"/>
      <c r="P19" s="55"/>
      <c r="Q19" s="1"/>
      <c r="R19" s="2"/>
      <c r="S19" s="2"/>
      <c r="T19" s="2"/>
      <c r="U19" s="2"/>
      <c r="V19" s="2"/>
      <c r="W19" s="2"/>
    </row>
    <row r="20" spans="1:23" ht="15.75" customHeight="1" x14ac:dyDescent="0.3">
      <c r="A20" s="1"/>
      <c r="B20" s="8" t="s">
        <v>115</v>
      </c>
      <c r="C20" s="32">
        <v>18</v>
      </c>
      <c r="D20" s="32">
        <v>6.2441227127879841</v>
      </c>
      <c r="E20" s="32">
        <v>12.6</v>
      </c>
      <c r="F20" s="32">
        <v>10.709999999999999</v>
      </c>
      <c r="G20" s="44">
        <f t="shared" si="0"/>
        <v>0.85</v>
      </c>
      <c r="H20" s="8" t="s">
        <v>116</v>
      </c>
      <c r="I20" s="32">
        <v>24.873237669032328</v>
      </c>
      <c r="J20" s="32">
        <v>15.126762330967672</v>
      </c>
      <c r="K20" s="33">
        <v>19</v>
      </c>
      <c r="L20" s="33">
        <v>16.149999999999999</v>
      </c>
      <c r="M20" s="45">
        <f t="shared" si="1"/>
        <v>0.85</v>
      </c>
      <c r="N20" s="53"/>
      <c r="O20" s="54"/>
      <c r="P20" s="55"/>
      <c r="Q20" s="1"/>
      <c r="R20" s="2"/>
      <c r="S20" s="2"/>
      <c r="T20" s="2"/>
      <c r="U20" s="2"/>
      <c r="V20" s="2"/>
      <c r="W20" s="2"/>
    </row>
    <row r="21" spans="1:23" ht="15.75" customHeight="1" x14ac:dyDescent="0.3">
      <c r="A21" s="1"/>
      <c r="B21" s="8" t="s">
        <v>117</v>
      </c>
      <c r="C21" s="32">
        <v>18.861569959986952</v>
      </c>
      <c r="D21" s="32">
        <v>31.138430040013048</v>
      </c>
      <c r="E21" s="32">
        <v>18.861569959986952</v>
      </c>
      <c r="F21" s="32">
        <v>16.032334465988907</v>
      </c>
      <c r="G21" s="44">
        <f t="shared" si="0"/>
        <v>0.84999999999999987</v>
      </c>
      <c r="H21" s="8" t="s">
        <v>118</v>
      </c>
      <c r="I21" s="32">
        <v>21.841831281922609</v>
      </c>
      <c r="J21" s="32">
        <v>28.158168718077391</v>
      </c>
      <c r="K21" s="33">
        <v>19.657648153730349</v>
      </c>
      <c r="L21" s="33">
        <v>17.691883338357314</v>
      </c>
      <c r="M21" s="45">
        <f t="shared" si="1"/>
        <v>0.9</v>
      </c>
      <c r="N21" s="53"/>
      <c r="O21" s="54"/>
      <c r="P21" s="55"/>
      <c r="Q21" s="1"/>
      <c r="R21" s="2"/>
      <c r="S21" s="2"/>
      <c r="T21" s="2"/>
      <c r="U21" s="2"/>
      <c r="V21" s="2"/>
      <c r="W21" s="2"/>
    </row>
    <row r="22" spans="1:23" ht="15.75" customHeight="1" x14ac:dyDescent="0.3">
      <c r="A22" s="1"/>
      <c r="B22" s="8" t="s">
        <v>119</v>
      </c>
      <c r="C22" s="32">
        <v>37.520876587885382</v>
      </c>
      <c r="D22" s="32">
        <v>22.479123412114618</v>
      </c>
      <c r="E22" s="32">
        <v>45.025051905462455</v>
      </c>
      <c r="F22" s="32">
        <v>32</v>
      </c>
      <c r="G22" s="44">
        <f t="shared" si="0"/>
        <v>0.71071544941667797</v>
      </c>
      <c r="H22" s="8" t="s">
        <v>120</v>
      </c>
      <c r="I22" s="32">
        <v>24.362010794456342</v>
      </c>
      <c r="J22" s="32">
        <v>35.637989205543661</v>
      </c>
      <c r="K22" s="33">
        <v>31.670614032793246</v>
      </c>
      <c r="L22" s="33">
        <v>26.920021927874259</v>
      </c>
      <c r="M22" s="45">
        <f t="shared" si="1"/>
        <v>0.85</v>
      </c>
      <c r="N22" s="53"/>
      <c r="O22" s="54"/>
      <c r="P22" s="55"/>
      <c r="Q22" s="1"/>
      <c r="R22" s="2"/>
      <c r="S22" s="2"/>
      <c r="T22" s="2"/>
      <c r="U22" s="2"/>
      <c r="V22" s="2"/>
      <c r="W22" s="2"/>
    </row>
    <row r="23" spans="1:23" ht="15.75" customHeight="1" x14ac:dyDescent="0.3">
      <c r="A23" s="1"/>
      <c r="B23" s="8" t="s">
        <v>121</v>
      </c>
      <c r="C23" s="32">
        <v>5.1721533008735676</v>
      </c>
      <c r="D23" s="32">
        <v>34.827846699126432</v>
      </c>
      <c r="E23" s="32">
        <v>3.6205073106114969</v>
      </c>
      <c r="F23" s="32">
        <v>3.0774312140197724</v>
      </c>
      <c r="G23" s="44">
        <f t="shared" si="0"/>
        <v>0.85</v>
      </c>
      <c r="H23" s="8" t="s">
        <v>122</v>
      </c>
      <c r="I23" s="32">
        <v>6</v>
      </c>
      <c r="J23" s="32">
        <v>39.214695312731934</v>
      </c>
      <c r="K23" s="33">
        <v>3.5999999999999996</v>
      </c>
      <c r="L23" s="33">
        <v>3.2399999999999998</v>
      </c>
      <c r="M23" s="45">
        <f t="shared" si="1"/>
        <v>0.9</v>
      </c>
      <c r="N23" s="53"/>
      <c r="O23" s="54"/>
      <c r="P23" s="55"/>
      <c r="Q23" s="1"/>
      <c r="R23" s="2"/>
      <c r="S23" s="2"/>
      <c r="T23" s="2"/>
      <c r="U23" s="2"/>
      <c r="V23" s="2"/>
      <c r="W23" s="2"/>
    </row>
    <row r="24" spans="1:23" ht="15.75" customHeight="1" x14ac:dyDescent="0.3">
      <c r="A24" s="1"/>
      <c r="B24" s="8" t="s">
        <v>123</v>
      </c>
      <c r="C24" s="32">
        <v>32.570206814808024</v>
      </c>
      <c r="D24" s="32">
        <v>17.429793185191976</v>
      </c>
      <c r="E24" s="32">
        <v>32.570206814808024</v>
      </c>
      <c r="F24" s="32">
        <v>27.68467579258682</v>
      </c>
      <c r="G24" s="44">
        <f t="shared" si="0"/>
        <v>0.85</v>
      </c>
      <c r="H24" s="8" t="s">
        <v>124</v>
      </c>
      <c r="I24" s="32">
        <v>3.1664612076527687</v>
      </c>
      <c r="J24" s="32">
        <v>46.833538792347234</v>
      </c>
      <c r="K24" s="33">
        <v>7</v>
      </c>
      <c r="L24" s="33">
        <v>5.95</v>
      </c>
      <c r="M24" s="45">
        <f t="shared" si="1"/>
        <v>0.85</v>
      </c>
      <c r="N24" s="53"/>
      <c r="O24" s="54"/>
      <c r="P24" s="55"/>
      <c r="Q24" s="1"/>
      <c r="R24" s="2"/>
      <c r="S24" s="2"/>
      <c r="T24" s="2"/>
      <c r="U24" s="2"/>
      <c r="V24" s="2"/>
      <c r="W24" s="2"/>
    </row>
    <row r="25" spans="1:23" ht="15.75" customHeight="1" x14ac:dyDescent="0.3">
      <c r="A25" s="1"/>
      <c r="B25" s="8" t="s">
        <v>125</v>
      </c>
      <c r="C25" s="32">
        <v>27.48868748126386</v>
      </c>
      <c r="D25" s="32">
        <v>32.51131251873614</v>
      </c>
      <c r="E25" s="32">
        <v>32.986424977516627</v>
      </c>
      <c r="F25" s="32">
        <v>25</v>
      </c>
      <c r="G25" s="44">
        <f t="shared" si="0"/>
        <v>0.75788752546054527</v>
      </c>
      <c r="H25" s="8" t="s">
        <v>126</v>
      </c>
      <c r="I25" s="32">
        <v>4.7188626801704148</v>
      </c>
      <c r="J25" s="32">
        <v>55.281137319829583</v>
      </c>
      <c r="K25" s="33">
        <v>6.1345214842215396</v>
      </c>
      <c r="L25" s="33">
        <v>5.5210693357993854</v>
      </c>
      <c r="M25" s="45">
        <f t="shared" si="1"/>
        <v>0.89999999999999991</v>
      </c>
      <c r="N25" s="53"/>
      <c r="O25" s="54"/>
      <c r="P25" s="55"/>
      <c r="Q25" s="1"/>
      <c r="R25" s="2"/>
      <c r="S25" s="2"/>
      <c r="T25" s="2"/>
      <c r="U25" s="2"/>
      <c r="V25" s="2"/>
      <c r="W25" s="2"/>
    </row>
    <row r="26" spans="1:23" ht="15.75" customHeight="1" x14ac:dyDescent="0.3">
      <c r="A26" s="1"/>
      <c r="B26" s="8" t="s">
        <v>127</v>
      </c>
      <c r="C26" s="32">
        <v>25.66615725711835</v>
      </c>
      <c r="D26" s="32">
        <v>14.33384274288165</v>
      </c>
      <c r="E26" s="32">
        <v>17.966310079982843</v>
      </c>
      <c r="F26" s="32">
        <v>15.271363567985416</v>
      </c>
      <c r="G26" s="44">
        <f t="shared" si="0"/>
        <v>0.85</v>
      </c>
      <c r="H26" s="8" t="s">
        <v>128</v>
      </c>
      <c r="I26" s="32">
        <v>15.755718812972614</v>
      </c>
      <c r="J26" s="32">
        <v>24.244281187027386</v>
      </c>
      <c r="K26" s="33">
        <v>9.4534312877835678</v>
      </c>
      <c r="L26" s="33">
        <v>8.0354165946160325</v>
      </c>
      <c r="M26" s="45">
        <f t="shared" si="1"/>
        <v>0.85</v>
      </c>
      <c r="N26" s="53"/>
      <c r="O26" s="54"/>
      <c r="P26" s="55"/>
      <c r="Q26" s="1"/>
      <c r="R26" s="2"/>
      <c r="S26" s="2"/>
      <c r="T26" s="2"/>
      <c r="U26" s="2"/>
      <c r="V26" s="2"/>
      <c r="W26" s="2"/>
    </row>
    <row r="27" spans="1:23" ht="15.75" customHeight="1" x14ac:dyDescent="0.3">
      <c r="A27" s="1"/>
      <c r="B27" s="8" t="s">
        <v>129</v>
      </c>
      <c r="C27" s="32">
        <v>28</v>
      </c>
      <c r="D27" s="32">
        <v>11.841465998242228</v>
      </c>
      <c r="E27" s="32">
        <v>28</v>
      </c>
      <c r="F27" s="32">
        <v>23.8</v>
      </c>
      <c r="G27" s="44">
        <f t="shared" si="0"/>
        <v>0.85</v>
      </c>
      <c r="H27" s="8" t="s">
        <v>130</v>
      </c>
      <c r="I27" s="32">
        <v>33.355841173905411</v>
      </c>
      <c r="J27" s="32">
        <v>16.644158826094589</v>
      </c>
      <c r="K27" s="33">
        <v>30.020257056514872</v>
      </c>
      <c r="L27" s="33">
        <v>27.018231350863385</v>
      </c>
      <c r="M27" s="45">
        <f t="shared" si="1"/>
        <v>0.9</v>
      </c>
      <c r="N27" s="53"/>
      <c r="O27" s="54"/>
      <c r="P27" s="55"/>
      <c r="Q27" s="1"/>
      <c r="R27" s="2"/>
      <c r="S27" s="2"/>
      <c r="T27" s="2"/>
      <c r="U27" s="2"/>
      <c r="V27" s="2"/>
      <c r="W27" s="2"/>
    </row>
    <row r="28" spans="1:23" ht="15.75" customHeight="1" x14ac:dyDescent="0.3">
      <c r="A28" s="1"/>
      <c r="B28" s="8" t="s">
        <v>131</v>
      </c>
      <c r="C28" s="32">
        <v>2.9131453573381227</v>
      </c>
      <c r="D28" s="32">
        <v>57.086854642661876</v>
      </c>
      <c r="E28" s="32">
        <v>3.4957744288057473</v>
      </c>
      <c r="F28" s="32">
        <v>2.9714082644848849</v>
      </c>
      <c r="G28" s="44">
        <f t="shared" si="0"/>
        <v>0.85</v>
      </c>
      <c r="H28" s="8" t="s">
        <v>132</v>
      </c>
      <c r="I28" s="32">
        <v>34.755642628613373</v>
      </c>
      <c r="J28" s="32">
        <v>25.244357371386627</v>
      </c>
      <c r="K28" s="33">
        <v>45.182335417197386</v>
      </c>
      <c r="L28" s="33">
        <v>38.404985104617779</v>
      </c>
      <c r="M28" s="45">
        <f t="shared" si="1"/>
        <v>0.85</v>
      </c>
      <c r="N28" s="53"/>
      <c r="O28" s="54"/>
      <c r="P28" s="55"/>
      <c r="Q28" s="1"/>
      <c r="R28" s="2"/>
      <c r="S28" s="2"/>
      <c r="T28" s="2"/>
      <c r="U28" s="2"/>
      <c r="V28" s="2"/>
      <c r="W28" s="2"/>
    </row>
    <row r="29" spans="1:23" ht="15.75" customHeight="1" x14ac:dyDescent="0.3">
      <c r="A29" s="1"/>
      <c r="B29" s="8" t="s">
        <v>133</v>
      </c>
      <c r="C29" s="32">
        <v>6.1368927554437258</v>
      </c>
      <c r="D29" s="32">
        <v>33.863107244556275</v>
      </c>
      <c r="E29" s="32">
        <v>4.2958249288106076</v>
      </c>
      <c r="F29" s="32">
        <v>3.6514511894890163</v>
      </c>
      <c r="G29" s="44">
        <f t="shared" si="0"/>
        <v>0.85</v>
      </c>
      <c r="H29" s="8" t="s">
        <v>134</v>
      </c>
      <c r="I29" s="32">
        <v>21.177192314321903</v>
      </c>
      <c r="J29" s="32">
        <v>18.822807685678097</v>
      </c>
      <c r="K29" s="33">
        <v>12.706315388593142</v>
      </c>
      <c r="L29" s="33">
        <v>11.435683849733827</v>
      </c>
      <c r="M29" s="45">
        <f t="shared" si="1"/>
        <v>0.9</v>
      </c>
      <c r="N29" s="53"/>
      <c r="O29" s="54"/>
      <c r="P29" s="55"/>
      <c r="Q29" s="1"/>
      <c r="R29" s="2"/>
      <c r="S29" s="2"/>
      <c r="T29" s="2"/>
      <c r="U29" s="2"/>
      <c r="V29" s="2"/>
      <c r="W29" s="2"/>
    </row>
    <row r="30" spans="1:23" ht="15.75" customHeight="1" x14ac:dyDescent="0.3">
      <c r="A30" s="1"/>
      <c r="B30" s="10" t="s">
        <v>135</v>
      </c>
      <c r="C30" s="34">
        <v>10.882643358834407</v>
      </c>
      <c r="D30" s="34">
        <v>39.117356641165593</v>
      </c>
      <c r="E30" s="34">
        <v>10.882643358834407</v>
      </c>
      <c r="F30" s="34">
        <v>9.2502468550092463</v>
      </c>
      <c r="G30" s="44">
        <f t="shared" si="0"/>
        <v>0.85</v>
      </c>
      <c r="H30" s="10" t="s">
        <v>136</v>
      </c>
      <c r="I30" s="34">
        <v>29.913062323566919</v>
      </c>
      <c r="J30" s="34">
        <v>20.086937676433081</v>
      </c>
      <c r="K30" s="35">
        <v>26.921756091210227</v>
      </c>
      <c r="L30" s="35">
        <v>22.883492677528693</v>
      </c>
      <c r="M30" s="45">
        <f t="shared" si="1"/>
        <v>0.85</v>
      </c>
      <c r="N30" s="56"/>
      <c r="O30" s="57"/>
      <c r="P30" s="58"/>
      <c r="Q30" s="1"/>
      <c r="R30" s="2"/>
      <c r="S30" s="2"/>
      <c r="T30" s="2"/>
      <c r="U30" s="2"/>
      <c r="V30" s="2"/>
      <c r="W30" s="2"/>
    </row>
    <row r="31" spans="1:23" ht="15.75" customHeight="1" x14ac:dyDescent="0.3">
      <c r="A31" s="1"/>
      <c r="B31" s="46" t="s">
        <v>141</v>
      </c>
      <c r="C31" s="48">
        <f>AVERAGE(C6:C30)</f>
        <v>20.124635815582639</v>
      </c>
      <c r="D31" s="36"/>
      <c r="E31" s="36"/>
      <c r="F31" s="36"/>
      <c r="G31" s="49">
        <f>AVERAGE(G6:G30)</f>
        <v>0.83167478561478814</v>
      </c>
      <c r="H31" s="4"/>
      <c r="I31" s="43">
        <f>AVERAGE(I6:I30)</f>
        <v>21.952551378756972</v>
      </c>
      <c r="J31" s="36"/>
      <c r="K31" s="36"/>
      <c r="L31" s="36"/>
      <c r="M31" s="42">
        <f>AVERAGE(M6:M30)</f>
        <v>0.87400000000000011</v>
      </c>
      <c r="N31" s="1"/>
      <c r="O31" s="1"/>
      <c r="P31" s="1"/>
      <c r="Q31" s="1"/>
      <c r="R31" s="2"/>
      <c r="S31" s="2"/>
      <c r="T31" s="2"/>
      <c r="U31" s="2"/>
      <c r="V31" s="2"/>
      <c r="W31" s="2"/>
    </row>
    <row r="32" spans="1:23" ht="15.75" customHeight="1" x14ac:dyDescent="0.3">
      <c r="A32" s="1"/>
      <c r="B32" s="1"/>
      <c r="C32" s="1"/>
      <c r="D32" s="1"/>
      <c r="E32" s="1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2"/>
      <c r="S32" s="2"/>
      <c r="T32" s="2"/>
      <c r="U32" s="2"/>
      <c r="V32" s="2"/>
      <c r="W32" s="2"/>
    </row>
    <row r="33" spans="1:23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/>
      <c r="T33" s="2"/>
      <c r="U33" s="2"/>
      <c r="V33" s="2"/>
      <c r="W33" s="2"/>
    </row>
    <row r="34" spans="1:23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/>
      <c r="T34" s="2"/>
      <c r="U34" s="2"/>
      <c r="V34" s="2"/>
      <c r="W34" s="2"/>
    </row>
    <row r="35" spans="1:23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/>
      <c r="T35" s="2"/>
      <c r="U35" s="2"/>
      <c r="V35" s="2"/>
      <c r="W35" s="2"/>
    </row>
    <row r="36" spans="1:23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/>
      <c r="T36" s="2"/>
      <c r="U36" s="2"/>
      <c r="V36" s="2"/>
      <c r="W36" s="2"/>
    </row>
    <row r="37" spans="1:23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2"/>
      <c r="U37" s="2"/>
      <c r="V37" s="2"/>
      <c r="W37" s="2"/>
    </row>
    <row r="38" spans="1:23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/>
      <c r="S38" s="2"/>
      <c r="T38" s="2"/>
      <c r="U38" s="2"/>
      <c r="V38" s="2"/>
      <c r="W38" s="2"/>
    </row>
    <row r="39" spans="1:23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  <c r="S39" s="2"/>
      <c r="T39" s="2"/>
      <c r="U39" s="2"/>
      <c r="V39" s="2"/>
      <c r="W39" s="2"/>
    </row>
    <row r="40" spans="1:23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  <c r="S40" s="2"/>
      <c r="T40" s="2"/>
      <c r="U40" s="2"/>
      <c r="V40" s="2"/>
      <c r="W40" s="2"/>
    </row>
    <row r="41" spans="1:23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  <c r="S41" s="2"/>
      <c r="T41" s="2"/>
      <c r="U41" s="2"/>
      <c r="V41" s="2"/>
      <c r="W41" s="2"/>
    </row>
    <row r="42" spans="1:23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  <c r="S42" s="2"/>
      <c r="T42" s="2"/>
      <c r="U42" s="2"/>
      <c r="V42" s="2"/>
      <c r="W42" s="2"/>
    </row>
    <row r="43" spans="1:23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2"/>
    </row>
    <row r="44" spans="1:23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  <c r="S44" s="2"/>
      <c r="T44" s="2"/>
      <c r="U44" s="2"/>
      <c r="V44" s="2"/>
      <c r="W44" s="2"/>
    </row>
    <row r="45" spans="1:23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2"/>
    </row>
    <row r="46" spans="1:23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2"/>
    </row>
    <row r="47" spans="1:23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  <c r="S47" s="2"/>
      <c r="T47" s="2"/>
      <c r="U47" s="2"/>
      <c r="V47" s="2"/>
      <c r="W47" s="2"/>
    </row>
    <row r="48" spans="1:23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</row>
    <row r="49" spans="1:23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</row>
    <row r="50" spans="1:23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</row>
    <row r="51" spans="1:23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</row>
    <row r="52" spans="1:23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</row>
    <row r="53" spans="1:23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</row>
    <row r="54" spans="1:23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</row>
    <row r="55" spans="1:23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</row>
    <row r="56" spans="1:23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</row>
    <row r="57" spans="1:23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</row>
    <row r="58" spans="1:23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</row>
    <row r="59" spans="1:23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</row>
    <row r="60" spans="1:23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</row>
    <row r="61" spans="1:23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</row>
    <row r="62" spans="1:23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</row>
    <row r="63" spans="1:23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</row>
    <row r="64" spans="1:23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</row>
    <row r="65" spans="1:23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</row>
    <row r="66" spans="1:23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</row>
    <row r="67" spans="1:23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</row>
    <row r="68" spans="1:23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</row>
    <row r="69" spans="1:23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</row>
    <row r="70" spans="1:23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</row>
    <row r="71" spans="1:23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</row>
    <row r="72" spans="1:23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</row>
    <row r="73" spans="1:23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</row>
    <row r="74" spans="1:23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</row>
    <row r="75" spans="1:23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</row>
    <row r="76" spans="1:23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</row>
    <row r="77" spans="1:23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</row>
    <row r="78" spans="1:23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</row>
    <row r="79" spans="1:23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</row>
    <row r="80" spans="1:23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</row>
    <row r="81" spans="1:23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</row>
    <row r="82" spans="1:23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</row>
    <row r="83" spans="1:23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</row>
    <row r="84" spans="1:23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</row>
    <row r="85" spans="1:23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</row>
    <row r="86" spans="1:23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</row>
    <row r="87" spans="1:23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</row>
    <row r="88" spans="1:23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</row>
    <row r="89" spans="1:23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</row>
    <row r="90" spans="1:23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</row>
    <row r="91" spans="1:23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</row>
    <row r="92" spans="1:23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</row>
    <row r="93" spans="1:23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/>
      <c r="S93" s="2"/>
      <c r="T93" s="2"/>
      <c r="U93" s="2"/>
      <c r="V93" s="2"/>
      <c r="W93" s="2"/>
    </row>
    <row r="94" spans="1:23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/>
      <c r="S94" s="2"/>
      <c r="T94" s="2"/>
      <c r="U94" s="2"/>
      <c r="V94" s="2"/>
      <c r="W94" s="2"/>
    </row>
    <row r="95" spans="1:23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/>
      <c r="S95" s="2"/>
      <c r="T95" s="2"/>
      <c r="U95" s="2"/>
      <c r="V95" s="2"/>
      <c r="W95" s="2"/>
    </row>
    <row r="96" spans="1:23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/>
      <c r="S96" s="2"/>
      <c r="T96" s="2"/>
      <c r="U96" s="2"/>
      <c r="V96" s="2"/>
      <c r="W96" s="2"/>
    </row>
    <row r="97" spans="1:23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/>
      <c r="S97" s="2"/>
      <c r="T97" s="2"/>
      <c r="U97" s="2"/>
      <c r="V97" s="2"/>
      <c r="W97" s="2"/>
    </row>
    <row r="98" spans="1:23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/>
      <c r="S98" s="2"/>
      <c r="T98" s="2"/>
      <c r="U98" s="2"/>
      <c r="V98" s="2"/>
      <c r="W98" s="2"/>
    </row>
    <row r="99" spans="1:23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/>
      <c r="S99" s="2"/>
      <c r="T99" s="2"/>
      <c r="U99" s="2"/>
      <c r="V99" s="2"/>
      <c r="W99" s="2"/>
    </row>
    <row r="100" spans="1:23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"/>
      <c r="S100" s="2"/>
      <c r="T100" s="2"/>
      <c r="U100" s="2"/>
      <c r="V100" s="2"/>
      <c r="W100" s="2"/>
    </row>
    <row r="101" spans="1:23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"/>
      <c r="S101" s="2"/>
      <c r="T101" s="2"/>
      <c r="U101" s="2"/>
      <c r="V101" s="2"/>
      <c r="W101" s="2"/>
    </row>
    <row r="102" spans="1:23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"/>
      <c r="S102" s="2"/>
      <c r="T102" s="2"/>
      <c r="U102" s="2"/>
      <c r="V102" s="2"/>
      <c r="W102" s="2"/>
    </row>
    <row r="103" spans="1:23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"/>
      <c r="S103" s="2"/>
      <c r="T103" s="2"/>
      <c r="U103" s="2"/>
      <c r="V103" s="2"/>
      <c r="W103" s="2"/>
    </row>
    <row r="104" spans="1:23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"/>
      <c r="S104" s="2"/>
      <c r="T104" s="2"/>
      <c r="U104" s="2"/>
      <c r="V104" s="2"/>
      <c r="W104" s="2"/>
    </row>
    <row r="105" spans="1:23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"/>
      <c r="S105" s="2"/>
      <c r="T105" s="2"/>
      <c r="U105" s="2"/>
      <c r="V105" s="2"/>
      <c r="W105" s="2"/>
    </row>
    <row r="106" spans="1:23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"/>
      <c r="S106" s="2"/>
      <c r="T106" s="2"/>
      <c r="U106" s="2"/>
      <c r="V106" s="2"/>
      <c r="W106" s="2"/>
    </row>
    <row r="107" spans="1:23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"/>
      <c r="S107" s="2"/>
      <c r="T107" s="2"/>
      <c r="U107" s="2"/>
      <c r="V107" s="2"/>
      <c r="W107" s="2"/>
    </row>
    <row r="108" spans="1:23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/>
      <c r="S108" s="2"/>
      <c r="T108" s="2"/>
      <c r="U108" s="2"/>
      <c r="V108" s="2"/>
      <c r="W108" s="2"/>
    </row>
    <row r="109" spans="1:23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/>
      <c r="S109" s="2"/>
      <c r="T109" s="2"/>
      <c r="U109" s="2"/>
      <c r="V109" s="2"/>
      <c r="W109" s="2"/>
    </row>
    <row r="110" spans="1:23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/>
      <c r="S110" s="2"/>
      <c r="T110" s="2"/>
      <c r="U110" s="2"/>
      <c r="V110" s="2"/>
      <c r="W110" s="2"/>
    </row>
    <row r="111" spans="1:23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/>
      <c r="S111" s="2"/>
      <c r="T111" s="2"/>
      <c r="U111" s="2"/>
      <c r="V111" s="2"/>
      <c r="W111" s="2"/>
    </row>
    <row r="112" spans="1:23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/>
      <c r="S112" s="2"/>
      <c r="T112" s="2"/>
      <c r="U112" s="2"/>
      <c r="V112" s="2"/>
      <c r="W112" s="2"/>
    </row>
    <row r="113" spans="1:23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/>
      <c r="S113" s="2"/>
      <c r="T113" s="2"/>
      <c r="U113" s="2"/>
      <c r="V113" s="2"/>
      <c r="W113" s="2"/>
    </row>
    <row r="114" spans="1:23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/>
      <c r="S114" s="2"/>
      <c r="T114" s="2"/>
      <c r="U114" s="2"/>
      <c r="V114" s="2"/>
      <c r="W114" s="2"/>
    </row>
    <row r="115" spans="1:23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/>
      <c r="S115" s="2"/>
      <c r="T115" s="2"/>
      <c r="U115" s="2"/>
      <c r="V115" s="2"/>
      <c r="W115" s="2"/>
    </row>
    <row r="116" spans="1:23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/>
      <c r="S116" s="2"/>
      <c r="T116" s="2"/>
      <c r="U116" s="2"/>
      <c r="V116" s="2"/>
      <c r="W116" s="2"/>
    </row>
    <row r="117" spans="1:23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"/>
      <c r="S117" s="2"/>
      <c r="T117" s="2"/>
      <c r="U117" s="2"/>
      <c r="V117" s="2"/>
      <c r="W117" s="2"/>
    </row>
    <row r="118" spans="1:23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"/>
      <c r="S118" s="2"/>
      <c r="T118" s="2"/>
      <c r="U118" s="2"/>
      <c r="V118" s="2"/>
      <c r="W118" s="2"/>
    </row>
    <row r="119" spans="1:23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"/>
      <c r="S119" s="2"/>
      <c r="T119" s="2"/>
      <c r="U119" s="2"/>
      <c r="V119" s="2"/>
      <c r="W119" s="2"/>
    </row>
    <row r="120" spans="1:23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"/>
      <c r="S120" s="2"/>
      <c r="T120" s="2"/>
      <c r="U120" s="2"/>
      <c r="V120" s="2"/>
      <c r="W120" s="2"/>
    </row>
    <row r="121" spans="1:23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"/>
      <c r="S121" s="2"/>
      <c r="T121" s="2"/>
      <c r="U121" s="2"/>
      <c r="V121" s="2"/>
      <c r="W121" s="2"/>
    </row>
    <row r="122" spans="1:23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"/>
      <c r="S122" s="2"/>
      <c r="T122" s="2"/>
      <c r="U122" s="2"/>
      <c r="V122" s="2"/>
      <c r="W122" s="2"/>
    </row>
    <row r="123" spans="1:23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"/>
      <c r="S123" s="2"/>
      <c r="T123" s="2"/>
      <c r="U123" s="2"/>
      <c r="V123" s="2"/>
      <c r="W123" s="2"/>
    </row>
    <row r="124" spans="1:23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"/>
      <c r="S124" s="2"/>
      <c r="T124" s="2"/>
      <c r="U124" s="2"/>
      <c r="V124" s="2"/>
      <c r="W124" s="2"/>
    </row>
    <row r="125" spans="1:23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/>
      <c r="S125" s="2"/>
      <c r="T125" s="2"/>
      <c r="U125" s="2"/>
      <c r="V125" s="2"/>
      <c r="W125" s="2"/>
    </row>
    <row r="126" spans="1:23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/>
      <c r="S126" s="2"/>
      <c r="T126" s="2"/>
      <c r="U126" s="2"/>
      <c r="V126" s="2"/>
      <c r="W126" s="2"/>
    </row>
    <row r="127" spans="1:23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/>
      <c r="S127" s="2"/>
      <c r="T127" s="2"/>
      <c r="U127" s="2"/>
      <c r="V127" s="2"/>
      <c r="W127" s="2"/>
    </row>
    <row r="128" spans="1:23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/>
      <c r="S128" s="2"/>
      <c r="T128" s="2"/>
      <c r="U128" s="2"/>
      <c r="V128" s="2"/>
      <c r="W128" s="2"/>
    </row>
    <row r="129" spans="1:23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/>
      <c r="S129" s="2"/>
      <c r="T129" s="2"/>
      <c r="U129" s="2"/>
      <c r="V129" s="2"/>
      <c r="W129" s="2"/>
    </row>
    <row r="130" spans="1:23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/>
      <c r="S130" s="2"/>
      <c r="T130" s="2"/>
      <c r="U130" s="2"/>
      <c r="V130" s="2"/>
      <c r="W130" s="2"/>
    </row>
    <row r="131" spans="1:23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/>
      <c r="S131" s="2"/>
      <c r="T131" s="2"/>
      <c r="U131" s="2"/>
      <c r="V131" s="2"/>
      <c r="W131" s="2"/>
    </row>
    <row r="132" spans="1:23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/>
      <c r="S132" s="2"/>
      <c r="T132" s="2"/>
      <c r="U132" s="2"/>
      <c r="V132" s="2"/>
      <c r="W132" s="2"/>
    </row>
    <row r="133" spans="1:23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/>
      <c r="S133" s="2"/>
      <c r="T133" s="2"/>
      <c r="U133" s="2"/>
      <c r="V133" s="2"/>
      <c r="W133" s="2"/>
    </row>
    <row r="134" spans="1:23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"/>
      <c r="S134" s="2"/>
      <c r="T134" s="2"/>
      <c r="U134" s="2"/>
      <c r="V134" s="2"/>
      <c r="W134" s="2"/>
    </row>
    <row r="135" spans="1:23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"/>
      <c r="S135" s="2"/>
      <c r="T135" s="2"/>
      <c r="U135" s="2"/>
      <c r="V135" s="2"/>
      <c r="W135" s="2"/>
    </row>
    <row r="136" spans="1:23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"/>
      <c r="S136" s="2"/>
      <c r="T136" s="2"/>
      <c r="U136" s="2"/>
      <c r="V136" s="2"/>
      <c r="W136" s="2"/>
    </row>
    <row r="137" spans="1:23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"/>
      <c r="S137" s="2"/>
      <c r="T137" s="2"/>
      <c r="U137" s="2"/>
      <c r="V137" s="2"/>
      <c r="W137" s="2"/>
    </row>
    <row r="138" spans="1:23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"/>
      <c r="S138" s="2"/>
      <c r="T138" s="2"/>
      <c r="U138" s="2"/>
      <c r="V138" s="2"/>
      <c r="W138" s="2"/>
    </row>
    <row r="139" spans="1:23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"/>
      <c r="S139" s="2"/>
      <c r="T139" s="2"/>
      <c r="U139" s="2"/>
      <c r="V139" s="2"/>
      <c r="W139" s="2"/>
    </row>
    <row r="140" spans="1:23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"/>
      <c r="S140" s="2"/>
      <c r="T140" s="2"/>
      <c r="U140" s="2"/>
      <c r="V140" s="2"/>
      <c r="W140" s="2"/>
    </row>
    <row r="141" spans="1:23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  <c r="S141" s="2"/>
      <c r="T141" s="2"/>
      <c r="U141" s="2"/>
      <c r="V141" s="2"/>
      <c r="W141" s="2"/>
    </row>
    <row r="142" spans="1:23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/>
      <c r="S142" s="2"/>
      <c r="T142" s="2"/>
      <c r="U142" s="2"/>
      <c r="V142" s="2"/>
      <c r="W142" s="2"/>
    </row>
    <row r="143" spans="1:23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/>
      <c r="S143" s="2"/>
      <c r="T143" s="2"/>
      <c r="U143" s="2"/>
      <c r="V143" s="2"/>
      <c r="W143" s="2"/>
    </row>
    <row r="144" spans="1:23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/>
      <c r="S144" s="2"/>
      <c r="T144" s="2"/>
      <c r="U144" s="2"/>
      <c r="V144" s="2"/>
      <c r="W144" s="2"/>
    </row>
    <row r="145" spans="1:23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/>
      <c r="S145" s="2"/>
      <c r="T145" s="2"/>
      <c r="U145" s="2"/>
      <c r="V145" s="2"/>
      <c r="W145" s="2"/>
    </row>
    <row r="146" spans="1:23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/>
      <c r="S146" s="2"/>
      <c r="T146" s="2"/>
      <c r="U146" s="2"/>
      <c r="V146" s="2"/>
      <c r="W146" s="2"/>
    </row>
    <row r="147" spans="1:23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/>
      <c r="S147" s="2"/>
      <c r="T147" s="2"/>
      <c r="U147" s="2"/>
      <c r="V147" s="2"/>
      <c r="W147" s="2"/>
    </row>
    <row r="148" spans="1:23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/>
      <c r="S148" s="2"/>
      <c r="T148" s="2"/>
      <c r="U148" s="2"/>
      <c r="V148" s="2"/>
      <c r="W148" s="2"/>
    </row>
    <row r="149" spans="1:23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/>
      <c r="S149" s="2"/>
      <c r="T149" s="2"/>
      <c r="U149" s="2"/>
      <c r="V149" s="2"/>
      <c r="W149" s="2"/>
    </row>
    <row r="150" spans="1:23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/>
      <c r="S150" s="2"/>
      <c r="T150" s="2"/>
      <c r="U150" s="2"/>
      <c r="V150" s="2"/>
      <c r="W150" s="2"/>
    </row>
    <row r="151" spans="1:23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"/>
      <c r="S151" s="2"/>
      <c r="T151" s="2"/>
      <c r="U151" s="2"/>
      <c r="V151" s="2"/>
      <c r="W151" s="2"/>
    </row>
    <row r="152" spans="1:23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"/>
      <c r="S152" s="2"/>
      <c r="T152" s="2"/>
      <c r="U152" s="2"/>
      <c r="V152" s="2"/>
      <c r="W152" s="2"/>
    </row>
    <row r="153" spans="1:23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"/>
      <c r="S153" s="2"/>
      <c r="T153" s="2"/>
      <c r="U153" s="2"/>
      <c r="V153" s="2"/>
      <c r="W153" s="2"/>
    </row>
    <row r="154" spans="1:23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"/>
      <c r="S154" s="2"/>
      <c r="T154" s="2"/>
      <c r="U154" s="2"/>
      <c r="V154" s="2"/>
      <c r="W154" s="2"/>
    </row>
    <row r="155" spans="1:23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"/>
      <c r="S155" s="2"/>
      <c r="T155" s="2"/>
      <c r="U155" s="2"/>
      <c r="V155" s="2"/>
      <c r="W155" s="2"/>
    </row>
    <row r="156" spans="1:23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"/>
      <c r="S156" s="2"/>
      <c r="T156" s="2"/>
      <c r="U156" s="2"/>
      <c r="V156" s="2"/>
      <c r="W156" s="2"/>
    </row>
    <row r="157" spans="1:23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"/>
      <c r="S157" s="2"/>
      <c r="T157" s="2"/>
      <c r="U157" s="2"/>
      <c r="V157" s="2"/>
      <c r="W157" s="2"/>
    </row>
    <row r="158" spans="1:23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"/>
      <c r="S158" s="2"/>
      <c r="T158" s="2"/>
      <c r="U158" s="2"/>
      <c r="V158" s="2"/>
      <c r="W158" s="2"/>
    </row>
    <row r="159" spans="1:23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/>
      <c r="S159" s="2"/>
      <c r="T159" s="2"/>
      <c r="U159" s="2"/>
      <c r="V159" s="2"/>
      <c r="W159" s="2"/>
    </row>
    <row r="160" spans="1:23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/>
      <c r="S160" s="2"/>
      <c r="T160" s="2"/>
      <c r="U160" s="2"/>
      <c r="V160" s="2"/>
      <c r="W160" s="2"/>
    </row>
    <row r="161" spans="1:23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/>
      <c r="S161" s="2"/>
      <c r="T161" s="2"/>
      <c r="U161" s="2"/>
      <c r="V161" s="2"/>
      <c r="W161" s="2"/>
    </row>
    <row r="162" spans="1:23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/>
      <c r="S162" s="2"/>
      <c r="T162" s="2"/>
      <c r="U162" s="2"/>
      <c r="V162" s="2"/>
      <c r="W162" s="2"/>
    </row>
    <row r="163" spans="1:23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/>
      <c r="S163" s="2"/>
      <c r="T163" s="2"/>
      <c r="U163" s="2"/>
      <c r="V163" s="2"/>
      <c r="W163" s="2"/>
    </row>
    <row r="164" spans="1:23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/>
      <c r="S164" s="2"/>
      <c r="T164" s="2"/>
      <c r="U164" s="2"/>
      <c r="V164" s="2"/>
      <c r="W164" s="2"/>
    </row>
    <row r="165" spans="1:23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/>
      <c r="S165" s="2"/>
      <c r="T165" s="2"/>
      <c r="U165" s="2"/>
      <c r="V165" s="2"/>
      <c r="W165" s="2"/>
    </row>
    <row r="166" spans="1:23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/>
      <c r="S166" s="2"/>
      <c r="T166" s="2"/>
      <c r="U166" s="2"/>
      <c r="V166" s="2"/>
      <c r="W166" s="2"/>
    </row>
    <row r="167" spans="1:23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/>
      <c r="S167" s="2"/>
      <c r="T167" s="2"/>
      <c r="U167" s="2"/>
      <c r="V167" s="2"/>
      <c r="W167" s="2"/>
    </row>
    <row r="168" spans="1:23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"/>
      <c r="S168" s="2"/>
      <c r="T168" s="2"/>
      <c r="U168" s="2"/>
      <c r="V168" s="2"/>
      <c r="W168" s="2"/>
    </row>
    <row r="169" spans="1:23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"/>
      <c r="S169" s="2"/>
      <c r="T169" s="2"/>
      <c r="U169" s="2"/>
      <c r="V169" s="2"/>
      <c r="W169" s="2"/>
    </row>
    <row r="170" spans="1:23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"/>
      <c r="S170" s="2"/>
      <c r="T170" s="2"/>
      <c r="U170" s="2"/>
      <c r="V170" s="2"/>
      <c r="W170" s="2"/>
    </row>
    <row r="171" spans="1:23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"/>
      <c r="S171" s="2"/>
      <c r="T171" s="2"/>
      <c r="U171" s="2"/>
      <c r="V171" s="2"/>
      <c r="W171" s="2"/>
    </row>
    <row r="172" spans="1:23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"/>
      <c r="S172" s="2"/>
      <c r="T172" s="2"/>
      <c r="U172" s="2"/>
      <c r="V172" s="2"/>
      <c r="W172" s="2"/>
    </row>
    <row r="173" spans="1:23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"/>
      <c r="S173" s="2"/>
      <c r="T173" s="2"/>
      <c r="U173" s="2"/>
      <c r="V173" s="2"/>
      <c r="W173" s="2"/>
    </row>
    <row r="174" spans="1:23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"/>
      <c r="S174" s="2"/>
      <c r="T174" s="2"/>
      <c r="U174" s="2"/>
      <c r="V174" s="2"/>
      <c r="W174" s="2"/>
    </row>
    <row r="175" spans="1:23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"/>
      <c r="S175" s="2"/>
      <c r="T175" s="2"/>
      <c r="U175" s="2"/>
      <c r="V175" s="2"/>
      <c r="W175" s="2"/>
    </row>
    <row r="176" spans="1:23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/>
      <c r="S176" s="2"/>
      <c r="T176" s="2"/>
      <c r="U176" s="2"/>
      <c r="V176" s="2"/>
      <c r="W176" s="2"/>
    </row>
    <row r="177" spans="1:23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/>
      <c r="S177" s="2"/>
      <c r="T177" s="2"/>
      <c r="U177" s="2"/>
      <c r="V177" s="2"/>
      <c r="W177" s="2"/>
    </row>
    <row r="178" spans="1:23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/>
      <c r="S178" s="2"/>
      <c r="T178" s="2"/>
      <c r="U178" s="2"/>
      <c r="V178" s="2"/>
      <c r="W178" s="2"/>
    </row>
    <row r="179" spans="1:23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/>
      <c r="S179" s="2"/>
      <c r="T179" s="2"/>
      <c r="U179" s="2"/>
      <c r="V179" s="2"/>
      <c r="W179" s="2"/>
    </row>
    <row r="180" spans="1:23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/>
      <c r="S180" s="2"/>
      <c r="T180" s="2"/>
      <c r="U180" s="2"/>
      <c r="V180" s="2"/>
      <c r="W180" s="2"/>
    </row>
    <row r="181" spans="1:23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/>
      <c r="S181" s="2"/>
      <c r="T181" s="2"/>
      <c r="U181" s="2"/>
      <c r="V181" s="2"/>
      <c r="W181" s="2"/>
    </row>
    <row r="182" spans="1:23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/>
      <c r="S182" s="2"/>
      <c r="T182" s="2"/>
      <c r="U182" s="2"/>
      <c r="V182" s="2"/>
      <c r="W182" s="2"/>
    </row>
    <row r="183" spans="1:23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/>
      <c r="S183" s="2"/>
      <c r="T183" s="2"/>
      <c r="U183" s="2"/>
      <c r="V183" s="2"/>
      <c r="W183" s="2"/>
    </row>
    <row r="184" spans="1:23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/>
      <c r="S184" s="2"/>
      <c r="T184" s="2"/>
      <c r="U184" s="2"/>
      <c r="V184" s="2"/>
      <c r="W184" s="2"/>
    </row>
    <row r="185" spans="1:23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"/>
      <c r="S185" s="2"/>
      <c r="T185" s="2"/>
      <c r="U185" s="2"/>
      <c r="V185" s="2"/>
      <c r="W185" s="2"/>
    </row>
    <row r="186" spans="1:23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"/>
      <c r="S186" s="2"/>
      <c r="T186" s="2"/>
      <c r="U186" s="2"/>
      <c r="V186" s="2"/>
      <c r="W186" s="2"/>
    </row>
    <row r="187" spans="1:23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"/>
      <c r="S187" s="2"/>
      <c r="T187" s="2"/>
      <c r="U187" s="2"/>
      <c r="V187" s="2"/>
      <c r="W187" s="2"/>
    </row>
    <row r="188" spans="1:23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"/>
      <c r="S188" s="2"/>
      <c r="T188" s="2"/>
      <c r="U188" s="2"/>
      <c r="V188" s="2"/>
      <c r="W188" s="2"/>
    </row>
    <row r="189" spans="1:23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"/>
      <c r="S189" s="2"/>
      <c r="T189" s="2"/>
      <c r="U189" s="2"/>
      <c r="V189" s="2"/>
      <c r="W189" s="2"/>
    </row>
    <row r="190" spans="1:23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"/>
      <c r="S190" s="2"/>
      <c r="T190" s="2"/>
      <c r="U190" s="2"/>
      <c r="V190" s="2"/>
      <c r="W190" s="2"/>
    </row>
    <row r="191" spans="1:23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"/>
      <c r="S191" s="2"/>
      <c r="T191" s="2"/>
      <c r="U191" s="2"/>
      <c r="V191" s="2"/>
      <c r="W191" s="2"/>
    </row>
    <row r="192" spans="1:23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"/>
      <c r="S192" s="2"/>
      <c r="T192" s="2"/>
      <c r="U192" s="2"/>
      <c r="V192" s="2"/>
      <c r="W192" s="2"/>
    </row>
    <row r="193" spans="1:23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/>
      <c r="S193" s="2"/>
      <c r="T193" s="2"/>
      <c r="U193" s="2"/>
      <c r="V193" s="2"/>
      <c r="W193" s="2"/>
    </row>
    <row r="194" spans="1:23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/>
      <c r="S194" s="2"/>
      <c r="T194" s="2"/>
      <c r="U194" s="2"/>
      <c r="V194" s="2"/>
      <c r="W194" s="2"/>
    </row>
    <row r="195" spans="1:23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/>
      <c r="S195" s="2"/>
      <c r="T195" s="2"/>
      <c r="U195" s="2"/>
      <c r="V195" s="2"/>
      <c r="W195" s="2"/>
    </row>
    <row r="196" spans="1:23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/>
      <c r="S196" s="2"/>
      <c r="T196" s="2"/>
      <c r="U196" s="2"/>
      <c r="V196" s="2"/>
      <c r="W196" s="2"/>
    </row>
    <row r="197" spans="1:23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/>
      <c r="S197" s="2"/>
      <c r="T197" s="2"/>
      <c r="U197" s="2"/>
      <c r="V197" s="2"/>
      <c r="W197" s="2"/>
    </row>
    <row r="198" spans="1:23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/>
      <c r="S198" s="2"/>
      <c r="T198" s="2"/>
      <c r="U198" s="2"/>
      <c r="V198" s="2"/>
      <c r="W198" s="2"/>
    </row>
    <row r="199" spans="1:23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/>
      <c r="S199" s="2"/>
      <c r="T199" s="2"/>
      <c r="U199" s="2"/>
      <c r="V199" s="2"/>
      <c r="W199" s="2"/>
    </row>
    <row r="200" spans="1:23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/>
      <c r="S200" s="2"/>
      <c r="T200" s="2"/>
      <c r="U200" s="2"/>
      <c r="V200" s="2"/>
      <c r="W200" s="2"/>
    </row>
    <row r="201" spans="1:23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/>
      <c r="S201" s="2"/>
      <c r="T201" s="2"/>
      <c r="U201" s="2"/>
      <c r="V201" s="2"/>
      <c r="W201" s="2"/>
    </row>
    <row r="202" spans="1:23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"/>
      <c r="S202" s="2"/>
      <c r="T202" s="2"/>
      <c r="U202" s="2"/>
      <c r="V202" s="2"/>
      <c r="W202" s="2"/>
    </row>
    <row r="203" spans="1:23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"/>
      <c r="S203" s="2"/>
      <c r="T203" s="2"/>
      <c r="U203" s="2"/>
      <c r="V203" s="2"/>
      <c r="W203" s="2"/>
    </row>
    <row r="204" spans="1:23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"/>
      <c r="S204" s="2"/>
      <c r="T204" s="2"/>
      <c r="U204" s="2"/>
      <c r="V204" s="2"/>
      <c r="W204" s="2"/>
    </row>
    <row r="205" spans="1:23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"/>
      <c r="S205" s="2"/>
      <c r="T205" s="2"/>
      <c r="U205" s="2"/>
      <c r="V205" s="2"/>
      <c r="W205" s="2"/>
    </row>
    <row r="206" spans="1:23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"/>
      <c r="S206" s="2"/>
      <c r="T206" s="2"/>
      <c r="U206" s="2"/>
      <c r="V206" s="2"/>
      <c r="W206" s="2"/>
    </row>
    <row r="207" spans="1:23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"/>
      <c r="S207" s="2"/>
      <c r="T207" s="2"/>
      <c r="U207" s="2"/>
      <c r="V207" s="2"/>
      <c r="W207" s="2"/>
    </row>
    <row r="208" spans="1:23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"/>
      <c r="S208" s="2"/>
      <c r="T208" s="2"/>
      <c r="U208" s="2"/>
      <c r="V208" s="2"/>
      <c r="W208" s="2"/>
    </row>
    <row r="209" spans="1:23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"/>
      <c r="S209" s="2"/>
      <c r="T209" s="2"/>
      <c r="U209" s="2"/>
      <c r="V209" s="2"/>
      <c r="W209" s="2"/>
    </row>
    <row r="210" spans="1:23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/>
      <c r="S210" s="2"/>
      <c r="T210" s="2"/>
      <c r="U210" s="2"/>
      <c r="V210" s="2"/>
      <c r="W210" s="2"/>
    </row>
    <row r="211" spans="1:23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/>
      <c r="S211" s="2"/>
      <c r="T211" s="2"/>
      <c r="U211" s="2"/>
      <c r="V211" s="2"/>
      <c r="W211" s="2"/>
    </row>
    <row r="212" spans="1:23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/>
      <c r="S212" s="2"/>
      <c r="T212" s="2"/>
      <c r="U212" s="2"/>
      <c r="V212" s="2"/>
      <c r="W212" s="2"/>
    </row>
    <row r="213" spans="1:23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/>
      <c r="S213" s="2"/>
      <c r="T213" s="2"/>
      <c r="U213" s="2"/>
      <c r="V213" s="2"/>
      <c r="W213" s="2"/>
    </row>
    <row r="214" spans="1:23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/>
      <c r="S214" s="2"/>
      <c r="T214" s="2"/>
      <c r="U214" s="2"/>
      <c r="V214" s="2"/>
      <c r="W214" s="2"/>
    </row>
    <row r="215" spans="1:23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/>
      <c r="S215" s="2"/>
      <c r="T215" s="2"/>
      <c r="U215" s="2"/>
      <c r="V215" s="2"/>
      <c r="W215" s="2"/>
    </row>
    <row r="216" spans="1:23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/>
      <c r="S216" s="2"/>
      <c r="T216" s="2"/>
      <c r="U216" s="2"/>
      <c r="V216" s="2"/>
      <c r="W216" s="2"/>
    </row>
    <row r="217" spans="1:23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/>
      <c r="S217" s="2"/>
      <c r="T217" s="2"/>
      <c r="U217" s="2"/>
      <c r="V217" s="2"/>
      <c r="W217" s="2"/>
    </row>
    <row r="218" spans="1:23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/>
      <c r="S218" s="2"/>
      <c r="T218" s="2"/>
      <c r="U218" s="2"/>
      <c r="V218" s="2"/>
      <c r="W218" s="2"/>
    </row>
    <row r="219" spans="1:23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"/>
      <c r="S219" s="2"/>
      <c r="T219" s="2"/>
      <c r="U219" s="2"/>
      <c r="V219" s="2"/>
      <c r="W219" s="2"/>
    </row>
    <row r="220" spans="1:23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"/>
      <c r="S220" s="2"/>
      <c r="T220" s="2"/>
      <c r="U220" s="2"/>
      <c r="V220" s="2"/>
      <c r="W220" s="2"/>
    </row>
    <row r="221" spans="1:23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"/>
      <c r="S221" s="2"/>
      <c r="T221" s="2"/>
      <c r="U221" s="2"/>
      <c r="V221" s="2"/>
      <c r="W221" s="2"/>
    </row>
    <row r="222" spans="1:23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"/>
      <c r="S222" s="2"/>
      <c r="T222" s="2"/>
      <c r="U222" s="2"/>
      <c r="V222" s="2"/>
      <c r="W222" s="2"/>
    </row>
    <row r="223" spans="1:23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"/>
      <c r="S223" s="2"/>
      <c r="T223" s="2"/>
      <c r="U223" s="2"/>
      <c r="V223" s="2"/>
      <c r="W223" s="2"/>
    </row>
    <row r="224" spans="1:23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"/>
      <c r="S224" s="2"/>
      <c r="T224" s="2"/>
      <c r="U224" s="2"/>
      <c r="V224" s="2"/>
      <c r="W224" s="2"/>
    </row>
    <row r="225" spans="1:23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"/>
      <c r="S225" s="2"/>
      <c r="T225" s="2"/>
      <c r="U225" s="2"/>
      <c r="V225" s="2"/>
      <c r="W225" s="2"/>
    </row>
    <row r="226" spans="1:23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"/>
      <c r="S226" s="2"/>
      <c r="T226" s="2"/>
      <c r="U226" s="2"/>
      <c r="V226" s="2"/>
      <c r="W226" s="2"/>
    </row>
    <row r="227" spans="1:23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/>
      <c r="S227" s="2"/>
      <c r="T227" s="2"/>
      <c r="U227" s="2"/>
      <c r="V227" s="2"/>
      <c r="W227" s="2"/>
    </row>
    <row r="228" spans="1:23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/>
      <c r="S228" s="2"/>
      <c r="T228" s="2"/>
      <c r="U228" s="2"/>
      <c r="V228" s="2"/>
      <c r="W228" s="2"/>
    </row>
    <row r="229" spans="1:23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/>
      <c r="S229" s="2"/>
      <c r="T229" s="2"/>
      <c r="U229" s="2"/>
      <c r="V229" s="2"/>
      <c r="W229" s="2"/>
    </row>
    <row r="230" spans="1:23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/>
      <c r="S230" s="2"/>
      <c r="T230" s="2"/>
      <c r="U230" s="2"/>
      <c r="V230" s="2"/>
      <c r="W230" s="2"/>
    </row>
    <row r="231" spans="1:23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23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23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23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23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23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23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23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23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23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</sheetData>
  <mergeCells count="1">
    <mergeCell ref="N5:P3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Ride Concentration</vt:lpstr>
      <vt:lpstr>Pivot Table</vt:lpstr>
      <vt:lpstr>Supply Hours</vt:lpstr>
      <vt:lpstr>Driver Lead Value and Lifetime </vt:lpstr>
      <vt:lpstr>Campaign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Kiuadmin</cp:lastModifiedBy>
  <dcterms:modified xsi:type="dcterms:W3CDTF">2024-09-12T12:38:02Z</dcterms:modified>
</cp:coreProperties>
</file>