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768" yWindow="-276" windowWidth="20736" windowHeight="9732"/>
  </bookViews>
  <sheets>
    <sheet name="Naslovna" sheetId="6" r:id="rId1"/>
    <sheet name="35_SPD" sheetId="4" r:id="rId2"/>
    <sheet name="36_BS" sheetId="2" r:id="rId3"/>
    <sheet name="Acerno_Cache_XXXXX" sheetId="7" state="veryHidden" r:id="rId4"/>
    <sheet name="37_BU" sheetId="1" r:id="rId5"/>
    <sheet name="38_DE" sheetId="3" r:id="rId6"/>
    <sheet name="ПАР" sheetId="5" state="hidden" r:id="rId7"/>
  </sheets>
  <definedNames>
    <definedName name="_xlnm.Print_Area" localSheetId="2">'36_BS'!$A$1:$F$116</definedName>
    <definedName name="_xlnm.Print_Area" localSheetId="4">'37_BU'!$A$1:$F$72</definedName>
    <definedName name="_xlnm.Print_Titles" localSheetId="1">'35_SPD'!$1:$3</definedName>
    <definedName name="_xlnm.Print_Titles" localSheetId="2">'36_BS'!$1:$4</definedName>
    <definedName name="_xlnm.Print_Titles" localSheetId="4">'37_BU'!$1:$4</definedName>
    <definedName name="_xlnm.Print_Titles" localSheetId="5">'38_DE'!$1:$3</definedName>
  </definedNames>
  <calcPr calcId="145621"/>
</workbook>
</file>

<file path=xl/calcChain.xml><?xml version="1.0" encoding="utf-8"?>
<calcChain xmlns="http://schemas.openxmlformats.org/spreadsheetml/2006/main">
  <c r="F17" i="1" l="1"/>
  <c r="F30" i="2" l="1"/>
  <c r="F25" i="2" s="1"/>
  <c r="E30" i="2"/>
  <c r="E25" i="2" s="1"/>
  <c r="E75" i="1"/>
  <c r="E39" i="1"/>
  <c r="E38" i="1" s="1"/>
  <c r="E28" i="1"/>
  <c r="E27" i="1" s="1"/>
  <c r="E17" i="1"/>
  <c r="E11" i="1" s="1"/>
  <c r="E5" i="1"/>
  <c r="E99" i="2"/>
  <c r="E89" i="2"/>
  <c r="E75" i="2"/>
  <c r="E69" i="2" s="1"/>
  <c r="E63" i="2"/>
  <c r="E57" i="2"/>
  <c r="E56" i="2" s="1"/>
  <c r="F49" i="2"/>
  <c r="E49" i="2"/>
  <c r="E41" i="2"/>
  <c r="F35" i="2"/>
  <c r="E35" i="2"/>
  <c r="E6" i="2"/>
  <c r="F76" i="1"/>
  <c r="E76" i="1"/>
  <c r="F75" i="1"/>
  <c r="F91" i="1" s="1"/>
  <c r="F39" i="1"/>
  <c r="F38" i="1"/>
  <c r="F28" i="1"/>
  <c r="F27" i="1" s="1"/>
  <c r="F11" i="1"/>
  <c r="F5" i="1"/>
  <c r="F99" i="2"/>
  <c r="F89" i="2"/>
  <c r="F86" i="2"/>
  <c r="E86" i="2"/>
  <c r="F75" i="2"/>
  <c r="F69" i="2" s="1"/>
  <c r="F63" i="2"/>
  <c r="F57" i="2"/>
  <c r="F56" i="2"/>
  <c r="F41" i="2"/>
  <c r="F14" i="2"/>
  <c r="F13" i="2" s="1"/>
  <c r="E14" i="2"/>
  <c r="E13" i="2" s="1"/>
  <c r="F6" i="2"/>
  <c r="F85" i="2" l="1"/>
  <c r="F115" i="2" s="1"/>
  <c r="F90" i="1"/>
  <c r="E40" i="2"/>
  <c r="F40" i="2"/>
  <c r="E5" i="2"/>
  <c r="F51" i="1"/>
  <c r="F55" i="1" s="1"/>
  <c r="F60" i="1" s="1"/>
  <c r="F74" i="1" s="1"/>
  <c r="E50" i="1"/>
  <c r="E54" i="1" s="1"/>
  <c r="E59" i="1" s="1"/>
  <c r="E73" i="1" s="1"/>
  <c r="F50" i="1"/>
  <c r="F54" i="1" s="1"/>
  <c r="F59" i="1" s="1"/>
  <c r="F73" i="1" s="1"/>
  <c r="E51" i="1"/>
  <c r="E55" i="1" s="1"/>
  <c r="E60" i="1" s="1"/>
  <c r="E74" i="1" s="1"/>
  <c r="E85" i="2"/>
  <c r="E115" i="2" s="1"/>
  <c r="F5" i="2"/>
  <c r="E90" i="1"/>
  <c r="E91" i="1"/>
  <c r="F67" i="2" l="1"/>
  <c r="E67" i="2"/>
  <c r="F92" i="1"/>
  <c r="F95" i="1"/>
  <c r="E95" i="1"/>
  <c r="E92" i="1"/>
  <c r="D622"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C9" i="6" l="1"/>
  <c r="C1" i="6"/>
  <c r="C6" i="6"/>
  <c r="C5" i="6"/>
  <c r="C4" i="6"/>
  <c r="C2" i="6" l="1"/>
  <c r="C3" i="6"/>
  <c r="C7" i="6"/>
  <c r="B8" i="6" s="1"/>
  <c r="C8" i="6" s="1"/>
  <c r="C1" i="3" l="1"/>
  <c r="C1" i="1"/>
  <c r="C1" i="2"/>
  <c r="C1"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5" i="4"/>
  <c r="E117" i="2" l="1"/>
  <c r="F117" i="2"/>
</calcChain>
</file>

<file path=xl/sharedStrings.xml><?xml version="1.0" encoding="utf-8"?>
<sst xmlns="http://schemas.openxmlformats.org/spreadsheetml/2006/main" count="1881" uniqueCount="1238">
  <si>
    <t>201</t>
  </si>
  <si>
    <t>I. ПРИХОДИ ОД РАБОТЕЊЕТО (202+203+206)</t>
  </si>
  <si>
    <t>202</t>
  </si>
  <si>
    <t>Приходи од продажба</t>
  </si>
  <si>
    <t>203</t>
  </si>
  <si>
    <t>Останати приходи</t>
  </si>
  <si>
    <t>204</t>
  </si>
  <si>
    <t>205</t>
  </si>
  <si>
    <t>206</t>
  </si>
  <si>
    <t>207</t>
  </si>
  <si>
    <t>II. РАСХОДИ ОД РАБОТЕЊЕТО (208+209+210+211+212+213+218+219+220+221+222)</t>
  </si>
  <si>
    <t>208</t>
  </si>
  <si>
    <t>Трошоци за суровини и други материјали</t>
  </si>
  <si>
    <t>209</t>
  </si>
  <si>
    <t>Набавна вредност на продадените стоки</t>
  </si>
  <si>
    <t>210</t>
  </si>
  <si>
    <t>211</t>
  </si>
  <si>
    <t>Услуги со карактер на материјални трошоци</t>
  </si>
  <si>
    <t>212</t>
  </si>
  <si>
    <t>Останати трошоци од работењето</t>
  </si>
  <si>
    <t>213</t>
  </si>
  <si>
    <t>Трошоци за вработени (214+215+216+217)</t>
  </si>
  <si>
    <t>214</t>
  </si>
  <si>
    <t>Плати и надоместоци на плата (нето)</t>
  </si>
  <si>
    <t>215</t>
  </si>
  <si>
    <t>Трошоци за даноци на плати и надоместоци на плата</t>
  </si>
  <si>
    <t>216</t>
  </si>
  <si>
    <t>Придонеси од задолжително социјално осигурување</t>
  </si>
  <si>
    <t>217</t>
  </si>
  <si>
    <t>Останати трошоци за вработените</t>
  </si>
  <si>
    <t>218</t>
  </si>
  <si>
    <t>Амортизација на материјалните и нематеријалните средства</t>
  </si>
  <si>
    <t>219</t>
  </si>
  <si>
    <t>Вредносно усогласување (обезвреднување) на нетековни средства</t>
  </si>
  <si>
    <t>220</t>
  </si>
  <si>
    <t xml:space="preserve">Вредносно усогласување (обезвреднување)  на тековните средства </t>
  </si>
  <si>
    <t>221</t>
  </si>
  <si>
    <t>Резервирања за трошоци и ризици</t>
  </si>
  <si>
    <t>222</t>
  </si>
  <si>
    <t>Останати расходи од работењето</t>
  </si>
  <si>
    <t>223</t>
  </si>
  <si>
    <t>III. ФИНАНСИСКИ ПРИХОДИ (224+229+230+231+232+233)</t>
  </si>
  <si>
    <t>224</t>
  </si>
  <si>
    <t>Финансиски приходи од односи со поврзани друштва (225+226+227+228)</t>
  </si>
  <si>
    <t>225</t>
  </si>
  <si>
    <t>Приходи од вложувања во поврзани друштва</t>
  </si>
  <si>
    <t>226</t>
  </si>
  <si>
    <t>Приходи по основ на камати од работење со поврзани  друштва</t>
  </si>
  <si>
    <t>227</t>
  </si>
  <si>
    <t>Приходи по основ на курсни разлики од работење со поврзани  друштва</t>
  </si>
  <si>
    <t>228</t>
  </si>
  <si>
    <t>Останати финансиски приходи од работење со поврзани  друштва</t>
  </si>
  <si>
    <t>229</t>
  </si>
  <si>
    <t>Приходи од вложувања во неповрзани друштва</t>
  </si>
  <si>
    <t>230</t>
  </si>
  <si>
    <t>Приходи по основ на камати од работење со неповрзани  друштва</t>
  </si>
  <si>
    <t>231</t>
  </si>
  <si>
    <t>Приходи по основ на курсни разлики од работење со неповрзани  друштва</t>
  </si>
  <si>
    <t>232</t>
  </si>
  <si>
    <t>Нереализирани добивки (приходи) од финансиски средства</t>
  </si>
  <si>
    <t>233</t>
  </si>
  <si>
    <t>Останати финансиски приходи</t>
  </si>
  <si>
    <t>234</t>
  </si>
  <si>
    <t>IV. ФИНАНСИСКИ РАСХОДИ (235+239+240+241+242+243)</t>
  </si>
  <si>
    <t>235</t>
  </si>
  <si>
    <t>Финансиски расходи од односи со поврзани друштва (236+237+238)</t>
  </si>
  <si>
    <t>236</t>
  </si>
  <si>
    <t>Расходи по основ на камати од работење со поврзани  друштва</t>
  </si>
  <si>
    <t>237</t>
  </si>
  <si>
    <t>Расходи по основ на курсни разлики од работење со поврзани  друштва</t>
  </si>
  <si>
    <t>238</t>
  </si>
  <si>
    <t>Останати финансиски расходи од поврзани  друштва</t>
  </si>
  <si>
    <t>239</t>
  </si>
  <si>
    <t>Расходи по основ на камати од работење со неповрзани  друштва</t>
  </si>
  <si>
    <t>240</t>
  </si>
  <si>
    <t>Расходи по основ на курсни разлики од работење со неповрзани  друштва</t>
  </si>
  <si>
    <t>241</t>
  </si>
  <si>
    <t>242</t>
  </si>
  <si>
    <t>Вредносно усогласување на финансиски средства и вложувања</t>
  </si>
  <si>
    <t>243</t>
  </si>
  <si>
    <t>Останати финансиски расходи</t>
  </si>
  <si>
    <t>244</t>
  </si>
  <si>
    <t>Удел во добивката на придружените друштва</t>
  </si>
  <si>
    <t>245</t>
  </si>
  <si>
    <t>Удел во загуба на придружените друштва</t>
  </si>
  <si>
    <t>246</t>
  </si>
  <si>
    <t>Добивка од редовното работење (201+223+244)-(204-205+207+234+245)</t>
  </si>
  <si>
    <t>247</t>
  </si>
  <si>
    <t>248</t>
  </si>
  <si>
    <t>Нето добивка од прекинати работења</t>
  </si>
  <si>
    <t>249</t>
  </si>
  <si>
    <t>Нето загуба од прекинати работења</t>
  </si>
  <si>
    <t>250</t>
  </si>
  <si>
    <t>251</t>
  </si>
  <si>
    <t>252</t>
  </si>
  <si>
    <t>253</t>
  </si>
  <si>
    <t>Одложени даночни приходи</t>
  </si>
  <si>
    <t>254</t>
  </si>
  <si>
    <t>Одложени даночни расходи</t>
  </si>
  <si>
    <t>255</t>
  </si>
  <si>
    <t>НЕТО ДОБИВКА ЗА ДЕЛОВНАТА ГОДИНА (250-252+253-254)</t>
  </si>
  <si>
    <t>256</t>
  </si>
  <si>
    <t>НЕТО ЗАГУБА ЗА ДЕЛОВНАТА ГОДИНА (251+252-253+254)</t>
  </si>
  <si>
    <t>257</t>
  </si>
  <si>
    <t>258</t>
  </si>
  <si>
    <t>259</t>
  </si>
  <si>
    <t>260</t>
  </si>
  <si>
    <t>Добивка која им припаѓа на имателите на акции на матичното друштво</t>
  </si>
  <si>
    <t>261</t>
  </si>
  <si>
    <t>262</t>
  </si>
  <si>
    <t>Загуба која се однесува на имателите на акции на матичното друштво</t>
  </si>
  <si>
    <t>263</t>
  </si>
  <si>
    <t>264</t>
  </si>
  <si>
    <t>ЗАРАБОТУВАЧКА ПО АКЦИЈА</t>
  </si>
  <si>
    <t>265</t>
  </si>
  <si>
    <t>Вкупна основна заработувачка по акција</t>
  </si>
  <si>
    <t>266</t>
  </si>
  <si>
    <t>Вкупна разводнета заработувачка по акција</t>
  </si>
  <si>
    <t>267</t>
  </si>
  <si>
    <t>Основна заработувачка по акција од прекинато работење</t>
  </si>
  <si>
    <t>268</t>
  </si>
  <si>
    <t>Разводнета заработувачка по акција од прекинато работење</t>
  </si>
  <si>
    <t>001</t>
  </si>
  <si>
    <t>002</t>
  </si>
  <si>
    <t>003</t>
  </si>
  <si>
    <t>Издатоци за развој</t>
  </si>
  <si>
    <t>004</t>
  </si>
  <si>
    <t>Kонцесии, патенти, лиценци, заштитни знаци и слични права</t>
  </si>
  <si>
    <t>005</t>
  </si>
  <si>
    <t>Гудвил</t>
  </si>
  <si>
    <t>006</t>
  </si>
  <si>
    <t>Аванси за набавка на  нематеријални средства</t>
  </si>
  <si>
    <t>007</t>
  </si>
  <si>
    <t>Нематеријални средства во подготовка</t>
  </si>
  <si>
    <t>008</t>
  </si>
  <si>
    <t>Останати нематеријални средства</t>
  </si>
  <si>
    <t>009</t>
  </si>
  <si>
    <t>II. МАТЕРИЈАЛНИ СРЕДСТВА (010+013+014+015+016+017+018+019)</t>
  </si>
  <si>
    <t>010</t>
  </si>
  <si>
    <t>Недвижности (011+012)</t>
  </si>
  <si>
    <t>011</t>
  </si>
  <si>
    <t>Земјиште</t>
  </si>
  <si>
    <t>012</t>
  </si>
  <si>
    <t>Градежни објекти</t>
  </si>
  <si>
    <t>013</t>
  </si>
  <si>
    <t>Постројки и опрема</t>
  </si>
  <si>
    <t>014</t>
  </si>
  <si>
    <t>Транспортни средства</t>
  </si>
  <si>
    <t>015</t>
  </si>
  <si>
    <t>Алат, погонски и канцелариски инвентар и мебел</t>
  </si>
  <si>
    <t>016</t>
  </si>
  <si>
    <t>Биолошки средства</t>
  </si>
  <si>
    <t>017</t>
  </si>
  <si>
    <t>Аванси за набавка на материјални средства</t>
  </si>
  <si>
    <t>018</t>
  </si>
  <si>
    <t>Материјални средства во подготовка</t>
  </si>
  <si>
    <t>019</t>
  </si>
  <si>
    <t>Останати материјални средства</t>
  </si>
  <si>
    <t>020</t>
  </si>
  <si>
    <t>III. ВЛОЖУВАЊА ВО НЕДВИЖНОСТИ</t>
  </si>
  <si>
    <t>021</t>
  </si>
  <si>
    <t>IV. ДОЛГОРОЧНИ ФИНАНСИСКИ СРЕДСТВА (022+023+024+025+026+030)</t>
  </si>
  <si>
    <t>022</t>
  </si>
  <si>
    <t>Вложувања во подружници</t>
  </si>
  <si>
    <t>023</t>
  </si>
  <si>
    <t>Вложувања во придружени друштва и учества во заеднички вложувања</t>
  </si>
  <si>
    <t>024</t>
  </si>
  <si>
    <t>Побарувања по дадени долгорочни заеми на поврзани друштва</t>
  </si>
  <si>
    <t>025</t>
  </si>
  <si>
    <t>Побарувања по дадени долгорочни заеми</t>
  </si>
  <si>
    <t>026</t>
  </si>
  <si>
    <t>Вложувања во долгорочни хартии од вредност (027+028+029)</t>
  </si>
  <si>
    <t>027</t>
  </si>
  <si>
    <t>Вложувања во хартии од вредност кои се чуваат до доспевање</t>
  </si>
  <si>
    <t>028</t>
  </si>
  <si>
    <t>Вложувања во хартии од вредност расположливи за продажба</t>
  </si>
  <si>
    <t>029</t>
  </si>
  <si>
    <t>030</t>
  </si>
  <si>
    <t>Останати долгорочни финансиски средства</t>
  </si>
  <si>
    <t>031</t>
  </si>
  <si>
    <t>V. ДОЛГОРОЧНИ ПОБАРУВАЊА (032+033+034)</t>
  </si>
  <si>
    <t>032</t>
  </si>
  <si>
    <t>Побарувања од поврзани друштва</t>
  </si>
  <si>
    <t>033</t>
  </si>
  <si>
    <t>Побарувања од купувачи</t>
  </si>
  <si>
    <t>034</t>
  </si>
  <si>
    <t>Останати долгорочни побарувања</t>
  </si>
  <si>
    <t>035</t>
  </si>
  <si>
    <t>036</t>
  </si>
  <si>
    <t>Б. ТЕКОВНИ СРЕДСТВА (037+045+052+059)</t>
  </si>
  <si>
    <t>037</t>
  </si>
  <si>
    <t>I. ЗАЛИХИ   (038+039+040+041+042+043)</t>
  </si>
  <si>
    <t>038</t>
  </si>
  <si>
    <t>Залихи на суровини и материјали</t>
  </si>
  <si>
    <t>039</t>
  </si>
  <si>
    <t>Залихи на резервни делови, ситен инвентар, амбалажа и автогуми</t>
  </si>
  <si>
    <t>040</t>
  </si>
  <si>
    <t>Залихи на недовршени производи и полупроизводи</t>
  </si>
  <si>
    <t>041</t>
  </si>
  <si>
    <t>Залихи на  готови производи</t>
  </si>
  <si>
    <t>042</t>
  </si>
  <si>
    <t>Залихи на трговски стоки</t>
  </si>
  <si>
    <t>043</t>
  </si>
  <si>
    <t>Залихи на биолошки средства</t>
  </si>
  <si>
    <t>044</t>
  </si>
  <si>
    <t>II.СРЕДСТВА (ИЛИ ГРУПИ ЗА ОТУЃУВАЊЕ НАМЕНЕТИ ЗА ПРОДАЖБА И ПРЕКИНАТИ РАБОТЕЊА)</t>
  </si>
  <si>
    <t>045</t>
  </si>
  <si>
    <t>III. КРАТКОРОЧНИ ПОБАРУВАЊА (046+047+048+049+050+051)</t>
  </si>
  <si>
    <t>046</t>
  </si>
  <si>
    <t>047</t>
  </si>
  <si>
    <t>048</t>
  </si>
  <si>
    <t>Побарувања за дадени аванси на добавувачи</t>
  </si>
  <si>
    <t>049</t>
  </si>
  <si>
    <t>050</t>
  </si>
  <si>
    <t>Побарувања од вработените</t>
  </si>
  <si>
    <t>051</t>
  </si>
  <si>
    <t>Останати краткорочни побарувања</t>
  </si>
  <si>
    <t>052</t>
  </si>
  <si>
    <t>IV. КРАТКОРОЧНИ ФИНАНСИСКИ СРЕДСТВА (053+056+057+058)</t>
  </si>
  <si>
    <t>053</t>
  </si>
  <si>
    <t>Вложувања во хартии од вредност (054+055)</t>
  </si>
  <si>
    <t>054</t>
  </si>
  <si>
    <t>Вложувања кои се чуваат до доспевање</t>
  </si>
  <si>
    <t>055</t>
  </si>
  <si>
    <t>Вложувања според објективната вредност преку добивката и загубата</t>
  </si>
  <si>
    <t>056</t>
  </si>
  <si>
    <t>057</t>
  </si>
  <si>
    <t>058</t>
  </si>
  <si>
    <t>Останати краткорочни финансиски средства</t>
  </si>
  <si>
    <t>059</t>
  </si>
  <si>
    <t>V. ПАРИЧНИ СРЕДСТВА И  ПАРИЧНИ ЕКВИВАЛЕНТИ (060+061)</t>
  </si>
  <si>
    <t>060</t>
  </si>
  <si>
    <t>Парични средства</t>
  </si>
  <si>
    <t>061</t>
  </si>
  <si>
    <t>Парични еквиваленти</t>
  </si>
  <si>
    <t>062</t>
  </si>
  <si>
    <t>VI. ПЛАТЕНИ ТРОШОЦИ ЗА ИДНИТЕ ПЕРИОДИ И ПРЕСМЕТАНИ ПРИХОДИ (АВР)</t>
  </si>
  <si>
    <t>063</t>
  </si>
  <si>
    <t>064</t>
  </si>
  <si>
    <t>В. ВОНБИЛАНСНА ЕВИДЕНЦИЈА - АКТИВА</t>
  </si>
  <si>
    <t>065</t>
  </si>
  <si>
    <t>ПАСИВА :  А. ГЛАВНИНА И РЕЗЕРВИ (066+067-068-069+070+071+075-076+077-078)</t>
  </si>
  <si>
    <t>066</t>
  </si>
  <si>
    <t>I. ОСНОВНА ГЛАВНИНА</t>
  </si>
  <si>
    <t>067</t>
  </si>
  <si>
    <t>II. ПРЕМИИ НА ЕМИТИРАНИ АКЦИИ</t>
  </si>
  <si>
    <t>068</t>
  </si>
  <si>
    <t>III. СОПСТВЕНИ АКЦИИ (-)</t>
  </si>
  <si>
    <t>069</t>
  </si>
  <si>
    <t xml:space="preserve">IV. ЗАПИШАН, НЕУПЛАТЕН КАПИТАЛ (-) </t>
  </si>
  <si>
    <t>070</t>
  </si>
  <si>
    <t>071</t>
  </si>
  <si>
    <t>VI. РЕЗЕРВИ (072+073+074)</t>
  </si>
  <si>
    <t>072</t>
  </si>
  <si>
    <t>Законски резерви</t>
  </si>
  <si>
    <t>073</t>
  </si>
  <si>
    <t>Статутарни резерви</t>
  </si>
  <si>
    <t>074</t>
  </si>
  <si>
    <t>Останати резерви</t>
  </si>
  <si>
    <t>075</t>
  </si>
  <si>
    <t>VII. АКУМУЛИРАНА ДОБИВКА</t>
  </si>
  <si>
    <t>076</t>
  </si>
  <si>
    <t>VIII. ПРЕНЕСЕНА ЗАГУБА (-)</t>
  </si>
  <si>
    <t>077</t>
  </si>
  <si>
    <t>IX. ДОБИВКА ЗА ДЕЛОВНАТА ГОДИНА</t>
  </si>
  <si>
    <t>078</t>
  </si>
  <si>
    <t>X. ЗАГУБА ЗА ДЕЛОВНАТА ГОДИНА</t>
  </si>
  <si>
    <t>079</t>
  </si>
  <si>
    <t>XI. ГЛАВНИНА НА СОПСТВЕНИЦИТЕ НА МАТИЧНОТО ДРУШТВО</t>
  </si>
  <si>
    <t>080</t>
  </si>
  <si>
    <t>XII. НЕКОНТРОЛИРАНО УЧЕСТВО</t>
  </si>
  <si>
    <t>081</t>
  </si>
  <si>
    <t>082</t>
  </si>
  <si>
    <t>083</t>
  </si>
  <si>
    <t>Резервирања за пензии, отпремнини и слични обврски кон вработените</t>
  </si>
  <si>
    <t>084</t>
  </si>
  <si>
    <t>Останати долгорочни резервирања за ризици и трошоци</t>
  </si>
  <si>
    <t>085</t>
  </si>
  <si>
    <t>086</t>
  </si>
  <si>
    <t>Обврски спрема поврзани друштва</t>
  </si>
  <si>
    <t>087</t>
  </si>
  <si>
    <t>Обврски спрема добавувачи</t>
  </si>
  <si>
    <t>088</t>
  </si>
  <si>
    <t>Обврски за аванси, депозити и кауции</t>
  </si>
  <si>
    <t>089</t>
  </si>
  <si>
    <t>Обврски по заеми и кредити спрема поврзани друштва</t>
  </si>
  <si>
    <t>090</t>
  </si>
  <si>
    <t>Обврски по заеми и кредити</t>
  </si>
  <si>
    <t>091</t>
  </si>
  <si>
    <t>Обврски по хартии од вредност</t>
  </si>
  <si>
    <t>092</t>
  </si>
  <si>
    <t>Останати финансиски обврски</t>
  </si>
  <si>
    <t>093</t>
  </si>
  <si>
    <t>Останати долгорочни обврски</t>
  </si>
  <si>
    <t>094</t>
  </si>
  <si>
    <t>III. ОДЛОЖЕНИ ДАНОЧНИ ОБВРСКИ</t>
  </si>
  <si>
    <t>095</t>
  </si>
  <si>
    <t>096</t>
  </si>
  <si>
    <t>097</t>
  </si>
  <si>
    <t>098</t>
  </si>
  <si>
    <t>099</t>
  </si>
  <si>
    <t>Обврски за даноци и придонеси на плата и на надомести на плати</t>
  </si>
  <si>
    <t>100</t>
  </si>
  <si>
    <t>Обврски кон вработените</t>
  </si>
  <si>
    <t>101</t>
  </si>
  <si>
    <t>Тековни даночни обврски</t>
  </si>
  <si>
    <t>102</t>
  </si>
  <si>
    <t>Краткорочни резервирања за ризици и трошоци</t>
  </si>
  <si>
    <t>103</t>
  </si>
  <si>
    <t>104</t>
  </si>
  <si>
    <t>105</t>
  </si>
  <si>
    <t>106</t>
  </si>
  <si>
    <t xml:space="preserve">Обврски по основ на учество во резултатот </t>
  </si>
  <si>
    <t>107</t>
  </si>
  <si>
    <t>108</t>
  </si>
  <si>
    <t>Останати краткорочни обврски</t>
  </si>
  <si>
    <t>109</t>
  </si>
  <si>
    <t>V. ОДЛОЖЕНО ПЛАЌАЊЕ НА ТРОШОЦИ И ПРИХОДИ ВО ИДНИТЕ  ПЕРИОДИ (ПВР)</t>
  </si>
  <si>
    <t>110</t>
  </si>
  <si>
    <t>111</t>
  </si>
  <si>
    <t>112</t>
  </si>
  <si>
    <t>В. ВОНБИЛАНСНА ЕВИДЕНЦИЈА-ПАСИВА</t>
  </si>
  <si>
    <t>тековна</t>
  </si>
  <si>
    <t>мината</t>
  </si>
  <si>
    <t xml:space="preserve">А.НЕМАТЕРИЈАЛНИ СРЕДСТВА </t>
  </si>
  <si>
    <t>601</t>
  </si>
  <si>
    <t>602</t>
  </si>
  <si>
    <t>603</t>
  </si>
  <si>
    <t>604</t>
  </si>
  <si>
    <t xml:space="preserve">Б.МАТЕРИЈАЛНИ СРЕДСТВА  </t>
  </si>
  <si>
    <t>605</t>
  </si>
  <si>
    <t xml:space="preserve">Земјишта </t>
  </si>
  <si>
    <t>606</t>
  </si>
  <si>
    <t>Шуми</t>
  </si>
  <si>
    <t>607</t>
  </si>
  <si>
    <t>608</t>
  </si>
  <si>
    <t>609</t>
  </si>
  <si>
    <t>610</t>
  </si>
  <si>
    <t>611</t>
  </si>
  <si>
    <t>612</t>
  </si>
  <si>
    <t>613</t>
  </si>
  <si>
    <t>614</t>
  </si>
  <si>
    <t>615</t>
  </si>
  <si>
    <t>616</t>
  </si>
  <si>
    <t>617</t>
  </si>
  <si>
    <t>618</t>
  </si>
  <si>
    <t>619</t>
  </si>
  <si>
    <t>620</t>
  </si>
  <si>
    <t>621</t>
  </si>
  <si>
    <t>622</t>
  </si>
  <si>
    <t>623</t>
  </si>
  <si>
    <t>624</t>
  </si>
  <si>
    <t>I.  Приходи од продажба</t>
  </si>
  <si>
    <t>Приходи од продажба на  стоки (&lt; или = АОП 202 од БУ)</t>
  </si>
  <si>
    <t>Приходи од продажба на  услуги (&lt; или = АОП 202 од БУ)</t>
  </si>
  <si>
    <t>Приходи од наемнина (&lt; или = АОП 202 од БУ)</t>
  </si>
  <si>
    <t>Приходи од наемнина на земјиште (&lt; или = АОП 202 од БУ)</t>
  </si>
  <si>
    <t xml:space="preserve">II.Останати приходи  </t>
  </si>
  <si>
    <t>Приходи од субвенции (&lt; или = АОП 203 од БУ)</t>
  </si>
  <si>
    <t>Приходи од укинување на долгорочни резервирања (&lt; или = АОП 203 од БУ)</t>
  </si>
  <si>
    <t>Приходи од поранешни години (&lt; или = АОП 203 од БУ)</t>
  </si>
  <si>
    <t>Приходи од дивиденди</t>
  </si>
  <si>
    <t xml:space="preserve">I.Трошоци за суровини, материјали, енергија, резервни делови и ситен инвентар </t>
  </si>
  <si>
    <t>Огрев, гориво и мазивa (&lt; или = АОП 208 од БУ)</t>
  </si>
  <si>
    <t>Прехранбени артикли (&lt; или = АОП 208 од БУ)</t>
  </si>
  <si>
    <t xml:space="preserve">Трошоци за  амбалажа (&lt; или = АОП 208 од БУ) </t>
  </si>
  <si>
    <t>Униформи-заштитна облека и обувки (&lt; или = АОП 208 од БУ)</t>
  </si>
  <si>
    <t>Материјал за чистење и одржување (&lt; или = АОП 208 од БУ)</t>
  </si>
  <si>
    <t>Вода (&lt; или = АОП 208 од БУ)</t>
  </si>
  <si>
    <t>Потрошена електрична енергија (&lt; или = АОП 208 од БУ)</t>
  </si>
  <si>
    <t>Потрошени енергетски горива (&lt; или = АОП 208 од БУ)</t>
  </si>
  <si>
    <t>Потрошени резервни делови и материјали за одржување (&lt; или = АОП 208 од БУ)</t>
  </si>
  <si>
    <t>Производствени и занаетчиски услуги (&lt; или = АОП 211 од БУ)</t>
  </si>
  <si>
    <t>Наемнини за деловни простории во земјата  (&lt; или = АОП 211 од БУ)</t>
  </si>
  <si>
    <t>Наемнини за опрема (&lt; или = АОП 211 од БУ)</t>
  </si>
  <si>
    <t xml:space="preserve">Вкалкулирани надомести за време на боледување </t>
  </si>
  <si>
    <t>Надоместоци за отпремнина при заминување во пензија (&lt; или = АОП 217 од БУ)</t>
  </si>
  <si>
    <t>Јубилејни награди (&lt; или = АОП 217 од БУ)</t>
  </si>
  <si>
    <t>Регрес за годишен одмор (&lt; или = АОП 217 од БУ)</t>
  </si>
  <si>
    <t>Помошти (&lt; или = АОП 217 од БУ)</t>
  </si>
  <si>
    <t>Дневници за службени патувања, ноќевања и патни трошоци (&lt; или = АОП 217 од БУ)</t>
  </si>
  <si>
    <t>Дневници за службени патувања (&lt; или = АОП 217 од БУ)</t>
  </si>
  <si>
    <t>Надомести на трошоците на вработените и  подароци (&lt; или = АОП 217 од БУ)</t>
  </si>
  <si>
    <t>Надомести за одвоен живот (&lt; или = АОП 217 од БУ)</t>
  </si>
  <si>
    <t>Подароци на вработените (&lt; или = АОП 217 од БУ)</t>
  </si>
  <si>
    <t>Трошоци за организиран превоз до и од работа (&lt; или = АОП 217 од БУ)</t>
  </si>
  <si>
    <t>Надомести на име авторски хонорари (&lt; или = АОП 217 од БУ)</t>
  </si>
  <si>
    <t>Трошоци за спонзорства (&lt; или = АОП 212 од БУ)</t>
  </si>
  <si>
    <t>Премии за осигурување на имот (&lt; или = АОП 212 од БУ)</t>
  </si>
  <si>
    <t>Даноци кои не зависат од резултатот (&lt; или = АОП 212 од БУ)</t>
  </si>
  <si>
    <t>Членарини на здруженијата во земјата и странство (&lt; или = АОП 212 од БУ)</t>
  </si>
  <si>
    <t>Останати трошоци на работењето (&lt; или = АОП 212 од БУ)</t>
  </si>
  <si>
    <t>V.  Останати расходи</t>
  </si>
  <si>
    <t>Казни, пенали надоместоци за штети и друго (&lt; или = АОП 222 од БУ)</t>
  </si>
  <si>
    <t>Надоместоци за штети (&lt; или = АОП 222 од БУ)</t>
  </si>
  <si>
    <t>Исплатени дивиденди</t>
  </si>
  <si>
    <t>Просечен број на вработени врз основа на состојбата на крајот на месецот</t>
  </si>
  <si>
    <t>Form ID</t>
  </si>
  <si>
    <t>АКТИВА:  А.НЕТЕКОВНИ СРЕДСТВА (002+009+020+021+031)</t>
  </si>
  <si>
    <t>I. НЕМАТЕРИЈАЛНИ СРЕДСТВА (003+004+005+006+007+008)</t>
  </si>
  <si>
    <t>Вложувања во хартии од вредност според објективната вредност преку добивката или загубата</t>
  </si>
  <si>
    <t>VI. ОДЛОЖЕНИ ДАНОЧНИ СРЕДСТВА</t>
  </si>
  <si>
    <t>Побарувања од државата по основ на даноци, придонеси, царина, акцизи и за останати побарувања од државата</t>
  </si>
  <si>
    <t>ВКУПНА АКТИВА:   СРЕДСТВА (001+035+036+044+062)</t>
  </si>
  <si>
    <t>V. РЕВАЛОРИЗАЦИСКА РЕЗЕРВА И РАЗЛИКИ ОД ВРЕДНУВАЊЕ НА КОМПОНЕНТИ НА ОСТАНАТА СЕОПФАТНА ДОБИВКА</t>
  </si>
  <si>
    <t>II. ДОЛГОРОЧНИ ОБВРСКИ  (од 086 до 093)</t>
  </si>
  <si>
    <t>IV. КРАТКОРОЧНИ ОБВРСКИ  (од 096 до 108)</t>
  </si>
  <si>
    <t>VI. ОБВРСКИ ПО ОСНОВ НА НЕТЕКОВНИ СРЕДСТВА (ИЛИ ГРУПИ ЗА ОТУЃУВАЊЕ) КОИ СЕ ЧУВААТ ЗА ПРОДАЖБА</t>
  </si>
  <si>
    <t>Набавна вредност на продадените материјали, резервни делови, ситен инвентар, амбалажа и авто гуми</t>
  </si>
  <si>
    <t>Нереализирани загуби (расходи) од финансиски средства</t>
  </si>
  <si>
    <t>Загуба од редовното работење  (204-205+207+234+245)-(201+223+244)</t>
  </si>
  <si>
    <t>Загуба пред оданочување (247+249) или (247-248)</t>
  </si>
  <si>
    <t>Данок на добивка</t>
  </si>
  <si>
    <t>ДОБИВКА/ЗАГУБА ЗА ПЕРИОДОТ</t>
  </si>
  <si>
    <t>Добивка која припаѓа на неконтролираното учество</t>
  </si>
  <si>
    <t>Загуба која се однесува на еконтролираното учество</t>
  </si>
  <si>
    <t>Добивка за годината</t>
  </si>
  <si>
    <t>Загуба за годината</t>
  </si>
  <si>
    <t>Добивки кои произлегуваат од преведување на странско работење</t>
  </si>
  <si>
    <t>Загуби кои произлегуваат од преведување на странско работење</t>
  </si>
  <si>
    <t>Добивки од повторно мерење на финансиски средства расположливи за продажба</t>
  </si>
  <si>
    <t>Загуби од повторно мерење на финансиски средства расположливи за продажба</t>
  </si>
  <si>
    <t>Ефективен дел од добивки од хеџинг инструменти за хеџирање на парични текови</t>
  </si>
  <si>
    <t>Ефективен дел од загуби од хеџинг инструменти за хеџирање на парични текови</t>
  </si>
  <si>
    <t>Промени на ревалоризациските резерви за нетековни средства (+)</t>
  </si>
  <si>
    <t>Промени на ревалоризациските резерви за нетековни средства (-)</t>
  </si>
  <si>
    <t>Актуарски добивки на дефинирани планови за користи на вработените</t>
  </si>
  <si>
    <t>Актуарски загуби на дефинирани планови за користи на вработените</t>
  </si>
  <si>
    <t>Удел во останата сеопфатна добивка на придружни друштва (само за потреби на консолидација)</t>
  </si>
  <si>
    <t>Удел во останата сеопфатна загуба на придружни друштва (само за потреби на консолидација)</t>
  </si>
  <si>
    <t>Нето останата сеопфатна добивка (271-285)</t>
  </si>
  <si>
    <t>Нето останата сеопфатна загуба (285-271) или (272+285)</t>
  </si>
  <si>
    <t>Данок на добивка на компоненти на останата сеопфатна добивка</t>
  </si>
  <si>
    <t>Вкупна сеопфатна добивка за годината (269+286) или (286-270)</t>
  </si>
  <si>
    <t>Сеопфатна добивка која им припаѓа на имателите на акции на матичното друштво</t>
  </si>
  <si>
    <t>Сеопфатна добивка која припаѓа на неконтролираното учество</t>
  </si>
  <si>
    <t>Вкупна сеопфатна загуба за годината (270-286) или (287-269)</t>
  </si>
  <si>
    <t>Сеопфатна загуба која им припаѓа на имателите на акции на матичното друштво</t>
  </si>
  <si>
    <t>Сеопфатна загуба која припаѓа на неконтролираното учество</t>
  </si>
  <si>
    <t>Останата сеопфатна добивка (273+275+277+279+281+283)-(274+276+278+280+282+284)</t>
  </si>
  <si>
    <t>Останата сеопфатна загуба (274+276+278+280+282+284)-(273+275+277+279+281+283)</t>
  </si>
  <si>
    <t>ВКУПНО ПАСИВА:  ГЛАВНИНА, РЕЗЕРВИ И ОБВРСКИ (065+081+094+109+110</t>
  </si>
  <si>
    <t>01.11 - Одгледување на жита (освен ориз), мешункасти растенија и маслодајно семе</t>
  </si>
  <si>
    <t>01.12 - Одгледување на ориз</t>
  </si>
  <si>
    <t>01.13 - Одгледување на зеленчук, дињи и лубеници, коренест и трупкаст зеленчук</t>
  </si>
  <si>
    <t>01.14 - Одгледување на шеќерна трска</t>
  </si>
  <si>
    <t>01.15 - Одгледување на тутун</t>
  </si>
  <si>
    <t>01.16 - Одгледување на растенија за предиво</t>
  </si>
  <si>
    <t>01.19 - Одгледување на останати едногодишни насади и посеви</t>
  </si>
  <si>
    <t>01.21 - Одгледување на грозје</t>
  </si>
  <si>
    <t>01.22 - Одгледување на тропско и суптропско овошје</t>
  </si>
  <si>
    <t>01.23 - Одгледување на агруми</t>
  </si>
  <si>
    <t>01.24 - Одгледување на јаболчесто и коскесто овошје</t>
  </si>
  <si>
    <t>01.25 - Одгледување на јагодесто, јаткасто и друго овошје</t>
  </si>
  <si>
    <t>01.26 - Одгледување на маслодајни плодови</t>
  </si>
  <si>
    <t>01.27 - Одгледување на растенија за производство на пијалаци</t>
  </si>
  <si>
    <t>01.28 - Одгледување на зачински, ароматични и лековити растенија и на растенија за употреба во фармацијата</t>
  </si>
  <si>
    <t>01.29 - Одгледување на останати повеќегодишни посеви</t>
  </si>
  <si>
    <t>01.30 - Одгледување на саден материјал</t>
  </si>
  <si>
    <t>01.41 - Одгледување на молзни крави</t>
  </si>
  <si>
    <t>01.42 - Одгледување на други говеда и биволи</t>
  </si>
  <si>
    <t>01.43 - Одгледување на коњи и останати сродни животни</t>
  </si>
  <si>
    <t>01.44 - Одгледување на камили и лами</t>
  </si>
  <si>
    <t>01.45 - Одгледување на овци и кози</t>
  </si>
  <si>
    <t>01.46 - Одгледување на свињи</t>
  </si>
  <si>
    <t>01.47 - Одгледување на живина</t>
  </si>
  <si>
    <t>01.49 - Одгледување на други животни</t>
  </si>
  <si>
    <t>01.50 - Мешовито фармерство</t>
  </si>
  <si>
    <t>01.61 - Помошни дејности за одгледување на посеви</t>
  </si>
  <si>
    <t>01.62 - Помошни дејности за одгледување на животни</t>
  </si>
  <si>
    <t>01.63 - Дејности кои се извршуваат после собраните посеви</t>
  </si>
  <si>
    <t>01.64 - Доработка на семе</t>
  </si>
  <si>
    <t>01.70 - Лов, траперство и соодветни услужни дејности</t>
  </si>
  <si>
    <t>02.10 - Одгледување на шуми и останати дејности поврзани со шумарството</t>
  </si>
  <si>
    <t>02.20 - Искористување на шумите</t>
  </si>
  <si>
    <t>02.30 - Собирање на шумски плодови и производи, освен дрва</t>
  </si>
  <si>
    <t>02.40 - Помошни услуги во шумарството</t>
  </si>
  <si>
    <t>03.11 - Морски риболов</t>
  </si>
  <si>
    <t>03.12 - Риболов во слатководни води</t>
  </si>
  <si>
    <t>03.21 - Морска аквакултура</t>
  </si>
  <si>
    <t>03.22 - Слатководна аквакултура</t>
  </si>
  <si>
    <t>05.10 - Вадење на камен јаглен</t>
  </si>
  <si>
    <t>05.20 - Вадење на лигнит</t>
  </si>
  <si>
    <t>06.10 - Вадење на сурова нафта</t>
  </si>
  <si>
    <t>06.20 - Вадење на природен гас</t>
  </si>
  <si>
    <t>07.10 - Вадење на руди на железо</t>
  </si>
  <si>
    <t>07.21 - Вадење на руди на уран и ториум</t>
  </si>
  <si>
    <t>07.29 - Вадење на други руди на обоени метали</t>
  </si>
  <si>
    <t>08.11 - Вадење на декоративен камен и камен за градежништвото, варовник, суров гипс, креда и шкрилци</t>
  </si>
  <si>
    <t>08.12 - Вадење на чакал и песок; глина и каолин</t>
  </si>
  <si>
    <t>08.91 - Вадење на хемиски минерали и минерални ѓубрива</t>
  </si>
  <si>
    <t>08.92 - Вадење на тресет</t>
  </si>
  <si>
    <t>08.93 - Вадење на сол</t>
  </si>
  <si>
    <t>08.99 - Останато рударство и вадење на камен, неспомнато на друго место</t>
  </si>
  <si>
    <t>09.10 - Помошни дејности за вадење на сурова нафта и природен гас</t>
  </si>
  <si>
    <t>09.90 - Помошни дејности за останатото вадење на руда</t>
  </si>
  <si>
    <t>10.11 - Преработка и конзервирање на месо</t>
  </si>
  <si>
    <t>10.12 - Преработка и конзервирање на живинско месо</t>
  </si>
  <si>
    <t>10.13 - Производство на животинско и живинско месо</t>
  </si>
  <si>
    <t>10.20 - Преработка и конзервирање на риба, мекотели и лушпари</t>
  </si>
  <si>
    <t>10.31 - Преработка и конзервирање на компири</t>
  </si>
  <si>
    <t>10.32 - Производство на сокови од овошје и зеленчук</t>
  </si>
  <si>
    <t>10.39 - Друга преработка и конзервирање на овошје и зеленчук</t>
  </si>
  <si>
    <t>10.41 - Производство на масла и масти</t>
  </si>
  <si>
    <t>10.42 - Производство на маргарин и слични масти за јадење</t>
  </si>
  <si>
    <t>10.51 - Преработка на млеко и производство на сирења</t>
  </si>
  <si>
    <t>10.52 - Производство на сладолед</t>
  </si>
  <si>
    <t>10.61 - Производство на мелнички производи</t>
  </si>
  <si>
    <t>10.62 - Производство на скроб и производи од скроб</t>
  </si>
  <si>
    <t>10.71 - Производство на леб; слатки (колачи,торти) во свежа состојба и бисквити (кекси)</t>
  </si>
  <si>
    <t>10.72 - Производство на двопек и бисквити; производство на конзервирани слатки и печива</t>
  </si>
  <si>
    <t>10.73 - Производство на макарони, њоки, кускус и слични тестенини</t>
  </si>
  <si>
    <t>10.81 - Производство на шеќер</t>
  </si>
  <si>
    <t>10.82 - Производство на какао, чоколади и кондиторски производи</t>
  </si>
  <si>
    <t>10.83 - Преработка на чај и кафе</t>
  </si>
  <si>
    <t>10.84 - Производство на зачини и други додатоци</t>
  </si>
  <si>
    <t>10.85 - Производство на готови јадења и оброци</t>
  </si>
  <si>
    <t>10.86 - Производство на хомогенизирани прехранбени препарати и диететска храна</t>
  </si>
  <si>
    <t>10.89 - Производство на останати прехранбени производи, неспоменати на друго место</t>
  </si>
  <si>
    <t>10.91 - Производство на готова храна за животни на фарма (домашни животни)</t>
  </si>
  <si>
    <t>10.92 - Производство на готова храна за домашни миленици</t>
  </si>
  <si>
    <t>11.01 - Дестилирање, прочистување и мешање на алкохолни пијалаци</t>
  </si>
  <si>
    <t>11.02 - Производство на вино од грозје</t>
  </si>
  <si>
    <t>11.03 - Производство на јаболковина и вина од друго овошје</t>
  </si>
  <si>
    <t>11.04 - Производство на други недестилирани ферментирани пијалаци</t>
  </si>
  <si>
    <t>11.05 - Производство на пиво</t>
  </si>
  <si>
    <t>11.06 - Производство на слад</t>
  </si>
  <si>
    <t>11.07 - Производство на освежителни пијалаци; производство на минерална вода и друга флаширана вода</t>
  </si>
  <si>
    <t>12.00 - Производство на тутунски производи</t>
  </si>
  <si>
    <t>13.10 - Подготовка и предење на текстилни влакна</t>
  </si>
  <si>
    <t>13.20 - Ткаење на текстил</t>
  </si>
  <si>
    <t>13.30 - Довршување на текстил</t>
  </si>
  <si>
    <t>13.91 - Производство на плетени и хеклани ткаенини</t>
  </si>
  <si>
    <t>13.92 - Производство на готови текстилни производи, освен облека</t>
  </si>
  <si>
    <t>13.93 - Производство на теписи и ќилими (подни прекривки)</t>
  </si>
  <si>
    <t>13.94 - Производство на јажиња, конопи, плетенки и мрежи</t>
  </si>
  <si>
    <t>13.95 - Производство на неткаен текстил и предмети од неткаен текстил, освен облека</t>
  </si>
  <si>
    <t>13.96 - Производство на друг технички и индустриски текстил</t>
  </si>
  <si>
    <t>13.99 - Производство на останати текстили, неспомнато на друго место</t>
  </si>
  <si>
    <t>14.11 - Производство на кожна облека</t>
  </si>
  <si>
    <t>14.12 - Производство на работна облека</t>
  </si>
  <si>
    <t>14.13 - Производство на друга горна облека</t>
  </si>
  <si>
    <t>14.14 - Производство на долна облека</t>
  </si>
  <si>
    <t>14.19 - Производство на други предмети и прибори за облека</t>
  </si>
  <si>
    <t>14.20 - Производство на предмети од крзно</t>
  </si>
  <si>
    <t>14.31 - Производство на плетени и хеклани чорапи</t>
  </si>
  <si>
    <t>14.39 - Производство на друга плетена и хеклана облека</t>
  </si>
  <si>
    <t>15.11 - Штавење и доработка на кожа; доработка и боење на крзно</t>
  </si>
  <si>
    <t>15.12 - Производство на куфери, рачни торби и слични предмети, седла и сарачки производи</t>
  </si>
  <si>
    <t>15.20 - Производство на обувки</t>
  </si>
  <si>
    <t>16.10 - Пилење и стружење на дрво</t>
  </si>
  <si>
    <t>16.21 - Производство на фурнир и други плочи од дрво</t>
  </si>
  <si>
    <t>16.22 - Производство на паркет</t>
  </si>
  <si>
    <t>16.23 - Производство на друга градежна столарија и подови</t>
  </si>
  <si>
    <t>16.24 - Производство на дрвена амбалажа</t>
  </si>
  <si>
    <t>16.29 - Производство на останати производи од дрво; производство на предмети од плута, слама и плетарски материјал</t>
  </si>
  <si>
    <t>17.11 - Производство на целулоза (пулпа)</t>
  </si>
  <si>
    <t>17.12 - Производство на хартија и картон</t>
  </si>
  <si>
    <t>17.21 - Производство на брановидна хартија и картон и на амбалажа од хартија и картон</t>
  </si>
  <si>
    <t>17.22 - Производство на предмети за санитарни и тоалетни потреби за домаќинствата</t>
  </si>
  <si>
    <t>17.23 - Производство на канцелариски материјал од хартија</t>
  </si>
  <si>
    <t>17.24 - Производство на ѕидни тапети</t>
  </si>
  <si>
    <t>17.29 - Производство на други предмети од хартија и картон</t>
  </si>
  <si>
    <t>18.11 - Печатење на весници</t>
  </si>
  <si>
    <t>18.12 - Друго печатење</t>
  </si>
  <si>
    <t>18.13 - Услужни дејности во врска со печатењето и објавувањето</t>
  </si>
  <si>
    <t>18.14 - Книговезни и сродни услуги</t>
  </si>
  <si>
    <t>18.20 - Репродукција на снимени медиуми</t>
  </si>
  <si>
    <t>19.10 - Производство на производи од печка за коксирање</t>
  </si>
  <si>
    <t>19.20 - Производство на рафинирани нафтени производи</t>
  </si>
  <si>
    <t>20.11 - Производство на индустриски гас</t>
  </si>
  <si>
    <t>20.12 - Производство на бои и пигменти</t>
  </si>
  <si>
    <t>20.13 - Производство на други основни неоргански хемикалии</t>
  </si>
  <si>
    <t>20.14 - Производство на други основни органски хемикалии</t>
  </si>
  <si>
    <t>20.15 - Производство на вештачки ѓубрива и азотни соединенија</t>
  </si>
  <si>
    <t>20.16 - Производство на пластични маси во примарни облици</t>
  </si>
  <si>
    <t>20.17 - Производство на синтетички каучук во примарни облици</t>
  </si>
  <si>
    <t>20.20 - Производство на пестициди и други агрохемиски производи</t>
  </si>
  <si>
    <t>20.30 - Производство на бои, лакови и слични премази, печатарско мастило и китови</t>
  </si>
  <si>
    <t>20.41 - Производство на сапуни и детергенти, препарати за чистење и полирање</t>
  </si>
  <si>
    <t>20.42 - Производство на парфеми и тоалетни препарати</t>
  </si>
  <si>
    <t>20.51 - Производство на експлозиви</t>
  </si>
  <si>
    <t>20.52 - Производство на лепаци</t>
  </si>
  <si>
    <t>20.53 - Производство на етерични масла</t>
  </si>
  <si>
    <t>20.59 - Производство на други хемиски производи, неспомнати на друго место</t>
  </si>
  <si>
    <t>20.60 - Производство на вештачки влакна</t>
  </si>
  <si>
    <t>21.10 - Производство на основни фармацевтски производи</t>
  </si>
  <si>
    <t>21.20 - Производство на фармацевтски препарати</t>
  </si>
  <si>
    <t>22.11 - Производство на надворешни и внатрешни гуми за возила; протектирање на гуми за возила (надворешни гуми)</t>
  </si>
  <si>
    <t>22.19 - Производство на други производи од гума</t>
  </si>
  <si>
    <t>22.21 - Производство на плочи, листови, цевки и профили од пластични маси</t>
  </si>
  <si>
    <t>22.22 - Производство на амбалажа од пластични маси за пакување</t>
  </si>
  <si>
    <t>22.23 - Производство на предмети за вградување (градежна стока) од пластични маси</t>
  </si>
  <si>
    <t>22.29 - Производство на други производи од пластични маси</t>
  </si>
  <si>
    <t>23.11 - Производство на рамно стакло</t>
  </si>
  <si>
    <t>23.12 - Обликување и обработка на рамно стакло</t>
  </si>
  <si>
    <t>23.13 - Производство на шупливо стакло</t>
  </si>
  <si>
    <t>23.14 - Производство на стаклени влакна</t>
  </si>
  <si>
    <t>23.19 - Производство и обработка на друго стакло, вклучувајќи и техничка стаклена стока</t>
  </si>
  <si>
    <t>23.20 - Производство на огноотпорни производи</t>
  </si>
  <si>
    <t>23.31 - Производство на керамички плочки и подни плочи</t>
  </si>
  <si>
    <t>23.32 - Производство на цигли, ќерамиди и производи од печена глина за градежништвото</t>
  </si>
  <si>
    <t>23.41 - Производство на керамички предмети за домаќинствата и керамички украсни предмети</t>
  </si>
  <si>
    <t>23.42 - Производство на керамички санитарни уреди</t>
  </si>
  <si>
    <t>23.43 - Производство на керамички изолатери и изолационен прибор</t>
  </si>
  <si>
    <t>23.44 - Производство на други технички производи од керамика</t>
  </si>
  <si>
    <t>23.49 - Производство на други керамички производи</t>
  </si>
  <si>
    <t>23.51 - Производство на цемент</t>
  </si>
  <si>
    <t>23.52 - Производство на вар и гипс</t>
  </si>
  <si>
    <t>23.61 - Производство на производи од бетон за градежни цели</t>
  </si>
  <si>
    <t>23.62 - Производство на производи од гипс за градежни цели</t>
  </si>
  <si>
    <t>23.63 - Производство на готова бетонска смеса</t>
  </si>
  <si>
    <t>23.64 - Производство на малтер</t>
  </si>
  <si>
    <t>23.65 - Производство на влакнест цемент</t>
  </si>
  <si>
    <t>23.69 - Производство на други производи од бетон, гипс и цемент</t>
  </si>
  <si>
    <t>23.70 - Сечење, обликување и доработка на камен</t>
  </si>
  <si>
    <t>23.91 - Производство на абразивни (брусни) производи</t>
  </si>
  <si>
    <t>23.99 - Производство на други неметални минерални производи, неспомнато на друго место</t>
  </si>
  <si>
    <t>24.10 - Производство на сурово железо, челик и феролегури</t>
  </si>
  <si>
    <t>24.20 - Производство на цевки, шупливи (издлабени) профили и слични производи од челик</t>
  </si>
  <si>
    <t>24.31 - Ладно влечење на прачки</t>
  </si>
  <si>
    <t>24.32 - Ладно валање на тесни ленти</t>
  </si>
  <si>
    <t>24.33 - Ладно обликување и свиткување</t>
  </si>
  <si>
    <t>24.34 - Ладно извлекување на жица</t>
  </si>
  <si>
    <t>24.41 - Производство на благородни метали</t>
  </si>
  <si>
    <t>24.42 - Производство на алуминиум</t>
  </si>
  <si>
    <t>24.43 - Производство на олово, цинк и калај</t>
  </si>
  <si>
    <t>24.44 - Производство на бакар</t>
  </si>
  <si>
    <t>24.45 - Производство на други обоени метали</t>
  </si>
  <si>
    <t>24.46 - Преработка на нуклеарно гориво</t>
  </si>
  <si>
    <t>24.51 - Леење на железо</t>
  </si>
  <si>
    <t>24.52 - Леење на челик</t>
  </si>
  <si>
    <t>24.53 - Леење на лесни метали</t>
  </si>
  <si>
    <t>24.54 - Леење на други обоени метали</t>
  </si>
  <si>
    <t>25.11 - Производство на метални конструкции и делови на конструкции</t>
  </si>
  <si>
    <t>25.12 - Производство на метални врати и прозорци</t>
  </si>
  <si>
    <t>25.21 - Производство на радијатори и котли за централно греење</t>
  </si>
  <si>
    <t>25.29 - Производство на други цистерни, резервоари и садови од метал</t>
  </si>
  <si>
    <t>25.30 - Производство на парни котли, освен котли за централно греење со топла вода</t>
  </si>
  <si>
    <t>25.40 - Производство на оружје и муниција</t>
  </si>
  <si>
    <t>25.50 - Ковање, пресување, штанцување и валање на метали; металургија на прав</t>
  </si>
  <si>
    <t>25.61 - Обработка и пресвлекување на метали</t>
  </si>
  <si>
    <t>25.62 - Општи машински работи</t>
  </si>
  <si>
    <t>25.71 - Производство на сечила</t>
  </si>
  <si>
    <t>25.72 - Производство на брави и шарки</t>
  </si>
  <si>
    <t>25.73 - Производство на алати</t>
  </si>
  <si>
    <t>25.91 - Производство на сандаци и слична амбалажа од челик</t>
  </si>
  <si>
    <t>25.92 - Производство на амбалажа за пакување од лесни метали</t>
  </si>
  <si>
    <t>25.93 - Производство на жичани производи, синџири и пружини</t>
  </si>
  <si>
    <t>25.94 - Производство на сврзувачки елементи и завртни машински производи</t>
  </si>
  <si>
    <t>25.99 - Производство на други фабрикувани метални производи, неспомнати на друго место</t>
  </si>
  <si>
    <t>26.11 - Производство на електронски составни делови (компоненти)</t>
  </si>
  <si>
    <t>26.12 - Производство на полни електронски плочи</t>
  </si>
  <si>
    <t>26.20 - Производство на компјутери (сметачки машини) и периферна (дополнителна) опрема</t>
  </si>
  <si>
    <t>26.30 - Производство на опрема за комуникација</t>
  </si>
  <si>
    <t>26.40 - Производство на електроника за широка потрошувачка</t>
  </si>
  <si>
    <t>26.51 - Производство на инструменти и апарати за мерење, испитување и навигација</t>
  </si>
  <si>
    <t>26.52 - Производство на саати и часовници</t>
  </si>
  <si>
    <t>26.60 - Производство на опрема за зрачење, електромедицинска и електротерапевтска опрема</t>
  </si>
  <si>
    <t>26.70 - Производство на оптички инструменти и фотографска опрема</t>
  </si>
  <si>
    <t>26.80 - Производство на магнетски и оптички медиуми</t>
  </si>
  <si>
    <t>27.11 - Производство на електромотори, генератори и трансформатори</t>
  </si>
  <si>
    <t>27.12 - Производство на апарати за дистрибуција и контрола на електричната енергија</t>
  </si>
  <si>
    <t>27.20 - Производство на батерии и акумулатори</t>
  </si>
  <si>
    <t>27.31 - Производство на кабли од оптички влакна</t>
  </si>
  <si>
    <t>27.32 - Производство на други електронски и електрични жици и кабли</t>
  </si>
  <si>
    <t>27.33 - Производство на електроинсталациски материјал</t>
  </si>
  <si>
    <t>27.40 - Производство на електрична опрема за осветлување</t>
  </si>
  <si>
    <t>27.51 - Производство на електрични апарати за домаќинството</t>
  </si>
  <si>
    <t>27.52 - Производство на неелектрични апарати за домаќинството</t>
  </si>
  <si>
    <t>27.90 - Производство на друга електрична опрема</t>
  </si>
  <si>
    <t>28.11 - Производство на мотори и турбини, освен мотори за авиони и моторни возила</t>
  </si>
  <si>
    <t>28.12 - Производство на хидраулични погонски уреди (хидраулична опрема)</t>
  </si>
  <si>
    <t>28.13 - Производство на други пумпи и компресори</t>
  </si>
  <si>
    <t>28.14 - Производство на други славини и вентили</t>
  </si>
  <si>
    <t>28.15 - Производство на лежишта, преносници, како и преносни и погонски елементи</t>
  </si>
  <si>
    <t>28.21 - Производство на печки и горилници</t>
  </si>
  <si>
    <t>28.22 - Производство на уреди за кревање и пренесување</t>
  </si>
  <si>
    <t>28.23 - Производство на канцелариски машини и опрема (освен производство на компјутери и периферна опрема)</t>
  </si>
  <si>
    <t>28.24 - Производство на механизирани рачни алати</t>
  </si>
  <si>
    <t>28.25 - Производство на разладна и вентилациска опрема која не е за примена во домаќинството</t>
  </si>
  <si>
    <t>28.29 - Производство на други машини за општа намена, неспомнати на друго место</t>
  </si>
  <si>
    <t>28.30 - Производство на машини за земјоделството и шумарството</t>
  </si>
  <si>
    <t>28.41 - Производство на алатни машини за обработка на метал</t>
  </si>
  <si>
    <t>28.49 - Производство на други алатни машини</t>
  </si>
  <si>
    <t>28.91 - Производство на машини за металургијата</t>
  </si>
  <si>
    <t>28.92 - Производство на машини за рударство, каменоломи и градежништво</t>
  </si>
  <si>
    <t>28.93 - Производство на машини за индустријата за храна, пијалаци и тутун</t>
  </si>
  <si>
    <t>28.94 - Производство на машини за индустријата за текстил, облека и кожа</t>
  </si>
  <si>
    <t>28.95 - Производство на машини за индустријата за хартија и картон</t>
  </si>
  <si>
    <t>28.96 - Производство на машини за обработка на пластика и гума</t>
  </si>
  <si>
    <t>28.99 - Производство на други специјализирани машини, неспомнати на друго место</t>
  </si>
  <si>
    <t>29.10 - Производство на моторни возила</t>
  </si>
  <si>
    <t>29.20 - Производство на каросерии за моторни возила, приколки и полуприколки</t>
  </si>
  <si>
    <t>29.31 - Производство на електрична и електронска опрема за моторни возила</t>
  </si>
  <si>
    <t>29.32 - Производство на други делови и дополнителен прибор за моторни возила</t>
  </si>
  <si>
    <t>30.11 - Изградба на бродови и пловечки објекти</t>
  </si>
  <si>
    <t>30.12 - Изградба на чамци за рекреација и спортски чамци</t>
  </si>
  <si>
    <t>30.20 - Производство на железнички локомотиви и шински возила</t>
  </si>
  <si>
    <t>30.30 - Производство на воздухопловни и вселенски летала како и сродна машинерија</t>
  </si>
  <si>
    <t>30.40 - Производство на воени борбени возила</t>
  </si>
  <si>
    <t>30.91 - Производство на мотоцикли</t>
  </si>
  <si>
    <t>30.92 - Производство на велосипеди и инвалидски колички</t>
  </si>
  <si>
    <t>30.99 - Производство на други превозни средства, неспомнати на друго место</t>
  </si>
  <si>
    <t>31.01 - Производство на канцелариски мебел и мебел за продавници</t>
  </si>
  <si>
    <t>31.02 - Производство на кујнски мебел</t>
  </si>
  <si>
    <t>31.03 - Производство на душеци</t>
  </si>
  <si>
    <t>31.09 - Производство на друг мебел</t>
  </si>
  <si>
    <t>32.11 - Производство на пари (монети)</t>
  </si>
  <si>
    <t>32.12 - Производство на накит и слични производи</t>
  </si>
  <si>
    <t>32.13 - Производство на бижутерија и слични производи</t>
  </si>
  <si>
    <t>32.20 - Производство на музички инструменти</t>
  </si>
  <si>
    <t>32.30 - Производство на спортска опрема</t>
  </si>
  <si>
    <t>32.40 - Производство на игри и играчки</t>
  </si>
  <si>
    <t>32.50 - Производство на медицински и стоматолошки инструменти</t>
  </si>
  <si>
    <t>32.91 - Производство на метли и четки</t>
  </si>
  <si>
    <t>32.99 - Останато производство, неспомнато на друго место</t>
  </si>
  <si>
    <t>33.11 - Поправка на фабрикувани производи од метал</t>
  </si>
  <si>
    <t>33.12 - Поправка на машини</t>
  </si>
  <si>
    <t>33.13 - Поправка на електронска и оптичка опрема</t>
  </si>
  <si>
    <t>33.14 - Поправка на електрична опрема</t>
  </si>
  <si>
    <t>33.15 - Поправка и одржување на чамци и бродови</t>
  </si>
  <si>
    <t>33.16 - Поправка и одржување на воздухопловни и вселенски летала</t>
  </si>
  <si>
    <t>33.17 - Поправка и одржување на други превозни средства</t>
  </si>
  <si>
    <t>33.19 - Поправка на останата опрема</t>
  </si>
  <si>
    <t>33.20 - Инсталирање на индустриски машини и опрема</t>
  </si>
  <si>
    <t>35.11 - Производство на електрична енергија</t>
  </si>
  <si>
    <t>35.12 - Пренос на електрична енергија</t>
  </si>
  <si>
    <t>35.13 - Дистрибуција на електрична енергија</t>
  </si>
  <si>
    <t>35.14 - Трговија на електрична енергија</t>
  </si>
  <si>
    <t>35.21 - Производство на гас</t>
  </si>
  <si>
    <t>35.22 - Дистрибуција на гасовити горива преку дистрибутивните системи</t>
  </si>
  <si>
    <t>35.23 - Трговија на гас преку дистрибутивните системи</t>
  </si>
  <si>
    <t>35.30 - Снабдување со пареа и климатизација</t>
  </si>
  <si>
    <t>36.00 - Собирање, обработка и снабдување со вода</t>
  </si>
  <si>
    <t>37.00 - Отстранување на отпадни води</t>
  </si>
  <si>
    <t>38.11 - Собирање на безопасен отпад</t>
  </si>
  <si>
    <t>38.12 - Собирање на опасен отпад</t>
  </si>
  <si>
    <t>38.21 - Обработка и отстранување на безопасен отпад</t>
  </si>
  <si>
    <t>38.22 - Обработка и отстранување на опасен отпад</t>
  </si>
  <si>
    <t>38.31 - Демонтирање на крш</t>
  </si>
  <si>
    <t>38.32 - Обновување на посебно издвоени материјали</t>
  </si>
  <si>
    <t>39.00 - Дејности за санација и останати услуги за управување со отпад</t>
  </si>
  <si>
    <t>41.10 - Развој на градежни проекти</t>
  </si>
  <si>
    <t>41.20 - Изградба на станбени и нестанбени згради</t>
  </si>
  <si>
    <t>42.11 - Изградба на патишта и автопати</t>
  </si>
  <si>
    <t>42.12 - Изградба на железници и подземни железници</t>
  </si>
  <si>
    <t>42.13 - Изградба на мостови и тунели</t>
  </si>
  <si>
    <t>42.21 - Изградба на комунални објекти за течности</t>
  </si>
  <si>
    <t>42.22 - Изградба на електрични водови и телекомуникациски линии</t>
  </si>
  <si>
    <t>42.91 - Изградба на хидроградежни објекти</t>
  </si>
  <si>
    <t>42.99 - Изградба на други објекти од нискоградба, неспомнати на друго место</t>
  </si>
  <si>
    <t>43.11 - Уривање</t>
  </si>
  <si>
    <t>43.12 - Подготвителни работи на градилиште</t>
  </si>
  <si>
    <t>43.13 - Пробно дупчење и сондирање</t>
  </si>
  <si>
    <t>43.21 - Електроинсталатерски работи</t>
  </si>
  <si>
    <t>43.22 - Поставување на инсталации за водовод, канализација и плин и инсталации за греење и клима-уреди</t>
  </si>
  <si>
    <t>43.29 - Други градежно-инсталатерски работи</t>
  </si>
  <si>
    <t>43.31 - Малтерисување</t>
  </si>
  <si>
    <t>43.32 - Поставување на столарија</t>
  </si>
  <si>
    <t>43.33 - Поставување на подни и ѕидни облоги</t>
  </si>
  <si>
    <t>43.34 - Бојадисување и застаклување</t>
  </si>
  <si>
    <t>43.39 - Останати завршни градежни работи</t>
  </si>
  <si>
    <t>43.91 - Дејности на покривни конструкции</t>
  </si>
  <si>
    <t>43.99 - Останати специјализирани градежни работи, неспомнати на друго место</t>
  </si>
  <si>
    <t>45.11 - Трговија со автомобили и моторни возила од лесна категорија</t>
  </si>
  <si>
    <t>45.19 - Трговија со останати моторни возила</t>
  </si>
  <si>
    <t>45.20 - Одржување и поправка на моторни возила</t>
  </si>
  <si>
    <t>45.31 - Трговија на големо со делови и прибор за моторни возила</t>
  </si>
  <si>
    <t>45.32 - Трговија на мало со делови и прибор за моторни возила</t>
  </si>
  <si>
    <t>45.40 - Трговија со мотоцикли и делови и прибор за мотоцикли, одржување и поправка на мотоцикли</t>
  </si>
  <si>
    <t>46.11 - Посредување во трговијата со земјоделски суровини, живи животни, текстилни суровини и полупроизводи</t>
  </si>
  <si>
    <t>46.12 - Посредување во трговијата со горива, руди, метали и индустриски хемикалии</t>
  </si>
  <si>
    <t>46.13 - Посредување во трговијата со дрво, дрвена граѓа и градежен материјал</t>
  </si>
  <si>
    <t>46.14 - Посредување во трговијата со машини, индустриска опрема, бродови и воздухопловни средства</t>
  </si>
  <si>
    <t>46.15 - Посредување во трговијата со мебел, предмети за домаќинствата, метална и железна стока</t>
  </si>
  <si>
    <t>46.16 - Посредување во трговијата со текстил, облека, крзно, обувки и предмети од кожа</t>
  </si>
  <si>
    <t>46.17 - Посредување во трговијата со храна, пијалаци и тутун</t>
  </si>
  <si>
    <t>46.18 - Посредување специјализирано за трговија со останати посебни производи или групи на производи</t>
  </si>
  <si>
    <t>46.19 - Посредување во трговијата со разновидни производи</t>
  </si>
  <si>
    <t>46.21 - Трговија на големо со жита, суров тутун, семе и добиточна храна</t>
  </si>
  <si>
    <t>46.22 - Трговија на големо со цвеќе и садници</t>
  </si>
  <si>
    <t>46.23 - Трговија на големо со живи животни</t>
  </si>
  <si>
    <t>46.24 - Трговија на големо со сурова, недовршена и довршена кожа</t>
  </si>
  <si>
    <t>46.31 - Трговија на големо со овошје и зеленчук</t>
  </si>
  <si>
    <t>46.32 - Трговија на големо со месо и производи од месо</t>
  </si>
  <si>
    <t>46.33 - Трговија на големо со млечни производи, јајца и масла и масти за јадење</t>
  </si>
  <si>
    <t>46.34 - Трговија на големо со пијалаци</t>
  </si>
  <si>
    <t>46.35 - Трговија на големо со производи од тутун</t>
  </si>
  <si>
    <t>46.36 - Трговија на големо со шеќер, чоколада и слатки од шеќер</t>
  </si>
  <si>
    <t>46.37 - Трговија на големо со кафе, чај, какао и зачини</t>
  </si>
  <si>
    <t>46.38 - Трговија на големо со друга храна, вклучувајќи и риба, лушпари и мекотели</t>
  </si>
  <si>
    <t>46.39 - Неспецијализирана трговија на големо со храна, пијалаци и тутун</t>
  </si>
  <si>
    <t>46.41 - Трговија на големо со текстил</t>
  </si>
  <si>
    <t>46.42 - Трговија на големо со облека и обувки</t>
  </si>
  <si>
    <t>46.43 - Трговија на големо со електрични апарати за домаќинствата</t>
  </si>
  <si>
    <t>46.44 - Трговија на големо со порцелан, стакларија и средства за чистење</t>
  </si>
  <si>
    <t>46.45 - Трговија на големо со парфимериски и козметички препарати</t>
  </si>
  <si>
    <t>46.46 - Трговија на големо со фармацевтски производи</t>
  </si>
  <si>
    <t>46.47 - Трговија на големо со мебел, подни прекривки и опрема за осветлување</t>
  </si>
  <si>
    <t>46.48 - Трговија на големо со часовници и накит</t>
  </si>
  <si>
    <t>46.49 - Трговија на големо со друга стока за домаќинствата</t>
  </si>
  <si>
    <t>46.51 - Трговија на големо со компјутери, компјутерска периферна опрема и софтвер</t>
  </si>
  <si>
    <t>46.52 - Трговија на големо со електронска и телекомуникациска опрема и делови</t>
  </si>
  <si>
    <t>46.61 - Трговија на големо со земјоделски машини, прибор и опрема</t>
  </si>
  <si>
    <t>46.62 - Трговија на големо со алатни машини</t>
  </si>
  <si>
    <t>46.63 - Трговија на големо со машини за рударството и градежништвото</t>
  </si>
  <si>
    <t>46.64 - Трговија на големо со машини за текстилната индустрија, машини за шиење и плетење</t>
  </si>
  <si>
    <t>46.65 - Трговија на големо со канцелариски мебел</t>
  </si>
  <si>
    <t>46.66 - Трговија на големо со останати канцелариски машини и опрема</t>
  </si>
  <si>
    <t>46.69 - Трговија на големо со други машини и опрема</t>
  </si>
  <si>
    <t>46.71 - Трговија на големо со цврсти, течни и гасовити горива и слични производи</t>
  </si>
  <si>
    <t>46.72 - Трговија на големо со метали и метални руди</t>
  </si>
  <si>
    <t>46.73 - Трговија на големо со дрва, градежен материјал и санитарна опрема</t>
  </si>
  <si>
    <t>46.74 - Трговија на големо со метална стока, цевки, уреди и опрема за водовод и централно греење</t>
  </si>
  <si>
    <t>46.75 - Трговија на големо со хемиски производи</t>
  </si>
  <si>
    <t>46.76 - Трговија на големо со останати полупроизводи</t>
  </si>
  <si>
    <t>46.77 - Трговија на големо со отпадоци и остатоци</t>
  </si>
  <si>
    <t>46.90 - Неспецијализирана трговија на големо</t>
  </si>
  <si>
    <t>47.11 - Трговија на мало во неспецијализирани продавници, претежно со храна, пијалаци и тутун</t>
  </si>
  <si>
    <t>47.19 - Друга трговија на мало во неспецијализирани продавници</t>
  </si>
  <si>
    <t>47.21 - Трговија на мало со овошје и зеленчук во специјализирани продавници</t>
  </si>
  <si>
    <t>47.22 - Трговија на мало со месо и производи од месо во специјализирани продавници</t>
  </si>
  <si>
    <t>47.23 - Трговија на мало со риби, лушпари и мекотели во специјализирани продавници</t>
  </si>
  <si>
    <t>47.24 - Трговија на мало со леб, печива, колачи и слатки во специјализирани продавници</t>
  </si>
  <si>
    <t>47.25 - Трговија на мало со пијалаци во специјализирани продавници</t>
  </si>
  <si>
    <t>47.26 - Трговија на мало со производи од тутун во специјализирани продавници</t>
  </si>
  <si>
    <t>47.29 - Друга трговија на мало со храна во специјализирани продавници</t>
  </si>
  <si>
    <t>47.30 - Трговија на мало со моторни горива и мазива во специјализирани продавници</t>
  </si>
  <si>
    <t>47.41 - Трговија на мало со компјутери, периферни единици и софтвер во специјализирани продавници</t>
  </si>
  <si>
    <t>47.42 - Трговија на мало со телекомуникациска опрема во специјализирани продавници</t>
  </si>
  <si>
    <t>47.43 - Трговија на мало со аудио и видеоопрема во специјализирани продавници</t>
  </si>
  <si>
    <t>47.51 - Трговија на мало со текстил во специјализирани продавници</t>
  </si>
  <si>
    <t>47.52 - Трговија на мало со метална стока, бои и стакло во специјализирани продавници</t>
  </si>
  <si>
    <t>47.53 - Трговија на мало со килими, теписи, ѕидни и подни облоги во специјализирани продавници</t>
  </si>
  <si>
    <t>47.54 - Трговија на мало со електрични апарати за домаќинствата во специјализирани продавници</t>
  </si>
  <si>
    <t>47.59 - Трговија на мало со мебел, опрема за осветлување и други предмети за домаќинствата, во специјализирани продавници</t>
  </si>
  <si>
    <t>47.61 - Трговија на мало со книги во специјализирани продавници</t>
  </si>
  <si>
    <t>47.62 - Трговија на мало со весници и канцелариски прибор во специјализирани продавници</t>
  </si>
  <si>
    <t>47.63 - Трговија на мало со музички и видео записи во специјализирани продавници</t>
  </si>
  <si>
    <t>47.64 - Трговија на мало со спортска опрема во специјализирани продавници</t>
  </si>
  <si>
    <t>47.65 - Трговија на мало со игри и играчки во специјализирани продавници</t>
  </si>
  <si>
    <t>47.71 - Трговија на мало со облека во специјализирани продавници</t>
  </si>
  <si>
    <t>47.72 - Трговија на мало со обувки и предмети од кожа во специјализирани продавници</t>
  </si>
  <si>
    <t>47.73 - Аптеки</t>
  </si>
  <si>
    <t>47.74 - Трговија на мало со медицински препарати и ортопедски помагала во специјализирани продавници</t>
  </si>
  <si>
    <t>47.75 - Трговија на мало со козметички и тоалетни препарати во специјализирани продавници</t>
  </si>
  <si>
    <t>47.76 - Трговија на мало со цвеќе, садници, семе, ѓубриво, домашни миленици и храна за нив во специјализирани продавници</t>
  </si>
  <si>
    <t>47.77 - Трговија на мало со часовници и накит во специјализирани продавници</t>
  </si>
  <si>
    <t>47.78 - Друга трговија на мало со нови производи во специјализирани продавници</t>
  </si>
  <si>
    <t>47.79 - Трговија на мало со половни стоки во специјализирани продавници</t>
  </si>
  <si>
    <t>47.81 - Трговија на мало со храна, пијалаци и тутунски производи на тезги и пазари</t>
  </si>
  <si>
    <t>47.82 - Трговија на мало на тезги и пазари со текстил, облека и обувки</t>
  </si>
  <si>
    <t>47.89 - Трговија на мало со други стоки на тезги и пазари</t>
  </si>
  <si>
    <t>47.91 - Трговија на мало преку пошта и интернет</t>
  </si>
  <si>
    <t>47.99 - Друга трговија на мало вон продавници, тезги и пазари</t>
  </si>
  <si>
    <t>49.10 - Патнички железнички транспорт, меѓуградски</t>
  </si>
  <si>
    <t>49.20 - Товарен железнички транспорт</t>
  </si>
  <si>
    <t>49.31 - Градски и приградски патнички копнен транспорт</t>
  </si>
  <si>
    <t>49.32 - Такси служба</t>
  </si>
  <si>
    <t>49.39 - Друг патнички копнен транспорт, неспомнат на друго место</t>
  </si>
  <si>
    <t>49.41 - Товарен патен транспорт</t>
  </si>
  <si>
    <t>49.42 - Услуги за преселување</t>
  </si>
  <si>
    <t>49.50 - Цевоводен транспорт</t>
  </si>
  <si>
    <t>50.10 - Поморски и крајбрежен патнички воден транспорт</t>
  </si>
  <si>
    <t>50.20 - Поморски и крајбрежен товарен воден транспорт</t>
  </si>
  <si>
    <t>50.30 - Внатрешен патнички воден транспорт</t>
  </si>
  <si>
    <t>50.40 - Внатрешен товарен воден транспорт</t>
  </si>
  <si>
    <t>51.10 - Патнички воздухопловен транспорт</t>
  </si>
  <si>
    <t>51.21 - Товарен воздухопловен транспорт</t>
  </si>
  <si>
    <t>51.22 - Вселенски транспорт</t>
  </si>
  <si>
    <t>52.10 - Складирање на стока</t>
  </si>
  <si>
    <t>52.21 - Услужни дејности поврзани со копнениот превоз</t>
  </si>
  <si>
    <t>52.22 - Услужни дејности поврзани со водниот превоз</t>
  </si>
  <si>
    <t>52.23 - Услужни дејности поврзани со воздухопловниот превоз</t>
  </si>
  <si>
    <t>52.24 - Претовар на товар</t>
  </si>
  <si>
    <t>52.29 - Останати придружни дејности во превозот</t>
  </si>
  <si>
    <t>53.10 - Дејности за давање на универзални поштенски услуги</t>
  </si>
  <si>
    <t>53.20 - Дејности за давање на останати поштенски и курирски услуги</t>
  </si>
  <si>
    <t>55.10 - Хотели и слични објекти за сместување</t>
  </si>
  <si>
    <t>55.20 - Одморалишта и останати објекти за пократок престој</t>
  </si>
  <si>
    <t>55.30 - Кампови, автокампови и простори за кампирање</t>
  </si>
  <si>
    <t>55.90 - Друг вид на сместување</t>
  </si>
  <si>
    <t>56.10 - Ресторани и останати објекти за подготовка и послужување на храна</t>
  </si>
  <si>
    <t>56.21 - Услуги на доставување на храна и пијалаци за посебни прилики (кетеринг)</t>
  </si>
  <si>
    <t>56.29 - Останати услуги за подготвување и служење на храна</t>
  </si>
  <si>
    <t>56.30 - Подготовка и послужување на пијалаци</t>
  </si>
  <si>
    <t>58.11 - Издавање на книги</t>
  </si>
  <si>
    <t>58.12 - Издавање на именици и списоци на адреси</t>
  </si>
  <si>
    <t>58.13 - Издавање на весници</t>
  </si>
  <si>
    <t>58.14 - Издавање на списанија и периодични публикации</t>
  </si>
  <si>
    <t>58.19 - Други издавачки дејности</t>
  </si>
  <si>
    <t>58.21 - Издавање на компјутерски игри</t>
  </si>
  <si>
    <t>58.29 - Издавање на останата програмска опрема</t>
  </si>
  <si>
    <t>59.11 - Дејности на производство на филмови, видеофилмови и телевизиска програма</t>
  </si>
  <si>
    <t>59.12 - Дејности кои следат после производството на филмови и видео филмови и телевизиска програма</t>
  </si>
  <si>
    <t>59.13 - Дејности за дистрибуција на филмска, видео и телевизиска програма</t>
  </si>
  <si>
    <t>59.14 - Прикажување на филмови</t>
  </si>
  <si>
    <t>59.20 - Снимање на звучни записи и издавање на музички записи</t>
  </si>
  <si>
    <t>60.10 - Емитување на радиопрограма</t>
  </si>
  <si>
    <t>60.20 - Дејности на телевизиската програма и емитување</t>
  </si>
  <si>
    <t>61.10 - Дејности на жичани телекомуникации</t>
  </si>
  <si>
    <t>61.20 - Дејности на безжични телекомуникации</t>
  </si>
  <si>
    <t>61.30 - Дејности на сателитска телекомуникација</t>
  </si>
  <si>
    <t>61.90 - Други телекомуникациски дејности</t>
  </si>
  <si>
    <t>62.01 - Компјутерско програмирање</t>
  </si>
  <si>
    <t>62.02 - Компјутерски консултантски дејности</t>
  </si>
  <si>
    <t>62.03 - Дејности на управување со компјутерска опрема</t>
  </si>
  <si>
    <t>62.09 - Останати услуги во врска со информатичката технологија и компјутерите</t>
  </si>
  <si>
    <t>63.11 - Обработка на податоци, хостирање и слични дејности</t>
  </si>
  <si>
    <t>63.12 - Интернет портали</t>
  </si>
  <si>
    <t>63.91 - Дејности на новинските агенции</t>
  </si>
  <si>
    <t>63.99 - Останати информативни услужни дејности, неспомнати на друго место</t>
  </si>
  <si>
    <t>64.11 - Централна банка</t>
  </si>
  <si>
    <t>64.19 - Друго монетарно посредување</t>
  </si>
  <si>
    <t>64.20 - Дејности на холдинг-друштвата</t>
  </si>
  <si>
    <t>64.30 - Трустови, останати фондови и слични финансиски субјекти</t>
  </si>
  <si>
    <t>64.91 - Финансиски лизинг</t>
  </si>
  <si>
    <t>64.92 - Друго кредитно посредување</t>
  </si>
  <si>
    <t>64.99 - Други финансиско-услужни дејности, освен осигурување и пензиски фондови, неспомнати на друго место</t>
  </si>
  <si>
    <t>65.11 - Осигурување на живот</t>
  </si>
  <si>
    <t>65.12 - Неживотно осигурување</t>
  </si>
  <si>
    <t>65.20 - Реосигурување</t>
  </si>
  <si>
    <t>65.30 - Пензиски фондови</t>
  </si>
  <si>
    <t>66.11 - Управување со финансиски пазари</t>
  </si>
  <si>
    <t>66.12 - Дејности на посредување во работењето со хартии од вредност и стокови договори</t>
  </si>
  <si>
    <t>66.19 - Останати помошни дејности кај финансиските услуги, освен осигурување и пензиски фондови</t>
  </si>
  <si>
    <t>66.21 - Процена на ризици и штети</t>
  </si>
  <si>
    <t>66.22 - Дејности на застапници во осигурување и осигурителни посредници</t>
  </si>
  <si>
    <t>66.29 - Помошни дејности во осигурувањето и пензиските фондови</t>
  </si>
  <si>
    <t>66.30 - Дејности на управување со фондови</t>
  </si>
  <si>
    <t>68.10 - Купување и продажба на сопствен недвижен имот</t>
  </si>
  <si>
    <t>68.20 - Издавање и управување со сопствен недвижен имот или недвижен имот земен под закуп (лизинг)</t>
  </si>
  <si>
    <t>68.31 - Агенции за недвижен имот</t>
  </si>
  <si>
    <t>68.32 - Управување со недвижен имот со хонорар или врз база на договор</t>
  </si>
  <si>
    <t>69.20 - Сметководствени, книговодствени и ревизорски работи; даночно советување</t>
  </si>
  <si>
    <t>70.10 - Управувачки дејности</t>
  </si>
  <si>
    <t>70.21 - Односи со јавноста и дејности на информирање</t>
  </si>
  <si>
    <t>70.22 - Дејности на советување во врска со работењето и останато управување</t>
  </si>
  <si>
    <t>71.11 - Архитектонски дејности</t>
  </si>
  <si>
    <t>71.12 - Инженерство и со него поврзано техничко советување</t>
  </si>
  <si>
    <t>71.20 - Техничко испитување и анализа</t>
  </si>
  <si>
    <t>72.11 - Истражување и експериментален развој во биотехнологијата</t>
  </si>
  <si>
    <t>72.19 - Други истражувања и експериментален развој во природните, техничките и технолошките науки</t>
  </si>
  <si>
    <t>72.20 - Истражувања и експериментален развој во општествените и хуманитарните науки</t>
  </si>
  <si>
    <t>73.11 - Агенција за маркетинг</t>
  </si>
  <si>
    <t>73.12 - Огласување преку медиуми</t>
  </si>
  <si>
    <t>73.20 - Истражување на пазарот и испитување на јавното мислење</t>
  </si>
  <si>
    <t>74.10 - Специјализирани дизајнерски дејности</t>
  </si>
  <si>
    <t>74.20 - Фотографски дејности</t>
  </si>
  <si>
    <t>74.30 - Преведувачки дејности и услуги на преведувачите</t>
  </si>
  <si>
    <t>74.90 - Останати стручни, научни и технички дејности, неспомнати на друго место</t>
  </si>
  <si>
    <t>75.00 - Ветеринарни дејности</t>
  </si>
  <si>
    <t>77.11 - Изнајмување и давање под закуп (лизинг) на автомобили и моторни возила од лесна категорија</t>
  </si>
  <si>
    <t>77.12 - Изнајмување и давање под закуп на камиони</t>
  </si>
  <si>
    <t>77.21 - Изнајмување и давање под закуп на опрема за рекреација и спорт</t>
  </si>
  <si>
    <t>77.22 - Изнајмување на видеоленти и дискови</t>
  </si>
  <si>
    <t>77.29 - Изнајмување и давање под закуп на останати предмети за лична и семејна употреба</t>
  </si>
  <si>
    <t>77.31 - Изнајмување и давање под закуп (лизинг) на земјоделски машини и опрема</t>
  </si>
  <si>
    <t>77.32 - Изнајмување и давање под закуп (лизинг) на машини и опрема за градежништвото и инженерството</t>
  </si>
  <si>
    <t>77.33 - Изнајмување и давање под закуп (лизинг) на канцелариски машини и опрема, вклучувајќи и компјутери</t>
  </si>
  <si>
    <t>77.34 - Изнајмување и давање под закуп (лизинг) на водни сообраќајни средства</t>
  </si>
  <si>
    <t>77.35 - Изнајмување и давање под закуп (лизинг) на воздушни превозни средства</t>
  </si>
  <si>
    <t>77.39 - Изнајмување и давање под закуп (лизинг) на останати машини, опрема и материјални добра, неспомнати на друго место</t>
  </si>
  <si>
    <t>77.40 - Лизинг на производи од интелектуална сопственост и слични производи, освен авторски дела</t>
  </si>
  <si>
    <t>78.10 - Дејности на агенциите за вработување</t>
  </si>
  <si>
    <t>78.20 - Дејности на агенциите за привремено вработување</t>
  </si>
  <si>
    <t>78.30 - Останато отстапување на човечки ресурси</t>
  </si>
  <si>
    <t>79.11 - Дејности на туристичките агенции</t>
  </si>
  <si>
    <t>79.12 - Дејности на организаторите на патувања (туроператорите)</t>
  </si>
  <si>
    <t>79.90 - Останати резервациски услуги и дејности поврзани со нив</t>
  </si>
  <si>
    <t>80.10 - Дејности на приватна заштита</t>
  </si>
  <si>
    <t>80.20 - Услуги за заштита со помош на сигурносни системи</t>
  </si>
  <si>
    <t>80.30 - Истражни дејности</t>
  </si>
  <si>
    <t>81.10 - Комбинирани помошни дејности на објектите</t>
  </si>
  <si>
    <t>81.21 - Основно чистење на згради</t>
  </si>
  <si>
    <t>81.22 - Останати дејности на чистење на згради и објекти</t>
  </si>
  <si>
    <t>81.29 - Останати услуги на чистење, неспомнати на друго место</t>
  </si>
  <si>
    <t>81.30 - Услужни дејности за уредување и одржување на животната средина</t>
  </si>
  <si>
    <t>82.11 - Комбинирани канцелариски и административни услужни дејности</t>
  </si>
  <si>
    <t>82.19 - Фотокопирање, подготовка на документи и останати специјализирани канцелариски помошни дејности</t>
  </si>
  <si>
    <t>82.20 - Дејности на повикувачки центри</t>
  </si>
  <si>
    <t>82.30 - Организација на состаноци и деловни саеми</t>
  </si>
  <si>
    <t>82.91 - Дејности на агенциите за собирање и наплата на сметки и кредитни канцеларии</t>
  </si>
  <si>
    <t>82.92 - Дејности на пакување</t>
  </si>
  <si>
    <t>82.99 - Останати деловни помошни услужни дејности, неспомнати на друго место</t>
  </si>
  <si>
    <t>84.11 - Општи дејности на јавната управа</t>
  </si>
  <si>
    <t>84.12 - Регулирање на дејностите на институциите кои обезбедуваат здравствена заштита, образование и култура и други социјални услуги, исклучувајќи го задолжителното социјално осигурување</t>
  </si>
  <si>
    <t>84.13 - Управување и давање помош за поуспешно деловно работење</t>
  </si>
  <si>
    <t>84.21 - Надворешни работи</t>
  </si>
  <si>
    <t>84.22 - Работи на одбраната</t>
  </si>
  <si>
    <t>84.23 - Судски и правосудни дејности</t>
  </si>
  <si>
    <t>84.24 - Работи на јавниот ред и безбедноста</t>
  </si>
  <si>
    <t>84.25 - Дејности на пожарникарската служба</t>
  </si>
  <si>
    <t>84.30 - Дејности на задолжителното социјално осигурување</t>
  </si>
  <si>
    <t>85.10 - Претшколско образование</t>
  </si>
  <si>
    <t>85.20 - Основно образование</t>
  </si>
  <si>
    <t>85.31 - Општо средно образование</t>
  </si>
  <si>
    <t>85.32 - Техничко и стручно средно образование</t>
  </si>
  <si>
    <t>85.41 - Образование после средното, кое не е високо</t>
  </si>
  <si>
    <t>85.42 - Високо образование</t>
  </si>
  <si>
    <t>85.51 - Спортско и рекреативно образование</t>
  </si>
  <si>
    <t>85.52 - Образование во културата</t>
  </si>
  <si>
    <t>85.53 - Дејност на школите за возачи</t>
  </si>
  <si>
    <t>85.59 - Друго образование, неспомнато на друго место</t>
  </si>
  <si>
    <t>85.60 - Помошни услуги во образованието</t>
  </si>
  <si>
    <t>86.10 - Дејности на болниците</t>
  </si>
  <si>
    <t>86.21 - Дејности на општа медицинска пракса</t>
  </si>
  <si>
    <t>86.22 - Дејности на специјалистичка медицинска пракса</t>
  </si>
  <si>
    <t>86.23 - Дејности на стоматолошка пракса</t>
  </si>
  <si>
    <t>86.90 - Други дејности за здравствена заштита</t>
  </si>
  <si>
    <t>87.10 - Дејности на социјалната заштита со сместување и нега</t>
  </si>
  <si>
    <t>87.20 - Дејности на социјалната заштита и сместување на лица со интелектуална и/или телесна попреченост, душевно болни и лица зависници од алкохол, дрога и други опојни средства</t>
  </si>
  <si>
    <t>87.30 - Дејности на социјалната заштита со сместување на стари и изнемоштени лица</t>
  </si>
  <si>
    <t>87.90 - Останати дејности на социјалната заштита со сместување, неспомнати на друго место</t>
  </si>
  <si>
    <t>88.10 - Дејности на социјалната заштита без сместување на стари и изнемоштени лица</t>
  </si>
  <si>
    <t>88.91 - Дејности на дневна социјална заштита на деца</t>
  </si>
  <si>
    <t>88.99 - Останати дејности на социјалната заштита без сместување, неспомнати на друго место</t>
  </si>
  <si>
    <t>90.01 - Изведувачка уметност</t>
  </si>
  <si>
    <t>90.02 - Помошни дејности во изведувачката уметност</t>
  </si>
  <si>
    <t>90.03 - Уметничко творештво</t>
  </si>
  <si>
    <t>90.04 - Дејности на објектите за културни манифестации</t>
  </si>
  <si>
    <t>91.01 - Дејности на библиотеките и архивите</t>
  </si>
  <si>
    <t>91.02 - Дејности на музеите</t>
  </si>
  <si>
    <t>91.03 - Заштита на историски места и градби, како и слични знаменитости за посетители</t>
  </si>
  <si>
    <t>91.04 - Дејности на ботанички и зоолошки градини и природни резервати</t>
  </si>
  <si>
    <t>92.00 - Дејности на коцкање и обложување</t>
  </si>
  <si>
    <t>93.11 - Работа на спортските објекти</t>
  </si>
  <si>
    <t>93.12 - Дејности на спортските клубови</t>
  </si>
  <si>
    <t>93.13 - Објекти за фитнес</t>
  </si>
  <si>
    <t>93.19 - Останати спортски дејности</t>
  </si>
  <si>
    <t>93.21 - Дејности на забавни и тематски паркови</t>
  </si>
  <si>
    <t>93.29 - Останати забавни и рекреативни дејности, неспомнати на друго место</t>
  </si>
  <si>
    <t>94.11 - Дејности на деловни организации и организации на работодавци врз база на зачленување</t>
  </si>
  <si>
    <t>94.12 - Дејности на струковни организации врз база на зачленување</t>
  </si>
  <si>
    <t>94.20 - Дејности на синдикатите</t>
  </si>
  <si>
    <t>94.91 - Дејности на верски организации</t>
  </si>
  <si>
    <t>94.92 - Дејности на политички организации</t>
  </si>
  <si>
    <t>94.99 - Дејности на други организации врз база на зачленување, неспомнати на друго место</t>
  </si>
  <si>
    <t>95.11 - Поправка на компјутери и периферна (дополнителна компјутерска) опрема</t>
  </si>
  <si>
    <t>95.12 - Поправка на опрема за комуникации</t>
  </si>
  <si>
    <t>95.21 - Поправка на електронски уреди за широка потрошувачка</t>
  </si>
  <si>
    <t>95.22 - Поправка на апарати за домаќинства како и опрема за домови и градини</t>
  </si>
  <si>
    <t>95.23 - Поправка на обувки и производи од кожа</t>
  </si>
  <si>
    <t>95.24 - Поправка на мебел и покуќнина</t>
  </si>
  <si>
    <t>95.25 - Поправка на рачни часовници, саати и накит</t>
  </si>
  <si>
    <t>95.29 - Поправка на други предмети за лична употреба и за домаќинствата</t>
  </si>
  <si>
    <t>96.01 - Перење и хемиско чистење на текстилни и крзнени производи</t>
  </si>
  <si>
    <t>96.02 - Фризерски салони и салони за разубавување</t>
  </si>
  <si>
    <t>96.03 - Погребни и слични дејности</t>
  </si>
  <si>
    <t>96.04 - Дејности за нега и одржување на телото</t>
  </si>
  <si>
    <t>96.09 - Останати лични услужни дејности, неспомнати на друго место</t>
  </si>
  <si>
    <t>97.00 - Дејности на домаќинствата кои вработуваат послуга (домашен персонал)</t>
  </si>
  <si>
    <t>98.10 - Дејности на приватните домаќинаства кои произведуваат разновидна стока за сопствени потреби</t>
  </si>
  <si>
    <t>98.20 - Дејности на приватните домаќинства кои вршат различни услуги за сопствени потреби</t>
  </si>
  <si>
    <t>99.00 - Дејности на екстратериторијални организации и тела</t>
  </si>
  <si>
    <t>69.10/1 - Адвокатски дејности</t>
  </si>
  <si>
    <t>69.10/2 - Нотари</t>
  </si>
  <si>
    <t>69.10/3 - Извршители</t>
  </si>
  <si>
    <t>69.10/4 - Други правни работи</t>
  </si>
  <si>
    <t>Структура на приходи по дејности</t>
  </si>
  <si>
    <t>Биланс на состојба</t>
  </si>
  <si>
    <t>Биланс на успех</t>
  </si>
  <si>
    <t>Државна евиденција</t>
  </si>
  <si>
    <t>Добивка пред оданочување (246+248) или (246-249)</t>
  </si>
  <si>
    <t>Број на месеци на работење (во апсолутен износ)</t>
  </si>
  <si>
    <t>Годишна сметка</t>
  </si>
  <si>
    <t>Ревизорски извештај</t>
  </si>
  <si>
    <t>Консолидирана годишна сметка</t>
  </si>
  <si>
    <t>Консолидиран ревизорски извештај</t>
  </si>
  <si>
    <t>Нема промена</t>
  </si>
  <si>
    <t>Пред промена</t>
  </si>
  <si>
    <t>По промена</t>
  </si>
  <si>
    <t>Флексибилен период за последна годишна сметка</t>
  </si>
  <si>
    <t>12 месечен период или флексибилен период за новоосновани субјекти</t>
  </si>
  <si>
    <t>Побарувања по дадени заеми</t>
  </si>
  <si>
    <t>Побарувања по дадени заеми од поврзани друштва</t>
  </si>
  <si>
    <t>Капитализирано сопствено производство и услуги</t>
  </si>
  <si>
    <t>I. ДОЛГОРОЧНИ РЕЗЕРВИРАЊА ЗА РИЗИЦИ И ТРОШОЦИ (083+084)</t>
  </si>
  <si>
    <t>Б. ОБВРСКИ (082+085+095)</t>
  </si>
  <si>
    <t>Просечен број на вработени врз основа на часови на работа во пресметковниот период</t>
  </si>
  <si>
    <t>Набавна вредност на издатоци за развој за сопствени цели (интерен проект)</t>
  </si>
  <si>
    <t>Плата и надоместоци на плата на вработените кои директно работат на развојот на интерен проект</t>
  </si>
  <si>
    <t>Амортизација на недвижности, постројки и опрема користени при  развојот на интерен проект</t>
  </si>
  <si>
    <t>Амортизација на патенти и лиценци  користени при развојот на интерен проект</t>
  </si>
  <si>
    <t>Вредносно усогласување на издатоци за развој  за сопствени цели</t>
  </si>
  <si>
    <t>Сегашна вредност на издатоци за развој за сопствени цели ( = АОП 003 од БС)</t>
  </si>
  <si>
    <t>Набавна вредност на софтвер со лиценца</t>
  </si>
  <si>
    <t>Вредносно усогласување на софтвер со лиценца</t>
  </si>
  <si>
    <t xml:space="preserve"> Акумулирана амортизација на софтвер со лиценца</t>
  </si>
  <si>
    <t>Сегашна вредност на софтвер со лиценца (&lt; или = АОП 004 од БС)</t>
  </si>
  <si>
    <t>Набавна вредност на компјутерскиот софтвер  развиен за сопствена употреба</t>
  </si>
  <si>
    <t>Сегашна вредност на компјутерскиот софтвер  развиен за сопствена употреба (&lt; или = АОП 004 од БС)</t>
  </si>
  <si>
    <t>Сегашна вредност на набавени бази на податоци  (&lt; или = АОП 004 од БС)</t>
  </si>
  <si>
    <t>Сегашна вредност на бази на податоци развиени за сопствена употреба (&lt; или = АОП 004 од БС)</t>
  </si>
  <si>
    <t>Вредносно усогласување на станови и станбени згради</t>
  </si>
  <si>
    <t>Акумулирана амортизација на станови и станбени згради</t>
  </si>
  <si>
    <t>Сегашна вредност на станови и станбени згради (&lt; или = АОП 012 од БС)</t>
  </si>
  <si>
    <t>Вредносно усогласување на објекти од нискоградба</t>
  </si>
  <si>
    <t>Акумулирана амортизација на објекти од нискоградба</t>
  </si>
  <si>
    <t>Сегашна вредност на  објекти од нискоградба (&lt; или = АОП 012 од БС)</t>
  </si>
  <si>
    <t>Вредносно усогласување на информациска и телекомуникациска опрема</t>
  </si>
  <si>
    <t>Акумулирана амортизација на информациска и телекомуникациска опрема</t>
  </si>
  <si>
    <t>Сегашна вредност на информациска и телекомуникациска опрема (&lt; или = АОП 012 од БС)</t>
  </si>
  <si>
    <t>Вредносно усогласување на компјутерска опрема</t>
  </si>
  <si>
    <t>Акумулирана амортизација на компјутерска опрема</t>
  </si>
  <si>
    <t>Сегашна вредност на компјутерска опрема  (&lt; или = АОП 012 од БС)</t>
  </si>
  <si>
    <t>Драгоцени метали и камења</t>
  </si>
  <si>
    <t>Антиквитети и други уметнички дела</t>
  </si>
  <si>
    <t>Други скапоцености</t>
  </si>
  <si>
    <t>Приходи од продажба на производи, стоки и услуги на  домашен  пазар (&lt; или = АОП 202 од БУ)</t>
  </si>
  <si>
    <t>Приходи од продажба на производи, стоки и услуги на странски пазар (&lt; или = АОП 202 од БУ)</t>
  </si>
  <si>
    <t>Приходи од продажба на добра врз основа на финансиски наем (лизинг) (&lt; или = АОП 202 од БУ)</t>
  </si>
  <si>
    <t>Добивки од продажба на учество во капитал и хартии од вредност  (&lt; или = АОП 203од БУ)</t>
  </si>
  <si>
    <t>Добивки од продажба на материјали  (&lt; или = АОП 203 од БУ)</t>
  </si>
  <si>
    <t>Приходи од  вишоци  (&lt; или = АОП 203 од БУ)</t>
  </si>
  <si>
    <t>Наплатени отпишани побарувања и приходи од отпис на обврски (&lt; или = АОП 203 од БУ)</t>
  </si>
  <si>
    <t>Приходи врз основа на ефекти од договорена заштита од ризик (&lt; или = АОП 203 од БУ)</t>
  </si>
  <si>
    <t>Приходи од премии, субвенции, дотации и донации  (&lt; или = АОП 203 од БУ)</t>
  </si>
  <si>
    <t>Приходи по основ на донации и спонзорства  (&lt; или = АОП 203 од БУ)</t>
  </si>
  <si>
    <t>Приходи од наплатени пенали, неподигнати капари, отстапнини, награди и слично (&lt; или = АОП 203 од БУ)</t>
  </si>
  <si>
    <t>Приходи од оперативен наем-лизинг  (&lt; или = АОП 203 од БУ)</t>
  </si>
  <si>
    <t>III.  Финансиски приходи</t>
  </si>
  <si>
    <t>Расходи на продадени производи и услуги</t>
  </si>
  <si>
    <t>Отпис на ситен инвентар, амбалажа и автогуми (во производство) (&lt; или = АОП 208 од БУ)</t>
  </si>
  <si>
    <t>II. Трошоци за услуги</t>
  </si>
  <si>
    <t>Надворешни услуги за изработка на производи (лон производство) (&lt; или = АОП 211 од БУ)</t>
  </si>
  <si>
    <t>Наемнина за земјиште  (&lt; или = АОП 211 од БУ)</t>
  </si>
  <si>
    <t>Трошоци за  истражување (&lt; или = АОП 211 од БУ)</t>
  </si>
  <si>
    <t>Трошоци за  развој (&lt; или = АОП 211 од БУ)</t>
  </si>
  <si>
    <t>III. Надомести на трошоците за вработените *</t>
  </si>
  <si>
    <t>Еднократен надоместок во вид на испратнина заради трајно работно ангажирање под услови утврдени со закон (&lt; или = АОП 217 од БУ)</t>
  </si>
  <si>
    <t>Појачана исхрана  (&lt; или = АОП 217 од БУ)</t>
  </si>
  <si>
    <t>IV. Останати трошоци од работењето *</t>
  </si>
  <si>
    <t>Надоместок за сместување и исхрана на терен  (&lt; или = АОП 217 од БУ)</t>
  </si>
  <si>
    <t>Трошоци за организирана исхрана во текот на работа  (&lt; или = АОП 217 од БУ)</t>
  </si>
  <si>
    <t>Надомести за повремени и привремени работи  (&lt; или = АОП 217 од БУ)</t>
  </si>
  <si>
    <t>Трошоци за надомест и други примања на надворешни членови на управен и надзорен одбор, одбор на директори и управители</t>
  </si>
  <si>
    <t xml:space="preserve"> Репрезентација (&lt; или = АОП 212 од БУ)</t>
  </si>
  <si>
    <t>Надомест за банкарски услуги  (&lt; или = АОП 212 од БУ)</t>
  </si>
  <si>
    <t>VI. Вредносно усогласување на финансиски средства и вложувања</t>
  </si>
  <si>
    <t>VII. Дивиденди и други надоместоци на вложувачите и реинвестирана добивка</t>
  </si>
  <si>
    <t>Реинвестирана добивка</t>
  </si>
  <si>
    <t>Трошоци за  суровини и материјали  (&lt; или = АОП 208 од БУ)</t>
  </si>
  <si>
    <t>Шифра на дејност</t>
  </si>
  <si>
    <t>АОП</t>
  </si>
  <si>
    <t>Тековна</t>
  </si>
  <si>
    <t>Број на месеци опфатени во годишната сметка</t>
  </si>
  <si>
    <t>Период</t>
  </si>
  <si>
    <t>Тип на статусна промена</t>
  </si>
  <si>
    <t>Година</t>
  </si>
  <si>
    <t>Матичен број на субјектот</t>
  </si>
  <si>
    <t>Тип на документ</t>
  </si>
  <si>
    <t>Тип на годишна сметка</t>
  </si>
  <si>
    <t>Вид на работа</t>
  </si>
  <si>
    <t>Број на организациона единица</t>
  </si>
  <si>
    <t xml:space="preserve">Набавна вредност на станови и станбени згради </t>
  </si>
  <si>
    <t>Вредносно усогласување на градежни објекти од високоградба кои се користат за вршење на дејност</t>
  </si>
  <si>
    <t>Акумулирана амортизација на градежни објекти од високоградба кои се користат за вршење на дејност</t>
  </si>
  <si>
    <t>Книги, слики, вајарски дела, музејски експонати, предмети од архивска граѓа и слично</t>
  </si>
  <si>
    <t xml:space="preserve">Набавна вредност на повеќегодишните насади </t>
  </si>
  <si>
    <t>Сегашна вредност на повеќегодишните насади  (&lt; или = АОП 016 од БС)</t>
  </si>
  <si>
    <t xml:space="preserve">Набавна вредност на основното стадо </t>
  </si>
  <si>
    <t>Вредносно усогласување на основното стадо</t>
  </si>
  <si>
    <t>Акумулирана амортизација на основното стадо</t>
  </si>
  <si>
    <t>Сегашна вредност на основното стадо (&lt; или = АОП 016 од БС)</t>
  </si>
  <si>
    <t>Оригинални уметнички и литературни дела за вршење на дејности од културата и уметноста</t>
  </si>
  <si>
    <t>Вложувања во природни богатства во подготовка</t>
  </si>
  <si>
    <t>Подобрување на земјиштето</t>
  </si>
  <si>
    <t>Акумулирана амортизација на повеќегодишните насади</t>
  </si>
  <si>
    <t>Вредносно усогласување на повеќегодишните насади</t>
  </si>
  <si>
    <t>В.СРЕДСТВА ВО ЗАЕМИ И КРЕДИТИ</t>
  </si>
  <si>
    <t>Акумулирана амортизација на издатоци за развој  за сопствени цели</t>
  </si>
  <si>
    <t>Вредносно усогласување на компјутерскиот софтвер развиен за сопствена употреба</t>
  </si>
  <si>
    <t>Акумулирана амортизација на компјутерскиот софтвер  развиен за сопствена употреба</t>
  </si>
  <si>
    <t>Набавна врeдност на купени бази на податоци</t>
  </si>
  <si>
    <t>Вредносно усогласување на набавени бази на податоци</t>
  </si>
  <si>
    <t>Акумулирана амортизација на набавени бази на податоци</t>
  </si>
  <si>
    <t>Вредносно усогласување на бази на податоци развиени за сопствена употреба</t>
  </si>
  <si>
    <t>Акумулирана амортизација на бази на  податоци развиени за сопствена  употреба</t>
  </si>
  <si>
    <t>Г. СРЕДСТВА ВО АКЦИИ И УДЕЛИ</t>
  </si>
  <si>
    <t>Д. ОСТАНАТИ СРЕДСТВА</t>
  </si>
  <si>
    <t>Трговски кредити и аванси дадени на органи на законодавна, извршна и судска власт,  ФПИОМ,  ФЗОМ,  АВРМ,  единици на локална самоуправа и други правни лица финансирани од буџет</t>
  </si>
  <si>
    <t>Останати побарувања од органи на законодавна, извршна и судска власт, ФПИОМ, ФЗОМ, АВРМ, единици  на локална самоуправа и други правни лица финансирани од буџет</t>
  </si>
  <si>
    <t>Ѓ. ОБВРСКИ ПО ЗАЕМИ И КРЕДИТИ</t>
  </si>
  <si>
    <t>Е. СОПСТВЕНИЧКИ КАПИТАЛ</t>
  </si>
  <si>
    <t>Ж. ОСТАНАТИ ОБВРСКИ</t>
  </si>
  <si>
    <t>Трговски кредити и аванси од органи  на законодавна, извршна и судска власт, ФПИОМ, ФЗОМ, АВРМ, единици  на локална самоуправа и други правни лица финансирани од буџет</t>
  </si>
  <si>
    <t>Останати обврски кон органи на законодавна, извршна и судска власт, ФПИОМ, ФЗОМ, АВРМ, единици  на локална самоуправа и други правни лица финансирани од буџет</t>
  </si>
  <si>
    <t>Приходи по основ на употреба на компјутерски софтвер развиен за сопствена употреба (&lt; или = АОП 206 од БУ)</t>
  </si>
  <si>
    <t>Добивки од продажба на нематеријални и материјални средства  (&lt; или = АОП 203 од БУ)</t>
  </si>
  <si>
    <t>Добивки од продажба на биолошки средства (&lt; или = АОП 203 од БУ)</t>
  </si>
  <si>
    <t xml:space="preserve">З. ПРИХОДИ  </t>
  </si>
  <si>
    <t xml:space="preserve">Ѕ.     РАСХОДИ </t>
  </si>
  <si>
    <t>Канцелариски материјали (&lt; или = АОП 208 од БУ)</t>
  </si>
  <si>
    <t>Транспортни услуги во земјата (&lt; или = АОП 211 од БУ)</t>
  </si>
  <si>
    <t>Транспортни услуги во странство (&lt; или = АОП 211 од БУ)</t>
  </si>
  <si>
    <t>ПТТ услуги во земјата (&lt; или = АОП 211 од БУ)</t>
  </si>
  <si>
    <t>ПТТ услуги во странство (&lt; или = АОП 211 од БУ)</t>
  </si>
  <si>
    <t>Придонеси кои не зависат од резултатот (&lt; или = АОП 212 од БУ)</t>
  </si>
  <si>
    <t>И. ПОСЕБНИ ПОДАТОЦИ</t>
  </si>
  <si>
    <r>
      <t>Трошоци за материјали и услуги</t>
    </r>
    <r>
      <rPr>
        <sz val="10"/>
        <rFont val="Arial"/>
        <family val="2"/>
        <charset val="204"/>
      </rPr>
      <t xml:space="preserve"> користени или потрошени при развојот на интерен проект</t>
    </r>
  </si>
  <si>
    <t>Набавна вредност на бази на податоци развиени за сопствена употреба</t>
  </si>
  <si>
    <t>Набавна  вредност на градежни објекти од високоградба кои се користат за вршење на дејност</t>
  </si>
  <si>
    <t>Сегашна вредност на градежни објекти од високоградба кои се користат за вршење на дејност (&lt; или = АОП 012 од БС)</t>
  </si>
  <si>
    <t>Набавна вредност на информациска и телекомуникациска опрема</t>
  </si>
  <si>
    <t>Набавна вредност на компјутерска  опрема</t>
  </si>
  <si>
    <t xml:space="preserve">Краткорочни заеми и кредити дадени на физички лица, трговци-поединци, занаетчии, земјоделци, самостојни вршители на дејност и непрофитни организации во земјата
(&lt; или = АОП 052 од БС)
(&lt; или = АОП 052 од БС)
</t>
  </si>
  <si>
    <t>Долгорочни заеми  и кредити дадени на трговски  друштва во  приватна и државна сопственост и јавни претпријатија, во земјата</t>
  </si>
  <si>
    <t>Долгорочни заеми и кредити дадени на физички лица, трговци-поединци, занаетчии, земјоделци, самостојни вршители на дејност и непрофитни организации во земјата</t>
  </si>
  <si>
    <r>
      <t>Вложувања  во  удели  во трговски друштва</t>
    </r>
    <r>
      <rPr>
        <sz val="5"/>
        <rFont val="SimSun"/>
      </rPr>
      <t xml:space="preserve"> </t>
    </r>
    <r>
      <rPr>
        <sz val="10"/>
        <rFont val="Arial"/>
        <family val="2"/>
        <charset val="204"/>
      </rPr>
      <t>во приватна и државна сопственост и јавни претпријатија, во земјата</t>
    </r>
  </si>
  <si>
    <t xml:space="preserve">Трговски кредити и аванси дадени на трговски  друштва во приватна и државна сопственост и јавни претпријатија, во земјата </t>
  </si>
  <si>
    <t>Трговски кредити и аванси дадени на физички лица, трговци-поединци, занаетчии, земјоделци, самостојни вршители на дејност и непрофитни организации во земјата</t>
  </si>
  <si>
    <t>Останати побарувања од физички лица , трговци-поединци,  занаетчии, земјоделци, самостојни вршители на дејност и непрофитни  организации  во земјата</t>
  </si>
  <si>
    <t>Краткорочни обврски по земи и кредити кон трговски друштва  во приватна и државна сопственост и јавни претпријатија, во земјата (&lt; или = АОП 095 од БС)</t>
  </si>
  <si>
    <t>Краткорочни  обврски по  заеми и кредити  кон  физички лица, трговци-поединци, занаетчии, земјоделци, самостојни вршители на дејност и непрофитни организации во земјата (&lt; или = АОП 095 од БС)</t>
  </si>
  <si>
    <t>Долгорочни обврски по заеми и кредити кон трговски друштва  во приватна  и државна сопственост и јавни претпријатија, во земјата (&lt; или = АОП 085 од БС)</t>
  </si>
  <si>
    <t xml:space="preserve">Долгорочни обврски по заеми и кредити кон физички лица, трговци-поединци, занаетчии, земјоделци, самостојни вршители на дејност и непрофитни организации во земјата
(&lt; или = АОП 085 од БС)
</t>
  </si>
  <si>
    <t>Основна  главнина (сопственички капитал) во акции поседувани од други трговски друштва во  приватна и државна сопственост и јавни претпријатија регистрирани во земјата (&lt; од АОП 065 од БС)</t>
  </si>
  <si>
    <t>Основна главнина (сопственички капитал) во акции поседувани од физички лица, трговци-поединци, занаетчии, земјоделци, самостојни вршители на дејност и непрофитни организации регистрирани во земјата (&lt; од АОП 065 од БС)</t>
  </si>
  <si>
    <t>Основна главнина (сопственички капитал) во  акции поседувани од Владата на Република Македонија, ФПИОМ, ФЗОМ, АВРМ, единици  на локална самоуправа и други правни лица финансирани од буџет (&lt; од АОП 065 од БС)</t>
  </si>
  <si>
    <t>Основна главнина (сопственички капитал) во удели поседувани од други трговски  друштва  во приватна и државна сопственост и јавни претпријатија регистрирани во земјата (&lt; од АОП 065 од БС)</t>
  </si>
  <si>
    <t>Основна главнина (сопственички капитал) во удели поседувани од физички лица, трговци-поединци, занаетчии, земјоделци, самостојни вршители на дејност и непрофитни организации регистрирани во земјата (&lt; од АОП 065 од БС)</t>
  </si>
  <si>
    <t>Трговски кредити и аванси од трговски друштва во приватна и државна сопственост и јавни претпријатија во земјата</t>
  </si>
  <si>
    <t>Останати обврски кон трговски друштва во приватна и државна  сопственост и јавни претпријатија, во земјата</t>
  </si>
  <si>
    <t>Останати обврски кон   физички лица, трговци-поединци,  занаетчии, земјоделци, самостојни вршители на дејност и непрофитни организации во земјата</t>
  </si>
  <si>
    <t>Останати приходи од работењето  (&lt; или = АОП 203 од БУ)</t>
  </si>
  <si>
    <t>Вредносно усогласување на долгорочни финансиски пласмани и други хартии од вредност расположиви за продажба ( = АОП 242 од БУ)</t>
  </si>
  <si>
    <t>Набавна вредност на објекти од нискоградба</t>
  </si>
  <si>
    <r>
      <t>Вложувања во акции издадени од трговски друштва</t>
    </r>
    <r>
      <rPr>
        <sz val="5"/>
        <rFont val="SimSun"/>
      </rPr>
      <t xml:space="preserve"> </t>
    </r>
    <r>
      <rPr>
        <sz val="10"/>
        <rFont val="Arial"/>
        <family val="2"/>
        <charset val="204"/>
      </rPr>
      <t>во приватна и државна сопственост и јавни претпријатија, во земјата (&lt; или = АОП 021 од БС)</t>
    </r>
  </si>
  <si>
    <t>Основна главнина (сопственички капитал) во удели поседувани од Владата на Република Македонија, ФПИОМ, ФЗОМ, АВРМ, единици на локална самоуправа и други правни лица финансирани од буџет (&lt; од АОП 065 од БС)</t>
  </si>
  <si>
    <t>Трговски кредити и аванси од физички лица, трговци-поединци, занаетчии, земјоделци, самостојни вршители на дејност и непрофитни организации во земјата</t>
  </si>
  <si>
    <r>
      <t xml:space="preserve">Приходи од продажба на производи, стоки и услуги во земјите членки на ЕУ </t>
    </r>
    <r>
      <rPr>
        <sz val="10"/>
        <rFont val="Arial"/>
        <family val="2"/>
        <charset val="204"/>
      </rPr>
      <t>(&lt; или = АОП 202 од БУ)</t>
    </r>
  </si>
  <si>
    <t>Приходи од даноци и придонеси (&lt; или = АОП 203 од БУ)</t>
  </si>
  <si>
    <t xml:space="preserve">Краткорочни заеми и кредити дадени на трговски  друштва  во приватна и државна сопственост и јавни претпријатија, во земјата (&lt; или = АОП 052 од БС)
</t>
  </si>
  <si>
    <t>Залихи на готови производи и на недовршено производство на почетокот на годината</t>
  </si>
  <si>
    <t>Залихи на готовите производи и на недовршено производство на крајот на годината</t>
  </si>
  <si>
    <t>МОДНА КОНФЕКЦИЈА СТОБИ АД</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</si>
</sst>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00_);_(* \(#,##0.00\);_(* &quot;-&quot;??_);_(@_)"/>
    <numFmt numFmtId="166" formatCode="_(* #,##0_);_(* \(#,##0\);_(* &quot;-&quot;??_);_(@_)"/>
  </numFmts>
  <fonts count="13" x14ac:knownFonts="1">
    <font>
      <sz val="10"/>
      <name val="Arial"/>
      <charset val="204"/>
    </font>
    <font>
      <sz val="10"/>
      <name val="Arial"/>
      <family val="2"/>
      <charset val="204"/>
    </font>
    <font>
      <sz val="10"/>
      <name val="Arial"/>
      <family val="2"/>
      <charset val="204"/>
    </font>
    <font>
      <sz val="10"/>
      <name val="Arial"/>
      <family val="2"/>
      <charset val="204"/>
    </font>
    <font>
      <sz val="10"/>
      <color indexed="8"/>
      <name val="Calibri"/>
      <family val="2"/>
      <charset val="204"/>
      <scheme val="minor"/>
    </font>
    <font>
      <b/>
      <sz val="10"/>
      <color indexed="8"/>
      <name val="Calibri"/>
      <family val="2"/>
      <charset val="204"/>
      <scheme val="minor"/>
    </font>
    <font>
      <sz val="10"/>
      <name val="Calibri"/>
      <family val="2"/>
      <charset val="204"/>
      <scheme val="minor"/>
    </font>
    <font>
      <sz val="10"/>
      <color theme="0"/>
      <name val="Calibri"/>
      <family val="2"/>
      <charset val="204"/>
      <scheme val="minor"/>
    </font>
    <font>
      <b/>
      <sz val="10"/>
      <color theme="0"/>
      <name val="Calibri"/>
      <family val="2"/>
      <charset val="204"/>
      <scheme val="minor"/>
    </font>
    <font>
      <b/>
      <sz val="10"/>
      <color rgb="FF002060"/>
      <name val="Calibri"/>
      <family val="2"/>
      <charset val="204"/>
      <scheme val="minor"/>
    </font>
    <font>
      <sz val="10"/>
      <color rgb="FF002060"/>
      <name val="Calibri"/>
      <family val="2"/>
      <charset val="204"/>
      <scheme val="minor"/>
    </font>
    <font>
      <b/>
      <sz val="10"/>
      <name val="Calibri"/>
      <family val="2"/>
      <charset val="204"/>
      <scheme val="minor"/>
    </font>
    <font>
      <sz val="5"/>
      <name val="SimSun"/>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4">
    <xf numFmtId="0" fontId="0" fillId="0" borderId="0">
      <alignment wrapText="1"/>
    </xf>
    <xf numFmtId="165" fontId="1" fillId="0" borderId="0" applyFont="0" applyFill="0" applyBorder="0" applyAlignment="0" applyProtection="0">
      <alignment wrapText="1"/>
    </xf>
    <xf numFmtId="165" fontId="3" fillId="0" borderId="0" applyFont="0" applyFill="0" applyBorder="0" applyAlignment="0" applyProtection="0">
      <alignment wrapText="1"/>
    </xf>
    <xf numFmtId="0" fontId="2" fillId="0" borderId="0">
      <alignment wrapText="1"/>
    </xf>
  </cellStyleXfs>
  <cellXfs count="119">
    <xf numFmtId="0" fontId="0" fillId="0" borderId="0" xfId="0">
      <alignment wrapText="1"/>
    </xf>
    <xf numFmtId="166" fontId="10" fillId="4" borderId="0" xfId="1" applyNumberFormat="1" applyFont="1" applyFill="1" applyBorder="1" applyAlignment="1" applyProtection="1">
      <alignment vertical="center" wrapText="1"/>
      <protection locked="0"/>
    </xf>
    <xf numFmtId="165" fontId="9" fillId="4" borderId="0" xfId="1" applyFont="1" applyFill="1" applyBorder="1" applyAlignment="1" applyProtection="1">
      <alignment vertical="center" wrapText="1"/>
      <protection locked="0"/>
    </xf>
    <xf numFmtId="165" fontId="9" fillId="4" borderId="0" xfId="1" applyFont="1" applyFill="1" applyProtection="1">
      <alignment wrapText="1"/>
      <protection locked="0"/>
    </xf>
    <xf numFmtId="165" fontId="9" fillId="4" borderId="0" xfId="1" applyFont="1" applyFill="1" applyAlignment="1" applyProtection="1">
      <alignment wrapText="1"/>
      <protection locked="0"/>
    </xf>
    <xf numFmtId="166" fontId="10" fillId="4" borderId="0" xfId="1" applyNumberFormat="1" applyFont="1" applyFill="1" applyBorder="1" applyAlignment="1" applyProtection="1">
      <alignment vertical="top" wrapText="1"/>
      <protection locked="0"/>
    </xf>
    <xf numFmtId="166" fontId="10" fillId="4" borderId="0" xfId="1" applyNumberFormat="1" applyFont="1" applyFill="1" applyProtection="1">
      <alignment wrapText="1"/>
      <protection locked="0"/>
    </xf>
    <xf numFmtId="0" fontId="9" fillId="4" borderId="0" xfId="3" applyFont="1" applyFill="1" applyBorder="1" applyAlignment="1" applyProtection="1">
      <alignment horizontal="left" vertical="center" wrapText="1"/>
      <protection locked="0"/>
    </xf>
    <xf numFmtId="0" fontId="9" fillId="4" borderId="0" xfId="3" applyFont="1" applyFill="1" applyBorder="1" applyAlignment="1" applyProtection="1">
      <alignment horizontal="left" vertical="top" wrapText="1"/>
      <protection locked="0"/>
    </xf>
    <xf numFmtId="0" fontId="5" fillId="0" borderId="0" xfId="3" applyFont="1" applyFill="1" applyBorder="1" applyAlignment="1" applyProtection="1">
      <alignment vertical="top" wrapText="1"/>
    </xf>
    <xf numFmtId="0" fontId="5" fillId="0" borderId="0" xfId="3" applyFont="1" applyFill="1" applyAlignment="1" applyProtection="1">
      <alignment vertical="top" wrapText="1"/>
    </xf>
    <xf numFmtId="0" fontId="11" fillId="2" borderId="0" xfId="3" applyFont="1" applyFill="1" applyAlignment="1" applyProtection="1">
      <alignment vertical="top"/>
    </xf>
    <xf numFmtId="0" fontId="6" fillId="2" borderId="0" xfId="3" applyFont="1" applyFill="1" applyAlignment="1" applyProtection="1">
      <alignment vertical="top"/>
    </xf>
    <xf numFmtId="165" fontId="4" fillId="0" borderId="0" xfId="1" applyFont="1" applyFill="1" applyAlignment="1" applyProtection="1">
      <alignment vertical="top" wrapText="1"/>
    </xf>
    <xf numFmtId="0" fontId="4" fillId="0" borderId="0" xfId="3" applyFont="1" applyFill="1" applyAlignment="1" applyProtection="1">
      <alignment vertical="top" wrapText="1"/>
    </xf>
    <xf numFmtId="0" fontId="6" fillId="0" borderId="0" xfId="3" applyFont="1" applyProtection="1">
      <alignment wrapText="1"/>
    </xf>
    <xf numFmtId="0" fontId="4" fillId="0" borderId="0" xfId="3" applyFont="1" applyFill="1" applyBorder="1" applyAlignment="1" applyProtection="1">
      <alignment vertical="center" wrapText="1"/>
    </xf>
    <xf numFmtId="0" fontId="6" fillId="2" borderId="0" xfId="3" applyFont="1" applyFill="1" applyBorder="1" applyAlignment="1" applyProtection="1">
      <alignment vertical="center" wrapText="1"/>
    </xf>
    <xf numFmtId="165" fontId="4" fillId="0" borderId="0" xfId="1" applyFont="1" applyFill="1" applyBorder="1" applyAlignment="1" applyProtection="1">
      <alignment vertical="center" wrapText="1"/>
    </xf>
    <xf numFmtId="0" fontId="4" fillId="0" borderId="0" xfId="3" applyFont="1" applyFill="1" applyBorder="1" applyAlignment="1" applyProtection="1">
      <alignment vertical="top" wrapText="1"/>
    </xf>
    <xf numFmtId="0" fontId="6" fillId="2" borderId="0" xfId="3" applyFont="1" applyFill="1" applyBorder="1" applyAlignment="1" applyProtection="1">
      <alignment vertical="top" wrapText="1"/>
    </xf>
    <xf numFmtId="0" fontId="6" fillId="2" borderId="0" xfId="3" applyFont="1" applyFill="1" applyProtection="1">
      <alignment wrapText="1"/>
    </xf>
    <xf numFmtId="165" fontId="4" fillId="0" borderId="0" xfId="1" applyFont="1" applyFill="1" applyBorder="1" applyAlignment="1" applyProtection="1">
      <alignment vertical="top" wrapText="1"/>
    </xf>
    <xf numFmtId="165" fontId="8" fillId="3" borderId="0" xfId="1" applyFont="1" applyFill="1" applyBorder="1" applyAlignment="1" applyProtection="1">
      <alignment vertical="top" wrapText="1"/>
    </xf>
    <xf numFmtId="165" fontId="8" fillId="3" borderId="0" xfId="1" applyFont="1" applyFill="1" applyBorder="1" applyAlignment="1" applyProtection="1">
      <alignment horizontal="center" vertical="top" wrapText="1"/>
    </xf>
    <xf numFmtId="166" fontId="8" fillId="2" borderId="0" xfId="1" applyNumberFormat="1" applyFont="1" applyFill="1" applyBorder="1" applyAlignment="1" applyProtection="1">
      <alignment vertical="top" wrapText="1"/>
    </xf>
    <xf numFmtId="164" fontId="8" fillId="2" borderId="0" xfId="3" applyNumberFormat="1" applyFont="1" applyFill="1" applyBorder="1" applyAlignment="1" applyProtection="1">
      <alignment vertical="top" wrapText="1"/>
    </xf>
    <xf numFmtId="0" fontId="6" fillId="2" borderId="0" xfId="3" applyFont="1" applyFill="1" applyAlignment="1" applyProtection="1">
      <alignment wrapText="1"/>
    </xf>
    <xf numFmtId="0" fontId="4" fillId="2" borderId="0" xfId="3" applyFont="1" applyFill="1" applyBorder="1" applyAlignment="1" applyProtection="1">
      <alignment vertical="center" wrapText="1"/>
    </xf>
    <xf numFmtId="0" fontId="6" fillId="2" borderId="0" xfId="3" applyFont="1" applyFill="1" applyAlignment="1" applyProtection="1">
      <alignment horizontal="left" vertical="top" wrapText="1"/>
    </xf>
    <xf numFmtId="165" fontId="6" fillId="0" borderId="0" xfId="1" applyFont="1" applyProtection="1">
      <alignment wrapText="1"/>
    </xf>
    <xf numFmtId="0" fontId="5" fillId="0" borderId="0" xfId="3" applyFont="1" applyFill="1" applyBorder="1" applyAlignment="1" applyProtection="1">
      <alignment vertical="center" wrapText="1"/>
    </xf>
    <xf numFmtId="0" fontId="5" fillId="0" borderId="0" xfId="3" applyFont="1" applyFill="1" applyAlignment="1" applyProtection="1">
      <alignment vertical="top"/>
    </xf>
    <xf numFmtId="166" fontId="4" fillId="2" borderId="0" xfId="1" applyNumberFormat="1" applyFont="1" applyFill="1" applyAlignment="1" applyProtection="1">
      <alignment vertical="top" wrapText="1"/>
    </xf>
    <xf numFmtId="166" fontId="4" fillId="2" borderId="0" xfId="1" applyNumberFormat="1" applyFont="1" applyFill="1" applyBorder="1" applyAlignment="1" applyProtection="1">
      <alignment vertical="top" wrapText="1"/>
    </xf>
    <xf numFmtId="0" fontId="4" fillId="2" borderId="0" xfId="3" applyFont="1" applyFill="1" applyAlignment="1" applyProtection="1">
      <alignment vertical="top" wrapText="1"/>
    </xf>
    <xf numFmtId="166" fontId="4" fillId="2" borderId="0" xfId="1" applyNumberFormat="1" applyFont="1" applyFill="1" applyBorder="1" applyAlignment="1" applyProtection="1">
      <alignment horizontal="left" vertical="center" wrapText="1"/>
    </xf>
    <xf numFmtId="0" fontId="4" fillId="2" borderId="0" xfId="3" applyFont="1" applyFill="1" applyBorder="1" applyAlignment="1" applyProtection="1">
      <alignment horizontal="left" vertical="center" wrapText="1"/>
    </xf>
    <xf numFmtId="166" fontId="4" fillId="0" borderId="0" xfId="1" applyNumberFormat="1" applyFont="1" applyFill="1" applyBorder="1" applyAlignment="1" applyProtection="1">
      <alignment vertical="top" wrapText="1"/>
    </xf>
    <xf numFmtId="166" fontId="8" fillId="3" borderId="1" xfId="1" applyNumberFormat="1" applyFont="1" applyFill="1" applyBorder="1" applyAlignment="1" applyProtection="1">
      <alignment horizontal="center" vertical="top" wrapText="1"/>
    </xf>
    <xf numFmtId="0" fontId="4" fillId="0" borderId="0" xfId="3" applyFont="1" applyFill="1" applyBorder="1" applyAlignment="1" applyProtection="1">
      <alignment horizontal="center" vertical="center" wrapText="1"/>
    </xf>
    <xf numFmtId="0" fontId="5" fillId="0" borderId="0" xfId="3" applyFont="1" applyFill="1" applyBorder="1" applyAlignment="1" applyProtection="1">
      <alignment vertical="center"/>
    </xf>
    <xf numFmtId="0" fontId="4" fillId="0" borderId="0" xfId="3" applyFont="1" applyFill="1" applyBorder="1" applyAlignment="1" applyProtection="1">
      <alignment vertical="center"/>
    </xf>
    <xf numFmtId="166" fontId="6" fillId="0" borderId="0" xfId="1" applyNumberFormat="1" applyFont="1" applyProtection="1">
      <alignment wrapText="1"/>
    </xf>
    <xf numFmtId="166" fontId="10" fillId="0" borderId="0" xfId="1" applyNumberFormat="1" applyFont="1" applyFill="1" applyBorder="1" applyAlignment="1" applyProtection="1">
      <alignment vertical="center" wrapText="1"/>
    </xf>
    <xf numFmtId="166" fontId="4" fillId="0" borderId="0" xfId="1" applyNumberFormat="1" applyFont="1" applyFill="1" applyAlignment="1" applyProtection="1">
      <alignment vertical="top" wrapText="1"/>
    </xf>
    <xf numFmtId="0" fontId="4" fillId="0" borderId="0" xfId="0" applyFont="1" applyFill="1" applyAlignment="1" applyProtection="1">
      <alignment vertical="top" wrapText="1"/>
    </xf>
    <xf numFmtId="0" fontId="6" fillId="0" borderId="0" xfId="0" applyFont="1" applyProtection="1">
      <alignment wrapText="1"/>
    </xf>
    <xf numFmtId="0" fontId="4" fillId="0" borderId="0" xfId="0" applyFont="1" applyFill="1" applyBorder="1" applyAlignment="1" applyProtection="1">
      <alignment vertical="center" wrapText="1"/>
    </xf>
    <xf numFmtId="0" fontId="4" fillId="0" borderId="0" xfId="0" applyFont="1" applyFill="1" applyBorder="1" applyAlignment="1" applyProtection="1">
      <alignment horizontal="center" vertical="center" wrapText="1"/>
    </xf>
    <xf numFmtId="166" fontId="4" fillId="0" borderId="0" xfId="1" applyNumberFormat="1" applyFont="1" applyFill="1" applyBorder="1" applyAlignment="1" applyProtection="1">
      <alignment vertical="center"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center" vertical="top" wrapText="1"/>
    </xf>
    <xf numFmtId="0" fontId="5" fillId="0" borderId="0" xfId="0" applyFont="1" applyFill="1" applyBorder="1" applyAlignment="1" applyProtection="1">
      <alignment vertical="center" wrapText="1"/>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xf>
    <xf numFmtId="0" fontId="5" fillId="0" borderId="0" xfId="0" applyFont="1" applyFill="1" applyBorder="1" applyAlignment="1" applyProtection="1">
      <alignment vertical="center"/>
    </xf>
    <xf numFmtId="0" fontId="4" fillId="0" borderId="0" xfId="0" applyFont="1" applyFill="1" applyBorder="1" applyAlignment="1" applyProtection="1">
      <alignment horizontal="right" vertical="center" wrapText="1"/>
    </xf>
    <xf numFmtId="0" fontId="4" fillId="0" borderId="0" xfId="0" applyFont="1" applyFill="1" applyBorder="1" applyAlignment="1" applyProtection="1">
      <alignment vertical="center"/>
    </xf>
    <xf numFmtId="4" fontId="4" fillId="0" borderId="0" xfId="0" applyNumberFormat="1" applyFont="1" applyFill="1" applyBorder="1" applyAlignment="1" applyProtection="1">
      <alignment vertical="center" wrapText="1"/>
    </xf>
    <xf numFmtId="0" fontId="4" fillId="2" borderId="0" xfId="0" applyFont="1" applyFill="1" applyBorder="1" applyAlignment="1" applyProtection="1">
      <alignment vertical="center" wrapText="1"/>
    </xf>
    <xf numFmtId="0" fontId="6" fillId="0" borderId="0" xfId="0" applyFont="1" applyAlignment="1" applyProtection="1">
      <alignment horizontal="center" wrapText="1"/>
    </xf>
    <xf numFmtId="165" fontId="4" fillId="4" borderId="0" xfId="2" applyFont="1" applyFill="1" applyBorder="1" applyAlignment="1" applyProtection="1">
      <alignment vertical="top" wrapText="1"/>
      <protection locked="0"/>
    </xf>
    <xf numFmtId="165" fontId="6" fillId="4" borderId="0" xfId="2" applyFont="1" applyFill="1" applyProtection="1">
      <alignment wrapText="1"/>
      <protection locked="0"/>
    </xf>
    <xf numFmtId="0" fontId="5" fillId="0" borderId="0" xfId="3" applyFont="1" applyFill="1" applyBorder="1" applyAlignment="1" applyProtection="1">
      <alignment horizontal="center" vertical="top"/>
    </xf>
    <xf numFmtId="165" fontId="4" fillId="0" borderId="0" xfId="2" applyFont="1" applyFill="1" applyAlignment="1" applyProtection="1">
      <alignment vertical="top" wrapText="1"/>
    </xf>
    <xf numFmtId="0" fontId="4" fillId="0" borderId="0" xfId="3" applyFont="1" applyFill="1" applyBorder="1" applyAlignment="1" applyProtection="1">
      <alignment horizontal="center" vertical="center"/>
    </xf>
    <xf numFmtId="0" fontId="4" fillId="0" borderId="0" xfId="3" applyFont="1" applyFill="1" applyBorder="1" applyAlignment="1" applyProtection="1">
      <alignment horizontal="center" vertical="top"/>
    </xf>
    <xf numFmtId="0" fontId="4" fillId="0" borderId="0" xfId="3" applyFont="1" applyFill="1" applyBorder="1" applyAlignment="1" applyProtection="1">
      <alignment vertical="top"/>
    </xf>
    <xf numFmtId="165" fontId="4" fillId="0" borderId="0" xfId="2" applyFont="1" applyFill="1" applyBorder="1" applyAlignment="1" applyProtection="1">
      <alignment vertical="top" wrapText="1"/>
    </xf>
    <xf numFmtId="165" fontId="8" fillId="3" borderId="1" xfId="2" applyFont="1" applyFill="1" applyBorder="1" applyAlignment="1" applyProtection="1">
      <alignment horizontal="center" vertical="center" wrapText="1"/>
    </xf>
    <xf numFmtId="0" fontId="8" fillId="3" borderId="1" xfId="3" applyFont="1" applyFill="1" applyBorder="1" applyAlignment="1" applyProtection="1">
      <alignment horizontal="center" vertical="center" wrapText="1"/>
    </xf>
    <xf numFmtId="0" fontId="6" fillId="0" borderId="0" xfId="3" applyFont="1" applyAlignment="1" applyProtection="1">
      <alignment horizontal="center"/>
    </xf>
    <xf numFmtId="0" fontId="6" fillId="0" borderId="0" xfId="3" applyFont="1" applyAlignment="1" applyProtection="1"/>
    <xf numFmtId="165" fontId="6" fillId="0" borderId="0" xfId="2" applyFont="1" applyProtection="1">
      <alignment wrapText="1"/>
    </xf>
    <xf numFmtId="0" fontId="10" fillId="4" borderId="0" xfId="3" applyFont="1" applyFill="1" applyBorder="1" applyAlignment="1" applyProtection="1">
      <alignment vertical="center"/>
      <protection locked="0"/>
    </xf>
    <xf numFmtId="165" fontId="10" fillId="4" borderId="0" xfId="2" applyFont="1" applyFill="1" applyBorder="1" applyAlignment="1" applyProtection="1">
      <alignment vertical="center" wrapText="1"/>
      <protection locked="0"/>
    </xf>
    <xf numFmtId="0" fontId="10" fillId="4" borderId="0" xfId="3" applyFont="1" applyFill="1" applyBorder="1" applyAlignment="1" applyProtection="1">
      <alignment horizontal="right" vertical="center" wrapText="1"/>
      <protection locked="0"/>
    </xf>
    <xf numFmtId="0" fontId="2" fillId="0" borderId="0" xfId="0" applyFont="1" applyAlignment="1" applyProtection="1">
      <alignment vertical="center"/>
    </xf>
    <xf numFmtId="0" fontId="2" fillId="0" borderId="0" xfId="0" applyFont="1" applyAlignment="1" applyProtection="1">
      <alignment horizontal="center" vertical="center" wrapText="1"/>
    </xf>
    <xf numFmtId="0" fontId="0" fillId="0" borderId="0" xfId="0" applyProtection="1">
      <alignment wrapText="1"/>
    </xf>
    <xf numFmtId="0" fontId="0" fillId="0" borderId="0" xfId="0" applyAlignment="1" applyProtection="1"/>
    <xf numFmtId="0" fontId="0" fillId="0" borderId="0" xfId="0" applyAlignment="1" applyProtection="1">
      <alignment horizontal="right"/>
    </xf>
    <xf numFmtId="0" fontId="9" fillId="0" borderId="0" xfId="3" applyFont="1" applyFill="1" applyBorder="1" applyAlignment="1" applyProtection="1">
      <alignment horizontal="left" vertical="top" wrapText="1"/>
    </xf>
    <xf numFmtId="0" fontId="7" fillId="0" borderId="0" xfId="0" applyFont="1" applyFill="1" applyBorder="1">
      <alignment wrapText="1"/>
    </xf>
    <xf numFmtId="0" fontId="6" fillId="0" borderId="0" xfId="0" applyFont="1">
      <alignment wrapText="1"/>
    </xf>
    <xf numFmtId="0" fontId="8" fillId="3" borderId="0" xfId="3" applyFont="1" applyFill="1" applyBorder="1" applyAlignment="1">
      <alignment vertical="top" wrapText="1"/>
    </xf>
    <xf numFmtId="0" fontId="8" fillId="3" borderId="0" xfId="3" applyFont="1" applyFill="1" applyBorder="1" applyAlignment="1">
      <alignment vertical="center" wrapText="1"/>
    </xf>
    <xf numFmtId="0" fontId="9" fillId="0" borderId="0" xfId="3" applyFont="1" applyFill="1" applyBorder="1" applyAlignment="1">
      <alignment horizontal="left" vertical="center" wrapText="1"/>
    </xf>
    <xf numFmtId="0" fontId="8" fillId="2" borderId="0" xfId="3" applyFont="1" applyFill="1" applyBorder="1" applyAlignment="1">
      <alignment vertical="top" wrapText="1"/>
    </xf>
    <xf numFmtId="166" fontId="10" fillId="0" borderId="0" xfId="1" applyNumberFormat="1" applyFont="1" applyFill="1" applyBorder="1" applyAlignment="1">
      <alignment vertical="center" wrapText="1"/>
    </xf>
    <xf numFmtId="165" fontId="10" fillId="0" borderId="0" xfId="1" applyNumberFormat="1" applyFont="1" applyFill="1" applyBorder="1" applyAlignment="1">
      <alignment vertical="center" wrapText="1"/>
    </xf>
    <xf numFmtId="166" fontId="10" fillId="0" borderId="0" xfId="1" applyNumberFormat="1" applyFont="1" applyFill="1" applyBorder="1" applyAlignment="1" applyProtection="1">
      <alignment vertical="center" wrapText="1"/>
      <protection locked="0"/>
    </xf>
    <xf numFmtId="165" fontId="10" fillId="0" borderId="0" xfId="1" applyNumberFormat="1" applyFont="1" applyFill="1" applyBorder="1" applyAlignment="1" applyProtection="1">
      <alignment vertical="center" wrapText="1"/>
      <protection locked="0"/>
    </xf>
    <xf numFmtId="165" fontId="10" fillId="0" borderId="0" xfId="1" applyNumberFormat="1" applyFont="1" applyProtection="1">
      <alignment wrapText="1"/>
      <protection locked="0"/>
    </xf>
    <xf numFmtId="166" fontId="10" fillId="0" borderId="0" xfId="1" applyNumberFormat="1" applyFont="1" applyProtection="1">
      <alignment wrapText="1"/>
      <protection locked="0"/>
    </xf>
    <xf numFmtId="165" fontId="10" fillId="2" borderId="0" xfId="1" applyNumberFormat="1" applyFont="1" applyFill="1" applyProtection="1">
      <alignment wrapText="1"/>
      <protection locked="0"/>
    </xf>
    <xf numFmtId="166" fontId="10" fillId="2" borderId="0" xfId="1" applyNumberFormat="1" applyFont="1" applyFill="1" applyProtection="1">
      <alignment wrapText="1"/>
      <protection locked="0"/>
    </xf>
    <xf numFmtId="0" fontId="8" fillId="0" borderId="0" xfId="3" applyFont="1" applyFill="1" applyBorder="1" applyAlignment="1">
      <alignment vertical="center" wrapText="1"/>
    </xf>
    <xf numFmtId="0" fontId="7" fillId="0" borderId="0" xfId="0" applyFont="1">
      <alignment wrapText="1"/>
    </xf>
    <xf numFmtId="0" fontId="8" fillId="0" borderId="0" xfId="3" applyFont="1" applyFill="1" applyBorder="1" applyAlignment="1">
      <alignment vertical="top" wrapText="1"/>
    </xf>
    <xf numFmtId="0" fontId="7" fillId="0" borderId="0" xfId="3" applyFont="1" applyFill="1" applyBorder="1" applyAlignment="1">
      <alignment vertical="center" wrapText="1"/>
    </xf>
    <xf numFmtId="0" fontId="7" fillId="0" borderId="0" xfId="3" applyFont="1" applyFill="1" applyBorder="1" applyAlignment="1">
      <alignment vertical="center"/>
    </xf>
    <xf numFmtId="166" fontId="10" fillId="2" borderId="0" xfId="1" applyNumberFormat="1" applyFont="1" applyFill="1" applyBorder="1" applyAlignment="1" applyProtection="1">
      <alignment vertical="center" wrapText="1"/>
      <protection locked="0"/>
    </xf>
    <xf numFmtId="166" fontId="10" fillId="2" borderId="0" xfId="1" applyNumberFormat="1" applyFont="1" applyFill="1" applyBorder="1" applyAlignment="1">
      <alignment vertical="center" wrapText="1"/>
    </xf>
    <xf numFmtId="165" fontId="10" fillId="2" borderId="0" xfId="1" applyNumberFormat="1" applyFont="1" applyFill="1" applyBorder="1" applyAlignment="1" applyProtection="1">
      <alignment vertical="center" wrapText="1"/>
      <protection locked="0"/>
    </xf>
    <xf numFmtId="0" fontId="4" fillId="0" borderId="0" xfId="3" applyFont="1" applyFill="1" applyBorder="1" applyAlignment="1" applyProtection="1">
      <alignment horizontal="right" vertical="center" wrapText="1"/>
    </xf>
    <xf numFmtId="0" fontId="4" fillId="0" borderId="0" xfId="3" applyFont="1" applyFill="1" applyBorder="1" applyAlignment="1" applyProtection="1">
      <alignment horizontal="right" vertical="center" wrapText="1"/>
    </xf>
    <xf numFmtId="0" fontId="4" fillId="0" borderId="0" xfId="3" applyFont="1" applyFill="1" applyBorder="1" applyAlignment="1" applyProtection="1">
      <alignment horizontal="left" vertical="center"/>
    </xf>
    <xf numFmtId="0" fontId="0" fillId="0" borderId="0" xfId="0" applyAlignment="1">
      <alignment wrapText="1" shrinkToFit="1"/>
    </xf>
    <xf numFmtId="0" fontId="4" fillId="0" borderId="0" xfId="3" applyFont="1" applyFill="1" applyBorder="1" applyAlignment="1" applyProtection="1">
      <alignment horizontal="right" vertical="center" wrapText="1"/>
    </xf>
    <xf numFmtId="166" fontId="4" fillId="0" borderId="0" xfId="3" applyNumberFormat="1" applyFont="1" applyFill="1" applyBorder="1" applyAlignment="1" applyProtection="1">
      <alignment horizontal="right" vertical="center" wrapText="1"/>
    </xf>
    <xf numFmtId="0" fontId="5" fillId="0" borderId="0" xfId="3" applyFont="1" applyFill="1" applyBorder="1" applyAlignment="1" applyProtection="1">
      <alignment horizontal="center" vertical="top" wrapText="1"/>
    </xf>
    <xf numFmtId="0" fontId="4" fillId="0" borderId="0" xfId="0" applyFont="1" applyFill="1" applyBorder="1" applyAlignment="1" applyProtection="1">
      <alignment horizontal="right" vertical="center" wrapText="1"/>
    </xf>
    <xf numFmtId="0" fontId="4" fillId="0" borderId="0" xfId="0" applyFont="1" applyFill="1" applyBorder="1" applyAlignment="1" applyProtection="1">
      <alignment horizontal="left" vertical="center" wrapText="1"/>
    </xf>
    <xf numFmtId="166" fontId="4" fillId="0" borderId="0" xfId="0" applyNumberFormat="1" applyFont="1" applyFill="1" applyBorder="1" applyAlignment="1" applyProtection="1">
      <alignment horizontal="right" vertical="center" wrapText="1"/>
    </xf>
    <xf numFmtId="0" fontId="5" fillId="0" borderId="0" xfId="0" applyFont="1" applyFill="1" applyBorder="1" applyAlignment="1" applyProtection="1">
      <alignment vertical="center" wrapText="1"/>
    </xf>
    <xf numFmtId="0" fontId="5" fillId="0" borderId="0" xfId="0" applyFont="1" applyFill="1" applyBorder="1" applyAlignment="1" applyProtection="1">
      <alignment horizontal="center" vertical="top" wrapText="1"/>
    </xf>
    <xf numFmtId="0" fontId="4" fillId="0" borderId="0" xfId="3" applyFont="1" applyFill="1" applyBorder="1" applyAlignment="1" applyProtection="1">
      <alignment horizontal="left" vertical="center" wrapText="1"/>
    </xf>
  </cellXfs>
  <cellStyles count="4">
    <cellStyle name="Comma" xfId="1" builtinId="3"/>
    <cellStyle name="Comma 2" xfId="2"/>
    <cellStyle name="Normal" xfId="0" builtinId="0"/>
    <cellStyle name="Normal 2" xfId="3"/>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1"/>
  <sheetViews>
    <sheetView showGridLines="0" tabSelected="1" workbookViewId="0">
      <selection activeCell="B5" sqref="B5"/>
    </sheetView>
  </sheetViews>
  <sheetFormatPr defaultColWidth="9.109375" defaultRowHeight="15" customHeight="1" x14ac:dyDescent="0.3"/>
  <cols>
    <col min="1" max="1" width="27.88671875" style="85" customWidth="1"/>
    <col min="2" max="2" width="64" style="85" customWidth="1"/>
    <col min="3" max="3" width="13.109375" style="85" customWidth="1"/>
    <col min="4" max="6" width="9.109375" style="85"/>
    <col min="7" max="7" width="9.5546875" style="85" customWidth="1"/>
    <col min="8" max="16384" width="9.109375" style="85"/>
  </cols>
  <sheetData>
    <row r="1" spans="1:8" ht="29.25" customHeight="1" x14ac:dyDescent="0.3">
      <c r="A1" s="86" t="s">
        <v>1147</v>
      </c>
      <c r="B1" s="7">
        <v>12</v>
      </c>
      <c r="C1" s="84">
        <f>B1</f>
        <v>12</v>
      </c>
      <c r="D1" s="98"/>
      <c r="E1" s="99"/>
      <c r="F1" s="99"/>
      <c r="G1" s="99"/>
      <c r="H1" s="99"/>
    </row>
    <row r="2" spans="1:8" ht="15" customHeight="1" x14ac:dyDescent="0.3">
      <c r="A2" s="86" t="s">
        <v>1148</v>
      </c>
      <c r="B2" s="8" t="s">
        <v>1074</v>
      </c>
      <c r="C2" s="100">
        <f>VLOOKUP(B2,ПАР!A630:B631,2,FALSE)</f>
        <v>1</v>
      </c>
      <c r="D2" s="101"/>
      <c r="E2" s="99"/>
      <c r="F2" s="99"/>
      <c r="G2" s="99" t="s">
        <v>1074</v>
      </c>
      <c r="H2" s="99"/>
    </row>
    <row r="3" spans="1:8" ht="15" customHeight="1" x14ac:dyDescent="0.3">
      <c r="A3" s="86" t="s">
        <v>1149</v>
      </c>
      <c r="B3" s="8" t="s">
        <v>1070</v>
      </c>
      <c r="C3" s="100">
        <f>VLOOKUP(B3,ПАР!A627:B629,2,FALSE)</f>
        <v>1</v>
      </c>
      <c r="D3" s="101"/>
      <c r="E3" s="99"/>
      <c r="F3" s="99"/>
      <c r="G3" s="99" t="s">
        <v>1073</v>
      </c>
      <c r="H3" s="99"/>
    </row>
    <row r="4" spans="1:8" ht="15" customHeight="1" x14ac:dyDescent="0.3">
      <c r="A4" s="86" t="s">
        <v>1150</v>
      </c>
      <c r="B4" s="8">
        <v>2019</v>
      </c>
      <c r="C4" s="84">
        <f>B4</f>
        <v>2019</v>
      </c>
      <c r="D4" s="102"/>
      <c r="E4" s="99"/>
      <c r="F4" s="99"/>
      <c r="G4" s="99" t="s">
        <v>1070</v>
      </c>
      <c r="H4" s="99"/>
    </row>
    <row r="5" spans="1:8" ht="15" customHeight="1" x14ac:dyDescent="0.3">
      <c r="A5" s="86" t="s">
        <v>1155</v>
      </c>
      <c r="B5" s="8" t="s">
        <v>1237</v>
      </c>
      <c r="C5" s="84" t="str">
        <f>B5</f>
        <v>МОДНА КОНФЕКЦИЈА СТОБИ АД</v>
      </c>
      <c r="D5" s="101"/>
      <c r="E5" s="99"/>
      <c r="F5" s="99"/>
      <c r="G5" s="99" t="s">
        <v>1071</v>
      </c>
      <c r="H5" s="99"/>
    </row>
    <row r="6" spans="1:8" ht="15" customHeight="1" x14ac:dyDescent="0.3">
      <c r="A6" s="86" t="s">
        <v>1151</v>
      </c>
      <c r="B6" s="8">
        <v>4180925</v>
      </c>
      <c r="C6" s="84">
        <f>B6</f>
        <v>4180925</v>
      </c>
      <c r="D6" s="102"/>
      <c r="E6" s="99"/>
      <c r="F6" s="99"/>
      <c r="G6" s="99" t="s">
        <v>1072</v>
      </c>
      <c r="H6" s="99"/>
    </row>
    <row r="7" spans="1:8" ht="15" customHeight="1" x14ac:dyDescent="0.3">
      <c r="A7" s="86" t="s">
        <v>1152</v>
      </c>
      <c r="B7" s="83" t="s">
        <v>1066</v>
      </c>
      <c r="C7" s="89">
        <f>VLOOKUP(B7,ПАР!A623:B626,2,FALSE)</f>
        <v>110</v>
      </c>
      <c r="D7" s="102"/>
      <c r="E7" s="99"/>
      <c r="F7" s="99"/>
      <c r="G7" s="99"/>
      <c r="H7" s="99"/>
    </row>
    <row r="8" spans="1:8" ht="15" customHeight="1" x14ac:dyDescent="0.3">
      <c r="A8" s="86" t="s">
        <v>1153</v>
      </c>
      <c r="B8" s="83">
        <f>VLOOKUP(C7,ПАР!A632:B638,2,FALSE)</f>
        <v>122</v>
      </c>
      <c r="C8" s="84">
        <f>B8</f>
        <v>122</v>
      </c>
      <c r="D8" s="102"/>
      <c r="E8" s="99"/>
      <c r="F8" s="99"/>
      <c r="G8" s="99"/>
      <c r="H8" s="99"/>
    </row>
    <row r="9" spans="1:8" ht="15" customHeight="1" x14ac:dyDescent="0.3">
      <c r="A9" s="87" t="s">
        <v>1154</v>
      </c>
      <c r="B9" s="88">
        <v>450</v>
      </c>
      <c r="C9" s="84">
        <f>B9</f>
        <v>450</v>
      </c>
      <c r="D9" s="102"/>
      <c r="E9" s="99"/>
      <c r="F9" s="99"/>
      <c r="G9" s="99"/>
      <c r="H9" s="99"/>
    </row>
    <row r="10" spans="1:8" ht="15" customHeight="1" x14ac:dyDescent="0.3">
      <c r="C10" s="99"/>
      <c r="D10" s="99"/>
      <c r="E10" s="99"/>
      <c r="F10" s="99"/>
      <c r="G10" s="99"/>
      <c r="H10" s="99"/>
    </row>
    <row r="11" spans="1:8" ht="15" customHeight="1" x14ac:dyDescent="0.3">
      <c r="C11" s="99"/>
      <c r="D11" s="99"/>
      <c r="E11" s="99"/>
      <c r="F11" s="99"/>
      <c r="G11" s="99"/>
      <c r="H11" s="99"/>
    </row>
  </sheetData>
  <sheetProtection sheet="1" objects="1" scenarios="1" selectLockedCells="1"/>
  <dataValidations count="7">
    <dataValidation allowBlank="1" showInputMessage="1" showErrorMessage="1" prompt="Не се внесува ништо, само за синдикални организации и факултети" sqref="B5"/>
    <dataValidation allowBlank="1" showInputMessage="1" showErrorMessage="1" prompt="Излегува автоматски " sqref="B8"/>
    <dataValidation allowBlank="1" showInputMessage="1" showErrorMessage="1" prompt="Внесете го ЕМБС на фирмата" sqref="B6"/>
    <dataValidation allowBlank="1" showInputMessage="1" showErrorMessage="1" prompt="Внесете година за која поднесувате годишна сметка" sqref="B4"/>
    <dataValidation allowBlank="1" showInputMessage="1" showErrorMessage="1" prompt="Доколку поднесувате годишна сметка за минатата година, без разлика колку месеци работела фирмата, ставате 12. Број помал од 12 се става само доколку поднесувате годишна сметка за тековната година на пр.после некаква структурна промена  или при ликвидација" sqref="B1"/>
    <dataValidation type="list" allowBlank="1" showInputMessage="1" showErrorMessage="1" sqref="B2">
      <formula1>$G$2:$G$3</formula1>
    </dataValidation>
    <dataValidation type="list" allowBlank="1" showInputMessage="1" showErrorMessage="1" sqref="B3">
      <formula1>$G$4:$G$6</formula1>
    </dataValidation>
  </dataValidations>
  <printOptions gridLines="1"/>
  <pageMargins left="0.7" right="0.7" top="0.75" bottom="0.75" header="0.3" footer="0.3"/>
  <pageSetup paperSize="9" orientation="portrait" verticalDpi="300" r:id="rId1"/>
  <ignoredErrors>
    <ignoredError sqref="C7"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prompt="Статусна промена">
          <x14:formula1>
            <xm:f>ПАР!$A$627:$A$629</xm:f>
          </x14:formula1>
          <xm:sqref>B3</xm:sqref>
        </x14:dataValidation>
        <x14:dataValidation type="list" allowBlank="1" showInputMessage="1" showErrorMessage="1">
          <x14:formula1>
            <xm:f>ПАР!$A$630:$A$631</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G622"/>
  <sheetViews>
    <sheetView showGridLines="0" workbookViewId="0">
      <pane ySplit="3" topLeftCell="A105" activePane="bottomLeft" state="frozenSplit"/>
      <selection pane="bottomLeft" activeCell="E104" sqref="E104"/>
    </sheetView>
  </sheetViews>
  <sheetFormatPr defaultColWidth="9.109375" defaultRowHeight="15" customHeight="1" x14ac:dyDescent="0.3"/>
  <cols>
    <col min="1" max="1" width="7.109375" style="15" customWidth="1"/>
    <col min="2" max="2" width="3" style="15" bestFit="1" customWidth="1"/>
    <col min="3" max="3" width="94.33203125" style="21" customWidth="1"/>
    <col min="4" max="4" width="14.33203125" style="21" customWidth="1"/>
    <col min="5" max="5" width="17.88671875" style="30" customWidth="1"/>
    <col min="6" max="7" width="17.88671875" style="15" customWidth="1"/>
    <col min="8" max="16384" width="9.109375" style="15"/>
  </cols>
  <sheetData>
    <row r="1" spans="1:7" ht="15" customHeight="1" x14ac:dyDescent="0.3">
      <c r="A1" s="9" t="s">
        <v>397</v>
      </c>
      <c r="B1" s="10">
        <v>35</v>
      </c>
      <c r="C1" s="11" t="str">
        <f>VLOOKUP(B1,ПАР!A619:B622,2,FALSE)</f>
        <v>Структура на приходи по дејности</v>
      </c>
      <c r="D1" s="12"/>
      <c r="E1" s="13"/>
      <c r="F1" s="14"/>
      <c r="G1" s="14"/>
    </row>
    <row r="2" spans="1:7" ht="15" customHeight="1" x14ac:dyDescent="0.3">
      <c r="A2" s="16"/>
      <c r="B2" s="16"/>
      <c r="C2" s="17"/>
      <c r="D2" s="17"/>
      <c r="E2" s="18"/>
      <c r="F2" s="16"/>
      <c r="G2" s="16"/>
    </row>
    <row r="3" spans="1:7" ht="15" customHeight="1" x14ac:dyDescent="0.3">
      <c r="A3" s="19"/>
      <c r="B3" s="19"/>
      <c r="C3" s="20"/>
      <c r="E3" s="22"/>
      <c r="F3" s="19"/>
      <c r="G3" s="19"/>
    </row>
    <row r="4" spans="1:7" ht="15" customHeight="1" x14ac:dyDescent="0.3">
      <c r="A4" s="19"/>
      <c r="B4" s="19"/>
      <c r="C4" s="23" t="s">
        <v>1144</v>
      </c>
      <c r="D4" s="24" t="s">
        <v>1145</v>
      </c>
      <c r="E4" s="24" t="s">
        <v>1146</v>
      </c>
      <c r="F4" s="25"/>
      <c r="G4" s="26"/>
    </row>
    <row r="5" spans="1:7" s="21" customFormat="1" ht="15" customHeight="1" x14ac:dyDescent="0.3">
      <c r="A5" s="27"/>
      <c r="B5" s="27"/>
      <c r="C5" s="27" t="s">
        <v>442</v>
      </c>
      <c r="D5" s="17">
        <f>IF(C5="",0,VLOOKUP(C5,ПАР!A1:B618,2,FALSE))</f>
        <v>2001</v>
      </c>
      <c r="E5" s="2"/>
      <c r="F5" s="28"/>
      <c r="G5" s="28"/>
    </row>
    <row r="6" spans="1:7" s="21" customFormat="1" ht="15" customHeight="1" x14ac:dyDescent="0.3">
      <c r="A6" s="27"/>
      <c r="B6" s="27"/>
      <c r="C6" s="27" t="s">
        <v>443</v>
      </c>
      <c r="D6" s="17">
        <f>IF(C6="",0,VLOOKUP(C6,ПАР!A2:B619,2,FALSE))</f>
        <v>2002</v>
      </c>
      <c r="E6" s="3"/>
    </row>
    <row r="7" spans="1:7" s="21" customFormat="1" ht="15" customHeight="1" x14ac:dyDescent="0.3">
      <c r="A7" s="27"/>
      <c r="B7" s="27"/>
      <c r="C7" s="27" t="s">
        <v>444</v>
      </c>
      <c r="D7" s="17">
        <f>IF(C7="",0,VLOOKUP(C7,ПАР!A3:B620,2,FALSE))</f>
        <v>2003</v>
      </c>
      <c r="E7" s="3"/>
    </row>
    <row r="8" spans="1:7" s="21" customFormat="1" ht="15" customHeight="1" x14ac:dyDescent="0.3">
      <c r="A8" s="27"/>
      <c r="B8" s="27"/>
      <c r="C8" s="27" t="s">
        <v>445</v>
      </c>
      <c r="D8" s="17">
        <f>IF(C8="",0,VLOOKUP(C8,ПАР!A4:B621,2,FALSE))</f>
        <v>2004</v>
      </c>
      <c r="E8" s="3"/>
    </row>
    <row r="9" spans="1:7" s="21" customFormat="1" ht="15" customHeight="1" x14ac:dyDescent="0.3">
      <c r="A9" s="27"/>
      <c r="B9" s="27"/>
      <c r="C9" s="27" t="s">
        <v>446</v>
      </c>
      <c r="D9" s="17">
        <f>IF(C9="",0,VLOOKUP(C9,ПАР!A5:B622,2,FALSE))</f>
        <v>2005</v>
      </c>
      <c r="E9" s="3"/>
    </row>
    <row r="10" spans="1:7" s="21" customFormat="1" ht="15" customHeight="1" x14ac:dyDescent="0.3">
      <c r="A10" s="27"/>
      <c r="B10" s="27"/>
      <c r="C10" s="27" t="s">
        <v>447</v>
      </c>
      <c r="D10" s="17">
        <f>IF(C10="",0,VLOOKUP(C10,ПАР!A6:B623,2,FALSE))</f>
        <v>2006</v>
      </c>
      <c r="E10" s="3"/>
    </row>
    <row r="11" spans="1:7" s="21" customFormat="1" ht="15" customHeight="1" x14ac:dyDescent="0.3">
      <c r="A11" s="27"/>
      <c r="B11" s="27"/>
      <c r="C11" s="27" t="s">
        <v>448</v>
      </c>
      <c r="D11" s="17">
        <f>IF(C11="",0,VLOOKUP(C11,ПАР!A7:B624,2,FALSE))</f>
        <v>2007</v>
      </c>
      <c r="E11" s="3"/>
    </row>
    <row r="12" spans="1:7" s="21" customFormat="1" ht="15" customHeight="1" x14ac:dyDescent="0.3">
      <c r="A12" s="27"/>
      <c r="B12" s="27"/>
      <c r="C12" s="27" t="s">
        <v>449</v>
      </c>
      <c r="D12" s="17">
        <f>IF(C12="",0,VLOOKUP(C12,ПАР!A8:B625,2,FALSE))</f>
        <v>2008</v>
      </c>
      <c r="E12" s="3"/>
    </row>
    <row r="13" spans="1:7" s="21" customFormat="1" ht="15" customHeight="1" x14ac:dyDescent="0.3">
      <c r="A13" s="27"/>
      <c r="B13" s="27"/>
      <c r="C13" s="27" t="s">
        <v>450</v>
      </c>
      <c r="D13" s="17">
        <f>IF(C13="",0,VLOOKUP(C13,ПАР!A9:B626,2,FALSE))</f>
        <v>2009</v>
      </c>
      <c r="E13" s="3"/>
    </row>
    <row r="14" spans="1:7" s="21" customFormat="1" ht="15" customHeight="1" x14ac:dyDescent="0.3">
      <c r="A14" s="27"/>
      <c r="B14" s="27"/>
      <c r="C14" s="27" t="s">
        <v>451</v>
      </c>
      <c r="D14" s="17">
        <f>IF(C14="",0,VLOOKUP(C14,ПАР!A10:B627,2,FALSE))</f>
        <v>2010</v>
      </c>
      <c r="E14" s="3"/>
    </row>
    <row r="15" spans="1:7" s="21" customFormat="1" ht="15" customHeight="1" x14ac:dyDescent="0.3">
      <c r="A15" s="27"/>
      <c r="B15" s="27"/>
      <c r="C15" s="27" t="s">
        <v>452</v>
      </c>
      <c r="D15" s="17">
        <f>IF(C15="",0,VLOOKUP(C15,ПАР!A11:B628,2,FALSE))</f>
        <v>2011</v>
      </c>
      <c r="E15" s="3"/>
    </row>
    <row r="16" spans="1:7" s="21" customFormat="1" ht="15" customHeight="1" x14ac:dyDescent="0.3">
      <c r="A16" s="27"/>
      <c r="B16" s="27"/>
      <c r="C16" s="27" t="s">
        <v>453</v>
      </c>
      <c r="D16" s="17">
        <f>IF(C16="",0,VLOOKUP(C16,ПАР!A12:B629,2,FALSE))</f>
        <v>2012</v>
      </c>
      <c r="E16" s="3"/>
    </row>
    <row r="17" spans="1:5" s="21" customFormat="1" ht="15" customHeight="1" x14ac:dyDescent="0.3">
      <c r="A17" s="27"/>
      <c r="B17" s="27"/>
      <c r="C17" s="27" t="s">
        <v>454</v>
      </c>
      <c r="D17" s="17">
        <f>IF(C17="",0,VLOOKUP(C17,ПАР!A13:B630,2,FALSE))</f>
        <v>2013</v>
      </c>
      <c r="E17" s="3"/>
    </row>
    <row r="18" spans="1:5" s="21" customFormat="1" ht="15" customHeight="1" x14ac:dyDescent="0.3">
      <c r="A18" s="27"/>
      <c r="B18" s="27"/>
      <c r="C18" s="27" t="s">
        <v>455</v>
      </c>
      <c r="D18" s="17">
        <f>IF(C18="",0,VLOOKUP(C18,ПАР!A14:B631,2,FALSE))</f>
        <v>2014</v>
      </c>
      <c r="E18" s="3"/>
    </row>
    <row r="19" spans="1:5" s="21" customFormat="1" ht="15" customHeight="1" x14ac:dyDescent="0.3">
      <c r="A19" s="27"/>
      <c r="B19" s="27"/>
      <c r="C19" s="27" t="s">
        <v>456</v>
      </c>
      <c r="D19" s="17">
        <f>IF(C19="",0,VLOOKUP(C19,ПАР!A15:B632,2,FALSE))</f>
        <v>2015</v>
      </c>
      <c r="E19" s="3"/>
    </row>
    <row r="20" spans="1:5" s="27" customFormat="1" ht="15" customHeight="1" x14ac:dyDescent="0.3">
      <c r="C20" s="27" t="s">
        <v>457</v>
      </c>
      <c r="D20" s="17">
        <f>IF(C20="",0,VLOOKUP(C20,ПАР!A16:B633,2,FALSE))</f>
        <v>2016</v>
      </c>
      <c r="E20" s="4"/>
    </row>
    <row r="21" spans="1:5" s="27" customFormat="1" ht="15" customHeight="1" x14ac:dyDescent="0.3">
      <c r="C21" s="27" t="s">
        <v>458</v>
      </c>
      <c r="D21" s="17">
        <f>IF(C21="",0,VLOOKUP(C21,ПАР!A17:B634,2,FALSE))</f>
        <v>2017</v>
      </c>
      <c r="E21" s="4"/>
    </row>
    <row r="22" spans="1:5" s="27" customFormat="1" ht="15" customHeight="1" x14ac:dyDescent="0.3">
      <c r="C22" s="27" t="s">
        <v>459</v>
      </c>
      <c r="D22" s="17">
        <f>IF(C22="",0,VLOOKUP(C22,ПАР!A18:B635,2,FALSE))</f>
        <v>2018</v>
      </c>
      <c r="E22" s="4"/>
    </row>
    <row r="23" spans="1:5" s="27" customFormat="1" ht="15" customHeight="1" x14ac:dyDescent="0.3">
      <c r="C23" s="27" t="s">
        <v>460</v>
      </c>
      <c r="D23" s="17">
        <f>IF(C23="",0,VLOOKUP(C23,ПАР!A19:B636,2,FALSE))</f>
        <v>2019</v>
      </c>
      <c r="E23" s="4"/>
    </row>
    <row r="24" spans="1:5" s="27" customFormat="1" ht="15" customHeight="1" x14ac:dyDescent="0.3">
      <c r="C24" s="27" t="s">
        <v>461</v>
      </c>
      <c r="D24" s="17">
        <f>IF(C24="",0,VLOOKUP(C24,ПАР!A20:B636,2,FALSE))</f>
        <v>2020</v>
      </c>
      <c r="E24" s="4"/>
    </row>
    <row r="25" spans="1:5" s="27" customFormat="1" ht="15" customHeight="1" x14ac:dyDescent="0.3">
      <c r="C25" s="27" t="s">
        <v>462</v>
      </c>
      <c r="D25" s="17">
        <f>IF(C25="",0,VLOOKUP(C25,ПАР!A21:B637,2,FALSE))</f>
        <v>2021</v>
      </c>
      <c r="E25" s="4"/>
    </row>
    <row r="26" spans="1:5" s="27" customFormat="1" ht="15" customHeight="1" x14ac:dyDescent="0.3">
      <c r="C26" s="27" t="s">
        <v>463</v>
      </c>
      <c r="D26" s="17">
        <f>IF(C26="",0,VLOOKUP(C26,ПАР!A22:B638,2,FALSE))</f>
        <v>2022</v>
      </c>
      <c r="E26" s="4"/>
    </row>
    <row r="27" spans="1:5" s="27" customFormat="1" ht="15" customHeight="1" x14ac:dyDescent="0.3">
      <c r="C27" s="27" t="s">
        <v>464</v>
      </c>
      <c r="D27" s="17">
        <f>IF(C27="",0,VLOOKUP(C27,ПАР!A23:B639,2,FALSE))</f>
        <v>2023</v>
      </c>
      <c r="E27" s="4"/>
    </row>
    <row r="28" spans="1:5" s="27" customFormat="1" ht="15" customHeight="1" x14ac:dyDescent="0.3">
      <c r="C28" s="27" t="s">
        <v>465</v>
      </c>
      <c r="D28" s="17">
        <f>IF(C28="",0,VLOOKUP(C28,ПАР!A24:B640,2,FALSE))</f>
        <v>2024</v>
      </c>
      <c r="E28" s="4"/>
    </row>
    <row r="29" spans="1:5" s="27" customFormat="1" ht="15" customHeight="1" x14ac:dyDescent="0.3">
      <c r="C29" s="27" t="s">
        <v>466</v>
      </c>
      <c r="D29" s="17">
        <f>IF(C29="",0,VLOOKUP(C29,ПАР!A25:B641,2,FALSE))</f>
        <v>2025</v>
      </c>
      <c r="E29" s="4"/>
    </row>
    <row r="30" spans="1:5" s="27" customFormat="1" ht="15" customHeight="1" x14ac:dyDescent="0.3">
      <c r="C30" s="27" t="s">
        <v>467</v>
      </c>
      <c r="D30" s="17">
        <f>IF(C30="",0,VLOOKUP(C30,ПАР!A26:B642,2,FALSE))</f>
        <v>2026</v>
      </c>
      <c r="E30" s="4"/>
    </row>
    <row r="31" spans="1:5" s="27" customFormat="1" ht="15" customHeight="1" x14ac:dyDescent="0.3">
      <c r="C31" s="27" t="s">
        <v>468</v>
      </c>
      <c r="D31" s="17">
        <f>IF(C31="",0,VLOOKUP(C31,ПАР!A27:B643,2,FALSE))</f>
        <v>2027</v>
      </c>
      <c r="E31" s="4"/>
    </row>
    <row r="32" spans="1:5" s="27" customFormat="1" ht="15" customHeight="1" x14ac:dyDescent="0.3">
      <c r="C32" s="27" t="s">
        <v>469</v>
      </c>
      <c r="D32" s="17">
        <f>IF(C32="",0,VLOOKUP(C32,ПАР!A28:B644,2,FALSE))</f>
        <v>2028</v>
      </c>
      <c r="E32" s="4"/>
    </row>
    <row r="33" spans="3:5" s="27" customFormat="1" ht="15" customHeight="1" x14ac:dyDescent="0.3">
      <c r="C33" s="27" t="s">
        <v>470</v>
      </c>
      <c r="D33" s="17">
        <f>IF(C33="",0,VLOOKUP(C33,ПАР!A29:B645,2,FALSE))</f>
        <v>2029</v>
      </c>
      <c r="E33" s="4"/>
    </row>
    <row r="34" spans="3:5" s="27" customFormat="1" ht="15" customHeight="1" x14ac:dyDescent="0.3">
      <c r="C34" s="27" t="s">
        <v>471</v>
      </c>
      <c r="D34" s="17">
        <f>IF(C34="",0,VLOOKUP(C34,ПАР!A30:B646,2,FALSE))</f>
        <v>2030</v>
      </c>
      <c r="E34" s="4"/>
    </row>
    <row r="35" spans="3:5" s="27" customFormat="1" ht="15" customHeight="1" x14ac:dyDescent="0.3">
      <c r="C35" s="27" t="s">
        <v>472</v>
      </c>
      <c r="D35" s="17">
        <f>IF(C35="",0,VLOOKUP(C35,ПАР!A31:B647,2,FALSE))</f>
        <v>2031</v>
      </c>
      <c r="E35" s="4"/>
    </row>
    <row r="36" spans="3:5" s="27" customFormat="1" ht="15" customHeight="1" x14ac:dyDescent="0.3">
      <c r="C36" s="27" t="s">
        <v>473</v>
      </c>
      <c r="D36" s="17">
        <f>IF(C36="",0,VLOOKUP(C36,ПАР!A32:B648,2,FALSE))</f>
        <v>2032</v>
      </c>
      <c r="E36" s="4"/>
    </row>
    <row r="37" spans="3:5" s="27" customFormat="1" ht="15" customHeight="1" x14ac:dyDescent="0.3">
      <c r="C37" s="27" t="s">
        <v>474</v>
      </c>
      <c r="D37" s="17">
        <f>IF(C37="",0,VLOOKUP(C37,ПАР!A33:B649,2,FALSE))</f>
        <v>2033</v>
      </c>
      <c r="E37" s="4"/>
    </row>
    <row r="38" spans="3:5" s="27" customFormat="1" ht="15" customHeight="1" x14ac:dyDescent="0.3">
      <c r="C38" s="27" t="s">
        <v>475</v>
      </c>
      <c r="D38" s="17">
        <f>IF(C38="",0,VLOOKUP(C38,ПАР!A34:B650,2,FALSE))</f>
        <v>2034</v>
      </c>
      <c r="E38" s="4"/>
    </row>
    <row r="39" spans="3:5" s="27" customFormat="1" ht="15" customHeight="1" x14ac:dyDescent="0.3">
      <c r="C39" s="27" t="s">
        <v>476</v>
      </c>
      <c r="D39" s="17">
        <f>IF(C39="",0,VLOOKUP(C39,ПАР!A35:B651,2,FALSE))</f>
        <v>2035</v>
      </c>
      <c r="E39" s="4"/>
    </row>
    <row r="40" spans="3:5" s="27" customFormat="1" ht="15" customHeight="1" x14ac:dyDescent="0.3">
      <c r="C40" s="27" t="s">
        <v>477</v>
      </c>
      <c r="D40" s="17">
        <f>IF(C40="",0,VLOOKUP(C40,ПАР!A36:B652,2,FALSE))</f>
        <v>2036</v>
      </c>
      <c r="E40" s="4"/>
    </row>
    <row r="41" spans="3:5" s="27" customFormat="1" ht="15" customHeight="1" x14ac:dyDescent="0.3">
      <c r="C41" s="27" t="s">
        <v>478</v>
      </c>
      <c r="D41" s="17">
        <f>IF(C41="",0,VLOOKUP(C41,ПАР!A37:B653,2,FALSE))</f>
        <v>2037</v>
      </c>
      <c r="E41" s="4"/>
    </row>
    <row r="42" spans="3:5" s="27" customFormat="1" ht="15" customHeight="1" x14ac:dyDescent="0.3">
      <c r="C42" s="27" t="s">
        <v>479</v>
      </c>
      <c r="D42" s="17">
        <f>IF(C42="",0,VLOOKUP(C42,ПАР!A38:B654,2,FALSE))</f>
        <v>2038</v>
      </c>
      <c r="E42" s="4"/>
    </row>
    <row r="43" spans="3:5" s="27" customFormat="1" ht="15" customHeight="1" x14ac:dyDescent="0.3">
      <c r="C43" s="27" t="s">
        <v>480</v>
      </c>
      <c r="D43" s="17">
        <f>IF(C43="",0,VLOOKUP(C43,ПАР!A39:B655,2,FALSE))</f>
        <v>2039</v>
      </c>
      <c r="E43" s="4"/>
    </row>
    <row r="44" spans="3:5" s="27" customFormat="1" ht="15" customHeight="1" x14ac:dyDescent="0.3">
      <c r="C44" s="27" t="s">
        <v>481</v>
      </c>
      <c r="D44" s="17">
        <f>IF(C44="",0,VLOOKUP(C44,ПАР!A40:B656,2,FALSE))</f>
        <v>2040</v>
      </c>
      <c r="E44" s="4"/>
    </row>
    <row r="45" spans="3:5" s="27" customFormat="1" ht="15" customHeight="1" x14ac:dyDescent="0.3">
      <c r="C45" s="27" t="s">
        <v>482</v>
      </c>
      <c r="D45" s="17">
        <f>IF(C45="",0,VLOOKUP(C45,ПАР!A41:B657,2,FALSE))</f>
        <v>2041</v>
      </c>
      <c r="E45" s="4"/>
    </row>
    <row r="46" spans="3:5" s="27" customFormat="1" ht="15" customHeight="1" x14ac:dyDescent="0.3">
      <c r="C46" s="27" t="s">
        <v>483</v>
      </c>
      <c r="D46" s="17">
        <f>IF(C46="",0,VLOOKUP(C46,ПАР!A42:B658,2,FALSE))</f>
        <v>2042</v>
      </c>
      <c r="E46" s="4"/>
    </row>
    <row r="47" spans="3:5" s="27" customFormat="1" ht="15" customHeight="1" x14ac:dyDescent="0.3">
      <c r="C47" s="27" t="s">
        <v>484</v>
      </c>
      <c r="D47" s="17">
        <f>IF(C47="",0,VLOOKUP(C47,ПАР!A43:B659,2,FALSE))</f>
        <v>2043</v>
      </c>
      <c r="E47" s="4"/>
    </row>
    <row r="48" spans="3:5" s="27" customFormat="1" ht="15" customHeight="1" x14ac:dyDescent="0.3">
      <c r="C48" s="27" t="s">
        <v>485</v>
      </c>
      <c r="D48" s="17">
        <f>IF(C48="",0,VLOOKUP(C48,ПАР!A44:B660,2,FALSE))</f>
        <v>2044</v>
      </c>
      <c r="E48" s="4"/>
    </row>
    <row r="49" spans="3:5" s="27" customFormat="1" ht="15" customHeight="1" x14ac:dyDescent="0.3">
      <c r="C49" s="27" t="s">
        <v>486</v>
      </c>
      <c r="D49" s="17">
        <f>IF(C49="",0,VLOOKUP(C49,ПАР!A45:B661,2,FALSE))</f>
        <v>2045</v>
      </c>
      <c r="E49" s="4"/>
    </row>
    <row r="50" spans="3:5" s="27" customFormat="1" ht="15" customHeight="1" x14ac:dyDescent="0.3">
      <c r="C50" s="27" t="s">
        <v>487</v>
      </c>
      <c r="D50" s="17">
        <f>IF(C50="",0,VLOOKUP(C50,ПАР!A46:B662,2,FALSE))</f>
        <v>2046</v>
      </c>
      <c r="E50" s="4"/>
    </row>
    <row r="51" spans="3:5" s="27" customFormat="1" ht="15" customHeight="1" x14ac:dyDescent="0.3">
      <c r="C51" s="27" t="s">
        <v>488</v>
      </c>
      <c r="D51" s="17">
        <f>IF(C51="",0,VLOOKUP(C51,ПАР!A47:B663,2,FALSE))</f>
        <v>2047</v>
      </c>
      <c r="E51" s="4"/>
    </row>
    <row r="52" spans="3:5" s="27" customFormat="1" ht="15" customHeight="1" x14ac:dyDescent="0.3">
      <c r="C52" s="27" t="s">
        <v>489</v>
      </c>
      <c r="D52" s="17">
        <f>IF(C52="",0,VLOOKUP(C52,ПАР!A48:B664,2,FALSE))</f>
        <v>2048</v>
      </c>
      <c r="E52" s="4"/>
    </row>
    <row r="53" spans="3:5" s="27" customFormat="1" ht="15" customHeight="1" x14ac:dyDescent="0.3">
      <c r="C53" s="27" t="s">
        <v>490</v>
      </c>
      <c r="D53" s="17">
        <f>IF(C53="",0,VLOOKUP(C53,ПАР!A49:B665,2,FALSE))</f>
        <v>2049</v>
      </c>
      <c r="E53" s="4"/>
    </row>
    <row r="54" spans="3:5" s="27" customFormat="1" ht="15" customHeight="1" x14ac:dyDescent="0.3">
      <c r="C54" s="27" t="s">
        <v>491</v>
      </c>
      <c r="D54" s="17">
        <f>IF(C54="",0,VLOOKUP(C54,ПАР!A50:B666,2,FALSE))</f>
        <v>2050</v>
      </c>
      <c r="E54" s="4"/>
    </row>
    <row r="55" spans="3:5" s="27" customFormat="1" ht="15" customHeight="1" x14ac:dyDescent="0.3">
      <c r="C55" s="27" t="s">
        <v>492</v>
      </c>
      <c r="D55" s="17">
        <f>IF(C55="",0,VLOOKUP(C55,ПАР!A51:B667,2,FALSE))</f>
        <v>2051</v>
      </c>
      <c r="E55" s="4"/>
    </row>
    <row r="56" spans="3:5" s="27" customFormat="1" ht="15" customHeight="1" x14ac:dyDescent="0.3">
      <c r="C56" s="27" t="s">
        <v>493</v>
      </c>
      <c r="D56" s="17">
        <f>IF(C56="",0,VLOOKUP(C56,ПАР!A52:B668,2,FALSE))</f>
        <v>2052</v>
      </c>
      <c r="E56" s="4"/>
    </row>
    <row r="57" spans="3:5" s="27" customFormat="1" ht="15" customHeight="1" x14ac:dyDescent="0.3">
      <c r="C57" s="27" t="s">
        <v>494</v>
      </c>
      <c r="D57" s="17">
        <f>IF(C57="",0,VLOOKUP(C57,ПАР!A53:B669,2,FALSE))</f>
        <v>2053</v>
      </c>
      <c r="E57" s="4"/>
    </row>
    <row r="58" spans="3:5" s="27" customFormat="1" ht="15" customHeight="1" x14ac:dyDescent="0.3">
      <c r="C58" s="27" t="s">
        <v>495</v>
      </c>
      <c r="D58" s="17">
        <f>IF(C58="",0,VLOOKUP(C58,ПАР!A54:B670,2,FALSE))</f>
        <v>2054</v>
      </c>
      <c r="E58" s="4"/>
    </row>
    <row r="59" spans="3:5" s="27" customFormat="1" ht="15" customHeight="1" x14ac:dyDescent="0.3">
      <c r="C59" s="27" t="s">
        <v>496</v>
      </c>
      <c r="D59" s="17">
        <f>IF(C59="",0,VLOOKUP(C59,ПАР!A55:B671,2,FALSE))</f>
        <v>2055</v>
      </c>
      <c r="E59" s="4"/>
    </row>
    <row r="60" spans="3:5" s="27" customFormat="1" ht="15" customHeight="1" x14ac:dyDescent="0.3">
      <c r="C60" s="27" t="s">
        <v>497</v>
      </c>
      <c r="D60" s="17">
        <f>IF(C60="",0,VLOOKUP(C60,ПАР!A56:B672,2,FALSE))</f>
        <v>2056</v>
      </c>
      <c r="E60" s="4"/>
    </row>
    <row r="61" spans="3:5" s="27" customFormat="1" ht="15" customHeight="1" x14ac:dyDescent="0.3">
      <c r="C61" s="27" t="s">
        <v>498</v>
      </c>
      <c r="D61" s="17">
        <f>IF(C61="",0,VLOOKUP(C61,ПАР!A57:B673,2,FALSE))</f>
        <v>2057</v>
      </c>
      <c r="E61" s="4"/>
    </row>
    <row r="62" spans="3:5" s="27" customFormat="1" ht="15" customHeight="1" x14ac:dyDescent="0.3">
      <c r="C62" s="27" t="s">
        <v>499</v>
      </c>
      <c r="D62" s="17">
        <f>IF(C62="",0,VLOOKUP(C62,ПАР!A58:B674,2,FALSE))</f>
        <v>2058</v>
      </c>
      <c r="E62" s="4"/>
    </row>
    <row r="63" spans="3:5" s="27" customFormat="1" ht="15" customHeight="1" x14ac:dyDescent="0.3">
      <c r="C63" s="27" t="s">
        <v>500</v>
      </c>
      <c r="D63" s="17">
        <f>IF(C63="",0,VLOOKUP(C63,ПАР!A59:B675,2,FALSE))</f>
        <v>2059</v>
      </c>
      <c r="E63" s="4"/>
    </row>
    <row r="64" spans="3:5" s="27" customFormat="1" ht="15" customHeight="1" x14ac:dyDescent="0.3">
      <c r="C64" s="27" t="s">
        <v>501</v>
      </c>
      <c r="D64" s="17">
        <f>IF(C64="",0,VLOOKUP(C64,ПАР!A60:B676,2,FALSE))</f>
        <v>2060</v>
      </c>
      <c r="E64" s="4"/>
    </row>
    <row r="65" spans="3:5" s="27" customFormat="1" ht="15" customHeight="1" x14ac:dyDescent="0.3">
      <c r="C65" s="27" t="s">
        <v>502</v>
      </c>
      <c r="D65" s="17">
        <f>IF(C65="",0,VLOOKUP(C65,ПАР!A61:B677,2,FALSE))</f>
        <v>2061</v>
      </c>
      <c r="E65" s="4"/>
    </row>
    <row r="66" spans="3:5" s="27" customFormat="1" ht="15" customHeight="1" x14ac:dyDescent="0.3">
      <c r="C66" s="27" t="s">
        <v>503</v>
      </c>
      <c r="D66" s="17">
        <f>IF(C66="",0,VLOOKUP(C66,ПАР!A62:B678,2,FALSE))</f>
        <v>2062</v>
      </c>
      <c r="E66" s="4"/>
    </row>
    <row r="67" spans="3:5" s="27" customFormat="1" ht="15" customHeight="1" x14ac:dyDescent="0.3">
      <c r="C67" s="27" t="s">
        <v>504</v>
      </c>
      <c r="D67" s="17">
        <f>IF(C67="",0,VLOOKUP(C67,ПАР!A63:B679,2,FALSE))</f>
        <v>2063</v>
      </c>
      <c r="E67" s="4"/>
    </row>
    <row r="68" spans="3:5" s="27" customFormat="1" ht="15" customHeight="1" x14ac:dyDescent="0.3">
      <c r="C68" s="27" t="s">
        <v>505</v>
      </c>
      <c r="D68" s="17">
        <f>IF(C68="",0,VLOOKUP(C68,ПАР!A64:B680,2,FALSE))</f>
        <v>2064</v>
      </c>
      <c r="E68" s="4"/>
    </row>
    <row r="69" spans="3:5" s="27" customFormat="1" ht="15" customHeight="1" x14ac:dyDescent="0.3">
      <c r="C69" s="27" t="s">
        <v>506</v>
      </c>
      <c r="D69" s="17">
        <f>IF(C69="",0,VLOOKUP(C69,ПАР!A65:B681,2,FALSE))</f>
        <v>2065</v>
      </c>
      <c r="E69" s="4"/>
    </row>
    <row r="70" spans="3:5" s="27" customFormat="1" ht="15" customHeight="1" x14ac:dyDescent="0.3">
      <c r="C70" s="27" t="s">
        <v>507</v>
      </c>
      <c r="D70" s="17">
        <f>IF(C70="",0,VLOOKUP(C70,ПАР!A66:B682,2,FALSE))</f>
        <v>2066</v>
      </c>
      <c r="E70" s="4"/>
    </row>
    <row r="71" spans="3:5" s="27" customFormat="1" ht="15" customHeight="1" x14ac:dyDescent="0.3">
      <c r="C71" s="27" t="s">
        <v>508</v>
      </c>
      <c r="D71" s="17">
        <f>IF(C71="",0,VLOOKUP(C71,ПАР!A67:B683,2,FALSE))</f>
        <v>2067</v>
      </c>
      <c r="E71" s="4"/>
    </row>
    <row r="72" spans="3:5" s="27" customFormat="1" ht="15" customHeight="1" x14ac:dyDescent="0.3">
      <c r="C72" s="27" t="s">
        <v>509</v>
      </c>
      <c r="D72" s="17">
        <f>IF(C72="",0,VLOOKUP(C72,ПАР!A68:B684,2,FALSE))</f>
        <v>2068</v>
      </c>
      <c r="E72" s="4"/>
    </row>
    <row r="73" spans="3:5" s="27" customFormat="1" ht="15" customHeight="1" x14ac:dyDescent="0.3">
      <c r="C73" s="27" t="s">
        <v>510</v>
      </c>
      <c r="D73" s="17">
        <f>IF(C73="",0,VLOOKUP(C73,ПАР!A69:B685,2,FALSE))</f>
        <v>2069</v>
      </c>
      <c r="E73" s="4"/>
    </row>
    <row r="74" spans="3:5" s="27" customFormat="1" ht="15" customHeight="1" x14ac:dyDescent="0.3">
      <c r="C74" s="27" t="s">
        <v>511</v>
      </c>
      <c r="D74" s="17">
        <f>IF(C74="",0,VLOOKUP(C74,ПАР!A70:B686,2,FALSE))</f>
        <v>2070</v>
      </c>
      <c r="E74" s="4"/>
    </row>
    <row r="75" spans="3:5" s="27" customFormat="1" ht="15" customHeight="1" x14ac:dyDescent="0.3">
      <c r="C75" s="27" t="s">
        <v>512</v>
      </c>
      <c r="D75" s="17">
        <f>IF(C75="",0,VLOOKUP(C75,ПАР!A71:B687,2,FALSE))</f>
        <v>2071</v>
      </c>
      <c r="E75" s="4"/>
    </row>
    <row r="76" spans="3:5" s="27" customFormat="1" ht="15" customHeight="1" x14ac:dyDescent="0.3">
      <c r="C76" s="27" t="s">
        <v>513</v>
      </c>
      <c r="D76" s="17">
        <f>IF(C76="",0,VLOOKUP(C76,ПАР!A72:B688,2,FALSE))</f>
        <v>2072</v>
      </c>
      <c r="E76" s="4"/>
    </row>
    <row r="77" spans="3:5" s="27" customFormat="1" ht="15" customHeight="1" x14ac:dyDescent="0.3">
      <c r="C77" s="27" t="s">
        <v>514</v>
      </c>
      <c r="D77" s="17">
        <f>IF(C77="",0,VLOOKUP(C77,ПАР!A73:B689,2,FALSE))</f>
        <v>2073</v>
      </c>
      <c r="E77" s="4"/>
    </row>
    <row r="78" spans="3:5" s="27" customFormat="1" ht="15" customHeight="1" x14ac:dyDescent="0.3">
      <c r="C78" s="27" t="s">
        <v>515</v>
      </c>
      <c r="D78" s="17">
        <f>IF(C78="",0,VLOOKUP(C78,ПАР!A74:B690,2,FALSE))</f>
        <v>2074</v>
      </c>
      <c r="E78" s="4"/>
    </row>
    <row r="79" spans="3:5" s="27" customFormat="1" ht="15" customHeight="1" x14ac:dyDescent="0.3">
      <c r="C79" s="27" t="s">
        <v>516</v>
      </c>
      <c r="D79" s="17">
        <f>IF(C79="",0,VLOOKUP(C79,ПАР!A75:B691,2,FALSE))</f>
        <v>2075</v>
      </c>
      <c r="E79" s="4"/>
    </row>
    <row r="80" spans="3:5" s="27" customFormat="1" ht="15" customHeight="1" x14ac:dyDescent="0.3">
      <c r="C80" s="27" t="s">
        <v>517</v>
      </c>
      <c r="D80" s="17">
        <f>IF(C80="",0,VLOOKUP(C80,ПАР!A76:B692,2,FALSE))</f>
        <v>2076</v>
      </c>
      <c r="E80" s="4"/>
    </row>
    <row r="81" spans="3:5" s="27" customFormat="1" ht="15" customHeight="1" x14ac:dyDescent="0.3">
      <c r="C81" s="27" t="s">
        <v>518</v>
      </c>
      <c r="D81" s="17">
        <f>IF(C81="",0,VLOOKUP(C81,ПАР!A77:B693,2,FALSE))</f>
        <v>2077</v>
      </c>
      <c r="E81" s="4"/>
    </row>
    <row r="82" spans="3:5" s="27" customFormat="1" ht="15" customHeight="1" x14ac:dyDescent="0.3">
      <c r="C82" s="27" t="s">
        <v>519</v>
      </c>
      <c r="D82" s="17">
        <f>IF(C82="",0,VLOOKUP(C82,ПАР!A78:B694,2,FALSE))</f>
        <v>2078</v>
      </c>
      <c r="E82" s="4"/>
    </row>
    <row r="83" spans="3:5" s="27" customFormat="1" ht="15" customHeight="1" x14ac:dyDescent="0.3">
      <c r="C83" s="27" t="s">
        <v>520</v>
      </c>
      <c r="D83" s="17">
        <f>IF(C83="",0,VLOOKUP(C83,ПАР!A79:B695,2,FALSE))</f>
        <v>2079</v>
      </c>
      <c r="E83" s="4"/>
    </row>
    <row r="84" spans="3:5" s="27" customFormat="1" ht="15" customHeight="1" x14ac:dyDescent="0.3">
      <c r="C84" s="27" t="s">
        <v>521</v>
      </c>
      <c r="D84" s="17">
        <f>IF(C84="",0,VLOOKUP(C84,ПАР!A80:B696,2,FALSE))</f>
        <v>2080</v>
      </c>
      <c r="E84" s="4"/>
    </row>
    <row r="85" spans="3:5" s="27" customFormat="1" ht="15" customHeight="1" x14ac:dyDescent="0.3">
      <c r="C85" s="27" t="s">
        <v>522</v>
      </c>
      <c r="D85" s="17">
        <f>IF(C85="",0,VLOOKUP(C85,ПАР!A81:B697,2,FALSE))</f>
        <v>2081</v>
      </c>
      <c r="E85" s="4"/>
    </row>
    <row r="86" spans="3:5" s="27" customFormat="1" ht="15" customHeight="1" x14ac:dyDescent="0.3">
      <c r="C86" s="27" t="s">
        <v>523</v>
      </c>
      <c r="D86" s="17">
        <f>IF(C86="",0,VLOOKUP(C86,ПАР!A82:B698,2,FALSE))</f>
        <v>2082</v>
      </c>
      <c r="E86" s="4"/>
    </row>
    <row r="87" spans="3:5" s="27" customFormat="1" ht="15" customHeight="1" x14ac:dyDescent="0.3">
      <c r="C87" s="27" t="s">
        <v>524</v>
      </c>
      <c r="D87" s="17">
        <f>IF(C87="",0,VLOOKUP(C87,ПАР!A83:B699,2,FALSE))</f>
        <v>2083</v>
      </c>
      <c r="E87" s="4"/>
    </row>
    <row r="88" spans="3:5" s="27" customFormat="1" ht="15" customHeight="1" x14ac:dyDescent="0.3">
      <c r="C88" s="27" t="s">
        <v>525</v>
      </c>
      <c r="D88" s="17">
        <f>IF(C88="",0,VLOOKUP(C88,ПАР!A84:B700,2,FALSE))</f>
        <v>2084</v>
      </c>
      <c r="E88" s="4"/>
    </row>
    <row r="89" spans="3:5" s="27" customFormat="1" ht="15" customHeight="1" x14ac:dyDescent="0.3">
      <c r="C89" s="27" t="s">
        <v>526</v>
      </c>
      <c r="D89" s="17">
        <f>IF(C89="",0,VLOOKUP(C89,ПАР!A85:B701,2,FALSE))</f>
        <v>2085</v>
      </c>
      <c r="E89" s="4"/>
    </row>
    <row r="90" spans="3:5" s="27" customFormat="1" ht="15" customHeight="1" x14ac:dyDescent="0.3">
      <c r="C90" s="27" t="s">
        <v>527</v>
      </c>
      <c r="D90" s="17">
        <f>IF(C90="",0,VLOOKUP(C90,ПАР!A86:B702,2,FALSE))</f>
        <v>2086</v>
      </c>
      <c r="E90" s="4"/>
    </row>
    <row r="91" spans="3:5" s="27" customFormat="1" ht="15" customHeight="1" x14ac:dyDescent="0.3">
      <c r="C91" s="27" t="s">
        <v>528</v>
      </c>
      <c r="D91" s="17">
        <f>IF(C91="",0,VLOOKUP(C91,ПАР!A87:B703,2,FALSE))</f>
        <v>2087</v>
      </c>
      <c r="E91" s="4"/>
    </row>
    <row r="92" spans="3:5" s="27" customFormat="1" ht="15" customHeight="1" x14ac:dyDescent="0.3">
      <c r="C92" s="27" t="s">
        <v>529</v>
      </c>
      <c r="D92" s="17">
        <f>IF(C92="",0,VLOOKUP(C92,ПАР!A88:B704,2,FALSE))</f>
        <v>2088</v>
      </c>
      <c r="E92" s="4"/>
    </row>
    <row r="93" spans="3:5" s="27" customFormat="1" ht="15" customHeight="1" x14ac:dyDescent="0.3">
      <c r="C93" s="27" t="s">
        <v>530</v>
      </c>
      <c r="D93" s="17">
        <f>IF(C93="",0,VLOOKUP(C93,ПАР!A89:B705,2,FALSE))</f>
        <v>2089</v>
      </c>
      <c r="E93" s="4"/>
    </row>
    <row r="94" spans="3:5" s="27" customFormat="1" ht="15" customHeight="1" x14ac:dyDescent="0.3">
      <c r="C94" s="27" t="s">
        <v>531</v>
      </c>
      <c r="D94" s="17">
        <f>IF(C94="",0,VLOOKUP(C94,ПАР!A90:B706,2,FALSE))</f>
        <v>2090</v>
      </c>
      <c r="E94" s="4"/>
    </row>
    <row r="95" spans="3:5" s="27" customFormat="1" ht="15" customHeight="1" x14ac:dyDescent="0.3">
      <c r="C95" s="27" t="s">
        <v>532</v>
      </c>
      <c r="D95" s="17">
        <f>IF(C95="",0,VLOOKUP(C95,ПАР!A91:B707,2,FALSE))</f>
        <v>2091</v>
      </c>
      <c r="E95" s="4"/>
    </row>
    <row r="96" spans="3:5" s="27" customFormat="1" ht="15" customHeight="1" x14ac:dyDescent="0.3">
      <c r="C96" s="27" t="s">
        <v>533</v>
      </c>
      <c r="D96" s="17">
        <f>IF(C96="",0,VLOOKUP(C96,ПАР!A92:B708,2,FALSE))</f>
        <v>2092</v>
      </c>
      <c r="E96" s="4"/>
    </row>
    <row r="97" spans="3:5" s="27" customFormat="1" ht="15" customHeight="1" x14ac:dyDescent="0.3">
      <c r="C97" s="27" t="s">
        <v>534</v>
      </c>
      <c r="D97" s="17">
        <f>IF(C97="",0,VLOOKUP(C97,ПАР!A93:B709,2,FALSE))</f>
        <v>2093</v>
      </c>
      <c r="E97" s="4"/>
    </row>
    <row r="98" spans="3:5" s="27" customFormat="1" ht="15" customHeight="1" x14ac:dyDescent="0.3">
      <c r="C98" s="27" t="s">
        <v>535</v>
      </c>
      <c r="D98" s="17">
        <f>IF(C98="",0,VLOOKUP(C98,ПАР!A94:B710,2,FALSE))</f>
        <v>2094</v>
      </c>
      <c r="E98" s="4"/>
    </row>
    <row r="99" spans="3:5" s="27" customFormat="1" ht="15" customHeight="1" x14ac:dyDescent="0.3">
      <c r="C99" s="27" t="s">
        <v>536</v>
      </c>
      <c r="D99" s="17">
        <f>IF(C99="",0,VLOOKUP(C99,ПАР!A95:B711,2,FALSE))</f>
        <v>2095</v>
      </c>
      <c r="E99" s="4"/>
    </row>
    <row r="100" spans="3:5" s="27" customFormat="1" ht="15" customHeight="1" x14ac:dyDescent="0.3">
      <c r="C100" s="27" t="s">
        <v>537</v>
      </c>
      <c r="D100" s="17">
        <f>IF(C100="",0,VLOOKUP(C100,ПАР!A96:B712,2,FALSE))</f>
        <v>2096</v>
      </c>
      <c r="E100" s="4"/>
    </row>
    <row r="101" spans="3:5" s="27" customFormat="1" ht="15" customHeight="1" x14ac:dyDescent="0.3">
      <c r="C101" s="27" t="s">
        <v>538</v>
      </c>
      <c r="D101" s="17">
        <f>IF(C101="",0,VLOOKUP(C101,ПАР!A97:B713,2,FALSE))</f>
        <v>2097</v>
      </c>
      <c r="E101" s="4"/>
    </row>
    <row r="102" spans="3:5" s="27" customFormat="1" ht="15" customHeight="1" x14ac:dyDescent="0.3">
      <c r="C102" s="27" t="s">
        <v>539</v>
      </c>
      <c r="D102" s="17">
        <f>IF(C102="",0,VLOOKUP(C102,ПАР!A98:B714,2,FALSE))</f>
        <v>2098</v>
      </c>
      <c r="E102" s="4"/>
    </row>
    <row r="103" spans="3:5" s="27" customFormat="1" ht="15" customHeight="1" x14ac:dyDescent="0.3">
      <c r="C103" s="27" t="s">
        <v>540</v>
      </c>
      <c r="D103" s="17">
        <f>IF(C103="",0,VLOOKUP(C103,ПАР!A99:B715,2,FALSE))</f>
        <v>2099</v>
      </c>
      <c r="E103" s="4"/>
    </row>
    <row r="104" spans="3:5" s="27" customFormat="1" ht="15" customHeight="1" x14ac:dyDescent="0.3">
      <c r="C104" s="27" t="s">
        <v>541</v>
      </c>
      <c r="D104" s="17">
        <f>IF(C104="",0,VLOOKUP(C104,ПАР!A100:B716,2,FALSE))</f>
        <v>2100</v>
      </c>
      <c r="E104" s="4">
        <v>56104385</v>
      </c>
    </row>
    <row r="105" spans="3:5" s="27" customFormat="1" ht="15" customHeight="1" x14ac:dyDescent="0.3">
      <c r="C105" s="27" t="s">
        <v>542</v>
      </c>
      <c r="D105" s="17">
        <f>IF(C105="",0,VLOOKUP(C105,ПАР!A101:B717,2,FALSE))</f>
        <v>2101</v>
      </c>
      <c r="E105" s="4"/>
    </row>
    <row r="106" spans="3:5" s="27" customFormat="1" ht="15" customHeight="1" x14ac:dyDescent="0.3">
      <c r="C106" s="27" t="s">
        <v>543</v>
      </c>
      <c r="D106" s="17">
        <f>IF(C106="",0,VLOOKUP(C106,ПАР!A102:B718,2,FALSE))</f>
        <v>2102</v>
      </c>
      <c r="E106" s="4"/>
    </row>
    <row r="107" spans="3:5" s="27" customFormat="1" ht="15" customHeight="1" x14ac:dyDescent="0.3">
      <c r="C107" s="27" t="s">
        <v>544</v>
      </c>
      <c r="D107" s="17">
        <f>IF(C107="",0,VLOOKUP(C107,ПАР!A103:B719,2,FALSE))</f>
        <v>2103</v>
      </c>
      <c r="E107" s="4"/>
    </row>
    <row r="108" spans="3:5" s="27" customFormat="1" ht="15" customHeight="1" x14ac:dyDescent="0.3">
      <c r="C108" s="27" t="s">
        <v>545</v>
      </c>
      <c r="D108" s="17">
        <f>IF(C108="",0,VLOOKUP(C108,ПАР!A104:B720,2,FALSE))</f>
        <v>2104</v>
      </c>
      <c r="E108" s="4"/>
    </row>
    <row r="109" spans="3:5" s="27" customFormat="1" ht="15" customHeight="1" x14ac:dyDescent="0.3">
      <c r="C109" s="27" t="s">
        <v>546</v>
      </c>
      <c r="D109" s="17">
        <f>IF(C109="",0,VLOOKUP(C109,ПАР!A105:B721,2,FALSE))</f>
        <v>2105</v>
      </c>
      <c r="E109" s="4"/>
    </row>
    <row r="110" spans="3:5" s="27" customFormat="1" ht="15" customHeight="1" x14ac:dyDescent="0.3">
      <c r="C110" s="27" t="s">
        <v>547</v>
      </c>
      <c r="D110" s="17">
        <f>IF(C110="",0,VLOOKUP(C110,ПАР!A106:B722,2,FALSE))</f>
        <v>2106</v>
      </c>
      <c r="E110" s="4"/>
    </row>
    <row r="111" spans="3:5" s="27" customFormat="1" ht="15" customHeight="1" x14ac:dyDescent="0.3">
      <c r="C111" s="27" t="s">
        <v>548</v>
      </c>
      <c r="D111" s="17">
        <f>IF(C111="",0,VLOOKUP(C111,ПАР!A107:B723,2,FALSE))</f>
        <v>2107</v>
      </c>
      <c r="E111" s="4"/>
    </row>
    <row r="112" spans="3:5" s="27" customFormat="1" ht="15" customHeight="1" x14ac:dyDescent="0.3">
      <c r="C112" s="27" t="s">
        <v>549</v>
      </c>
      <c r="D112" s="17">
        <f>IF(C112="",0,VLOOKUP(C112,ПАР!A108:B724,2,FALSE))</f>
        <v>2108</v>
      </c>
      <c r="E112" s="4"/>
    </row>
    <row r="113" spans="3:5" s="27" customFormat="1" ht="15" customHeight="1" x14ac:dyDescent="0.3">
      <c r="C113" s="27" t="s">
        <v>550</v>
      </c>
      <c r="D113" s="17">
        <f>IF(C113="",0,VLOOKUP(C113,ПАР!A109:B725,2,FALSE))</f>
        <v>2109</v>
      </c>
      <c r="E113" s="4"/>
    </row>
    <row r="114" spans="3:5" s="27" customFormat="1" ht="15" customHeight="1" x14ac:dyDescent="0.3">
      <c r="C114" s="27" t="s">
        <v>551</v>
      </c>
      <c r="D114" s="17">
        <f>IF(C114="",0,VLOOKUP(C114,ПАР!A110:B726,2,FALSE))</f>
        <v>2110</v>
      </c>
      <c r="E114" s="4"/>
    </row>
    <row r="115" spans="3:5" s="27" customFormat="1" ht="15" customHeight="1" x14ac:dyDescent="0.3">
      <c r="C115" s="27" t="s">
        <v>552</v>
      </c>
      <c r="D115" s="17">
        <f>IF(C115="",0,VLOOKUP(C115,ПАР!A111:B727,2,FALSE))</f>
        <v>2111</v>
      </c>
      <c r="E115" s="4"/>
    </row>
    <row r="116" spans="3:5" s="27" customFormat="1" ht="15" customHeight="1" x14ac:dyDescent="0.3">
      <c r="C116" s="27" t="s">
        <v>553</v>
      </c>
      <c r="D116" s="17">
        <f>IF(C116="",0,VLOOKUP(C116,ПАР!A112:B728,2,FALSE))</f>
        <v>2112</v>
      </c>
      <c r="E116" s="4"/>
    </row>
    <row r="117" spans="3:5" s="27" customFormat="1" ht="15" customHeight="1" x14ac:dyDescent="0.3">
      <c r="C117" s="27" t="s">
        <v>554</v>
      </c>
      <c r="D117" s="17">
        <f>IF(C117="",0,VLOOKUP(C117,ПАР!A113:B729,2,FALSE))</f>
        <v>2113</v>
      </c>
      <c r="E117" s="4"/>
    </row>
    <row r="118" spans="3:5" s="27" customFormat="1" ht="30" customHeight="1" x14ac:dyDescent="0.3">
      <c r="C118" s="27" t="s">
        <v>555</v>
      </c>
      <c r="D118" s="17">
        <f>IF(C118="",0,VLOOKUP(C118,ПАР!A114:B730,2,FALSE))</f>
        <v>2114</v>
      </c>
      <c r="E118" s="4"/>
    </row>
    <row r="119" spans="3:5" s="27" customFormat="1" ht="15" customHeight="1" x14ac:dyDescent="0.3">
      <c r="C119" s="27" t="s">
        <v>556</v>
      </c>
      <c r="D119" s="17">
        <f>IF(C119="",0,VLOOKUP(C119,ПАР!A115:B731,2,FALSE))</f>
        <v>2115</v>
      </c>
      <c r="E119" s="4"/>
    </row>
    <row r="120" spans="3:5" s="27" customFormat="1" ht="15" customHeight="1" x14ac:dyDescent="0.3">
      <c r="C120" s="27" t="s">
        <v>557</v>
      </c>
      <c r="D120" s="17">
        <f>IF(C120="",0,VLOOKUP(C120,ПАР!A116:B732,2,FALSE))</f>
        <v>2116</v>
      </c>
      <c r="E120" s="4"/>
    </row>
    <row r="121" spans="3:5" s="27" customFormat="1" ht="15" customHeight="1" x14ac:dyDescent="0.3">
      <c r="C121" s="27" t="s">
        <v>558</v>
      </c>
      <c r="D121" s="17">
        <f>IF(C121="",0,VLOOKUP(C121,ПАР!A117:B733,2,FALSE))</f>
        <v>2117</v>
      </c>
      <c r="E121" s="4"/>
    </row>
    <row r="122" spans="3:5" s="27" customFormat="1" ht="15" customHeight="1" x14ac:dyDescent="0.3">
      <c r="C122" s="27" t="s">
        <v>559</v>
      </c>
      <c r="D122" s="17">
        <f>IF(C122="",0,VLOOKUP(C122,ПАР!A118:B734,2,FALSE))</f>
        <v>2118</v>
      </c>
      <c r="E122" s="4"/>
    </row>
    <row r="123" spans="3:5" s="27" customFormat="1" ht="15" customHeight="1" x14ac:dyDescent="0.3">
      <c r="C123" s="27" t="s">
        <v>560</v>
      </c>
      <c r="D123" s="17">
        <f>IF(C123="",0,VLOOKUP(C123,ПАР!A119:B735,2,FALSE))</f>
        <v>2119</v>
      </c>
      <c r="E123" s="4"/>
    </row>
    <row r="124" spans="3:5" s="27" customFormat="1" ht="15" customHeight="1" x14ac:dyDescent="0.3">
      <c r="C124" s="27" t="s">
        <v>561</v>
      </c>
      <c r="D124" s="17">
        <f>IF(C124="",0,VLOOKUP(C124,ПАР!A120:B736,2,FALSE))</f>
        <v>2120</v>
      </c>
      <c r="E124" s="4"/>
    </row>
    <row r="125" spans="3:5" s="27" customFormat="1" ht="15" customHeight="1" x14ac:dyDescent="0.3">
      <c r="C125" s="27" t="s">
        <v>562</v>
      </c>
      <c r="D125" s="17">
        <f>IF(C125="",0,VLOOKUP(C125,ПАР!A121:B737,2,FALSE))</f>
        <v>2121</v>
      </c>
      <c r="E125" s="4"/>
    </row>
    <row r="126" spans="3:5" s="27" customFormat="1" ht="15" customHeight="1" x14ac:dyDescent="0.3">
      <c r="C126" s="27" t="s">
        <v>563</v>
      </c>
      <c r="D126" s="17">
        <f>IF(C126="",0,VLOOKUP(C126,ПАР!A122:B738,2,FALSE))</f>
        <v>2122</v>
      </c>
      <c r="E126" s="4"/>
    </row>
    <row r="127" spans="3:5" s="27" customFormat="1" ht="15" customHeight="1" x14ac:dyDescent="0.3">
      <c r="C127" s="27" t="s">
        <v>564</v>
      </c>
      <c r="D127" s="17">
        <f>IF(C127="",0,VLOOKUP(C127,ПАР!A123:B739,2,FALSE))</f>
        <v>2123</v>
      </c>
      <c r="E127" s="4"/>
    </row>
    <row r="128" spans="3:5" s="27" customFormat="1" ht="15" customHeight="1" x14ac:dyDescent="0.3">
      <c r="C128" s="27" t="s">
        <v>565</v>
      </c>
      <c r="D128" s="17">
        <f>IF(C128="",0,VLOOKUP(C128,ПАР!A124:B740,2,FALSE))</f>
        <v>2124</v>
      </c>
      <c r="E128" s="4"/>
    </row>
    <row r="129" spans="3:5" s="27" customFormat="1" ht="15" customHeight="1" x14ac:dyDescent="0.3">
      <c r="C129" s="27" t="s">
        <v>566</v>
      </c>
      <c r="D129" s="17">
        <f>IF(C129="",0,VLOOKUP(C129,ПАР!A125:B741,2,FALSE))</f>
        <v>2125</v>
      </c>
      <c r="E129" s="4"/>
    </row>
    <row r="130" spans="3:5" s="27" customFormat="1" ht="15" customHeight="1" x14ac:dyDescent="0.3">
      <c r="C130" s="27" t="s">
        <v>567</v>
      </c>
      <c r="D130" s="17">
        <f>IF(C130="",0,VLOOKUP(C130,ПАР!A126:B742,2,FALSE))</f>
        <v>2126</v>
      </c>
      <c r="E130" s="4"/>
    </row>
    <row r="131" spans="3:5" s="27" customFormat="1" ht="15" customHeight="1" x14ac:dyDescent="0.3">
      <c r="C131" s="27" t="s">
        <v>568</v>
      </c>
      <c r="D131" s="17">
        <f>IF(C131="",0,VLOOKUP(C131,ПАР!A127:B743,2,FALSE))</f>
        <v>2127</v>
      </c>
      <c r="E131" s="4"/>
    </row>
    <row r="132" spans="3:5" s="27" customFormat="1" ht="15" customHeight="1" x14ac:dyDescent="0.3">
      <c r="C132" s="27" t="s">
        <v>569</v>
      </c>
      <c r="D132" s="17">
        <f>IF(C132="",0,VLOOKUP(C132,ПАР!A128:B744,2,FALSE))</f>
        <v>2128</v>
      </c>
      <c r="E132" s="4"/>
    </row>
    <row r="133" spans="3:5" s="27" customFormat="1" ht="15" customHeight="1" x14ac:dyDescent="0.3">
      <c r="C133" s="27" t="s">
        <v>570</v>
      </c>
      <c r="D133" s="17">
        <f>IF(C133="",0,VLOOKUP(C133,ПАР!A129:B745,2,FALSE))</f>
        <v>2129</v>
      </c>
      <c r="E133" s="4"/>
    </row>
    <row r="134" spans="3:5" s="27" customFormat="1" ht="15" customHeight="1" x14ac:dyDescent="0.3">
      <c r="C134" s="27" t="s">
        <v>571</v>
      </c>
      <c r="D134" s="17">
        <f>IF(C134="",0,VLOOKUP(C134,ПАР!A130:B746,2,FALSE))</f>
        <v>2130</v>
      </c>
      <c r="E134" s="4"/>
    </row>
    <row r="135" spans="3:5" s="27" customFormat="1" ht="15" customHeight="1" x14ac:dyDescent="0.3">
      <c r="C135" s="27" t="s">
        <v>572</v>
      </c>
      <c r="D135" s="17">
        <f>IF(C135="",0,VLOOKUP(C135,ПАР!A131:B747,2,FALSE))</f>
        <v>2131</v>
      </c>
      <c r="E135" s="4"/>
    </row>
    <row r="136" spans="3:5" s="27" customFormat="1" ht="15" customHeight="1" x14ac:dyDescent="0.3">
      <c r="C136" s="27" t="s">
        <v>573</v>
      </c>
      <c r="D136" s="17">
        <f>IF(C136="",0,VLOOKUP(C136,ПАР!A132:B748,2,FALSE))</f>
        <v>2132</v>
      </c>
      <c r="E136" s="4"/>
    </row>
    <row r="137" spans="3:5" s="27" customFormat="1" ht="15" customHeight="1" x14ac:dyDescent="0.3">
      <c r="C137" s="27" t="s">
        <v>574</v>
      </c>
      <c r="D137" s="17">
        <f>IF(C137="",0,VLOOKUP(C137,ПАР!A133:B749,2,FALSE))</f>
        <v>2133</v>
      </c>
      <c r="E137" s="4"/>
    </row>
    <row r="138" spans="3:5" s="27" customFormat="1" ht="15" customHeight="1" x14ac:dyDescent="0.3">
      <c r="C138" s="27" t="s">
        <v>575</v>
      </c>
      <c r="D138" s="17">
        <f>IF(C138="",0,VLOOKUP(C138,ПАР!A134:B750,2,FALSE))</f>
        <v>2134</v>
      </c>
      <c r="E138" s="4"/>
    </row>
    <row r="139" spans="3:5" s="27" customFormat="1" ht="15" customHeight="1" x14ac:dyDescent="0.3">
      <c r="C139" s="27" t="s">
        <v>576</v>
      </c>
      <c r="D139" s="17">
        <f>IF(C139="",0,VLOOKUP(C139,ПАР!A135:B751,2,FALSE))</f>
        <v>2135</v>
      </c>
      <c r="E139" s="4"/>
    </row>
    <row r="140" spans="3:5" s="27" customFormat="1" ht="15" customHeight="1" x14ac:dyDescent="0.3">
      <c r="C140" s="27" t="s">
        <v>577</v>
      </c>
      <c r="D140" s="17">
        <f>IF(C140="",0,VLOOKUP(C140,ПАР!A136:B752,2,FALSE))</f>
        <v>2136</v>
      </c>
      <c r="E140" s="4"/>
    </row>
    <row r="141" spans="3:5" s="27" customFormat="1" ht="15" customHeight="1" x14ac:dyDescent="0.3">
      <c r="C141" s="27" t="s">
        <v>578</v>
      </c>
      <c r="D141" s="17">
        <f>IF(C141="",0,VLOOKUP(C141,ПАР!A137:B753,2,FALSE))</f>
        <v>2137</v>
      </c>
      <c r="E141" s="4"/>
    </row>
    <row r="142" spans="3:5" s="27" customFormat="1" ht="15" customHeight="1" x14ac:dyDescent="0.3">
      <c r="C142" s="27" t="s">
        <v>579</v>
      </c>
      <c r="D142" s="17">
        <f>IF(C142="",0,VLOOKUP(C142,ПАР!A138:B754,2,FALSE))</f>
        <v>2138</v>
      </c>
      <c r="E142" s="4"/>
    </row>
    <row r="143" spans="3:5" s="27" customFormat="1" ht="15" customHeight="1" x14ac:dyDescent="0.3">
      <c r="C143" s="27" t="s">
        <v>580</v>
      </c>
      <c r="D143" s="17">
        <f>IF(C143="",0,VLOOKUP(C143,ПАР!A139:B755,2,FALSE))</f>
        <v>2139</v>
      </c>
      <c r="E143" s="4"/>
    </row>
    <row r="144" spans="3:5" s="27" customFormat="1" ht="15" customHeight="1" x14ac:dyDescent="0.3">
      <c r="C144" s="27" t="s">
        <v>581</v>
      </c>
      <c r="D144" s="17">
        <f>IF(C144="",0,VLOOKUP(C144,ПАР!A140:B756,2,FALSE))</f>
        <v>2140</v>
      </c>
      <c r="E144" s="4"/>
    </row>
    <row r="145" spans="3:5" s="27" customFormat="1" ht="15" customHeight="1" x14ac:dyDescent="0.3">
      <c r="C145" s="27" t="s">
        <v>582</v>
      </c>
      <c r="D145" s="17">
        <f>IF(C145="",0,VLOOKUP(C145,ПАР!A141:B757,2,FALSE))</f>
        <v>2141</v>
      </c>
      <c r="E145" s="4"/>
    </row>
    <row r="146" spans="3:5" s="27" customFormat="1" ht="15" customHeight="1" x14ac:dyDescent="0.3">
      <c r="C146" s="27" t="s">
        <v>583</v>
      </c>
      <c r="D146" s="17">
        <f>IF(C146="",0,VLOOKUP(C146,ПАР!A142:B758,2,FALSE))</f>
        <v>2142</v>
      </c>
      <c r="E146" s="4"/>
    </row>
    <row r="147" spans="3:5" s="27" customFormat="1" ht="15" customHeight="1" x14ac:dyDescent="0.3">
      <c r="C147" s="27" t="s">
        <v>584</v>
      </c>
      <c r="D147" s="17">
        <f>IF(C147="",0,VLOOKUP(C147,ПАР!A143:B759,2,FALSE))</f>
        <v>2143</v>
      </c>
      <c r="E147" s="4"/>
    </row>
    <row r="148" spans="3:5" s="27" customFormat="1" ht="15" customHeight="1" x14ac:dyDescent="0.3">
      <c r="C148" s="27" t="s">
        <v>585</v>
      </c>
      <c r="D148" s="17">
        <f>IF(C148="",0,VLOOKUP(C148,ПАР!A144:B760,2,FALSE))</f>
        <v>2144</v>
      </c>
      <c r="E148" s="4"/>
    </row>
    <row r="149" spans="3:5" s="27" customFormat="1" ht="15" customHeight="1" x14ac:dyDescent="0.3">
      <c r="C149" s="27" t="s">
        <v>586</v>
      </c>
      <c r="D149" s="17">
        <f>IF(C149="",0,VLOOKUP(C149,ПАР!A145:B761,2,FALSE))</f>
        <v>2145</v>
      </c>
      <c r="E149" s="4"/>
    </row>
    <row r="150" spans="3:5" s="27" customFormat="1" ht="15" customHeight="1" x14ac:dyDescent="0.3">
      <c r="C150" s="27" t="s">
        <v>587</v>
      </c>
      <c r="D150" s="17">
        <f>IF(C150="",0,VLOOKUP(C150,ПАР!A146:B762,2,FALSE))</f>
        <v>2146</v>
      </c>
      <c r="E150" s="4"/>
    </row>
    <row r="151" spans="3:5" s="27" customFormat="1" ht="30" customHeight="1" x14ac:dyDescent="0.3">
      <c r="C151" s="27" t="s">
        <v>588</v>
      </c>
      <c r="D151" s="17">
        <f>IF(C151="",0,VLOOKUP(C151,ПАР!A147:B763,2,FALSE))</f>
        <v>2147</v>
      </c>
      <c r="E151" s="4"/>
    </row>
    <row r="152" spans="3:5" s="27" customFormat="1" ht="15" customHeight="1" x14ac:dyDescent="0.3">
      <c r="C152" s="27" t="s">
        <v>589</v>
      </c>
      <c r="D152" s="17">
        <f>IF(C152="",0,VLOOKUP(C152,ПАР!A148:B764,2,FALSE))</f>
        <v>2148</v>
      </c>
      <c r="E152" s="4"/>
    </row>
    <row r="153" spans="3:5" s="27" customFormat="1" ht="15" customHeight="1" x14ac:dyDescent="0.3">
      <c r="C153" s="27" t="s">
        <v>590</v>
      </c>
      <c r="D153" s="17">
        <f>IF(C153="",0,VLOOKUP(C153,ПАР!A149:B765,2,FALSE))</f>
        <v>2149</v>
      </c>
      <c r="E153" s="4"/>
    </row>
    <row r="154" spans="3:5" s="27" customFormat="1" ht="15" customHeight="1" x14ac:dyDescent="0.3">
      <c r="C154" s="27" t="s">
        <v>591</v>
      </c>
      <c r="D154" s="17">
        <f>IF(C154="",0,VLOOKUP(C154,ПАР!A150:B766,2,FALSE))</f>
        <v>2150</v>
      </c>
      <c r="E154" s="4"/>
    </row>
    <row r="155" spans="3:5" s="27" customFormat="1" ht="15" customHeight="1" x14ac:dyDescent="0.3">
      <c r="C155" s="27" t="s">
        <v>592</v>
      </c>
      <c r="D155" s="17">
        <f>IF(C155="",0,VLOOKUP(C155,ПАР!A151:B767,2,FALSE))</f>
        <v>2151</v>
      </c>
      <c r="E155" s="4"/>
    </row>
    <row r="156" spans="3:5" s="27" customFormat="1" ht="15" customHeight="1" x14ac:dyDescent="0.3">
      <c r="C156" s="27" t="s">
        <v>593</v>
      </c>
      <c r="D156" s="17">
        <f>IF(C156="",0,VLOOKUP(C156,ПАР!A152:B768,2,FALSE))</f>
        <v>2152</v>
      </c>
      <c r="E156" s="4"/>
    </row>
    <row r="157" spans="3:5" s="27" customFormat="1" ht="15" customHeight="1" x14ac:dyDescent="0.3">
      <c r="C157" s="27" t="s">
        <v>594</v>
      </c>
      <c r="D157" s="17">
        <f>IF(C157="",0,VLOOKUP(C157,ПАР!A153:B769,2,FALSE))</f>
        <v>2153</v>
      </c>
      <c r="E157" s="4"/>
    </row>
    <row r="158" spans="3:5" s="27" customFormat="1" ht="15" customHeight="1" x14ac:dyDescent="0.3">
      <c r="C158" s="27" t="s">
        <v>595</v>
      </c>
      <c r="D158" s="17">
        <f>IF(C158="",0,VLOOKUP(C158,ПАР!A154:B770,2,FALSE))</f>
        <v>2154</v>
      </c>
      <c r="E158" s="4"/>
    </row>
    <row r="159" spans="3:5" s="27" customFormat="1" ht="15" customHeight="1" x14ac:dyDescent="0.3">
      <c r="C159" s="27" t="s">
        <v>596</v>
      </c>
      <c r="D159" s="17">
        <f>IF(C159="",0,VLOOKUP(C159,ПАР!A155:B771,2,FALSE))</f>
        <v>2155</v>
      </c>
      <c r="E159" s="4"/>
    </row>
    <row r="160" spans="3:5" s="27" customFormat="1" ht="15" customHeight="1" x14ac:dyDescent="0.3">
      <c r="C160" s="27" t="s">
        <v>597</v>
      </c>
      <c r="D160" s="17">
        <f>IF(C160="",0,VLOOKUP(C160,ПАР!A156:B772,2,FALSE))</f>
        <v>2156</v>
      </c>
      <c r="E160" s="4"/>
    </row>
    <row r="161" spans="3:5" s="27" customFormat="1" ht="15" customHeight="1" x14ac:dyDescent="0.3">
      <c r="C161" s="27" t="s">
        <v>598</v>
      </c>
      <c r="D161" s="17">
        <f>IF(C161="",0,VLOOKUP(C161,ПАР!A157:B773,2,FALSE))</f>
        <v>2157</v>
      </c>
      <c r="E161" s="4"/>
    </row>
    <row r="162" spans="3:5" s="27" customFormat="1" ht="15" customHeight="1" x14ac:dyDescent="0.3">
      <c r="C162" s="27" t="s">
        <v>599</v>
      </c>
      <c r="D162" s="17">
        <f>IF(C162="",0,VLOOKUP(C162,ПАР!A158:B774,2,FALSE))</f>
        <v>2158</v>
      </c>
      <c r="E162" s="4"/>
    </row>
    <row r="163" spans="3:5" s="27" customFormat="1" ht="15" customHeight="1" x14ac:dyDescent="0.3">
      <c r="C163" s="27" t="s">
        <v>600</v>
      </c>
      <c r="D163" s="17">
        <f>IF(C163="",0,VLOOKUP(C163,ПАР!A159:B775,2,FALSE))</f>
        <v>2159</v>
      </c>
      <c r="E163" s="4"/>
    </row>
    <row r="164" spans="3:5" s="27" customFormat="1" ht="15" customHeight="1" x14ac:dyDescent="0.3">
      <c r="C164" s="27" t="s">
        <v>601</v>
      </c>
      <c r="D164" s="17">
        <f>IF(C164="",0,VLOOKUP(C164,ПАР!A160:B776,2,FALSE))</f>
        <v>2160</v>
      </c>
      <c r="E164" s="4"/>
    </row>
    <row r="165" spans="3:5" s="27" customFormat="1" ht="15" customHeight="1" x14ac:dyDescent="0.3">
      <c r="C165" s="27" t="s">
        <v>602</v>
      </c>
      <c r="D165" s="17">
        <f>IF(C165="",0,VLOOKUP(C165,ПАР!A161:B777,2,FALSE))</f>
        <v>2161</v>
      </c>
      <c r="E165" s="4"/>
    </row>
    <row r="166" spans="3:5" s="27" customFormat="1" ht="15" customHeight="1" x14ac:dyDescent="0.3">
      <c r="C166" s="27" t="s">
        <v>603</v>
      </c>
      <c r="D166" s="17">
        <f>IF(C166="",0,VLOOKUP(C166,ПАР!A162:B778,2,FALSE))</f>
        <v>2162</v>
      </c>
      <c r="E166" s="4"/>
    </row>
    <row r="167" spans="3:5" s="27" customFormat="1" ht="15" customHeight="1" x14ac:dyDescent="0.3">
      <c r="C167" s="27" t="s">
        <v>604</v>
      </c>
      <c r="D167" s="17">
        <f>IF(C167="",0,VLOOKUP(C167,ПАР!A163:B779,2,FALSE))</f>
        <v>2163</v>
      </c>
      <c r="E167" s="4"/>
    </row>
    <row r="168" spans="3:5" s="27" customFormat="1" ht="15" customHeight="1" x14ac:dyDescent="0.3">
      <c r="C168" s="27" t="s">
        <v>605</v>
      </c>
      <c r="D168" s="17">
        <f>IF(C168="",0,VLOOKUP(C168,ПАР!A164:B780,2,FALSE))</f>
        <v>2164</v>
      </c>
      <c r="E168" s="4"/>
    </row>
    <row r="169" spans="3:5" s="27" customFormat="1" ht="15" customHeight="1" x14ac:dyDescent="0.3">
      <c r="C169" s="27" t="s">
        <v>606</v>
      </c>
      <c r="D169" s="17">
        <f>IF(C169="",0,VLOOKUP(C169,ПАР!A165:B781,2,FALSE))</f>
        <v>2165</v>
      </c>
      <c r="E169" s="4"/>
    </row>
    <row r="170" spans="3:5" s="27" customFormat="1" ht="15" customHeight="1" x14ac:dyDescent="0.3">
      <c r="C170" s="27" t="s">
        <v>607</v>
      </c>
      <c r="D170" s="17">
        <f>IF(C170="",0,VLOOKUP(C170,ПАР!A166:B782,2,FALSE))</f>
        <v>2166</v>
      </c>
      <c r="E170" s="4"/>
    </row>
    <row r="171" spans="3:5" s="27" customFormat="1" ht="15" customHeight="1" x14ac:dyDescent="0.3">
      <c r="C171" s="27" t="s">
        <v>608</v>
      </c>
      <c r="D171" s="17">
        <f>IF(C171="",0,VLOOKUP(C171,ПАР!A167:B783,2,FALSE))</f>
        <v>2167</v>
      </c>
      <c r="E171" s="4"/>
    </row>
    <row r="172" spans="3:5" s="27" customFormat="1" ht="15" customHeight="1" x14ac:dyDescent="0.3">
      <c r="C172" s="27" t="s">
        <v>609</v>
      </c>
      <c r="D172" s="17">
        <f>IF(C172="",0,VLOOKUP(C172,ПАР!A168:B784,2,FALSE))</f>
        <v>2168</v>
      </c>
      <c r="E172" s="4"/>
    </row>
    <row r="173" spans="3:5" s="27" customFormat="1" ht="15" customHeight="1" x14ac:dyDescent="0.3">
      <c r="C173" s="27" t="s">
        <v>610</v>
      </c>
      <c r="D173" s="17">
        <f>IF(C173="",0,VLOOKUP(C173,ПАР!A169:B785,2,FALSE))</f>
        <v>2169</v>
      </c>
      <c r="E173" s="4"/>
    </row>
    <row r="174" spans="3:5" s="27" customFormat="1" ht="15" customHeight="1" x14ac:dyDescent="0.3">
      <c r="C174" s="27" t="s">
        <v>611</v>
      </c>
      <c r="D174" s="17">
        <f>IF(C174="",0,VLOOKUP(C174,ПАР!A170:B786,2,FALSE))</f>
        <v>2170</v>
      </c>
      <c r="E174" s="4"/>
    </row>
    <row r="175" spans="3:5" s="27" customFormat="1" ht="15" customHeight="1" x14ac:dyDescent="0.3">
      <c r="C175" s="27" t="s">
        <v>612</v>
      </c>
      <c r="D175" s="17">
        <f>IF(C175="",0,VLOOKUP(C175,ПАР!A171:B787,2,FALSE))</f>
        <v>2171</v>
      </c>
      <c r="E175" s="4"/>
    </row>
    <row r="176" spans="3:5" s="27" customFormat="1" ht="15" customHeight="1" x14ac:dyDescent="0.3">
      <c r="C176" s="27" t="s">
        <v>613</v>
      </c>
      <c r="D176" s="17">
        <f>IF(C176="",0,VLOOKUP(C176,ПАР!A172:B788,2,FALSE))</f>
        <v>2172</v>
      </c>
      <c r="E176" s="4"/>
    </row>
    <row r="177" spans="3:5" s="27" customFormat="1" ht="15" customHeight="1" x14ac:dyDescent="0.3">
      <c r="C177" s="27" t="s">
        <v>614</v>
      </c>
      <c r="D177" s="17">
        <f>IF(C177="",0,VLOOKUP(C177,ПАР!A173:B789,2,FALSE))</f>
        <v>2173</v>
      </c>
      <c r="E177" s="4"/>
    </row>
    <row r="178" spans="3:5" s="27" customFormat="1" ht="15" customHeight="1" x14ac:dyDescent="0.3">
      <c r="C178" s="27" t="s">
        <v>615</v>
      </c>
      <c r="D178" s="17">
        <f>IF(C178="",0,VLOOKUP(C178,ПАР!A174:B790,2,FALSE))</f>
        <v>2174</v>
      </c>
      <c r="E178" s="4"/>
    </row>
    <row r="179" spans="3:5" s="27" customFormat="1" ht="15" customHeight="1" x14ac:dyDescent="0.3">
      <c r="C179" s="27" t="s">
        <v>616</v>
      </c>
      <c r="D179" s="17">
        <f>IF(C179="",0,VLOOKUP(C179,ПАР!A175:B791,2,FALSE))</f>
        <v>2175</v>
      </c>
      <c r="E179" s="4"/>
    </row>
    <row r="180" spans="3:5" s="27" customFormat="1" ht="15" customHeight="1" x14ac:dyDescent="0.3">
      <c r="C180" s="27" t="s">
        <v>617</v>
      </c>
      <c r="D180" s="17">
        <f>IF(C180="",0,VLOOKUP(C180,ПАР!A176:B792,2,FALSE))</f>
        <v>2176</v>
      </c>
      <c r="E180" s="4"/>
    </row>
    <row r="181" spans="3:5" s="21" customFormat="1" ht="15" customHeight="1" x14ac:dyDescent="0.3">
      <c r="C181" s="27" t="s">
        <v>618</v>
      </c>
      <c r="D181" s="17">
        <f>IF(C181="",0,VLOOKUP(C181,ПАР!A177:B793,2,FALSE))</f>
        <v>2177</v>
      </c>
      <c r="E181" s="4"/>
    </row>
    <row r="182" spans="3:5" ht="15" customHeight="1" x14ac:dyDescent="0.3">
      <c r="C182" s="27" t="s">
        <v>619</v>
      </c>
      <c r="D182" s="17">
        <f>IF(C182="",0,VLOOKUP(C182,ПАР!A178:B794,2,FALSE))</f>
        <v>2178</v>
      </c>
      <c r="E182" s="4"/>
    </row>
    <row r="183" spans="3:5" ht="15" customHeight="1" x14ac:dyDescent="0.3">
      <c r="C183" s="27" t="s">
        <v>620</v>
      </c>
      <c r="D183" s="17">
        <f>IF(C183="",0,VLOOKUP(C183,ПАР!A179:B795,2,FALSE))</f>
        <v>2179</v>
      </c>
      <c r="E183" s="4"/>
    </row>
    <row r="184" spans="3:5" ht="15" customHeight="1" x14ac:dyDescent="0.3">
      <c r="C184" s="27" t="s">
        <v>621</v>
      </c>
      <c r="D184" s="17">
        <f>IF(C184="",0,VLOOKUP(C184,ПАР!A180:B796,2,FALSE))</f>
        <v>2180</v>
      </c>
      <c r="E184" s="4"/>
    </row>
    <row r="185" spans="3:5" ht="15" customHeight="1" x14ac:dyDescent="0.3">
      <c r="C185" s="27" t="s">
        <v>622</v>
      </c>
      <c r="D185" s="17">
        <f>IF(C185="",0,VLOOKUP(C185,ПАР!A181:B797,2,FALSE))</f>
        <v>2181</v>
      </c>
      <c r="E185" s="4"/>
    </row>
    <row r="186" spans="3:5" ht="15" customHeight="1" x14ac:dyDescent="0.3">
      <c r="C186" s="27" t="s">
        <v>623</v>
      </c>
      <c r="D186" s="17">
        <f>IF(C186="",0,VLOOKUP(C186,ПАР!A182:B798,2,FALSE))</f>
        <v>2182</v>
      </c>
      <c r="E186" s="4"/>
    </row>
    <row r="187" spans="3:5" ht="15" customHeight="1" x14ac:dyDescent="0.3">
      <c r="C187" s="27" t="s">
        <v>624</v>
      </c>
      <c r="D187" s="17">
        <f>IF(C187="",0,VLOOKUP(C187,ПАР!A183:B799,2,FALSE))</f>
        <v>2183</v>
      </c>
      <c r="E187" s="4"/>
    </row>
    <row r="188" spans="3:5" ht="15" customHeight="1" x14ac:dyDescent="0.3">
      <c r="C188" s="27" t="s">
        <v>625</v>
      </c>
      <c r="D188" s="17">
        <f>IF(C188="",0,VLOOKUP(C188,ПАР!A184:B800,2,FALSE))</f>
        <v>2184</v>
      </c>
      <c r="E188" s="4"/>
    </row>
    <row r="189" spans="3:5" ht="15" customHeight="1" x14ac:dyDescent="0.3">
      <c r="C189" s="27" t="s">
        <v>626</v>
      </c>
      <c r="D189" s="17">
        <f>IF(C189="",0,VLOOKUP(C189,ПАР!A185:B801,2,FALSE))</f>
        <v>2185</v>
      </c>
      <c r="E189" s="4"/>
    </row>
    <row r="190" spans="3:5" ht="15" customHeight="1" x14ac:dyDescent="0.3">
      <c r="C190" s="27" t="s">
        <v>627</v>
      </c>
      <c r="D190" s="17">
        <f>IF(C190="",0,VLOOKUP(C190,ПАР!A186:B802,2,FALSE))</f>
        <v>2186</v>
      </c>
      <c r="E190" s="4"/>
    </row>
    <row r="191" spans="3:5" ht="15" customHeight="1" x14ac:dyDescent="0.3">
      <c r="C191" s="27" t="s">
        <v>628</v>
      </c>
      <c r="D191" s="17">
        <f>IF(C191="",0,VLOOKUP(C191,ПАР!A187:B803,2,FALSE))</f>
        <v>2187</v>
      </c>
      <c r="E191" s="4"/>
    </row>
    <row r="192" spans="3:5" ht="15" customHeight="1" x14ac:dyDescent="0.3">
      <c r="C192" s="27" t="s">
        <v>629</v>
      </c>
      <c r="D192" s="17">
        <f>IF(C192="",0,VLOOKUP(C192,ПАР!A188:B804,2,FALSE))</f>
        <v>2188</v>
      </c>
      <c r="E192" s="4"/>
    </row>
    <row r="193" spans="3:5" ht="15" customHeight="1" x14ac:dyDescent="0.3">
      <c r="C193" s="27" t="s">
        <v>630</v>
      </c>
      <c r="D193" s="17">
        <f>IF(C193="",0,VLOOKUP(C193,ПАР!A189:B805,2,FALSE))</f>
        <v>2189</v>
      </c>
      <c r="E193" s="4"/>
    </row>
    <row r="194" spans="3:5" ht="15" customHeight="1" x14ac:dyDescent="0.3">
      <c r="C194" s="27" t="s">
        <v>631</v>
      </c>
      <c r="D194" s="17">
        <f>IF(C194="",0,VLOOKUP(C194,ПАР!A190:B806,2,FALSE))</f>
        <v>2190</v>
      </c>
      <c r="E194" s="4"/>
    </row>
    <row r="195" spans="3:5" ht="15" customHeight="1" x14ac:dyDescent="0.3">
      <c r="C195" s="27" t="s">
        <v>632</v>
      </c>
      <c r="D195" s="17">
        <f>IF(C195="",0,VLOOKUP(C195,ПАР!A191:B807,2,FALSE))</f>
        <v>2191</v>
      </c>
      <c r="E195" s="4"/>
    </row>
    <row r="196" spans="3:5" ht="15" customHeight="1" x14ac:dyDescent="0.3">
      <c r="C196" s="27" t="s">
        <v>633</v>
      </c>
      <c r="D196" s="17">
        <f>IF(C196="",0,VLOOKUP(C196,ПАР!A192:B808,2,FALSE))</f>
        <v>2192</v>
      </c>
      <c r="E196" s="4"/>
    </row>
    <row r="197" spans="3:5" ht="15" customHeight="1" x14ac:dyDescent="0.3">
      <c r="C197" s="27" t="s">
        <v>634</v>
      </c>
      <c r="D197" s="17">
        <f>IF(C197="",0,VLOOKUP(C197,ПАР!A193:B809,2,FALSE))</f>
        <v>2193</v>
      </c>
      <c r="E197" s="4"/>
    </row>
    <row r="198" spans="3:5" ht="15" customHeight="1" x14ac:dyDescent="0.3">
      <c r="C198" s="27" t="s">
        <v>635</v>
      </c>
      <c r="D198" s="17">
        <f>IF(C198="",0,VLOOKUP(C198,ПАР!A194:B810,2,FALSE))</f>
        <v>2194</v>
      </c>
      <c r="E198" s="4"/>
    </row>
    <row r="199" spans="3:5" ht="15" customHeight="1" x14ac:dyDescent="0.3">
      <c r="C199" s="27" t="s">
        <v>636</v>
      </c>
      <c r="D199" s="17">
        <f>IF(C199="",0,VLOOKUP(C199,ПАР!A195:B811,2,FALSE))</f>
        <v>2195</v>
      </c>
      <c r="E199" s="4"/>
    </row>
    <row r="200" spans="3:5" ht="15" customHeight="1" x14ac:dyDescent="0.3">
      <c r="C200" s="27" t="s">
        <v>637</v>
      </c>
      <c r="D200" s="17">
        <f>IF(C200="",0,VLOOKUP(C200,ПАР!A196:B812,2,FALSE))</f>
        <v>2196</v>
      </c>
      <c r="E200" s="4"/>
    </row>
    <row r="201" spans="3:5" ht="15" customHeight="1" x14ac:dyDescent="0.3">
      <c r="C201" s="27" t="s">
        <v>638</v>
      </c>
      <c r="D201" s="17">
        <f>IF(C201="",0,VLOOKUP(C201,ПАР!A197:B813,2,FALSE))</f>
        <v>2197</v>
      </c>
      <c r="E201" s="4"/>
    </row>
    <row r="202" spans="3:5" ht="15" customHeight="1" x14ac:dyDescent="0.3">
      <c r="C202" s="27" t="s">
        <v>639</v>
      </c>
      <c r="D202" s="17">
        <f>IF(C202="",0,VLOOKUP(C202,ПАР!A198:B814,2,FALSE))</f>
        <v>2198</v>
      </c>
      <c r="E202" s="4"/>
    </row>
    <row r="203" spans="3:5" ht="15" customHeight="1" x14ac:dyDescent="0.3">
      <c r="C203" s="27" t="s">
        <v>640</v>
      </c>
      <c r="D203" s="17">
        <f>IF(C203="",0,VLOOKUP(C203,ПАР!A199:B815,2,FALSE))</f>
        <v>2199</v>
      </c>
      <c r="E203" s="4"/>
    </row>
    <row r="204" spans="3:5" ht="15" customHeight="1" x14ac:dyDescent="0.3">
      <c r="C204" s="27" t="s">
        <v>641</v>
      </c>
      <c r="D204" s="17">
        <f>IF(C204="",0,VLOOKUP(C204,ПАР!A200:B816,2,FALSE))</f>
        <v>2200</v>
      </c>
      <c r="E204" s="4"/>
    </row>
    <row r="205" spans="3:5" ht="15" customHeight="1" x14ac:dyDescent="0.3">
      <c r="C205" s="27" t="s">
        <v>642</v>
      </c>
      <c r="D205" s="17">
        <f>IF(C205="",0,VLOOKUP(C205,ПАР!A201:B817,2,FALSE))</f>
        <v>2201</v>
      </c>
      <c r="E205" s="4"/>
    </row>
    <row r="206" spans="3:5" ht="15" customHeight="1" x14ac:dyDescent="0.3">
      <c r="C206" s="27" t="s">
        <v>643</v>
      </c>
      <c r="D206" s="17">
        <f>IF(C206="",0,VLOOKUP(C206,ПАР!A202:B818,2,FALSE))</f>
        <v>2202</v>
      </c>
      <c r="E206" s="4"/>
    </row>
    <row r="207" spans="3:5" ht="15" customHeight="1" x14ac:dyDescent="0.3">
      <c r="C207" s="27" t="s">
        <v>644</v>
      </c>
      <c r="D207" s="17">
        <f>IF(C207="",0,VLOOKUP(C207,ПАР!A203:B819,2,FALSE))</f>
        <v>2203</v>
      </c>
      <c r="E207" s="4"/>
    </row>
    <row r="208" spans="3:5" ht="15" customHeight="1" x14ac:dyDescent="0.3">
      <c r="C208" s="27" t="s">
        <v>645</v>
      </c>
      <c r="D208" s="17">
        <f>IF(C208="",0,VLOOKUP(C208,ПАР!A204:B820,2,FALSE))</f>
        <v>2204</v>
      </c>
      <c r="E208" s="4"/>
    </row>
    <row r="209" spans="3:5" ht="15" customHeight="1" x14ac:dyDescent="0.3">
      <c r="C209" s="27" t="s">
        <v>646</v>
      </c>
      <c r="D209" s="17">
        <f>IF(C209="",0,VLOOKUP(C209,ПАР!A205:B821,2,FALSE))</f>
        <v>2205</v>
      </c>
      <c r="E209" s="4"/>
    </row>
    <row r="210" spans="3:5" ht="15" customHeight="1" x14ac:dyDescent="0.3">
      <c r="C210" s="27" t="s">
        <v>647</v>
      </c>
      <c r="D210" s="17">
        <f>IF(C210="",0,VLOOKUP(C210,ПАР!A206:B822,2,FALSE))</f>
        <v>2206</v>
      </c>
      <c r="E210" s="4"/>
    </row>
    <row r="211" spans="3:5" ht="15" customHeight="1" x14ac:dyDescent="0.3">
      <c r="C211" s="27" t="s">
        <v>648</v>
      </c>
      <c r="D211" s="17">
        <f>IF(C211="",0,VLOOKUP(C211,ПАР!A207:B823,2,FALSE))</f>
        <v>2207</v>
      </c>
      <c r="E211" s="4"/>
    </row>
    <row r="212" spans="3:5" ht="15" customHeight="1" x14ac:dyDescent="0.3">
      <c r="C212" s="27" t="s">
        <v>649</v>
      </c>
      <c r="D212" s="17">
        <f>IF(C212="",0,VLOOKUP(C212,ПАР!A208:B824,2,FALSE))</f>
        <v>2208</v>
      </c>
      <c r="E212" s="4"/>
    </row>
    <row r="213" spans="3:5" ht="15" customHeight="1" x14ac:dyDescent="0.3">
      <c r="C213" s="27" t="s">
        <v>650</v>
      </c>
      <c r="D213" s="17">
        <f>IF(C213="",0,VLOOKUP(C213,ПАР!A209:B825,2,FALSE))</f>
        <v>2209</v>
      </c>
      <c r="E213" s="4"/>
    </row>
    <row r="214" spans="3:5" ht="15" customHeight="1" x14ac:dyDescent="0.3">
      <c r="C214" s="27" t="s">
        <v>651</v>
      </c>
      <c r="D214" s="17">
        <f>IF(C214="",0,VLOOKUP(C214,ПАР!A210:B826,2,FALSE))</f>
        <v>2210</v>
      </c>
      <c r="E214" s="4"/>
    </row>
    <row r="215" spans="3:5" ht="15" customHeight="1" x14ac:dyDescent="0.3">
      <c r="C215" s="27" t="s">
        <v>652</v>
      </c>
      <c r="D215" s="17">
        <f>IF(C215="",0,VLOOKUP(C215,ПАР!A211:B827,2,FALSE))</f>
        <v>2211</v>
      </c>
      <c r="E215" s="4"/>
    </row>
    <row r="216" spans="3:5" ht="15" customHeight="1" x14ac:dyDescent="0.3">
      <c r="C216" s="27" t="s">
        <v>653</v>
      </c>
      <c r="D216" s="17">
        <f>IF(C216="",0,VLOOKUP(C216,ПАР!A212:B828,2,FALSE))</f>
        <v>2212</v>
      </c>
      <c r="E216" s="4"/>
    </row>
    <row r="217" spans="3:5" ht="15" customHeight="1" x14ac:dyDescent="0.3">
      <c r="C217" s="27" t="s">
        <v>654</v>
      </c>
      <c r="D217" s="17">
        <f>IF(C217="",0,VLOOKUP(C217,ПАР!A213:B829,2,FALSE))</f>
        <v>2213</v>
      </c>
      <c r="E217" s="4"/>
    </row>
    <row r="218" spans="3:5" ht="15" customHeight="1" x14ac:dyDescent="0.3">
      <c r="C218" s="27" t="s">
        <v>655</v>
      </c>
      <c r="D218" s="17">
        <f>IF(C218="",0,VLOOKUP(C218,ПАР!A214:B830,2,FALSE))</f>
        <v>2214</v>
      </c>
      <c r="E218" s="4"/>
    </row>
    <row r="219" spans="3:5" ht="15" customHeight="1" x14ac:dyDescent="0.3">
      <c r="C219" s="27" t="s">
        <v>656</v>
      </c>
      <c r="D219" s="17">
        <f>IF(C219="",0,VLOOKUP(C219,ПАР!A215:B831,2,FALSE))</f>
        <v>2215</v>
      </c>
      <c r="E219" s="4"/>
    </row>
    <row r="220" spans="3:5" ht="15" customHeight="1" x14ac:dyDescent="0.3">
      <c r="C220" s="27" t="s">
        <v>657</v>
      </c>
      <c r="D220" s="17">
        <f>IF(C220="",0,VLOOKUP(C220,ПАР!A216:B832,2,FALSE))</f>
        <v>2216</v>
      </c>
      <c r="E220" s="4"/>
    </row>
    <row r="221" spans="3:5" ht="15" customHeight="1" x14ac:dyDescent="0.3">
      <c r="C221" s="27" t="s">
        <v>658</v>
      </c>
      <c r="D221" s="17">
        <f>IF(C221="",0,VLOOKUP(C221,ПАР!A217:B833,2,FALSE))</f>
        <v>2217</v>
      </c>
      <c r="E221" s="4"/>
    </row>
    <row r="222" spans="3:5" ht="15" customHeight="1" x14ac:dyDescent="0.3">
      <c r="C222" s="27" t="s">
        <v>659</v>
      </c>
      <c r="D222" s="17">
        <f>IF(C222="",0,VLOOKUP(C222,ПАР!A218:B834,2,FALSE))</f>
        <v>2218</v>
      </c>
      <c r="E222" s="4"/>
    </row>
    <row r="223" spans="3:5" ht="15" customHeight="1" x14ac:dyDescent="0.3">
      <c r="C223" s="27" t="s">
        <v>660</v>
      </c>
      <c r="D223" s="17">
        <f>IF(C223="",0,VLOOKUP(C223,ПАР!A219:B835,2,FALSE))</f>
        <v>2219</v>
      </c>
      <c r="E223" s="4"/>
    </row>
    <row r="224" spans="3:5" ht="15" customHeight="1" x14ac:dyDescent="0.3">
      <c r="C224" s="27" t="s">
        <v>661</v>
      </c>
      <c r="D224" s="17">
        <f>IF(C224="",0,VLOOKUP(C224,ПАР!A220:B836,2,FALSE))</f>
        <v>2220</v>
      </c>
      <c r="E224" s="4"/>
    </row>
    <row r="225" spans="3:5" ht="15" customHeight="1" x14ac:dyDescent="0.3">
      <c r="C225" s="27" t="s">
        <v>662</v>
      </c>
      <c r="D225" s="17">
        <f>IF(C225="",0,VLOOKUP(C225,ПАР!A221:B837,2,FALSE))</f>
        <v>2221</v>
      </c>
      <c r="E225" s="4"/>
    </row>
    <row r="226" spans="3:5" ht="15" customHeight="1" x14ac:dyDescent="0.3">
      <c r="C226" s="27" t="s">
        <v>663</v>
      </c>
      <c r="D226" s="17">
        <f>IF(C226="",0,VLOOKUP(C226,ПАР!A222:B838,2,FALSE))</f>
        <v>2222</v>
      </c>
      <c r="E226" s="4"/>
    </row>
    <row r="227" spans="3:5" ht="15" customHeight="1" x14ac:dyDescent="0.3">
      <c r="C227" s="27" t="s">
        <v>664</v>
      </c>
      <c r="D227" s="17">
        <f>IF(C227="",0,VLOOKUP(C227,ПАР!A223:B839,2,FALSE))</f>
        <v>2223</v>
      </c>
      <c r="E227" s="4"/>
    </row>
    <row r="228" spans="3:5" ht="15" customHeight="1" x14ac:dyDescent="0.3">
      <c r="C228" s="27" t="s">
        <v>665</v>
      </c>
      <c r="D228" s="17">
        <f>IF(C228="",0,VLOOKUP(C228,ПАР!A224:B840,2,FALSE))</f>
        <v>2224</v>
      </c>
      <c r="E228" s="4"/>
    </row>
    <row r="229" spans="3:5" ht="15" customHeight="1" x14ac:dyDescent="0.3">
      <c r="C229" s="27" t="s">
        <v>666</v>
      </c>
      <c r="D229" s="17">
        <f>IF(C229="",0,VLOOKUP(C229,ПАР!A225:B841,2,FALSE))</f>
        <v>2225</v>
      </c>
      <c r="E229" s="4"/>
    </row>
    <row r="230" spans="3:5" ht="15" customHeight="1" x14ac:dyDescent="0.3">
      <c r="C230" s="27" t="s">
        <v>667</v>
      </c>
      <c r="D230" s="17">
        <f>IF(C230="",0,VLOOKUP(C230,ПАР!A226:B842,2,FALSE))</f>
        <v>2226</v>
      </c>
      <c r="E230" s="4"/>
    </row>
    <row r="231" spans="3:5" ht="15" customHeight="1" x14ac:dyDescent="0.3">
      <c r="C231" s="27" t="s">
        <v>668</v>
      </c>
      <c r="D231" s="17">
        <f>IF(C231="",0,VLOOKUP(C231,ПАР!A227:B843,2,FALSE))</f>
        <v>2227</v>
      </c>
      <c r="E231" s="4"/>
    </row>
    <row r="232" spans="3:5" ht="15" customHeight="1" x14ac:dyDescent="0.3">
      <c r="C232" s="27" t="s">
        <v>669</v>
      </c>
      <c r="D232" s="17">
        <f>IF(C232="",0,VLOOKUP(C232,ПАР!A228:B844,2,FALSE))</f>
        <v>2228</v>
      </c>
      <c r="E232" s="4"/>
    </row>
    <row r="233" spans="3:5" ht="15" customHeight="1" x14ac:dyDescent="0.3">
      <c r="C233" s="27" t="s">
        <v>670</v>
      </c>
      <c r="D233" s="17">
        <f>IF(C233="",0,VLOOKUP(C233,ПАР!A229:B845,2,FALSE))</f>
        <v>2229</v>
      </c>
      <c r="E233" s="4"/>
    </row>
    <row r="234" spans="3:5" ht="15" customHeight="1" x14ac:dyDescent="0.3">
      <c r="C234" s="27" t="s">
        <v>671</v>
      </c>
      <c r="D234" s="17">
        <f>IF(C234="",0,VLOOKUP(C234,ПАР!A230:B846,2,FALSE))</f>
        <v>2230</v>
      </c>
      <c r="E234" s="4"/>
    </row>
    <row r="235" spans="3:5" ht="15" customHeight="1" x14ac:dyDescent="0.3">
      <c r="C235" s="27" t="s">
        <v>672</v>
      </c>
      <c r="D235" s="17">
        <f>IF(C235="",0,VLOOKUP(C235,ПАР!A231:B847,2,FALSE))</f>
        <v>2231</v>
      </c>
      <c r="E235" s="4"/>
    </row>
    <row r="236" spans="3:5" ht="15" customHeight="1" x14ac:dyDescent="0.3">
      <c r="C236" s="27" t="s">
        <v>673</v>
      </c>
      <c r="D236" s="17">
        <f>IF(C236="",0,VLOOKUP(C236,ПАР!A232:B848,2,FALSE))</f>
        <v>2232</v>
      </c>
      <c r="E236" s="4"/>
    </row>
    <row r="237" spans="3:5" ht="15" customHeight="1" x14ac:dyDescent="0.3">
      <c r="C237" s="27" t="s">
        <v>674</v>
      </c>
      <c r="D237" s="17">
        <f>IF(C237="",0,VLOOKUP(C237,ПАР!A233:B849,2,FALSE))</f>
        <v>2233</v>
      </c>
      <c r="E237" s="4"/>
    </row>
    <row r="238" spans="3:5" ht="15" customHeight="1" x14ac:dyDescent="0.3">
      <c r="C238" s="27" t="s">
        <v>675</v>
      </c>
      <c r="D238" s="17">
        <f>IF(C238="",0,VLOOKUP(C238,ПАР!A234:B850,2,FALSE))</f>
        <v>2234</v>
      </c>
      <c r="E238" s="4"/>
    </row>
    <row r="239" spans="3:5" ht="15" customHeight="1" x14ac:dyDescent="0.3">
      <c r="C239" s="27" t="s">
        <v>676</v>
      </c>
      <c r="D239" s="17">
        <f>IF(C239="",0,VLOOKUP(C239,ПАР!A235:B851,2,FALSE))</f>
        <v>2235</v>
      </c>
      <c r="E239" s="4"/>
    </row>
    <row r="240" spans="3:5" ht="15" customHeight="1" x14ac:dyDescent="0.3">
      <c r="C240" s="27" t="s">
        <v>677</v>
      </c>
      <c r="D240" s="17">
        <f>IF(C240="",0,VLOOKUP(C240,ПАР!A236:B852,2,FALSE))</f>
        <v>2236</v>
      </c>
      <c r="E240" s="4"/>
    </row>
    <row r="241" spans="3:5" ht="15" customHeight="1" x14ac:dyDescent="0.3">
      <c r="C241" s="27" t="s">
        <v>678</v>
      </c>
      <c r="D241" s="17">
        <f>IF(C241="",0,VLOOKUP(C241,ПАР!A237:B853,2,FALSE))</f>
        <v>2237</v>
      </c>
      <c r="E241" s="4"/>
    </row>
    <row r="242" spans="3:5" ht="15" customHeight="1" x14ac:dyDescent="0.3">
      <c r="C242" s="27" t="s">
        <v>679</v>
      </c>
      <c r="D242" s="17">
        <f>IF(C242="",0,VLOOKUP(C242,ПАР!A238:B854,2,FALSE))</f>
        <v>2238</v>
      </c>
      <c r="E242" s="4"/>
    </row>
    <row r="243" spans="3:5" ht="15" customHeight="1" x14ac:dyDescent="0.3">
      <c r="C243" s="27" t="s">
        <v>680</v>
      </c>
      <c r="D243" s="17">
        <f>IF(C243="",0,VLOOKUP(C243,ПАР!A239:B855,2,FALSE))</f>
        <v>2239</v>
      </c>
      <c r="E243" s="4"/>
    </row>
    <row r="244" spans="3:5" ht="15" customHeight="1" x14ac:dyDescent="0.3">
      <c r="C244" s="27" t="s">
        <v>681</v>
      </c>
      <c r="D244" s="17">
        <f>IF(C244="",0,VLOOKUP(C244,ПАР!A240:B856,2,FALSE))</f>
        <v>2240</v>
      </c>
      <c r="E244" s="4"/>
    </row>
    <row r="245" spans="3:5" ht="15" customHeight="1" x14ac:dyDescent="0.3">
      <c r="C245" s="27" t="s">
        <v>682</v>
      </c>
      <c r="D245" s="17">
        <f>IF(C245="",0,VLOOKUP(C245,ПАР!A241:B857,2,FALSE))</f>
        <v>2241</v>
      </c>
      <c r="E245" s="4"/>
    </row>
    <row r="246" spans="3:5" ht="15" customHeight="1" x14ac:dyDescent="0.3">
      <c r="C246" s="27" t="s">
        <v>683</v>
      </c>
      <c r="D246" s="17">
        <f>IF(C246="",0,VLOOKUP(C246,ПАР!A242:B858,2,FALSE))</f>
        <v>2242</v>
      </c>
      <c r="E246" s="4"/>
    </row>
    <row r="247" spans="3:5" ht="15" customHeight="1" x14ac:dyDescent="0.3">
      <c r="C247" s="27" t="s">
        <v>684</v>
      </c>
      <c r="D247" s="17">
        <f>IF(C247="",0,VLOOKUP(C247,ПАР!A243:B859,2,FALSE))</f>
        <v>2243</v>
      </c>
      <c r="E247" s="4"/>
    </row>
    <row r="248" spans="3:5" ht="15" customHeight="1" x14ac:dyDescent="0.3">
      <c r="C248" s="27" t="s">
        <v>685</v>
      </c>
      <c r="D248" s="17">
        <f>IF(C248="",0,VLOOKUP(C248,ПАР!A244:B860,2,FALSE))</f>
        <v>2244</v>
      </c>
      <c r="E248" s="4"/>
    </row>
    <row r="249" spans="3:5" ht="15" customHeight="1" x14ac:dyDescent="0.3">
      <c r="C249" s="27" t="s">
        <v>686</v>
      </c>
      <c r="D249" s="17">
        <f>IF(C249="",0,VLOOKUP(C249,ПАР!A245:B861,2,FALSE))</f>
        <v>2245</v>
      </c>
      <c r="E249" s="4"/>
    </row>
    <row r="250" spans="3:5" ht="15" customHeight="1" x14ac:dyDescent="0.3">
      <c r="C250" s="27" t="s">
        <v>687</v>
      </c>
      <c r="D250" s="17">
        <f>IF(C250="",0,VLOOKUP(C250,ПАР!A246:B862,2,FALSE))</f>
        <v>2246</v>
      </c>
      <c r="E250" s="4"/>
    </row>
    <row r="251" spans="3:5" ht="15" customHeight="1" x14ac:dyDescent="0.3">
      <c r="C251" s="27" t="s">
        <v>688</v>
      </c>
      <c r="D251" s="17">
        <f>IF(C251="",0,VLOOKUP(C251,ПАР!A247:B863,2,FALSE))</f>
        <v>2247</v>
      </c>
      <c r="E251" s="4"/>
    </row>
    <row r="252" spans="3:5" ht="15" customHeight="1" x14ac:dyDescent="0.3">
      <c r="C252" s="27" t="s">
        <v>689</v>
      </c>
      <c r="D252" s="17">
        <f>IF(C252="",0,VLOOKUP(C252,ПАР!A248:B864,2,FALSE))</f>
        <v>2248</v>
      </c>
      <c r="E252" s="4"/>
    </row>
    <row r="253" spans="3:5" ht="15" customHeight="1" x14ac:dyDescent="0.3">
      <c r="C253" s="27" t="s">
        <v>690</v>
      </c>
      <c r="D253" s="17">
        <f>IF(C253="",0,VLOOKUP(C253,ПАР!A249:B865,2,FALSE))</f>
        <v>2249</v>
      </c>
      <c r="E253" s="4"/>
    </row>
    <row r="254" spans="3:5" ht="15" customHeight="1" x14ac:dyDescent="0.3">
      <c r="C254" s="27" t="s">
        <v>691</v>
      </c>
      <c r="D254" s="17">
        <f>IF(C254="",0,VLOOKUP(C254,ПАР!A250:B866,2,FALSE))</f>
        <v>2250</v>
      </c>
      <c r="E254" s="4"/>
    </row>
    <row r="255" spans="3:5" ht="15" customHeight="1" x14ac:dyDescent="0.3">
      <c r="C255" s="27" t="s">
        <v>692</v>
      </c>
      <c r="D255" s="17">
        <f>IF(C255="",0,VLOOKUP(C255,ПАР!A251:B867,2,FALSE))</f>
        <v>2251</v>
      </c>
      <c r="E255" s="4"/>
    </row>
    <row r="256" spans="3:5" ht="15" customHeight="1" x14ac:dyDescent="0.3">
      <c r="C256" s="27" t="s">
        <v>693</v>
      </c>
      <c r="D256" s="17">
        <f>IF(C256="",0,VLOOKUP(C256,ПАР!A252:B868,2,FALSE))</f>
        <v>2252</v>
      </c>
      <c r="E256" s="4"/>
    </row>
    <row r="257" spans="3:5" ht="15" customHeight="1" x14ac:dyDescent="0.3">
      <c r="C257" s="27" t="s">
        <v>694</v>
      </c>
      <c r="D257" s="17">
        <f>IF(C257="",0,VLOOKUP(C257,ПАР!A253:B869,2,FALSE))</f>
        <v>2253</v>
      </c>
      <c r="E257" s="4"/>
    </row>
    <row r="258" spans="3:5" ht="15" customHeight="1" x14ac:dyDescent="0.3">
      <c r="C258" s="27" t="s">
        <v>695</v>
      </c>
      <c r="D258" s="17">
        <f>IF(C258="",0,VLOOKUP(C258,ПАР!A254:B870,2,FALSE))</f>
        <v>2254</v>
      </c>
      <c r="E258" s="4"/>
    </row>
    <row r="259" spans="3:5" ht="15" customHeight="1" x14ac:dyDescent="0.3">
      <c r="C259" s="27" t="s">
        <v>696</v>
      </c>
      <c r="D259" s="17">
        <f>IF(C259="",0,VLOOKUP(C259,ПАР!A255:B871,2,FALSE))</f>
        <v>2255</v>
      </c>
      <c r="E259" s="4"/>
    </row>
    <row r="260" spans="3:5" ht="15" customHeight="1" x14ac:dyDescent="0.3">
      <c r="C260" s="27" t="s">
        <v>697</v>
      </c>
      <c r="D260" s="17">
        <f>IF(C260="",0,VLOOKUP(C260,ПАР!A256:B872,2,FALSE))</f>
        <v>2256</v>
      </c>
      <c r="E260" s="4"/>
    </row>
    <row r="261" spans="3:5" ht="15" customHeight="1" x14ac:dyDescent="0.3">
      <c r="C261" s="27" t="s">
        <v>698</v>
      </c>
      <c r="D261" s="17">
        <f>IF(C261="",0,VLOOKUP(C261,ПАР!A257:B873,2,FALSE))</f>
        <v>2257</v>
      </c>
      <c r="E261" s="4"/>
    </row>
    <row r="262" spans="3:5" ht="15" customHeight="1" x14ac:dyDescent="0.3">
      <c r="C262" s="27" t="s">
        <v>699</v>
      </c>
      <c r="D262" s="17">
        <f>IF(C262="",0,VLOOKUP(C262,ПАР!A258:B874,2,FALSE))</f>
        <v>2258</v>
      </c>
      <c r="E262" s="4"/>
    </row>
    <row r="263" spans="3:5" ht="15" customHeight="1" x14ac:dyDescent="0.3">
      <c r="C263" s="27" t="s">
        <v>700</v>
      </c>
      <c r="D263" s="17">
        <f>IF(C263="",0,VLOOKUP(C263,ПАР!A259:B875,2,FALSE))</f>
        <v>2259</v>
      </c>
      <c r="E263" s="4"/>
    </row>
    <row r="264" spans="3:5" ht="15" customHeight="1" x14ac:dyDescent="0.3">
      <c r="C264" s="27" t="s">
        <v>701</v>
      </c>
      <c r="D264" s="17">
        <f>IF(C264="",0,VLOOKUP(C264,ПАР!A260:B876,2,FALSE))</f>
        <v>2260</v>
      </c>
      <c r="E264" s="4"/>
    </row>
    <row r="265" spans="3:5" ht="15" customHeight="1" x14ac:dyDescent="0.3">
      <c r="C265" s="27" t="s">
        <v>702</v>
      </c>
      <c r="D265" s="17">
        <f>IF(C265="",0,VLOOKUP(C265,ПАР!A261:B877,2,FALSE))</f>
        <v>2261</v>
      </c>
      <c r="E265" s="4"/>
    </row>
    <row r="266" spans="3:5" ht="15" customHeight="1" x14ac:dyDescent="0.3">
      <c r="C266" s="27" t="s">
        <v>703</v>
      </c>
      <c r="D266" s="17">
        <f>IF(C266="",0,VLOOKUP(C266,ПАР!A262:B878,2,FALSE))</f>
        <v>2262</v>
      </c>
      <c r="E266" s="4"/>
    </row>
    <row r="267" spans="3:5" ht="15" customHeight="1" x14ac:dyDescent="0.3">
      <c r="C267" s="27" t="s">
        <v>704</v>
      </c>
      <c r="D267" s="17">
        <f>IF(C267="",0,VLOOKUP(C267,ПАР!A263:B879,2,FALSE))</f>
        <v>2263</v>
      </c>
      <c r="E267" s="4"/>
    </row>
    <row r="268" spans="3:5" ht="15" customHeight="1" x14ac:dyDescent="0.3">
      <c r="C268" s="27" t="s">
        <v>705</v>
      </c>
      <c r="D268" s="17">
        <f>IF(C268="",0,VLOOKUP(C268,ПАР!A264:B880,2,FALSE))</f>
        <v>2264</v>
      </c>
      <c r="E268" s="4"/>
    </row>
    <row r="269" spans="3:5" ht="15" customHeight="1" x14ac:dyDescent="0.3">
      <c r="C269" s="27" t="s">
        <v>706</v>
      </c>
      <c r="D269" s="17">
        <f>IF(C269="",0,VLOOKUP(C269,ПАР!A265:B881,2,FALSE))</f>
        <v>2265</v>
      </c>
      <c r="E269" s="4"/>
    </row>
    <row r="270" spans="3:5" ht="15" customHeight="1" x14ac:dyDescent="0.3">
      <c r="C270" s="27" t="s">
        <v>707</v>
      </c>
      <c r="D270" s="17">
        <f>IF(C270="",0,VLOOKUP(C270,ПАР!A266:B882,2,FALSE))</f>
        <v>2266</v>
      </c>
      <c r="E270" s="4"/>
    </row>
    <row r="271" spans="3:5" ht="15" customHeight="1" x14ac:dyDescent="0.3">
      <c r="C271" s="27" t="s">
        <v>708</v>
      </c>
      <c r="D271" s="17">
        <f>IF(C271="",0,VLOOKUP(C271,ПАР!A267:B883,2,FALSE))</f>
        <v>2267</v>
      </c>
      <c r="E271" s="4"/>
    </row>
    <row r="272" spans="3:5" ht="15" customHeight="1" x14ac:dyDescent="0.3">
      <c r="C272" s="27" t="s">
        <v>709</v>
      </c>
      <c r="D272" s="17">
        <f>IF(C272="",0,VLOOKUP(C272,ПАР!A268:B884,2,FALSE))</f>
        <v>2268</v>
      </c>
      <c r="E272" s="4"/>
    </row>
    <row r="273" spans="3:5" ht="15" customHeight="1" x14ac:dyDescent="0.3">
      <c r="C273" s="27" t="s">
        <v>710</v>
      </c>
      <c r="D273" s="17">
        <f>IF(C273="",0,VLOOKUP(C273,ПАР!A269:B885,2,FALSE))</f>
        <v>2269</v>
      </c>
      <c r="E273" s="4"/>
    </row>
    <row r="274" spans="3:5" ht="15" customHeight="1" x14ac:dyDescent="0.3">
      <c r="C274" s="27" t="s">
        <v>711</v>
      </c>
      <c r="D274" s="17">
        <f>IF(C274="",0,VLOOKUP(C274,ПАР!A270:B886,2,FALSE))</f>
        <v>2270</v>
      </c>
      <c r="E274" s="4"/>
    </row>
    <row r="275" spans="3:5" ht="15" customHeight="1" x14ac:dyDescent="0.3">
      <c r="C275" s="27" t="s">
        <v>712</v>
      </c>
      <c r="D275" s="17">
        <f>IF(C275="",0,VLOOKUP(C275,ПАР!A271:B887,2,FALSE))</f>
        <v>2271</v>
      </c>
      <c r="E275" s="4"/>
    </row>
    <row r="276" spans="3:5" ht="15" customHeight="1" x14ac:dyDescent="0.3">
      <c r="C276" s="27" t="s">
        <v>713</v>
      </c>
      <c r="D276" s="17">
        <f>IF(C276="",0,VLOOKUP(C276,ПАР!A272:B888,2,FALSE))</f>
        <v>2272</v>
      </c>
      <c r="E276" s="4"/>
    </row>
    <row r="277" spans="3:5" ht="15" customHeight="1" x14ac:dyDescent="0.3">
      <c r="C277" s="27" t="s">
        <v>714</v>
      </c>
      <c r="D277" s="17">
        <f>IF(C277="",0,VLOOKUP(C277,ПАР!A273:B889,2,FALSE))</f>
        <v>2273</v>
      </c>
      <c r="E277" s="4"/>
    </row>
    <row r="278" spans="3:5" ht="15" customHeight="1" x14ac:dyDescent="0.3">
      <c r="C278" s="27" t="s">
        <v>715</v>
      </c>
      <c r="D278" s="17">
        <f>IF(C278="",0,VLOOKUP(C278,ПАР!A274:B890,2,FALSE))</f>
        <v>2274</v>
      </c>
      <c r="E278" s="4"/>
    </row>
    <row r="279" spans="3:5" ht="15" customHeight="1" x14ac:dyDescent="0.3">
      <c r="C279" s="27" t="s">
        <v>716</v>
      </c>
      <c r="D279" s="17">
        <f>IF(C279="",0,VLOOKUP(C279,ПАР!A275:B891,2,FALSE))</f>
        <v>2275</v>
      </c>
      <c r="E279" s="4"/>
    </row>
    <row r="280" spans="3:5" ht="15" customHeight="1" x14ac:dyDescent="0.3">
      <c r="C280" s="27" t="s">
        <v>717</v>
      </c>
      <c r="D280" s="17">
        <f>IF(C280="",0,VLOOKUP(C280,ПАР!A276:B892,2,FALSE))</f>
        <v>2276</v>
      </c>
      <c r="E280" s="4"/>
    </row>
    <row r="281" spans="3:5" ht="15" customHeight="1" x14ac:dyDescent="0.3">
      <c r="C281" s="27" t="s">
        <v>718</v>
      </c>
      <c r="D281" s="17">
        <f>IF(C281="",0,VLOOKUP(C281,ПАР!A277:B893,2,FALSE))</f>
        <v>2277</v>
      </c>
      <c r="E281" s="4"/>
    </row>
    <row r="282" spans="3:5" ht="15" customHeight="1" x14ac:dyDescent="0.3">
      <c r="C282" s="27" t="s">
        <v>719</v>
      </c>
      <c r="D282" s="17">
        <f>IF(C282="",0,VLOOKUP(C282,ПАР!A278:B894,2,FALSE))</f>
        <v>2278</v>
      </c>
      <c r="E282" s="4"/>
    </row>
    <row r="283" spans="3:5" ht="15" customHeight="1" x14ac:dyDescent="0.3">
      <c r="C283" s="27" t="s">
        <v>720</v>
      </c>
      <c r="D283" s="17">
        <f>IF(C283="",0,VLOOKUP(C283,ПАР!A279:B895,2,FALSE))</f>
        <v>2279</v>
      </c>
      <c r="E283" s="4"/>
    </row>
    <row r="284" spans="3:5" ht="15" customHeight="1" x14ac:dyDescent="0.3">
      <c r="C284" s="27" t="s">
        <v>721</v>
      </c>
      <c r="D284" s="17">
        <f>IF(C284="",0,VLOOKUP(C284,ПАР!A280:B896,2,FALSE))</f>
        <v>2280</v>
      </c>
      <c r="E284" s="4"/>
    </row>
    <row r="285" spans="3:5" ht="15" customHeight="1" x14ac:dyDescent="0.3">
      <c r="C285" s="27" t="s">
        <v>722</v>
      </c>
      <c r="D285" s="17">
        <f>IF(C285="",0,VLOOKUP(C285,ПАР!A281:B897,2,FALSE))</f>
        <v>2281</v>
      </c>
      <c r="E285" s="4"/>
    </row>
    <row r="286" spans="3:5" ht="15" customHeight="1" x14ac:dyDescent="0.3">
      <c r="C286" s="27" t="s">
        <v>723</v>
      </c>
      <c r="D286" s="17">
        <f>IF(C286="",0,VLOOKUP(C286,ПАР!A282:B898,2,FALSE))</f>
        <v>2282</v>
      </c>
      <c r="E286" s="4"/>
    </row>
    <row r="287" spans="3:5" ht="15" customHeight="1" x14ac:dyDescent="0.3">
      <c r="C287" s="27" t="s">
        <v>724</v>
      </c>
      <c r="D287" s="17">
        <f>IF(C287="",0,VLOOKUP(C287,ПАР!A283:B899,2,FALSE))</f>
        <v>2283</v>
      </c>
      <c r="E287" s="4"/>
    </row>
    <row r="288" spans="3:5" ht="15" customHeight="1" x14ac:dyDescent="0.3">
      <c r="C288" s="27" t="s">
        <v>725</v>
      </c>
      <c r="D288" s="17">
        <f>IF(C288="",0,VLOOKUP(C288,ПАР!A284:B900,2,FALSE))</f>
        <v>2284</v>
      </c>
      <c r="E288" s="4"/>
    </row>
    <row r="289" spans="3:5" ht="15" customHeight="1" x14ac:dyDescent="0.3">
      <c r="C289" s="27" t="s">
        <v>726</v>
      </c>
      <c r="D289" s="17">
        <f>IF(C289="",0,VLOOKUP(C289,ПАР!A285:B901,2,FALSE))</f>
        <v>2285</v>
      </c>
      <c r="E289" s="4"/>
    </row>
    <row r="290" spans="3:5" ht="15" customHeight="1" x14ac:dyDescent="0.3">
      <c r="C290" s="27" t="s">
        <v>727</v>
      </c>
      <c r="D290" s="17">
        <f>IF(C290="",0,VLOOKUP(C290,ПАР!A286:B902,2,FALSE))</f>
        <v>2286</v>
      </c>
      <c r="E290" s="4"/>
    </row>
    <row r="291" spans="3:5" ht="15" customHeight="1" x14ac:dyDescent="0.3">
      <c r="C291" s="27" t="s">
        <v>728</v>
      </c>
      <c r="D291" s="17">
        <f>IF(C291="",0,VLOOKUP(C291,ПАР!A287:B903,2,FALSE))</f>
        <v>2287</v>
      </c>
      <c r="E291" s="4"/>
    </row>
    <row r="292" spans="3:5" ht="15" customHeight="1" x14ac:dyDescent="0.3">
      <c r="C292" s="27" t="s">
        <v>729</v>
      </c>
      <c r="D292" s="17">
        <f>IF(C292="",0,VLOOKUP(C292,ПАР!A288:B904,2,FALSE))</f>
        <v>2288</v>
      </c>
      <c r="E292" s="4"/>
    </row>
    <row r="293" spans="3:5" ht="15" customHeight="1" x14ac:dyDescent="0.3">
      <c r="C293" s="27" t="s">
        <v>730</v>
      </c>
      <c r="D293" s="17">
        <f>IF(C293="",0,VLOOKUP(C293,ПАР!A289:B905,2,FALSE))</f>
        <v>2289</v>
      </c>
      <c r="E293" s="4"/>
    </row>
    <row r="294" spans="3:5" ht="15" customHeight="1" x14ac:dyDescent="0.3">
      <c r="C294" s="27" t="s">
        <v>731</v>
      </c>
      <c r="D294" s="17">
        <f>IF(C294="",0,VLOOKUP(C294,ПАР!A290:B906,2,FALSE))</f>
        <v>2290</v>
      </c>
      <c r="E294" s="4"/>
    </row>
    <row r="295" spans="3:5" ht="15" customHeight="1" x14ac:dyDescent="0.3">
      <c r="C295" s="27" t="s">
        <v>732</v>
      </c>
      <c r="D295" s="17">
        <f>IF(C295="",0,VLOOKUP(C295,ПАР!A291:B907,2,FALSE))</f>
        <v>2291</v>
      </c>
      <c r="E295" s="4"/>
    </row>
    <row r="296" spans="3:5" ht="15" customHeight="1" x14ac:dyDescent="0.3">
      <c r="C296" s="27" t="s">
        <v>733</v>
      </c>
      <c r="D296" s="17">
        <f>IF(C296="",0,VLOOKUP(C296,ПАР!A292:B908,2,FALSE))</f>
        <v>2292</v>
      </c>
      <c r="E296" s="4"/>
    </row>
    <row r="297" spans="3:5" ht="15" customHeight="1" x14ac:dyDescent="0.3">
      <c r="C297" s="27" t="s">
        <v>734</v>
      </c>
      <c r="D297" s="17">
        <f>IF(C297="",0,VLOOKUP(C297,ПАР!A293:B909,2,FALSE))</f>
        <v>2293</v>
      </c>
      <c r="E297" s="4"/>
    </row>
    <row r="298" spans="3:5" ht="15" customHeight="1" x14ac:dyDescent="0.3">
      <c r="C298" s="27" t="s">
        <v>735</v>
      </c>
      <c r="D298" s="17">
        <f>IF(C298="",0,VLOOKUP(C298,ПАР!A294:B910,2,FALSE))</f>
        <v>2294</v>
      </c>
      <c r="E298" s="4"/>
    </row>
    <row r="299" spans="3:5" ht="15" customHeight="1" x14ac:dyDescent="0.3">
      <c r="C299" s="27" t="s">
        <v>736</v>
      </c>
      <c r="D299" s="17">
        <f>IF(C299="",0,VLOOKUP(C299,ПАР!A295:B911,2,FALSE))</f>
        <v>2295</v>
      </c>
      <c r="E299" s="4"/>
    </row>
    <row r="300" spans="3:5" ht="15" customHeight="1" x14ac:dyDescent="0.3">
      <c r="C300" s="27" t="s">
        <v>737</v>
      </c>
      <c r="D300" s="17">
        <f>IF(C300="",0,VLOOKUP(C300,ПАР!A296:B912,2,FALSE))</f>
        <v>2296</v>
      </c>
      <c r="E300" s="4"/>
    </row>
    <row r="301" spans="3:5" ht="15" customHeight="1" x14ac:dyDescent="0.3">
      <c r="C301" s="27" t="s">
        <v>738</v>
      </c>
      <c r="D301" s="17">
        <f>IF(C301="",0,VLOOKUP(C301,ПАР!A297:B913,2,FALSE))</f>
        <v>2297</v>
      </c>
      <c r="E301" s="4"/>
    </row>
    <row r="302" spans="3:5" ht="15" customHeight="1" x14ac:dyDescent="0.3">
      <c r="C302" s="27" t="s">
        <v>739</v>
      </c>
      <c r="D302" s="17">
        <f>IF(C302="",0,VLOOKUP(C302,ПАР!A298:B914,2,FALSE))</f>
        <v>2298</v>
      </c>
      <c r="E302" s="4"/>
    </row>
    <row r="303" spans="3:5" ht="15" customHeight="1" x14ac:dyDescent="0.3">
      <c r="C303" s="27" t="s">
        <v>740</v>
      </c>
      <c r="D303" s="17">
        <f>IF(C303="",0,VLOOKUP(C303,ПАР!A299:B915,2,FALSE))</f>
        <v>2299</v>
      </c>
      <c r="E303" s="4"/>
    </row>
    <row r="304" spans="3:5" ht="15" customHeight="1" x14ac:dyDescent="0.3">
      <c r="C304" s="27" t="s">
        <v>741</v>
      </c>
      <c r="D304" s="17">
        <f>IF(C304="",0,VLOOKUP(C304,ПАР!A300:B916,2,FALSE))</f>
        <v>2300</v>
      </c>
      <c r="E304" s="4"/>
    </row>
    <row r="305" spans="3:5" ht="15" customHeight="1" x14ac:dyDescent="0.3">
      <c r="C305" s="27" t="s">
        <v>742</v>
      </c>
      <c r="D305" s="17">
        <f>IF(C305="",0,VLOOKUP(C305,ПАР!A301:B917,2,FALSE))</f>
        <v>2301</v>
      </c>
      <c r="E305" s="4"/>
    </row>
    <row r="306" spans="3:5" ht="15" customHeight="1" x14ac:dyDescent="0.3">
      <c r="C306" s="27" t="s">
        <v>743</v>
      </c>
      <c r="D306" s="17">
        <f>IF(C306="",0,VLOOKUP(C306,ПАР!A302:B918,2,FALSE))</f>
        <v>2302</v>
      </c>
      <c r="E306" s="4"/>
    </row>
    <row r="307" spans="3:5" ht="15" customHeight="1" x14ac:dyDescent="0.3">
      <c r="C307" s="27" t="s">
        <v>744</v>
      </c>
      <c r="D307" s="17">
        <f>IF(C307="",0,VLOOKUP(C307,ПАР!A303:B919,2,FALSE))</f>
        <v>2303</v>
      </c>
      <c r="E307" s="4"/>
    </row>
    <row r="308" spans="3:5" ht="15" customHeight="1" x14ac:dyDescent="0.3">
      <c r="C308" s="27" t="s">
        <v>745</v>
      </c>
      <c r="D308" s="17">
        <f>IF(C308="",0,VLOOKUP(C308,ПАР!A304:B920,2,FALSE))</f>
        <v>2304</v>
      </c>
      <c r="E308" s="4"/>
    </row>
    <row r="309" spans="3:5" ht="15" customHeight="1" x14ac:dyDescent="0.3">
      <c r="C309" s="27" t="s">
        <v>746</v>
      </c>
      <c r="D309" s="17">
        <f>IF(C309="",0,VLOOKUP(C309,ПАР!A305:B921,2,FALSE))</f>
        <v>2305</v>
      </c>
      <c r="E309" s="4"/>
    </row>
    <row r="310" spans="3:5" ht="15" customHeight="1" x14ac:dyDescent="0.3">
      <c r="C310" s="27" t="s">
        <v>747</v>
      </c>
      <c r="D310" s="17">
        <f>IF(C310="",0,VLOOKUP(C310,ПАР!A306:B922,2,FALSE))</f>
        <v>2306</v>
      </c>
      <c r="E310" s="4"/>
    </row>
    <row r="311" spans="3:5" ht="15" customHeight="1" x14ac:dyDescent="0.3">
      <c r="C311" s="27" t="s">
        <v>748</v>
      </c>
      <c r="D311" s="17">
        <f>IF(C311="",0,VLOOKUP(C311,ПАР!A307:B923,2,FALSE))</f>
        <v>2307</v>
      </c>
      <c r="E311" s="4"/>
    </row>
    <row r="312" spans="3:5" ht="15" customHeight="1" x14ac:dyDescent="0.3">
      <c r="C312" s="27" t="s">
        <v>749</v>
      </c>
      <c r="D312" s="17">
        <f>IF(C312="",0,VLOOKUP(C312,ПАР!A308:B924,2,FALSE))</f>
        <v>2308</v>
      </c>
      <c r="E312" s="4"/>
    </row>
    <row r="313" spans="3:5" ht="15" customHeight="1" x14ac:dyDescent="0.3">
      <c r="C313" s="27" t="s">
        <v>750</v>
      </c>
      <c r="D313" s="17">
        <f>IF(C313="",0,VLOOKUP(C313,ПАР!A309:B925,2,FALSE))</f>
        <v>2309</v>
      </c>
      <c r="E313" s="4"/>
    </row>
    <row r="314" spans="3:5" ht="15" customHeight="1" x14ac:dyDescent="0.3">
      <c r="C314" s="27" t="s">
        <v>751</v>
      </c>
      <c r="D314" s="17">
        <f>IF(C314="",0,VLOOKUP(C314,ПАР!A310:B926,2,FALSE))</f>
        <v>2310</v>
      </c>
      <c r="E314" s="4"/>
    </row>
    <row r="315" spans="3:5" ht="15" customHeight="1" x14ac:dyDescent="0.3">
      <c r="C315" s="27" t="s">
        <v>752</v>
      </c>
      <c r="D315" s="17">
        <f>IF(C315="",0,VLOOKUP(C315,ПАР!A311:B927,2,FALSE))</f>
        <v>2311</v>
      </c>
      <c r="E315" s="4"/>
    </row>
    <row r="316" spans="3:5" ht="15" customHeight="1" x14ac:dyDescent="0.3">
      <c r="C316" s="27" t="s">
        <v>753</v>
      </c>
      <c r="D316" s="17">
        <f>IF(C316="",0,VLOOKUP(C316,ПАР!A312:B928,2,FALSE))</f>
        <v>2312</v>
      </c>
      <c r="E316" s="4"/>
    </row>
    <row r="317" spans="3:5" ht="15" customHeight="1" x14ac:dyDescent="0.3">
      <c r="C317" s="27" t="s">
        <v>754</v>
      </c>
      <c r="D317" s="17">
        <f>IF(C317="",0,VLOOKUP(C317,ПАР!A313:B929,2,FALSE))</f>
        <v>2313</v>
      </c>
      <c r="E317" s="4"/>
    </row>
    <row r="318" spans="3:5" ht="15" customHeight="1" x14ac:dyDescent="0.3">
      <c r="C318" s="27" t="s">
        <v>755</v>
      </c>
      <c r="D318" s="17">
        <f>IF(C318="",0,VLOOKUP(C318,ПАР!A314:B930,2,FALSE))</f>
        <v>2314</v>
      </c>
      <c r="E318" s="4"/>
    </row>
    <row r="319" spans="3:5" ht="15" customHeight="1" x14ac:dyDescent="0.3">
      <c r="C319" s="27" t="s">
        <v>756</v>
      </c>
      <c r="D319" s="17">
        <f>IF(C319="",0,VLOOKUP(C319,ПАР!A315:B931,2,FALSE))</f>
        <v>2315</v>
      </c>
      <c r="E319" s="4"/>
    </row>
    <row r="320" spans="3:5" ht="15" customHeight="1" x14ac:dyDescent="0.3">
      <c r="C320" s="27" t="s">
        <v>757</v>
      </c>
      <c r="D320" s="17">
        <f>IF(C320="",0,VLOOKUP(C320,ПАР!A316:B932,2,FALSE))</f>
        <v>2316</v>
      </c>
      <c r="E320" s="4"/>
    </row>
    <row r="321" spans="3:5" ht="15" customHeight="1" x14ac:dyDescent="0.3">
      <c r="C321" s="27" t="s">
        <v>758</v>
      </c>
      <c r="D321" s="17">
        <f>IF(C321="",0,VLOOKUP(C321,ПАР!A317:B933,2,FALSE))</f>
        <v>2317</v>
      </c>
      <c r="E321" s="4"/>
    </row>
    <row r="322" spans="3:5" ht="15" customHeight="1" x14ac:dyDescent="0.3">
      <c r="C322" s="27" t="s">
        <v>759</v>
      </c>
      <c r="D322" s="17">
        <f>IF(C322="",0,VLOOKUP(C322,ПАР!A318:B934,2,FALSE))</f>
        <v>2318</v>
      </c>
      <c r="E322" s="4"/>
    </row>
    <row r="323" spans="3:5" ht="15" customHeight="1" x14ac:dyDescent="0.3">
      <c r="C323" s="27" t="s">
        <v>760</v>
      </c>
      <c r="D323" s="17">
        <f>IF(C323="",0,VLOOKUP(C323,ПАР!A319:B935,2,FALSE))</f>
        <v>2319</v>
      </c>
      <c r="E323" s="4"/>
    </row>
    <row r="324" spans="3:5" ht="15" customHeight="1" x14ac:dyDescent="0.3">
      <c r="C324" s="27" t="s">
        <v>761</v>
      </c>
      <c r="D324" s="17">
        <f>IF(C324="",0,VLOOKUP(C324,ПАР!A320:B936,2,FALSE))</f>
        <v>2320</v>
      </c>
      <c r="E324" s="4"/>
    </row>
    <row r="325" spans="3:5" ht="15" customHeight="1" x14ac:dyDescent="0.3">
      <c r="C325" s="27" t="s">
        <v>762</v>
      </c>
      <c r="D325" s="17">
        <f>IF(C325="",0,VLOOKUP(C325,ПАР!A321:B937,2,FALSE))</f>
        <v>2321</v>
      </c>
      <c r="E325" s="4"/>
    </row>
    <row r="326" spans="3:5" ht="15" customHeight="1" x14ac:dyDescent="0.3">
      <c r="C326" s="27" t="s">
        <v>763</v>
      </c>
      <c r="D326" s="17">
        <f>IF(C326="",0,VLOOKUP(C326,ПАР!A322:B938,2,FALSE))</f>
        <v>2322</v>
      </c>
      <c r="E326" s="4"/>
    </row>
    <row r="327" spans="3:5" ht="15" customHeight="1" x14ac:dyDescent="0.3">
      <c r="C327" s="27" t="s">
        <v>764</v>
      </c>
      <c r="D327" s="17">
        <f>IF(C327="",0,VLOOKUP(C327,ПАР!A323:B939,2,FALSE))</f>
        <v>2323</v>
      </c>
      <c r="E327" s="4"/>
    </row>
    <row r="328" spans="3:5" ht="15" customHeight="1" x14ac:dyDescent="0.3">
      <c r="C328" s="27" t="s">
        <v>765</v>
      </c>
      <c r="D328" s="17">
        <f>IF(C328="",0,VLOOKUP(C328,ПАР!A324:B940,2,FALSE))</f>
        <v>2324</v>
      </c>
      <c r="E328" s="4"/>
    </row>
    <row r="329" spans="3:5" ht="15" customHeight="1" x14ac:dyDescent="0.3">
      <c r="C329" s="27" t="s">
        <v>766</v>
      </c>
      <c r="D329" s="17">
        <f>IF(C329="",0,VLOOKUP(C329,ПАР!A325:B941,2,FALSE))</f>
        <v>2325</v>
      </c>
      <c r="E329" s="4"/>
    </row>
    <row r="330" spans="3:5" ht="15" customHeight="1" x14ac:dyDescent="0.3">
      <c r="C330" s="27" t="s">
        <v>767</v>
      </c>
      <c r="D330" s="17">
        <f>IF(C330="",0,VLOOKUP(C330,ПАР!A326:B942,2,FALSE))</f>
        <v>2326</v>
      </c>
      <c r="E330" s="4"/>
    </row>
    <row r="331" spans="3:5" ht="15" customHeight="1" x14ac:dyDescent="0.3">
      <c r="C331" s="27" t="s">
        <v>768</v>
      </c>
      <c r="D331" s="17">
        <f>IF(C331="",0,VLOOKUP(C331,ПАР!A327:B943,2,FALSE))</f>
        <v>2327</v>
      </c>
      <c r="E331" s="4"/>
    </row>
    <row r="332" spans="3:5" ht="15" customHeight="1" x14ac:dyDescent="0.3">
      <c r="C332" s="27" t="s">
        <v>769</v>
      </c>
      <c r="D332" s="17">
        <f>IF(C332="",0,VLOOKUP(C332,ПАР!A328:B944,2,FALSE))</f>
        <v>2328</v>
      </c>
      <c r="E332" s="4"/>
    </row>
    <row r="333" spans="3:5" ht="15" customHeight="1" x14ac:dyDescent="0.3">
      <c r="C333" s="27" t="s">
        <v>770</v>
      </c>
      <c r="D333" s="17">
        <f>IF(C333="",0,VLOOKUP(C333,ПАР!A329:B945,2,FALSE))</f>
        <v>2329</v>
      </c>
      <c r="E333" s="4"/>
    </row>
    <row r="334" spans="3:5" ht="15" customHeight="1" x14ac:dyDescent="0.3">
      <c r="C334" s="27" t="s">
        <v>771</v>
      </c>
      <c r="D334" s="17">
        <f>IF(C334="",0,VLOOKUP(C334,ПАР!A330:B946,2,FALSE))</f>
        <v>2330</v>
      </c>
      <c r="E334" s="4"/>
    </row>
    <row r="335" spans="3:5" ht="15" customHeight="1" x14ac:dyDescent="0.3">
      <c r="C335" s="27" t="s">
        <v>772</v>
      </c>
      <c r="D335" s="17">
        <f>IF(C335="",0,VLOOKUP(C335,ПАР!A331:B947,2,FALSE))</f>
        <v>2331</v>
      </c>
      <c r="E335" s="4"/>
    </row>
    <row r="336" spans="3:5" ht="15" customHeight="1" x14ac:dyDescent="0.3">
      <c r="C336" s="27" t="s">
        <v>773</v>
      </c>
      <c r="D336" s="17">
        <f>IF(C336="",0,VLOOKUP(C336,ПАР!A332:B948,2,FALSE))</f>
        <v>2332</v>
      </c>
      <c r="E336" s="4"/>
    </row>
    <row r="337" spans="3:5" ht="15" customHeight="1" x14ac:dyDescent="0.3">
      <c r="C337" s="27" t="s">
        <v>774</v>
      </c>
      <c r="D337" s="17">
        <f>IF(C337="",0,VLOOKUP(C337,ПАР!A333:B949,2,FALSE))</f>
        <v>2333</v>
      </c>
      <c r="E337" s="4"/>
    </row>
    <row r="338" spans="3:5" ht="15" customHeight="1" x14ac:dyDescent="0.3">
      <c r="C338" s="27" t="s">
        <v>775</v>
      </c>
      <c r="D338" s="17">
        <f>IF(C338="",0,VLOOKUP(C338,ПАР!A334:B950,2,FALSE))</f>
        <v>2334</v>
      </c>
      <c r="E338" s="4"/>
    </row>
    <row r="339" spans="3:5" ht="15" customHeight="1" x14ac:dyDescent="0.3">
      <c r="C339" s="27" t="s">
        <v>776</v>
      </c>
      <c r="D339" s="17">
        <f>IF(C339="",0,VLOOKUP(C339,ПАР!A335:B951,2,FALSE))</f>
        <v>2335</v>
      </c>
      <c r="E339" s="4"/>
    </row>
    <row r="340" spans="3:5" ht="15" customHeight="1" x14ac:dyDescent="0.3">
      <c r="C340" s="27" t="s">
        <v>777</v>
      </c>
      <c r="D340" s="17">
        <f>IF(C340="",0,VLOOKUP(C340,ПАР!A336:B952,2,FALSE))</f>
        <v>2336</v>
      </c>
      <c r="E340" s="4"/>
    </row>
    <row r="341" spans="3:5" ht="15" customHeight="1" x14ac:dyDescent="0.3">
      <c r="C341" s="27" t="s">
        <v>778</v>
      </c>
      <c r="D341" s="17">
        <f>IF(C341="",0,VLOOKUP(C341,ПАР!A337:B953,2,FALSE))</f>
        <v>2337</v>
      </c>
      <c r="E341" s="4"/>
    </row>
    <row r="342" spans="3:5" ht="15" customHeight="1" x14ac:dyDescent="0.3">
      <c r="C342" s="27" t="s">
        <v>779</v>
      </c>
      <c r="D342" s="17">
        <f>IF(C342="",0,VLOOKUP(C342,ПАР!A338:B954,2,FALSE))</f>
        <v>2338</v>
      </c>
      <c r="E342" s="4"/>
    </row>
    <row r="343" spans="3:5" ht="15" customHeight="1" x14ac:dyDescent="0.3">
      <c r="C343" s="27" t="s">
        <v>780</v>
      </c>
      <c r="D343" s="17">
        <f>IF(C343="",0,VLOOKUP(C343,ПАР!A339:B955,2,FALSE))</f>
        <v>2339</v>
      </c>
      <c r="E343" s="4"/>
    </row>
    <row r="344" spans="3:5" ht="15" customHeight="1" x14ac:dyDescent="0.3">
      <c r="C344" s="27" t="s">
        <v>781</v>
      </c>
      <c r="D344" s="17">
        <f>IF(C344="",0,VLOOKUP(C344,ПАР!A340:B956,2,FALSE))</f>
        <v>2340</v>
      </c>
      <c r="E344" s="4"/>
    </row>
    <row r="345" spans="3:5" ht="15" customHeight="1" x14ac:dyDescent="0.3">
      <c r="C345" s="27" t="s">
        <v>782</v>
      </c>
      <c r="D345" s="17">
        <f>IF(C345="",0,VLOOKUP(C345,ПАР!A341:B957,2,FALSE))</f>
        <v>2341</v>
      </c>
      <c r="E345" s="4"/>
    </row>
    <row r="346" spans="3:5" ht="15" customHeight="1" x14ac:dyDescent="0.3">
      <c r="C346" s="27" t="s">
        <v>783</v>
      </c>
      <c r="D346" s="17">
        <f>IF(C346="",0,VLOOKUP(C346,ПАР!A342:B958,2,FALSE))</f>
        <v>2342</v>
      </c>
      <c r="E346" s="4"/>
    </row>
    <row r="347" spans="3:5" ht="15" customHeight="1" x14ac:dyDescent="0.3">
      <c r="C347" s="27" t="s">
        <v>784</v>
      </c>
      <c r="D347" s="17">
        <f>IF(C347="",0,VLOOKUP(C347,ПАР!A343:B959,2,FALSE))</f>
        <v>2343</v>
      </c>
      <c r="E347" s="4"/>
    </row>
    <row r="348" spans="3:5" ht="15" customHeight="1" x14ac:dyDescent="0.3">
      <c r="C348" s="27" t="s">
        <v>785</v>
      </c>
      <c r="D348" s="17">
        <f>IF(C348="",0,VLOOKUP(C348,ПАР!A344:B960,2,FALSE))</f>
        <v>2344</v>
      </c>
      <c r="E348" s="4"/>
    </row>
    <row r="349" spans="3:5" ht="15" customHeight="1" x14ac:dyDescent="0.3">
      <c r="C349" s="27" t="s">
        <v>786</v>
      </c>
      <c r="D349" s="17">
        <f>IF(C349="",0,VLOOKUP(C349,ПАР!A345:B961,2,FALSE))</f>
        <v>2345</v>
      </c>
      <c r="E349" s="4"/>
    </row>
    <row r="350" spans="3:5" ht="15" customHeight="1" x14ac:dyDescent="0.3">
      <c r="C350" s="27" t="s">
        <v>787</v>
      </c>
      <c r="D350" s="17">
        <f>IF(C350="",0,VLOOKUP(C350,ПАР!A346:B962,2,FALSE))</f>
        <v>2346</v>
      </c>
      <c r="E350" s="4"/>
    </row>
    <row r="351" spans="3:5" ht="15" customHeight="1" x14ac:dyDescent="0.3">
      <c r="C351" s="27" t="s">
        <v>788</v>
      </c>
      <c r="D351" s="17">
        <f>IF(C351="",0,VLOOKUP(C351,ПАР!A347:B963,2,FALSE))</f>
        <v>2347</v>
      </c>
      <c r="E351" s="4"/>
    </row>
    <row r="352" spans="3:5" ht="15" customHeight="1" x14ac:dyDescent="0.3">
      <c r="C352" s="27" t="s">
        <v>789</v>
      </c>
      <c r="D352" s="17">
        <f>IF(C352="",0,VLOOKUP(C352,ПАР!A348:B964,2,FALSE))</f>
        <v>2348</v>
      </c>
      <c r="E352" s="4"/>
    </row>
    <row r="353" spans="3:5" ht="15" customHeight="1" x14ac:dyDescent="0.3">
      <c r="C353" s="27" t="s">
        <v>790</v>
      </c>
      <c r="D353" s="17">
        <f>IF(C353="",0,VLOOKUP(C353,ПАР!A349:B965,2,FALSE))</f>
        <v>2349</v>
      </c>
      <c r="E353" s="4"/>
    </row>
    <row r="354" spans="3:5" ht="15" customHeight="1" x14ac:dyDescent="0.3">
      <c r="C354" s="27" t="s">
        <v>791</v>
      </c>
      <c r="D354" s="17">
        <f>IF(C354="",0,VLOOKUP(C354,ПАР!A350:B966,2,FALSE))</f>
        <v>2350</v>
      </c>
      <c r="E354" s="4"/>
    </row>
    <row r="355" spans="3:5" ht="15" customHeight="1" x14ac:dyDescent="0.3">
      <c r="C355" s="27" t="s">
        <v>792</v>
      </c>
      <c r="D355" s="17">
        <f>IF(C355="",0,VLOOKUP(C355,ПАР!A351:B967,2,FALSE))</f>
        <v>2351</v>
      </c>
      <c r="E355" s="4"/>
    </row>
    <row r="356" spans="3:5" ht="15" customHeight="1" x14ac:dyDescent="0.3">
      <c r="C356" s="27" t="s">
        <v>793</v>
      </c>
      <c r="D356" s="17">
        <f>IF(C356="",0,VLOOKUP(C356,ПАР!A352:B968,2,FALSE))</f>
        <v>2352</v>
      </c>
      <c r="E356" s="4"/>
    </row>
    <row r="357" spans="3:5" ht="15" customHeight="1" x14ac:dyDescent="0.3">
      <c r="C357" s="27" t="s">
        <v>794</v>
      </c>
      <c r="D357" s="17">
        <f>IF(C357="",0,VLOOKUP(C357,ПАР!A353:B969,2,FALSE))</f>
        <v>2353</v>
      </c>
      <c r="E357" s="4"/>
    </row>
    <row r="358" spans="3:5" ht="15" customHeight="1" x14ac:dyDescent="0.3">
      <c r="C358" s="27" t="s">
        <v>795</v>
      </c>
      <c r="D358" s="17">
        <f>IF(C358="",0,VLOOKUP(C358,ПАР!A354:B970,2,FALSE))</f>
        <v>2354</v>
      </c>
      <c r="E358" s="4"/>
    </row>
    <row r="359" spans="3:5" ht="15" customHeight="1" x14ac:dyDescent="0.3">
      <c r="C359" s="27" t="s">
        <v>796</v>
      </c>
      <c r="D359" s="17">
        <f>IF(C359="",0,VLOOKUP(C359,ПАР!A355:B971,2,FALSE))</f>
        <v>2355</v>
      </c>
      <c r="E359" s="4"/>
    </row>
    <row r="360" spans="3:5" ht="15" customHeight="1" x14ac:dyDescent="0.3">
      <c r="C360" s="27" t="s">
        <v>797</v>
      </c>
      <c r="D360" s="17">
        <f>IF(C360="",0,VLOOKUP(C360,ПАР!A356:B972,2,FALSE))</f>
        <v>2356</v>
      </c>
      <c r="E360" s="4"/>
    </row>
    <row r="361" spans="3:5" ht="15" customHeight="1" x14ac:dyDescent="0.3">
      <c r="C361" s="27" t="s">
        <v>798</v>
      </c>
      <c r="D361" s="17">
        <f>IF(C361="",0,VLOOKUP(C361,ПАР!A357:B973,2,FALSE))</f>
        <v>2357</v>
      </c>
      <c r="E361" s="4"/>
    </row>
    <row r="362" spans="3:5" ht="15" customHeight="1" x14ac:dyDescent="0.3">
      <c r="C362" s="27" t="s">
        <v>799</v>
      </c>
      <c r="D362" s="17">
        <f>IF(C362="",0,VLOOKUP(C362,ПАР!A358:B974,2,FALSE))</f>
        <v>2358</v>
      </c>
      <c r="E362" s="4"/>
    </row>
    <row r="363" spans="3:5" ht="15" customHeight="1" x14ac:dyDescent="0.3">
      <c r="C363" s="27" t="s">
        <v>800</v>
      </c>
      <c r="D363" s="17">
        <f>IF(C363="",0,VLOOKUP(C363,ПАР!A359:B975,2,FALSE))</f>
        <v>2359</v>
      </c>
      <c r="E363" s="4"/>
    </row>
    <row r="364" spans="3:5" ht="15" customHeight="1" x14ac:dyDescent="0.3">
      <c r="C364" s="27" t="s">
        <v>801</v>
      </c>
      <c r="D364" s="17">
        <f>IF(C364="",0,VLOOKUP(C364,ПАР!A360:B976,2,FALSE))</f>
        <v>2360</v>
      </c>
      <c r="E364" s="4"/>
    </row>
    <row r="365" spans="3:5" ht="15" customHeight="1" x14ac:dyDescent="0.3">
      <c r="C365" s="27" t="s">
        <v>802</v>
      </c>
      <c r="D365" s="17">
        <f>IF(C365="",0,VLOOKUP(C365,ПАР!A361:B977,2,FALSE))</f>
        <v>2361</v>
      </c>
      <c r="E365" s="4"/>
    </row>
    <row r="366" spans="3:5" ht="15" customHeight="1" x14ac:dyDescent="0.3">
      <c r="C366" s="27" t="s">
        <v>803</v>
      </c>
      <c r="D366" s="17">
        <f>IF(C366="",0,VLOOKUP(C366,ПАР!A362:B978,2,FALSE))</f>
        <v>2362</v>
      </c>
      <c r="E366" s="4"/>
    </row>
    <row r="367" spans="3:5" ht="15" customHeight="1" x14ac:dyDescent="0.3">
      <c r="C367" s="27" t="s">
        <v>804</v>
      </c>
      <c r="D367" s="17">
        <f>IF(C367="",0,VLOOKUP(C367,ПАР!A363:B979,2,FALSE))</f>
        <v>2363</v>
      </c>
      <c r="E367" s="4"/>
    </row>
    <row r="368" spans="3:5" ht="15" customHeight="1" x14ac:dyDescent="0.3">
      <c r="C368" s="27" t="s">
        <v>805</v>
      </c>
      <c r="D368" s="17">
        <f>IF(C368="",0,VLOOKUP(C368,ПАР!A364:B980,2,FALSE))</f>
        <v>2364</v>
      </c>
      <c r="E368" s="4"/>
    </row>
    <row r="369" spans="3:5" ht="15" customHeight="1" x14ac:dyDescent="0.3">
      <c r="C369" s="27" t="s">
        <v>806</v>
      </c>
      <c r="D369" s="17">
        <f>IF(C369="",0,VLOOKUP(C369,ПАР!A365:B981,2,FALSE))</f>
        <v>2365</v>
      </c>
      <c r="E369" s="4"/>
    </row>
    <row r="370" spans="3:5" ht="15" customHeight="1" x14ac:dyDescent="0.3">
      <c r="C370" s="27" t="s">
        <v>807</v>
      </c>
      <c r="D370" s="17">
        <f>IF(C370="",0,VLOOKUP(C370,ПАР!A366:B982,2,FALSE))</f>
        <v>2366</v>
      </c>
      <c r="E370" s="4"/>
    </row>
    <row r="371" spans="3:5" ht="15" customHeight="1" x14ac:dyDescent="0.3">
      <c r="C371" s="27" t="s">
        <v>808</v>
      </c>
      <c r="D371" s="17">
        <f>IF(C371="",0,VLOOKUP(C371,ПАР!A367:B983,2,FALSE))</f>
        <v>2367</v>
      </c>
      <c r="E371" s="4"/>
    </row>
    <row r="372" spans="3:5" ht="15" customHeight="1" x14ac:dyDescent="0.3">
      <c r="C372" s="27" t="s">
        <v>809</v>
      </c>
      <c r="D372" s="17">
        <f>IF(C372="",0,VLOOKUP(C372,ПАР!A368:B984,2,FALSE))</f>
        <v>2368</v>
      </c>
      <c r="E372" s="4"/>
    </row>
    <row r="373" spans="3:5" ht="15" customHeight="1" x14ac:dyDescent="0.3">
      <c r="C373" s="27" t="s">
        <v>810</v>
      </c>
      <c r="D373" s="17">
        <f>IF(C373="",0,VLOOKUP(C373,ПАР!A369:B985,2,FALSE))</f>
        <v>2369</v>
      </c>
      <c r="E373" s="4"/>
    </row>
    <row r="374" spans="3:5" ht="15" customHeight="1" x14ac:dyDescent="0.3">
      <c r="C374" s="27" t="s">
        <v>811</v>
      </c>
      <c r="D374" s="17">
        <f>IF(C374="",0,VLOOKUP(C374,ПАР!A370:B986,2,FALSE))</f>
        <v>2370</v>
      </c>
      <c r="E374" s="4"/>
    </row>
    <row r="375" spans="3:5" ht="15" customHeight="1" x14ac:dyDescent="0.3">
      <c r="C375" s="27" t="s">
        <v>812</v>
      </c>
      <c r="D375" s="17">
        <f>IF(C375="",0,VLOOKUP(C375,ПАР!A371:B987,2,FALSE))</f>
        <v>2371</v>
      </c>
      <c r="E375" s="4"/>
    </row>
    <row r="376" spans="3:5" ht="15" customHeight="1" x14ac:dyDescent="0.3">
      <c r="C376" s="27" t="s">
        <v>813</v>
      </c>
      <c r="D376" s="17">
        <f>IF(C376="",0,VLOOKUP(C376,ПАР!A372:B988,2,FALSE))</f>
        <v>2372</v>
      </c>
      <c r="E376" s="4"/>
    </row>
    <row r="377" spans="3:5" ht="15" customHeight="1" x14ac:dyDescent="0.3">
      <c r="C377" s="27" t="s">
        <v>814</v>
      </c>
      <c r="D377" s="17">
        <f>IF(C377="",0,VLOOKUP(C377,ПАР!A373:B989,2,FALSE))</f>
        <v>2373</v>
      </c>
      <c r="E377" s="4"/>
    </row>
    <row r="378" spans="3:5" ht="15" customHeight="1" x14ac:dyDescent="0.3">
      <c r="C378" s="27" t="s">
        <v>815</v>
      </c>
      <c r="D378" s="17">
        <f>IF(C378="",0,VLOOKUP(C378,ПАР!A374:B990,2,FALSE))</f>
        <v>2374</v>
      </c>
      <c r="E378" s="4"/>
    </row>
    <row r="379" spans="3:5" ht="15" customHeight="1" x14ac:dyDescent="0.3">
      <c r="C379" s="27" t="s">
        <v>816</v>
      </c>
      <c r="D379" s="17">
        <f>IF(C379="",0,VLOOKUP(C379,ПАР!A375:B991,2,FALSE))</f>
        <v>2375</v>
      </c>
      <c r="E379" s="4"/>
    </row>
    <row r="380" spans="3:5" ht="15" customHeight="1" x14ac:dyDescent="0.3">
      <c r="C380" s="27" t="s">
        <v>817</v>
      </c>
      <c r="D380" s="17">
        <f>IF(C380="",0,VLOOKUP(C380,ПАР!A376:B992,2,FALSE))</f>
        <v>2376</v>
      </c>
      <c r="E380" s="4"/>
    </row>
    <row r="381" spans="3:5" ht="15" customHeight="1" x14ac:dyDescent="0.3">
      <c r="C381" s="27" t="s">
        <v>818</v>
      </c>
      <c r="D381" s="17">
        <f>IF(C381="",0,VLOOKUP(C381,ПАР!A377:B993,2,FALSE))</f>
        <v>2377</v>
      </c>
      <c r="E381" s="4"/>
    </row>
    <row r="382" spans="3:5" ht="15" customHeight="1" x14ac:dyDescent="0.3">
      <c r="C382" s="27" t="s">
        <v>819</v>
      </c>
      <c r="D382" s="17">
        <f>IF(C382="",0,VLOOKUP(C382,ПАР!A378:B994,2,FALSE))</f>
        <v>2378</v>
      </c>
      <c r="E382" s="4"/>
    </row>
    <row r="383" spans="3:5" ht="15" customHeight="1" x14ac:dyDescent="0.3">
      <c r="C383" s="27" t="s">
        <v>820</v>
      </c>
      <c r="D383" s="17">
        <f>IF(C383="",0,VLOOKUP(C383,ПАР!A379:B995,2,FALSE))</f>
        <v>2379</v>
      </c>
      <c r="E383" s="4"/>
    </row>
    <row r="384" spans="3:5" ht="15" customHeight="1" x14ac:dyDescent="0.3">
      <c r="C384" s="27" t="s">
        <v>821</v>
      </c>
      <c r="D384" s="17">
        <f>IF(C384="",0,VLOOKUP(C384,ПАР!A380:B996,2,FALSE))</f>
        <v>2380</v>
      </c>
      <c r="E384" s="4"/>
    </row>
    <row r="385" spans="3:5" ht="15" customHeight="1" x14ac:dyDescent="0.3">
      <c r="C385" s="27" t="s">
        <v>822</v>
      </c>
      <c r="D385" s="17">
        <f>IF(C385="",0,VLOOKUP(C385,ПАР!A381:B997,2,FALSE))</f>
        <v>2381</v>
      </c>
      <c r="E385" s="4"/>
    </row>
    <row r="386" spans="3:5" ht="15" customHeight="1" x14ac:dyDescent="0.3">
      <c r="C386" s="27" t="s">
        <v>823</v>
      </c>
      <c r="D386" s="17">
        <f>IF(C386="",0,VLOOKUP(C386,ПАР!A382:B998,2,FALSE))</f>
        <v>2382</v>
      </c>
      <c r="E386" s="4"/>
    </row>
    <row r="387" spans="3:5" ht="15" customHeight="1" x14ac:dyDescent="0.3">
      <c r="C387" s="27" t="s">
        <v>824</v>
      </c>
      <c r="D387" s="17">
        <f>IF(C387="",0,VLOOKUP(C387,ПАР!A383:B999,2,FALSE))</f>
        <v>2383</v>
      </c>
      <c r="E387" s="4"/>
    </row>
    <row r="388" spans="3:5" ht="15" customHeight="1" x14ac:dyDescent="0.3">
      <c r="C388" s="27" t="s">
        <v>825</v>
      </c>
      <c r="D388" s="17">
        <f>IF(C388="",0,VLOOKUP(C388,ПАР!A384:B1000,2,FALSE))</f>
        <v>2384</v>
      </c>
      <c r="E388" s="4"/>
    </row>
    <row r="389" spans="3:5" ht="15" customHeight="1" x14ac:dyDescent="0.3">
      <c r="C389" s="27" t="s">
        <v>826</v>
      </c>
      <c r="D389" s="17">
        <f>IF(C389="",0,VLOOKUP(C389,ПАР!A385:B1001,2,FALSE))</f>
        <v>2385</v>
      </c>
      <c r="E389" s="4"/>
    </row>
    <row r="390" spans="3:5" ht="15" customHeight="1" x14ac:dyDescent="0.3">
      <c r="C390" s="27" t="s">
        <v>827</v>
      </c>
      <c r="D390" s="17">
        <f>IF(C390="",0,VLOOKUP(C390,ПАР!A386:B1002,2,FALSE))</f>
        <v>2386</v>
      </c>
      <c r="E390" s="4"/>
    </row>
    <row r="391" spans="3:5" ht="15" customHeight="1" x14ac:dyDescent="0.3">
      <c r="C391" s="27" t="s">
        <v>828</v>
      </c>
      <c r="D391" s="17">
        <f>IF(C391="",0,VLOOKUP(C391,ПАР!A387:B1003,2,FALSE))</f>
        <v>2387</v>
      </c>
      <c r="E391" s="4"/>
    </row>
    <row r="392" spans="3:5" ht="15" customHeight="1" x14ac:dyDescent="0.3">
      <c r="C392" s="27" t="s">
        <v>829</v>
      </c>
      <c r="D392" s="17">
        <f>IF(C392="",0,VLOOKUP(C392,ПАР!A388:B1004,2,FALSE))</f>
        <v>2388</v>
      </c>
      <c r="E392" s="4"/>
    </row>
    <row r="393" spans="3:5" ht="15" customHeight="1" x14ac:dyDescent="0.3">
      <c r="C393" s="27" t="s">
        <v>830</v>
      </c>
      <c r="D393" s="17">
        <f>IF(C393="",0,VLOOKUP(C393,ПАР!A389:B1005,2,FALSE))</f>
        <v>2389</v>
      </c>
      <c r="E393" s="4"/>
    </row>
    <row r="394" spans="3:5" ht="15" customHeight="1" x14ac:dyDescent="0.3">
      <c r="C394" s="27" t="s">
        <v>831</v>
      </c>
      <c r="D394" s="17">
        <f>IF(C394="",0,VLOOKUP(C394,ПАР!A390:B1006,2,FALSE))</f>
        <v>2390</v>
      </c>
      <c r="E394" s="4"/>
    </row>
    <row r="395" spans="3:5" ht="15" customHeight="1" x14ac:dyDescent="0.3">
      <c r="C395" s="27" t="s">
        <v>832</v>
      </c>
      <c r="D395" s="17">
        <f>IF(C395="",0,VLOOKUP(C395,ПАР!A391:B1007,2,FALSE))</f>
        <v>2391</v>
      </c>
      <c r="E395" s="4"/>
    </row>
    <row r="396" spans="3:5" ht="15" customHeight="1" x14ac:dyDescent="0.3">
      <c r="C396" s="27" t="s">
        <v>833</v>
      </c>
      <c r="D396" s="17">
        <f>IF(C396="",0,VLOOKUP(C396,ПАР!A392:B1008,2,FALSE))</f>
        <v>2392</v>
      </c>
      <c r="E396" s="4"/>
    </row>
    <row r="397" spans="3:5" ht="15" customHeight="1" x14ac:dyDescent="0.3">
      <c r="C397" s="27" t="s">
        <v>834</v>
      </c>
      <c r="D397" s="17">
        <f>IF(C397="",0,VLOOKUP(C397,ПАР!A393:B1009,2,FALSE))</f>
        <v>2393</v>
      </c>
      <c r="E397" s="4"/>
    </row>
    <row r="398" spans="3:5" ht="15" customHeight="1" x14ac:dyDescent="0.3">
      <c r="C398" s="27" t="s">
        <v>835</v>
      </c>
      <c r="D398" s="17">
        <f>IF(C398="",0,VLOOKUP(C398,ПАР!A394:B1010,2,FALSE))</f>
        <v>2394</v>
      </c>
      <c r="E398" s="4"/>
    </row>
    <row r="399" spans="3:5" ht="27.75" customHeight="1" x14ac:dyDescent="0.3">
      <c r="C399" s="27" t="s">
        <v>836</v>
      </c>
      <c r="D399" s="17">
        <f>IF(C399="",0,VLOOKUP(C399,ПАР!A395:B1011,2,FALSE))</f>
        <v>2395</v>
      </c>
      <c r="E399" s="4"/>
    </row>
    <row r="400" spans="3:5" ht="15" customHeight="1" x14ac:dyDescent="0.3">
      <c r="C400" s="27" t="s">
        <v>837</v>
      </c>
      <c r="D400" s="17">
        <f>IF(C400="",0,VLOOKUP(C400,ПАР!A396:B1012,2,FALSE))</f>
        <v>2396</v>
      </c>
      <c r="E400" s="4"/>
    </row>
    <row r="401" spans="3:5" ht="15" customHeight="1" x14ac:dyDescent="0.3">
      <c r="C401" s="27" t="s">
        <v>838</v>
      </c>
      <c r="D401" s="17">
        <f>IF(C401="",0,VLOOKUP(C401,ПАР!A397:B1013,2,FALSE))</f>
        <v>2397</v>
      </c>
      <c r="E401" s="4"/>
    </row>
    <row r="402" spans="3:5" ht="15" customHeight="1" x14ac:dyDescent="0.3">
      <c r="C402" s="27" t="s">
        <v>839</v>
      </c>
      <c r="D402" s="17">
        <f>IF(C402="",0,VLOOKUP(C402,ПАР!A398:B1014,2,FALSE))</f>
        <v>2398</v>
      </c>
      <c r="E402" s="4"/>
    </row>
    <row r="403" spans="3:5" ht="15" customHeight="1" x14ac:dyDescent="0.3">
      <c r="C403" s="27" t="s">
        <v>840</v>
      </c>
      <c r="D403" s="17">
        <f>IF(C403="",0,VLOOKUP(C403,ПАР!A399:B1015,2,FALSE))</f>
        <v>2399</v>
      </c>
      <c r="E403" s="4"/>
    </row>
    <row r="404" spans="3:5" ht="15" customHeight="1" x14ac:dyDescent="0.3">
      <c r="C404" s="27" t="s">
        <v>841</v>
      </c>
      <c r="D404" s="17">
        <f>IF(C404="",0,VLOOKUP(C404,ПАР!A400:B1016,2,FALSE))</f>
        <v>2400</v>
      </c>
      <c r="E404" s="4"/>
    </row>
    <row r="405" spans="3:5" ht="15" customHeight="1" x14ac:dyDescent="0.3">
      <c r="C405" s="27" t="s">
        <v>842</v>
      </c>
      <c r="D405" s="17">
        <f>IF(C405="",0,VLOOKUP(C405,ПАР!A401:B1017,2,FALSE))</f>
        <v>2401</v>
      </c>
      <c r="E405" s="4"/>
    </row>
    <row r="406" spans="3:5" ht="15" customHeight="1" x14ac:dyDescent="0.3">
      <c r="C406" s="27" t="s">
        <v>843</v>
      </c>
      <c r="D406" s="17">
        <f>IF(C406="",0,VLOOKUP(C406,ПАР!A402:B1018,2,FALSE))</f>
        <v>2402</v>
      </c>
      <c r="E406" s="4"/>
    </row>
    <row r="407" spans="3:5" ht="15" customHeight="1" x14ac:dyDescent="0.3">
      <c r="C407" s="27" t="s">
        <v>844</v>
      </c>
      <c r="D407" s="17">
        <f>IF(C407="",0,VLOOKUP(C407,ПАР!A403:B1019,2,FALSE))</f>
        <v>2403</v>
      </c>
      <c r="E407" s="4"/>
    </row>
    <row r="408" spans="3:5" ht="15" customHeight="1" x14ac:dyDescent="0.3">
      <c r="C408" s="27" t="s">
        <v>845</v>
      </c>
      <c r="D408" s="17">
        <f>IF(C408="",0,VLOOKUP(C408,ПАР!A404:B1020,2,FALSE))</f>
        <v>2404</v>
      </c>
      <c r="E408" s="4"/>
    </row>
    <row r="409" spans="3:5" ht="15" customHeight="1" x14ac:dyDescent="0.3">
      <c r="C409" s="27" t="s">
        <v>846</v>
      </c>
      <c r="D409" s="17">
        <f>IF(C409="",0,VLOOKUP(C409,ПАР!A405:B1021,2,FALSE))</f>
        <v>2405</v>
      </c>
      <c r="E409" s="4"/>
    </row>
    <row r="410" spans="3:5" ht="27.6" x14ac:dyDescent="0.3">
      <c r="C410" s="29" t="s">
        <v>847</v>
      </c>
      <c r="D410" s="17">
        <f>IF(C410="",0,VLOOKUP(C410,ПАР!A406:B1022,2,FALSE))</f>
        <v>2406</v>
      </c>
      <c r="E410" s="4"/>
    </row>
    <row r="411" spans="3:5" ht="15" customHeight="1" x14ac:dyDescent="0.3">
      <c r="C411" s="27" t="s">
        <v>848</v>
      </c>
      <c r="D411" s="17">
        <f>IF(C411="",0,VLOOKUP(C411,ПАР!A407:B1023,2,FALSE))</f>
        <v>2407</v>
      </c>
      <c r="E411" s="4"/>
    </row>
    <row r="412" spans="3:5" ht="15" customHeight="1" x14ac:dyDescent="0.3">
      <c r="C412" s="27" t="s">
        <v>849</v>
      </c>
      <c r="D412" s="17">
        <f>IF(C412="",0,VLOOKUP(C412,ПАР!A408:B1024,2,FALSE))</f>
        <v>2408</v>
      </c>
      <c r="E412" s="4"/>
    </row>
    <row r="413" spans="3:5" ht="15" customHeight="1" x14ac:dyDescent="0.3">
      <c r="C413" s="27" t="s">
        <v>850</v>
      </c>
      <c r="D413" s="17">
        <f>IF(C413="",0,VLOOKUP(C413,ПАР!A409:B1025,2,FALSE))</f>
        <v>2409</v>
      </c>
      <c r="E413" s="4"/>
    </row>
    <row r="414" spans="3:5" ht="15" customHeight="1" x14ac:dyDescent="0.3">
      <c r="C414" s="27" t="s">
        <v>851</v>
      </c>
      <c r="D414" s="17">
        <f>IF(C414="",0,VLOOKUP(C414,ПАР!A410:B1026,2,FALSE))</f>
        <v>2410</v>
      </c>
      <c r="E414" s="4"/>
    </row>
    <row r="415" spans="3:5" ht="15" customHeight="1" x14ac:dyDescent="0.3">
      <c r="C415" s="27" t="s">
        <v>852</v>
      </c>
      <c r="D415" s="17">
        <f>IF(C415="",0,VLOOKUP(C415,ПАР!A411:B1027,2,FALSE))</f>
        <v>2411</v>
      </c>
      <c r="E415" s="4"/>
    </row>
    <row r="416" spans="3:5" ht="15" customHeight="1" x14ac:dyDescent="0.3">
      <c r="C416" s="27" t="s">
        <v>853</v>
      </c>
      <c r="D416" s="17">
        <f>IF(C416="",0,VLOOKUP(C416,ПАР!A412:B1028,2,FALSE))</f>
        <v>2412</v>
      </c>
      <c r="E416" s="4"/>
    </row>
    <row r="417" spans="3:5" ht="15" customHeight="1" x14ac:dyDescent="0.3">
      <c r="C417" s="27" t="s">
        <v>854</v>
      </c>
      <c r="D417" s="17">
        <f>IF(C417="",0,VLOOKUP(C417,ПАР!A413:B1029,2,FALSE))</f>
        <v>2413</v>
      </c>
      <c r="E417" s="4"/>
    </row>
    <row r="418" spans="3:5" ht="15" customHeight="1" x14ac:dyDescent="0.3">
      <c r="C418" s="27" t="s">
        <v>855</v>
      </c>
      <c r="D418" s="17">
        <f>IF(C418="",0,VLOOKUP(C418,ПАР!A414:B1030,2,FALSE))</f>
        <v>2414</v>
      </c>
      <c r="E418" s="4"/>
    </row>
    <row r="419" spans="3:5" ht="15" customHeight="1" x14ac:dyDescent="0.3">
      <c r="C419" s="27" t="s">
        <v>856</v>
      </c>
      <c r="D419" s="17">
        <f>IF(C419="",0,VLOOKUP(C419,ПАР!A415:B1031,2,FALSE))</f>
        <v>2415</v>
      </c>
      <c r="E419" s="4"/>
    </row>
    <row r="420" spans="3:5" ht="15" customHeight="1" x14ac:dyDescent="0.3">
      <c r="C420" s="27" t="s">
        <v>857</v>
      </c>
      <c r="D420" s="17">
        <f>IF(C420="",0,VLOOKUP(C420,ПАР!A416:B1032,2,FALSE))</f>
        <v>2416</v>
      </c>
      <c r="E420" s="4"/>
    </row>
    <row r="421" spans="3:5" ht="15" customHeight="1" x14ac:dyDescent="0.3">
      <c r="C421" s="27" t="s">
        <v>858</v>
      </c>
      <c r="D421" s="17">
        <f>IF(C421="",0,VLOOKUP(C421,ПАР!A417:B1033,2,FALSE))</f>
        <v>2417</v>
      </c>
      <c r="E421" s="4"/>
    </row>
    <row r="422" spans="3:5" ht="15" customHeight="1" x14ac:dyDescent="0.3">
      <c r="C422" s="27" t="s">
        <v>859</v>
      </c>
      <c r="D422" s="17">
        <f>IF(C422="",0,VLOOKUP(C422,ПАР!A418:B1034,2,FALSE))</f>
        <v>2418</v>
      </c>
      <c r="E422" s="4"/>
    </row>
    <row r="423" spans="3:5" ht="15" customHeight="1" x14ac:dyDescent="0.3">
      <c r="C423" s="27" t="s">
        <v>860</v>
      </c>
      <c r="D423" s="17">
        <f>IF(C423="",0,VLOOKUP(C423,ПАР!A419:B1035,2,FALSE))</f>
        <v>2419</v>
      </c>
      <c r="E423" s="4"/>
    </row>
    <row r="424" spans="3:5" ht="15" customHeight="1" x14ac:dyDescent="0.3">
      <c r="C424" s="27" t="s">
        <v>861</v>
      </c>
      <c r="D424" s="17">
        <f>IF(C424="",0,VLOOKUP(C424,ПАР!A420:B1036,2,FALSE))</f>
        <v>2420</v>
      </c>
      <c r="E424" s="4"/>
    </row>
    <row r="425" spans="3:5" ht="15" customHeight="1" x14ac:dyDescent="0.3">
      <c r="C425" s="27" t="s">
        <v>862</v>
      </c>
      <c r="D425" s="17">
        <f>IF(C425="",0,VLOOKUP(C425,ПАР!A421:B1037,2,FALSE))</f>
        <v>2421</v>
      </c>
      <c r="E425" s="4"/>
    </row>
    <row r="426" spans="3:5" ht="15" customHeight="1" x14ac:dyDescent="0.3">
      <c r="C426" s="27" t="s">
        <v>863</v>
      </c>
      <c r="D426" s="17">
        <f>IF(C426="",0,VLOOKUP(C426,ПАР!A422:B1038,2,FALSE))</f>
        <v>2422</v>
      </c>
      <c r="E426" s="4"/>
    </row>
    <row r="427" spans="3:5" ht="15" customHeight="1" x14ac:dyDescent="0.3">
      <c r="C427" s="27" t="s">
        <v>864</v>
      </c>
      <c r="D427" s="17">
        <f>IF(C427="",0,VLOOKUP(C427,ПАР!A423:B1039,2,FALSE))</f>
        <v>2423</v>
      </c>
      <c r="E427" s="4"/>
    </row>
    <row r="428" spans="3:5" ht="15" customHeight="1" x14ac:dyDescent="0.3">
      <c r="C428" s="27" t="s">
        <v>865</v>
      </c>
      <c r="D428" s="17">
        <f>IF(C428="",0,VLOOKUP(C428,ПАР!A424:B1040,2,FALSE))</f>
        <v>2424</v>
      </c>
      <c r="E428" s="4"/>
    </row>
    <row r="429" spans="3:5" ht="15" customHeight="1" x14ac:dyDescent="0.3">
      <c r="C429" s="27" t="s">
        <v>866</v>
      </c>
      <c r="D429" s="17">
        <f>IF(C429="",0,VLOOKUP(C429,ПАР!A425:B1041,2,FALSE))</f>
        <v>2425</v>
      </c>
      <c r="E429" s="4"/>
    </row>
    <row r="430" spans="3:5" ht="15" customHeight="1" x14ac:dyDescent="0.3">
      <c r="C430" s="27" t="s">
        <v>867</v>
      </c>
      <c r="D430" s="17">
        <f>IF(C430="",0,VLOOKUP(C430,ПАР!A426:B1042,2,FALSE))</f>
        <v>2426</v>
      </c>
      <c r="E430" s="4"/>
    </row>
    <row r="431" spans="3:5" ht="15" customHeight="1" x14ac:dyDescent="0.3">
      <c r="C431" s="27" t="s">
        <v>868</v>
      </c>
      <c r="D431" s="17">
        <f>IF(C431="",0,VLOOKUP(C431,ПАР!A427:B1043,2,FALSE))</f>
        <v>2427</v>
      </c>
      <c r="E431" s="4"/>
    </row>
    <row r="432" spans="3:5" ht="15" customHeight="1" x14ac:dyDescent="0.3">
      <c r="C432" s="27" t="s">
        <v>869</v>
      </c>
      <c r="D432" s="17">
        <f>IF(C432="",0,VLOOKUP(C432,ПАР!A428:B1044,2,FALSE))</f>
        <v>2428</v>
      </c>
      <c r="E432" s="4"/>
    </row>
    <row r="433" spans="3:5" ht="15" customHeight="1" x14ac:dyDescent="0.3">
      <c r="C433" s="27" t="s">
        <v>870</v>
      </c>
      <c r="D433" s="17">
        <f>IF(C433="",0,VLOOKUP(C433,ПАР!A429:B1045,2,FALSE))</f>
        <v>2429</v>
      </c>
      <c r="E433" s="4"/>
    </row>
    <row r="434" spans="3:5" ht="15" customHeight="1" x14ac:dyDescent="0.3">
      <c r="C434" s="27" t="s">
        <v>871</v>
      </c>
      <c r="D434" s="17">
        <f>IF(C434="",0,VLOOKUP(C434,ПАР!A430:B1046,2,FALSE))</f>
        <v>2430</v>
      </c>
      <c r="E434" s="4"/>
    </row>
    <row r="435" spans="3:5" ht="15" customHeight="1" x14ac:dyDescent="0.3">
      <c r="C435" s="27" t="s">
        <v>872</v>
      </c>
      <c r="D435" s="17">
        <f>IF(C435="",0,VLOOKUP(C435,ПАР!A431:B1047,2,FALSE))</f>
        <v>2431</v>
      </c>
      <c r="E435" s="4"/>
    </row>
    <row r="436" spans="3:5" ht="15" customHeight="1" x14ac:dyDescent="0.3">
      <c r="C436" s="27" t="s">
        <v>873</v>
      </c>
      <c r="D436" s="17">
        <f>IF(C436="",0,VLOOKUP(C436,ПАР!A432:B1048,2,FALSE))</f>
        <v>2432</v>
      </c>
      <c r="E436" s="4"/>
    </row>
    <row r="437" spans="3:5" ht="15" customHeight="1" x14ac:dyDescent="0.3">
      <c r="C437" s="27" t="s">
        <v>874</v>
      </c>
      <c r="D437" s="17">
        <f>IF(C437="",0,VLOOKUP(C437,ПАР!A433:B1049,2,FALSE))</f>
        <v>2433</v>
      </c>
      <c r="E437" s="4"/>
    </row>
    <row r="438" spans="3:5" ht="15" customHeight="1" x14ac:dyDescent="0.3">
      <c r="C438" s="27" t="s">
        <v>875</v>
      </c>
      <c r="D438" s="17">
        <f>IF(C438="",0,VLOOKUP(C438,ПАР!A434:B1050,2,FALSE))</f>
        <v>2434</v>
      </c>
      <c r="E438" s="4"/>
    </row>
    <row r="439" spans="3:5" ht="15" customHeight="1" x14ac:dyDescent="0.3">
      <c r="C439" s="27" t="s">
        <v>876</v>
      </c>
      <c r="D439" s="17">
        <f>IF(C439="",0,VLOOKUP(C439,ПАР!A435:B1051,2,FALSE))</f>
        <v>2435</v>
      </c>
      <c r="E439" s="4"/>
    </row>
    <row r="440" spans="3:5" ht="15" customHeight="1" x14ac:dyDescent="0.3">
      <c r="C440" s="27" t="s">
        <v>877</v>
      </c>
      <c r="D440" s="17">
        <f>IF(C440="",0,VLOOKUP(C440,ПАР!A436:B1052,2,FALSE))</f>
        <v>2436</v>
      </c>
      <c r="E440" s="4"/>
    </row>
    <row r="441" spans="3:5" ht="15" customHeight="1" x14ac:dyDescent="0.3">
      <c r="C441" s="27" t="s">
        <v>878</v>
      </c>
      <c r="D441" s="17">
        <f>IF(C441="",0,VLOOKUP(C441,ПАР!A437:B1053,2,FALSE))</f>
        <v>2437</v>
      </c>
      <c r="E441" s="4"/>
    </row>
    <row r="442" spans="3:5" ht="15" customHeight="1" x14ac:dyDescent="0.3">
      <c r="C442" s="27" t="s">
        <v>879</v>
      </c>
      <c r="D442" s="17">
        <f>IF(C442="",0,VLOOKUP(C442,ПАР!A438:B1054,2,FALSE))</f>
        <v>2438</v>
      </c>
      <c r="E442" s="4"/>
    </row>
    <row r="443" spans="3:5" ht="15" customHeight="1" x14ac:dyDescent="0.3">
      <c r="C443" s="27" t="s">
        <v>880</v>
      </c>
      <c r="D443" s="17">
        <f>IF(C443="",0,VLOOKUP(C443,ПАР!A439:B1055,2,FALSE))</f>
        <v>2439</v>
      </c>
      <c r="E443" s="4"/>
    </row>
    <row r="444" spans="3:5" ht="15" customHeight="1" x14ac:dyDescent="0.3">
      <c r="C444" s="27" t="s">
        <v>881</v>
      </c>
      <c r="D444" s="17">
        <f>IF(C444="",0,VLOOKUP(C444,ПАР!A440:B1056,2,FALSE))</f>
        <v>2440</v>
      </c>
      <c r="E444" s="4"/>
    </row>
    <row r="445" spans="3:5" ht="15" customHeight="1" x14ac:dyDescent="0.3">
      <c r="C445" s="27" t="s">
        <v>882</v>
      </c>
      <c r="D445" s="17">
        <f>IF(C445="",0,VLOOKUP(C445,ПАР!A441:B1057,2,FALSE))</f>
        <v>2441</v>
      </c>
      <c r="E445" s="4"/>
    </row>
    <row r="446" spans="3:5" ht="15" customHeight="1" x14ac:dyDescent="0.3">
      <c r="C446" s="27" t="s">
        <v>883</v>
      </c>
      <c r="D446" s="17">
        <f>IF(C446="",0,VLOOKUP(C446,ПАР!A442:B1058,2,FALSE))</f>
        <v>2442</v>
      </c>
      <c r="E446" s="4"/>
    </row>
    <row r="447" spans="3:5" ht="15" customHeight="1" x14ac:dyDescent="0.3">
      <c r="C447" s="27" t="s">
        <v>884</v>
      </c>
      <c r="D447" s="17">
        <f>IF(C447="",0,VLOOKUP(C447,ПАР!A443:B1059,2,FALSE))</f>
        <v>2443</v>
      </c>
      <c r="E447" s="4"/>
    </row>
    <row r="448" spans="3:5" ht="15" customHeight="1" x14ac:dyDescent="0.3">
      <c r="C448" s="27" t="s">
        <v>885</v>
      </c>
      <c r="D448" s="17">
        <f>IF(C448="",0,VLOOKUP(C448,ПАР!A444:B1060,2,FALSE))</f>
        <v>2444</v>
      </c>
      <c r="E448" s="4"/>
    </row>
    <row r="449" spans="3:5" ht="15" customHeight="1" x14ac:dyDescent="0.3">
      <c r="C449" s="27" t="s">
        <v>886</v>
      </c>
      <c r="D449" s="17">
        <f>IF(C449="",0,VLOOKUP(C449,ПАР!A445:B1061,2,FALSE))</f>
        <v>2445</v>
      </c>
      <c r="E449" s="4"/>
    </row>
    <row r="450" spans="3:5" ht="15" customHeight="1" x14ac:dyDescent="0.3">
      <c r="C450" s="27" t="s">
        <v>887</v>
      </c>
      <c r="D450" s="17">
        <f>IF(C450="",0,VLOOKUP(C450,ПАР!A446:B1062,2,FALSE))</f>
        <v>2446</v>
      </c>
      <c r="E450" s="4"/>
    </row>
    <row r="451" spans="3:5" ht="15" customHeight="1" x14ac:dyDescent="0.3">
      <c r="C451" s="27" t="s">
        <v>888</v>
      </c>
      <c r="D451" s="17">
        <f>IF(C451="",0,VLOOKUP(C451,ПАР!A447:B1063,2,FALSE))</f>
        <v>2447</v>
      </c>
      <c r="E451" s="4"/>
    </row>
    <row r="452" spans="3:5" ht="15" customHeight="1" x14ac:dyDescent="0.3">
      <c r="C452" s="27" t="s">
        <v>889</v>
      </c>
      <c r="D452" s="17">
        <f>IF(C452="",0,VLOOKUP(C452,ПАР!A448:B1064,2,FALSE))</f>
        <v>2448</v>
      </c>
      <c r="E452" s="4"/>
    </row>
    <row r="453" spans="3:5" ht="15" customHeight="1" x14ac:dyDescent="0.3">
      <c r="C453" s="27" t="s">
        <v>890</v>
      </c>
      <c r="D453" s="17">
        <f>IF(C453="",0,VLOOKUP(C453,ПАР!A449:B1065,2,FALSE))</f>
        <v>2449</v>
      </c>
      <c r="E453" s="4"/>
    </row>
    <row r="454" spans="3:5" ht="15" customHeight="1" x14ac:dyDescent="0.3">
      <c r="C454" s="27" t="s">
        <v>891</v>
      </c>
      <c r="D454" s="17">
        <f>IF(C454="",0,VLOOKUP(C454,ПАР!A450:B1066,2,FALSE))</f>
        <v>2450</v>
      </c>
      <c r="E454" s="4"/>
    </row>
    <row r="455" spans="3:5" ht="15" customHeight="1" x14ac:dyDescent="0.3">
      <c r="C455" s="27" t="s">
        <v>892</v>
      </c>
      <c r="D455" s="17">
        <f>IF(C455="",0,VLOOKUP(C455,ПАР!A451:B1067,2,FALSE))</f>
        <v>2451</v>
      </c>
      <c r="E455" s="4"/>
    </row>
    <row r="456" spans="3:5" ht="15" customHeight="1" x14ac:dyDescent="0.3">
      <c r="C456" s="27" t="s">
        <v>893</v>
      </c>
      <c r="D456" s="17">
        <f>IF(C456="",0,VLOOKUP(C456,ПАР!A452:B1068,2,FALSE))</f>
        <v>2452</v>
      </c>
      <c r="E456" s="4"/>
    </row>
    <row r="457" spans="3:5" ht="15" customHeight="1" x14ac:dyDescent="0.3">
      <c r="C457" s="27" t="s">
        <v>894</v>
      </c>
      <c r="D457" s="17">
        <f>IF(C457="",0,VLOOKUP(C457,ПАР!A453:B1069,2,FALSE))</f>
        <v>2453</v>
      </c>
      <c r="E457" s="4"/>
    </row>
    <row r="458" spans="3:5" ht="15" customHeight="1" x14ac:dyDescent="0.3">
      <c r="C458" s="27" t="s">
        <v>895</v>
      </c>
      <c r="D458" s="17">
        <f>IF(C458="",0,VLOOKUP(C458,ПАР!A454:B1070,2,FALSE))</f>
        <v>2454</v>
      </c>
      <c r="E458" s="4"/>
    </row>
    <row r="459" spans="3:5" ht="15" customHeight="1" x14ac:dyDescent="0.3">
      <c r="C459" s="27" t="s">
        <v>896</v>
      </c>
      <c r="D459" s="17">
        <f>IF(C459="",0,VLOOKUP(C459,ПАР!A455:B1071,2,FALSE))</f>
        <v>2455</v>
      </c>
      <c r="E459" s="4"/>
    </row>
    <row r="460" spans="3:5" ht="15" customHeight="1" x14ac:dyDescent="0.3">
      <c r="C460" s="27" t="s">
        <v>897</v>
      </c>
      <c r="D460" s="17">
        <f>IF(C460="",0,VLOOKUP(C460,ПАР!A456:B1072,2,FALSE))</f>
        <v>2456</v>
      </c>
      <c r="E460" s="4"/>
    </row>
    <row r="461" spans="3:5" ht="15" customHeight="1" x14ac:dyDescent="0.3">
      <c r="C461" s="27" t="s">
        <v>898</v>
      </c>
      <c r="D461" s="17">
        <f>IF(C461="",0,VLOOKUP(C461,ПАР!A457:B1073,2,FALSE))</f>
        <v>2457</v>
      </c>
      <c r="E461" s="4"/>
    </row>
    <row r="462" spans="3:5" ht="15" customHeight="1" x14ac:dyDescent="0.3">
      <c r="C462" s="27" t="s">
        <v>899</v>
      </c>
      <c r="D462" s="17">
        <f>IF(C462="",0,VLOOKUP(C462,ПАР!A458:B1074,2,FALSE))</f>
        <v>2458</v>
      </c>
      <c r="E462" s="4"/>
    </row>
    <row r="463" spans="3:5" ht="15" customHeight="1" x14ac:dyDescent="0.3">
      <c r="C463" s="27" t="s">
        <v>900</v>
      </c>
      <c r="D463" s="17">
        <f>IF(C463="",0,VLOOKUP(C463,ПАР!A459:B1075,2,FALSE))</f>
        <v>2459</v>
      </c>
      <c r="E463" s="4"/>
    </row>
    <row r="464" spans="3:5" ht="15" customHeight="1" x14ac:dyDescent="0.3">
      <c r="C464" s="27" t="s">
        <v>901</v>
      </c>
      <c r="D464" s="17">
        <f>IF(C464="",0,VLOOKUP(C464,ПАР!A460:B1076,2,FALSE))</f>
        <v>2460</v>
      </c>
      <c r="E464" s="4"/>
    </row>
    <row r="465" spans="3:5" ht="15" customHeight="1" x14ac:dyDescent="0.3">
      <c r="C465" s="27" t="s">
        <v>902</v>
      </c>
      <c r="D465" s="17">
        <f>IF(C465="",0,VLOOKUP(C465,ПАР!A461:B1077,2,FALSE))</f>
        <v>2461</v>
      </c>
      <c r="E465" s="4"/>
    </row>
    <row r="466" spans="3:5" ht="15" customHeight="1" x14ac:dyDescent="0.3">
      <c r="C466" s="27" t="s">
        <v>903</v>
      </c>
      <c r="D466" s="17">
        <f>IF(C466="",0,VLOOKUP(C466,ПАР!A462:B1078,2,FALSE))</f>
        <v>2462</v>
      </c>
      <c r="E466" s="4"/>
    </row>
    <row r="467" spans="3:5" ht="15" customHeight="1" x14ac:dyDescent="0.3">
      <c r="C467" s="27" t="s">
        <v>904</v>
      </c>
      <c r="D467" s="17">
        <f>IF(C467="",0,VLOOKUP(C467,ПАР!A463:B1079,2,FALSE))</f>
        <v>2463</v>
      </c>
      <c r="E467" s="4"/>
    </row>
    <row r="468" spans="3:5" ht="15" customHeight="1" x14ac:dyDescent="0.3">
      <c r="C468" s="27" t="s">
        <v>905</v>
      </c>
      <c r="D468" s="17">
        <f>IF(C468="",0,VLOOKUP(C468,ПАР!A464:B1080,2,FALSE))</f>
        <v>2464</v>
      </c>
      <c r="E468" s="4"/>
    </row>
    <row r="469" spans="3:5" ht="15" customHeight="1" x14ac:dyDescent="0.3">
      <c r="C469" s="27" t="s">
        <v>906</v>
      </c>
      <c r="D469" s="17">
        <f>IF(C469="",0,VLOOKUP(C469,ПАР!A465:B1081,2,FALSE))</f>
        <v>2465</v>
      </c>
      <c r="E469" s="4"/>
    </row>
    <row r="470" spans="3:5" ht="15" customHeight="1" x14ac:dyDescent="0.3">
      <c r="C470" s="27" t="s">
        <v>907</v>
      </c>
      <c r="D470" s="17">
        <f>IF(C470="",0,VLOOKUP(C470,ПАР!A466:B1082,2,FALSE))</f>
        <v>2466</v>
      </c>
      <c r="E470" s="4"/>
    </row>
    <row r="471" spans="3:5" ht="15" customHeight="1" x14ac:dyDescent="0.3">
      <c r="C471" s="27" t="s">
        <v>908</v>
      </c>
      <c r="D471" s="17">
        <f>IF(C471="",0,VLOOKUP(C471,ПАР!A467:B1083,2,FALSE))</f>
        <v>2467</v>
      </c>
      <c r="E471" s="4"/>
    </row>
    <row r="472" spans="3:5" ht="15" customHeight="1" x14ac:dyDescent="0.3">
      <c r="C472" s="27" t="s">
        <v>909</v>
      </c>
      <c r="D472" s="17">
        <f>IF(C472="",0,VLOOKUP(C472,ПАР!A468:B1084,2,FALSE))</f>
        <v>2468</v>
      </c>
      <c r="E472" s="4"/>
    </row>
    <row r="473" spans="3:5" ht="15" customHeight="1" x14ac:dyDescent="0.3">
      <c r="C473" s="27" t="s">
        <v>910</v>
      </c>
      <c r="D473" s="17">
        <f>IF(C473="",0,VLOOKUP(C473,ПАР!A469:B1085,2,FALSE))</f>
        <v>2469</v>
      </c>
      <c r="E473" s="4"/>
    </row>
    <row r="474" spans="3:5" ht="15" customHeight="1" x14ac:dyDescent="0.3">
      <c r="C474" s="27" t="s">
        <v>911</v>
      </c>
      <c r="D474" s="17">
        <f>IF(C474="",0,VLOOKUP(C474,ПАР!A470:B1086,2,FALSE))</f>
        <v>2470</v>
      </c>
      <c r="E474" s="4"/>
    </row>
    <row r="475" spans="3:5" ht="15" customHeight="1" x14ac:dyDescent="0.3">
      <c r="C475" s="27" t="s">
        <v>912</v>
      </c>
      <c r="D475" s="17">
        <f>IF(C475="",0,VLOOKUP(C475,ПАР!A471:B1087,2,FALSE))</f>
        <v>2471</v>
      </c>
      <c r="E475" s="4"/>
    </row>
    <row r="476" spans="3:5" ht="15" customHeight="1" x14ac:dyDescent="0.3">
      <c r="C476" s="27" t="s">
        <v>913</v>
      </c>
      <c r="D476" s="17">
        <f>IF(C476="",0,VLOOKUP(C476,ПАР!A472:B1088,2,FALSE))</f>
        <v>2472</v>
      </c>
      <c r="E476" s="4"/>
    </row>
    <row r="477" spans="3:5" ht="15" customHeight="1" x14ac:dyDescent="0.3">
      <c r="C477" s="27" t="s">
        <v>914</v>
      </c>
      <c r="D477" s="17">
        <f>IF(C477="",0,VLOOKUP(C477,ПАР!A473:B1089,2,FALSE))</f>
        <v>2473</v>
      </c>
      <c r="E477" s="4"/>
    </row>
    <row r="478" spans="3:5" ht="15" customHeight="1" x14ac:dyDescent="0.3">
      <c r="C478" s="27" t="s">
        <v>915</v>
      </c>
      <c r="D478" s="17">
        <f>IF(C478="",0,VLOOKUP(C478,ПАР!A474:B1090,2,FALSE))</f>
        <v>2474</v>
      </c>
      <c r="E478" s="4"/>
    </row>
    <row r="479" spans="3:5" ht="15" customHeight="1" x14ac:dyDescent="0.3">
      <c r="C479" s="27" t="s">
        <v>916</v>
      </c>
      <c r="D479" s="17">
        <f>IF(C479="",0,VLOOKUP(C479,ПАР!A475:B1091,2,FALSE))</f>
        <v>2475</v>
      </c>
      <c r="E479" s="4"/>
    </row>
    <row r="480" spans="3:5" ht="15" customHeight="1" x14ac:dyDescent="0.3">
      <c r="C480" s="27" t="s">
        <v>917</v>
      </c>
      <c r="D480" s="17">
        <f>IF(C480="",0,VLOOKUP(C480,ПАР!A476:B1092,2,FALSE))</f>
        <v>2476</v>
      </c>
      <c r="E480" s="4"/>
    </row>
    <row r="481" spans="3:5" ht="15" customHeight="1" x14ac:dyDescent="0.3">
      <c r="C481" s="27" t="s">
        <v>918</v>
      </c>
      <c r="D481" s="17">
        <f>IF(C481="",0,VLOOKUP(C481,ПАР!A477:B1093,2,FALSE))</f>
        <v>2477</v>
      </c>
      <c r="E481" s="4"/>
    </row>
    <row r="482" spans="3:5" ht="15" customHeight="1" x14ac:dyDescent="0.3">
      <c r="C482" s="27" t="s">
        <v>919</v>
      </c>
      <c r="D482" s="17">
        <f>IF(C482="",0,VLOOKUP(C482,ПАР!A478:B1094,2,FALSE))</f>
        <v>2478</v>
      </c>
      <c r="E482" s="4"/>
    </row>
    <row r="483" spans="3:5" ht="15" customHeight="1" x14ac:dyDescent="0.3">
      <c r="C483" s="27" t="s">
        <v>920</v>
      </c>
      <c r="D483" s="17">
        <f>IF(C483="",0,VLOOKUP(C483,ПАР!A479:B1095,2,FALSE))</f>
        <v>2479</v>
      </c>
      <c r="E483" s="4"/>
    </row>
    <row r="484" spans="3:5" ht="15" customHeight="1" x14ac:dyDescent="0.3">
      <c r="C484" s="27" t="s">
        <v>921</v>
      </c>
      <c r="D484" s="17">
        <f>IF(C484="",0,VLOOKUP(C484,ПАР!A480:B1096,2,FALSE))</f>
        <v>2480</v>
      </c>
      <c r="E484" s="4"/>
    </row>
    <row r="485" spans="3:5" ht="15" customHeight="1" x14ac:dyDescent="0.3">
      <c r="C485" s="27" t="s">
        <v>922</v>
      </c>
      <c r="D485" s="17">
        <f>IF(C485="",0,VLOOKUP(C485,ПАР!A481:B1097,2,FALSE))</f>
        <v>2481</v>
      </c>
      <c r="E485" s="4"/>
    </row>
    <row r="486" spans="3:5" ht="15" customHeight="1" x14ac:dyDescent="0.3">
      <c r="C486" s="27" t="s">
        <v>923</v>
      </c>
      <c r="D486" s="17">
        <f>IF(C486="",0,VLOOKUP(C486,ПАР!A482:B1098,2,FALSE))</f>
        <v>2482</v>
      </c>
      <c r="E486" s="4"/>
    </row>
    <row r="487" spans="3:5" ht="15" customHeight="1" x14ac:dyDescent="0.3">
      <c r="C487" s="27" t="s">
        <v>924</v>
      </c>
      <c r="D487" s="17">
        <f>IF(C487="",0,VLOOKUP(C487,ПАР!A483:B1099,2,FALSE))</f>
        <v>2483</v>
      </c>
      <c r="E487" s="4"/>
    </row>
    <row r="488" spans="3:5" ht="15" customHeight="1" x14ac:dyDescent="0.3">
      <c r="C488" s="27" t="s">
        <v>925</v>
      </c>
      <c r="D488" s="17">
        <f>IF(C488="",0,VLOOKUP(C488,ПАР!A484:B1100,2,FALSE))</f>
        <v>2484</v>
      </c>
      <c r="E488" s="4"/>
    </row>
    <row r="489" spans="3:5" ht="15" customHeight="1" x14ac:dyDescent="0.3">
      <c r="C489" s="27" t="s">
        <v>926</v>
      </c>
      <c r="D489" s="17">
        <f>IF(C489="",0,VLOOKUP(C489,ПАР!A485:B1101,2,FALSE))</f>
        <v>2485</v>
      </c>
      <c r="E489" s="4"/>
    </row>
    <row r="490" spans="3:5" ht="15" customHeight="1" x14ac:dyDescent="0.3">
      <c r="C490" s="27" t="s">
        <v>927</v>
      </c>
      <c r="D490" s="17">
        <f>IF(C490="",0,VLOOKUP(C490,ПАР!A486:B1102,2,FALSE))</f>
        <v>2486</v>
      </c>
      <c r="E490" s="4"/>
    </row>
    <row r="491" spans="3:5" ht="15" customHeight="1" x14ac:dyDescent="0.3">
      <c r="C491" s="27" t="s">
        <v>928</v>
      </c>
      <c r="D491" s="17">
        <f>IF(C491="",0,VLOOKUP(C491,ПАР!A487:B1103,2,FALSE))</f>
        <v>2487</v>
      </c>
      <c r="E491" s="4"/>
    </row>
    <row r="492" spans="3:5" ht="15" customHeight="1" x14ac:dyDescent="0.3">
      <c r="C492" s="27" t="s">
        <v>929</v>
      </c>
      <c r="D492" s="17">
        <f>IF(C492="",0,VLOOKUP(C492,ПАР!A488:B1104,2,FALSE))</f>
        <v>2488</v>
      </c>
      <c r="E492" s="4"/>
    </row>
    <row r="493" spans="3:5" ht="15" customHeight="1" x14ac:dyDescent="0.3">
      <c r="C493" s="27" t="s">
        <v>930</v>
      </c>
      <c r="D493" s="17">
        <f>IF(C493="",0,VLOOKUP(C493,ПАР!A489:B1105,2,FALSE))</f>
        <v>2489</v>
      </c>
      <c r="E493" s="4"/>
    </row>
    <row r="494" spans="3:5" ht="15" customHeight="1" x14ac:dyDescent="0.3">
      <c r="C494" s="27" t="s">
        <v>931</v>
      </c>
      <c r="D494" s="17">
        <f>IF(C494="",0,VLOOKUP(C494,ПАР!A490:B1106,2,FALSE))</f>
        <v>2490</v>
      </c>
      <c r="E494" s="4"/>
    </row>
    <row r="495" spans="3:5" ht="15" customHeight="1" x14ac:dyDescent="0.3">
      <c r="C495" s="27" t="s">
        <v>932</v>
      </c>
      <c r="D495" s="17">
        <f>IF(C495="",0,VLOOKUP(C495,ПАР!A491:B1107,2,FALSE))</f>
        <v>2491</v>
      </c>
      <c r="E495" s="4"/>
    </row>
    <row r="496" spans="3:5" ht="15" customHeight="1" x14ac:dyDescent="0.3">
      <c r="C496" s="27" t="s">
        <v>933</v>
      </c>
      <c r="D496" s="17">
        <f>IF(C496="",0,VLOOKUP(C496,ПАР!A492:B1108,2,FALSE))</f>
        <v>2492</v>
      </c>
      <c r="E496" s="4"/>
    </row>
    <row r="497" spans="3:5" ht="15" customHeight="1" x14ac:dyDescent="0.3">
      <c r="C497" s="27" t="s">
        <v>934</v>
      </c>
      <c r="D497" s="17">
        <f>IF(C497="",0,VLOOKUP(C497,ПАР!A493:B1109,2,FALSE))</f>
        <v>2493</v>
      </c>
      <c r="E497" s="4"/>
    </row>
    <row r="498" spans="3:5" ht="15" customHeight="1" x14ac:dyDescent="0.3">
      <c r="C498" s="27" t="s">
        <v>935</v>
      </c>
      <c r="D498" s="17">
        <f>IF(C498="",0,VLOOKUP(C498,ПАР!A494:B1110,2,FALSE))</f>
        <v>2495</v>
      </c>
      <c r="E498" s="4"/>
    </row>
    <row r="499" spans="3:5" ht="15" customHeight="1" x14ac:dyDescent="0.3">
      <c r="C499" s="27" t="s">
        <v>936</v>
      </c>
      <c r="D499" s="17">
        <f>IF(C499="",0,VLOOKUP(C499,ПАР!A495:B1111,2,FALSE))</f>
        <v>2496</v>
      </c>
      <c r="E499" s="4"/>
    </row>
    <row r="500" spans="3:5" ht="15" customHeight="1" x14ac:dyDescent="0.3">
      <c r="C500" s="27" t="s">
        <v>937</v>
      </c>
      <c r="D500" s="17">
        <f>IF(C500="",0,VLOOKUP(C500,ПАР!A496:B1112,2,FALSE))</f>
        <v>2497</v>
      </c>
      <c r="E500" s="4"/>
    </row>
    <row r="501" spans="3:5" ht="15" customHeight="1" x14ac:dyDescent="0.3">
      <c r="C501" s="27" t="s">
        <v>938</v>
      </c>
      <c r="D501" s="17">
        <f>IF(C501="",0,VLOOKUP(C501,ПАР!A497:B1113,2,FALSE))</f>
        <v>2498</v>
      </c>
      <c r="E501" s="4"/>
    </row>
    <row r="502" spans="3:5" ht="15" customHeight="1" x14ac:dyDescent="0.3">
      <c r="C502" s="27" t="s">
        <v>939</v>
      </c>
      <c r="D502" s="17">
        <f>IF(C502="",0,VLOOKUP(C502,ПАР!A498:B1114,2,FALSE))</f>
        <v>2499</v>
      </c>
      <c r="E502" s="4"/>
    </row>
    <row r="503" spans="3:5" ht="15" customHeight="1" x14ac:dyDescent="0.3">
      <c r="C503" s="27" t="s">
        <v>940</v>
      </c>
      <c r="D503" s="17">
        <f>IF(C503="",0,VLOOKUP(C503,ПАР!A499:B1115,2,FALSE))</f>
        <v>2500</v>
      </c>
      <c r="E503" s="4"/>
    </row>
    <row r="504" spans="3:5" ht="15" customHeight="1" x14ac:dyDescent="0.3">
      <c r="C504" s="27" t="s">
        <v>941</v>
      </c>
      <c r="D504" s="17">
        <f>IF(C504="",0,VLOOKUP(C504,ПАР!A500:B1116,2,FALSE))</f>
        <v>2501</v>
      </c>
      <c r="E504" s="4"/>
    </row>
    <row r="505" spans="3:5" ht="15" customHeight="1" x14ac:dyDescent="0.3">
      <c r="C505" s="27" t="s">
        <v>942</v>
      </c>
      <c r="D505" s="17">
        <f>IF(C505="",0,VLOOKUP(C505,ПАР!A501:B1117,2,FALSE))</f>
        <v>2502</v>
      </c>
      <c r="E505" s="4"/>
    </row>
    <row r="506" spans="3:5" ht="15" customHeight="1" x14ac:dyDescent="0.3">
      <c r="C506" s="27" t="s">
        <v>943</v>
      </c>
      <c r="D506" s="17">
        <f>IF(C506="",0,VLOOKUP(C506,ПАР!A502:B1118,2,FALSE))</f>
        <v>2503</v>
      </c>
      <c r="E506" s="4"/>
    </row>
    <row r="507" spans="3:5" ht="15" customHeight="1" x14ac:dyDescent="0.3">
      <c r="C507" s="27" t="s">
        <v>944</v>
      </c>
      <c r="D507" s="17">
        <f>IF(C507="",0,VLOOKUP(C507,ПАР!A503:B1119,2,FALSE))</f>
        <v>2504</v>
      </c>
      <c r="E507" s="4"/>
    </row>
    <row r="508" spans="3:5" ht="15" customHeight="1" x14ac:dyDescent="0.3">
      <c r="C508" s="27" t="s">
        <v>945</v>
      </c>
      <c r="D508" s="17">
        <f>IF(C508="",0,VLOOKUP(C508,ПАР!A504:B1120,2,FALSE))</f>
        <v>2505</v>
      </c>
      <c r="E508" s="4"/>
    </row>
    <row r="509" spans="3:5" ht="15" customHeight="1" x14ac:dyDescent="0.3">
      <c r="C509" s="27" t="s">
        <v>946</v>
      </c>
      <c r="D509" s="17">
        <f>IF(C509="",0,VLOOKUP(C509,ПАР!A505:B1121,2,FALSE))</f>
        <v>2506</v>
      </c>
      <c r="E509" s="4"/>
    </row>
    <row r="510" spans="3:5" ht="15" customHeight="1" x14ac:dyDescent="0.3">
      <c r="C510" s="27" t="s">
        <v>947</v>
      </c>
      <c r="D510" s="17">
        <f>IF(C510="",0,VLOOKUP(C510,ПАР!A506:B1122,2,FALSE))</f>
        <v>2507</v>
      </c>
      <c r="E510" s="4"/>
    </row>
    <row r="511" spans="3:5" ht="15" customHeight="1" x14ac:dyDescent="0.3">
      <c r="C511" s="27" t="s">
        <v>948</v>
      </c>
      <c r="D511" s="17">
        <f>IF(C511="",0,VLOOKUP(C511,ПАР!A507:B1123,2,FALSE))</f>
        <v>2508</v>
      </c>
      <c r="E511" s="4"/>
    </row>
    <row r="512" spans="3:5" ht="15" customHeight="1" x14ac:dyDescent="0.3">
      <c r="C512" s="27" t="s">
        <v>949</v>
      </c>
      <c r="D512" s="17">
        <f>IF(C512="",0,VLOOKUP(C512,ПАР!A508:B1124,2,FALSE))</f>
        <v>2509</v>
      </c>
      <c r="E512" s="4"/>
    </row>
    <row r="513" spans="3:5" ht="15" customHeight="1" x14ac:dyDescent="0.3">
      <c r="C513" s="27" t="s">
        <v>950</v>
      </c>
      <c r="D513" s="17">
        <f>IF(C513="",0,VLOOKUP(C513,ПАР!A509:B1125,2,FALSE))</f>
        <v>2510</v>
      </c>
      <c r="E513" s="4"/>
    </row>
    <row r="514" spans="3:5" ht="15" customHeight="1" x14ac:dyDescent="0.3">
      <c r="C514" s="27" t="s">
        <v>951</v>
      </c>
      <c r="D514" s="17">
        <f>IF(C514="",0,VLOOKUP(C514,ПАР!A510:B1126,2,FALSE))</f>
        <v>2511</v>
      </c>
      <c r="E514" s="4"/>
    </row>
    <row r="515" spans="3:5" ht="15" customHeight="1" x14ac:dyDescent="0.3">
      <c r="C515" s="27" t="s">
        <v>952</v>
      </c>
      <c r="D515" s="17">
        <f>IF(C515="",0,VLOOKUP(C515,ПАР!A511:B1127,2,FALSE))</f>
        <v>2512</v>
      </c>
      <c r="E515" s="4"/>
    </row>
    <row r="516" spans="3:5" ht="15" customHeight="1" x14ac:dyDescent="0.3">
      <c r="C516" s="27" t="s">
        <v>953</v>
      </c>
      <c r="D516" s="17">
        <f>IF(C516="",0,VLOOKUP(C516,ПАР!A512:B1128,2,FALSE))</f>
        <v>2513</v>
      </c>
      <c r="E516" s="4"/>
    </row>
    <row r="517" spans="3:5" ht="15" customHeight="1" x14ac:dyDescent="0.3">
      <c r="C517" s="27" t="s">
        <v>954</v>
      </c>
      <c r="D517" s="17">
        <f>IF(C517="",0,VLOOKUP(C517,ПАР!A513:B1129,2,FALSE))</f>
        <v>2514</v>
      </c>
      <c r="E517" s="4"/>
    </row>
    <row r="518" spans="3:5" ht="15" customHeight="1" x14ac:dyDescent="0.3">
      <c r="C518" s="27" t="s">
        <v>955</v>
      </c>
      <c r="D518" s="17">
        <f>IF(C518="",0,VLOOKUP(C518,ПАР!A514:B1130,2,FALSE))</f>
        <v>2515</v>
      </c>
      <c r="E518" s="4"/>
    </row>
    <row r="519" spans="3:5" ht="15" customHeight="1" x14ac:dyDescent="0.3">
      <c r="C519" s="27" t="s">
        <v>956</v>
      </c>
      <c r="D519" s="17">
        <f>IF(C519="",0,VLOOKUP(C519,ПАР!A515:B1131,2,FALSE))</f>
        <v>2516</v>
      </c>
      <c r="E519" s="4"/>
    </row>
    <row r="520" spans="3:5" ht="15" customHeight="1" x14ac:dyDescent="0.3">
      <c r="C520" s="27" t="s">
        <v>957</v>
      </c>
      <c r="D520" s="17">
        <f>IF(C520="",0,VLOOKUP(C520,ПАР!A516:B1132,2,FALSE))</f>
        <v>2517</v>
      </c>
      <c r="E520" s="4"/>
    </row>
    <row r="521" spans="3:5" ht="15" customHeight="1" x14ac:dyDescent="0.3">
      <c r="C521" s="27" t="s">
        <v>958</v>
      </c>
      <c r="D521" s="17">
        <f>IF(C521="",0,VLOOKUP(C521,ПАР!A517:B1133,2,FALSE))</f>
        <v>2518</v>
      </c>
      <c r="E521" s="4"/>
    </row>
    <row r="522" spans="3:5" ht="15" customHeight="1" x14ac:dyDescent="0.3">
      <c r="C522" s="27" t="s">
        <v>959</v>
      </c>
      <c r="D522" s="17">
        <f>IF(C522="",0,VLOOKUP(C522,ПАР!A518:B1134,2,FALSE))</f>
        <v>2519</v>
      </c>
      <c r="E522" s="4"/>
    </row>
    <row r="523" spans="3:5" ht="15" customHeight="1" x14ac:dyDescent="0.3">
      <c r="C523" s="27" t="s">
        <v>960</v>
      </c>
      <c r="D523" s="17">
        <f>IF(C523="",0,VLOOKUP(C523,ПАР!A519:B1135,2,FALSE))</f>
        <v>2520</v>
      </c>
      <c r="E523" s="4"/>
    </row>
    <row r="524" spans="3:5" ht="15" customHeight="1" x14ac:dyDescent="0.3">
      <c r="C524" s="27" t="s">
        <v>961</v>
      </c>
      <c r="D524" s="17">
        <f>IF(C524="",0,VLOOKUP(C524,ПАР!A520:B1136,2,FALSE))</f>
        <v>2521</v>
      </c>
      <c r="E524" s="4"/>
    </row>
    <row r="525" spans="3:5" ht="15" customHeight="1" x14ac:dyDescent="0.3">
      <c r="C525" s="27" t="s">
        <v>962</v>
      </c>
      <c r="D525" s="17">
        <f>IF(C525="",0,VLOOKUP(C525,ПАР!A521:B1137,2,FALSE))</f>
        <v>2522</v>
      </c>
      <c r="E525" s="4"/>
    </row>
    <row r="526" spans="3:5" ht="25.5" customHeight="1" x14ac:dyDescent="0.3">
      <c r="C526" s="27" t="s">
        <v>963</v>
      </c>
      <c r="D526" s="17">
        <f>IF(C526="",0,VLOOKUP(C526,ПАР!A522:B1138,2,FALSE))</f>
        <v>2523</v>
      </c>
      <c r="E526" s="4"/>
    </row>
    <row r="527" spans="3:5" ht="15" customHeight="1" x14ac:dyDescent="0.3">
      <c r="C527" s="27" t="s">
        <v>964</v>
      </c>
      <c r="D527" s="17">
        <f>IF(C527="",0,VLOOKUP(C527,ПАР!A523:B1139,2,FALSE))</f>
        <v>2524</v>
      </c>
      <c r="E527" s="4"/>
    </row>
    <row r="528" spans="3:5" ht="15" customHeight="1" x14ac:dyDescent="0.3">
      <c r="C528" s="27" t="s">
        <v>965</v>
      </c>
      <c r="D528" s="17">
        <f>IF(C528="",0,VLOOKUP(C528,ПАР!A524:B1140,2,FALSE))</f>
        <v>2525</v>
      </c>
      <c r="E528" s="4"/>
    </row>
    <row r="529" spans="3:5" ht="15" customHeight="1" x14ac:dyDescent="0.3">
      <c r="C529" s="27" t="s">
        <v>966</v>
      </c>
      <c r="D529" s="17">
        <f>IF(C529="",0,VLOOKUP(C529,ПАР!A525:B1141,2,FALSE))</f>
        <v>2526</v>
      </c>
      <c r="E529" s="4"/>
    </row>
    <row r="530" spans="3:5" ht="15" customHeight="1" x14ac:dyDescent="0.3">
      <c r="C530" s="27" t="s">
        <v>967</v>
      </c>
      <c r="D530" s="17">
        <f>IF(C530="",0,VLOOKUP(C530,ПАР!A526:B1142,2,FALSE))</f>
        <v>2527</v>
      </c>
      <c r="E530" s="4"/>
    </row>
    <row r="531" spans="3:5" ht="15" customHeight="1" x14ac:dyDescent="0.3">
      <c r="C531" s="27" t="s">
        <v>968</v>
      </c>
      <c r="D531" s="17">
        <f>IF(C531="",0,VLOOKUP(C531,ПАР!A527:B1143,2,FALSE))</f>
        <v>2528</v>
      </c>
      <c r="E531" s="4"/>
    </row>
    <row r="532" spans="3:5" ht="15" customHeight="1" x14ac:dyDescent="0.3">
      <c r="C532" s="27" t="s">
        <v>969</v>
      </c>
      <c r="D532" s="17">
        <f>IF(C532="",0,VLOOKUP(C532,ПАР!A528:B1144,2,FALSE))</f>
        <v>2529</v>
      </c>
      <c r="E532" s="4"/>
    </row>
    <row r="533" spans="3:5" ht="15" customHeight="1" x14ac:dyDescent="0.3">
      <c r="C533" s="27" t="s">
        <v>970</v>
      </c>
      <c r="D533" s="17">
        <f>IF(C533="",0,VLOOKUP(C533,ПАР!A529:B1145,2,FALSE))</f>
        <v>2530</v>
      </c>
      <c r="E533" s="4"/>
    </row>
    <row r="534" spans="3:5" ht="15" customHeight="1" x14ac:dyDescent="0.3">
      <c r="C534" s="27" t="s">
        <v>971</v>
      </c>
      <c r="D534" s="17">
        <f>IF(C534="",0,VLOOKUP(C534,ПАР!A530:B1146,2,FALSE))</f>
        <v>2531</v>
      </c>
      <c r="E534" s="4"/>
    </row>
    <row r="535" spans="3:5" ht="15" customHeight="1" x14ac:dyDescent="0.3">
      <c r="C535" s="27" t="s">
        <v>972</v>
      </c>
      <c r="D535" s="17">
        <f>IF(C535="",0,VLOOKUP(C535,ПАР!A531:B1147,2,FALSE))</f>
        <v>2532</v>
      </c>
      <c r="E535" s="4"/>
    </row>
    <row r="536" spans="3:5" ht="15" customHeight="1" x14ac:dyDescent="0.3">
      <c r="C536" s="27" t="s">
        <v>973</v>
      </c>
      <c r="D536" s="17">
        <f>IF(C536="",0,VLOOKUP(C536,ПАР!A532:B1148,2,FALSE))</f>
        <v>2533</v>
      </c>
      <c r="E536" s="4"/>
    </row>
    <row r="537" spans="3:5" ht="15" customHeight="1" x14ac:dyDescent="0.3">
      <c r="C537" s="27" t="s">
        <v>974</v>
      </c>
      <c r="D537" s="17">
        <f>IF(C537="",0,VLOOKUP(C537,ПАР!A533:B1149,2,FALSE))</f>
        <v>2534</v>
      </c>
      <c r="E537" s="4"/>
    </row>
    <row r="538" spans="3:5" ht="15" customHeight="1" x14ac:dyDescent="0.3">
      <c r="C538" s="27" t="s">
        <v>975</v>
      </c>
      <c r="D538" s="17">
        <f>IF(C538="",0,VLOOKUP(C538,ПАР!A534:B1150,2,FALSE))</f>
        <v>2535</v>
      </c>
      <c r="E538" s="4"/>
    </row>
    <row r="539" spans="3:5" ht="15" customHeight="1" x14ac:dyDescent="0.3">
      <c r="C539" s="27" t="s">
        <v>976</v>
      </c>
      <c r="D539" s="17">
        <f>IF(C539="",0,VLOOKUP(C539,ПАР!A535:B1151,2,FALSE))</f>
        <v>2536</v>
      </c>
      <c r="E539" s="4"/>
    </row>
    <row r="540" spans="3:5" ht="15" customHeight="1" x14ac:dyDescent="0.3">
      <c r="C540" s="27" t="s">
        <v>977</v>
      </c>
      <c r="D540" s="17">
        <f>IF(C540="",0,VLOOKUP(C540,ПАР!A536:B1152,2,FALSE))</f>
        <v>2537</v>
      </c>
      <c r="E540" s="4"/>
    </row>
    <row r="541" spans="3:5" ht="15" customHeight="1" x14ac:dyDescent="0.3">
      <c r="C541" s="27" t="s">
        <v>978</v>
      </c>
      <c r="D541" s="17">
        <f>IF(C541="",0,VLOOKUP(C541,ПАР!A537:B1153,2,FALSE))</f>
        <v>2538</v>
      </c>
      <c r="E541" s="4"/>
    </row>
    <row r="542" spans="3:5" ht="15" customHeight="1" x14ac:dyDescent="0.3">
      <c r="C542" s="27" t="s">
        <v>979</v>
      </c>
      <c r="D542" s="17">
        <f>IF(C542="",0,VLOOKUP(C542,ПАР!A538:B1154,2,FALSE))</f>
        <v>2539</v>
      </c>
      <c r="E542" s="4"/>
    </row>
    <row r="543" spans="3:5" ht="15" customHeight="1" x14ac:dyDescent="0.3">
      <c r="C543" s="27" t="s">
        <v>980</v>
      </c>
      <c r="D543" s="17">
        <f>IF(C543="",0,VLOOKUP(C543,ПАР!A539:B1155,2,FALSE))</f>
        <v>2540</v>
      </c>
      <c r="E543" s="4"/>
    </row>
    <row r="544" spans="3:5" ht="15" customHeight="1" x14ac:dyDescent="0.3">
      <c r="C544" s="27" t="s">
        <v>981</v>
      </c>
      <c r="D544" s="17">
        <f>IF(C544="",0,VLOOKUP(C544,ПАР!A540:B1156,2,FALSE))</f>
        <v>2541</v>
      </c>
      <c r="E544" s="4"/>
    </row>
    <row r="545" spans="3:5" ht="15" customHeight="1" x14ac:dyDescent="0.3">
      <c r="C545" s="27" t="s">
        <v>982</v>
      </c>
      <c r="D545" s="17">
        <f>IF(C545="",0,VLOOKUP(C545,ПАР!A541:B1157,2,FALSE))</f>
        <v>2542</v>
      </c>
      <c r="E545" s="4"/>
    </row>
    <row r="546" spans="3:5" ht="15" customHeight="1" x14ac:dyDescent="0.3">
      <c r="C546" s="27" t="s">
        <v>983</v>
      </c>
      <c r="D546" s="17">
        <f>IF(C546="",0,VLOOKUP(C546,ПАР!A542:B1158,2,FALSE))</f>
        <v>2543</v>
      </c>
      <c r="E546" s="4"/>
    </row>
    <row r="547" spans="3:5" ht="15" customHeight="1" x14ac:dyDescent="0.3">
      <c r="C547" s="27" t="s">
        <v>984</v>
      </c>
      <c r="D547" s="17">
        <f>IF(C547="",0,VLOOKUP(C547,ПАР!A543:B1159,2,FALSE))</f>
        <v>2544</v>
      </c>
      <c r="E547" s="4"/>
    </row>
    <row r="548" spans="3:5" ht="15" customHeight="1" x14ac:dyDescent="0.3">
      <c r="C548" s="27" t="s">
        <v>985</v>
      </c>
      <c r="D548" s="17">
        <f>IF(C548="",0,VLOOKUP(C548,ПАР!A544:B1160,2,FALSE))</f>
        <v>2545</v>
      </c>
      <c r="E548" s="4"/>
    </row>
    <row r="549" spans="3:5" ht="15" customHeight="1" x14ac:dyDescent="0.3">
      <c r="C549" s="27" t="s">
        <v>986</v>
      </c>
      <c r="D549" s="17">
        <f>IF(C549="",0,VLOOKUP(C549,ПАР!A545:B1161,2,FALSE))</f>
        <v>2546</v>
      </c>
      <c r="E549" s="4"/>
    </row>
    <row r="550" spans="3:5" ht="32.25" customHeight="1" x14ac:dyDescent="0.3">
      <c r="C550" s="27" t="s">
        <v>987</v>
      </c>
      <c r="D550" s="17">
        <f>IF(C550="",0,VLOOKUP(C550,ПАР!A546:B1162,2,FALSE))</f>
        <v>2547</v>
      </c>
      <c r="E550" s="4"/>
    </row>
    <row r="551" spans="3:5" ht="15" customHeight="1" x14ac:dyDescent="0.3">
      <c r="C551" s="27" t="s">
        <v>988</v>
      </c>
      <c r="D551" s="17">
        <f>IF(C551="",0,VLOOKUP(C551,ПАР!A547:B1163,2,FALSE))</f>
        <v>2548</v>
      </c>
      <c r="E551" s="4"/>
    </row>
    <row r="552" spans="3:5" ht="15" customHeight="1" x14ac:dyDescent="0.3">
      <c r="C552" s="27" t="s">
        <v>989</v>
      </c>
      <c r="D552" s="17">
        <f>IF(C552="",0,VLOOKUP(C552,ПАР!A548:B1164,2,FALSE))</f>
        <v>2549</v>
      </c>
      <c r="E552" s="4"/>
    </row>
    <row r="553" spans="3:5" ht="15" customHeight="1" x14ac:dyDescent="0.3">
      <c r="C553" s="27" t="s">
        <v>990</v>
      </c>
      <c r="D553" s="17">
        <f>IF(C553="",0,VLOOKUP(C553,ПАР!A549:B1165,2,FALSE))</f>
        <v>2550</v>
      </c>
      <c r="E553" s="4"/>
    </row>
    <row r="554" spans="3:5" ht="15" customHeight="1" x14ac:dyDescent="0.3">
      <c r="C554" s="27" t="s">
        <v>991</v>
      </c>
      <c r="D554" s="17">
        <f>IF(C554="",0,VLOOKUP(C554,ПАР!A550:B1166,2,FALSE))</f>
        <v>2551</v>
      </c>
      <c r="E554" s="4"/>
    </row>
    <row r="555" spans="3:5" ht="15" customHeight="1" x14ac:dyDescent="0.3">
      <c r="C555" s="27" t="s">
        <v>992</v>
      </c>
      <c r="D555" s="17">
        <f>IF(C555="",0,VLOOKUP(C555,ПАР!A551:B1167,2,FALSE))</f>
        <v>2552</v>
      </c>
      <c r="E555" s="4"/>
    </row>
    <row r="556" spans="3:5" ht="15" customHeight="1" x14ac:dyDescent="0.3">
      <c r="C556" s="27" t="s">
        <v>993</v>
      </c>
      <c r="D556" s="17">
        <f>IF(C556="",0,VLOOKUP(C556,ПАР!A552:B1168,2,FALSE))</f>
        <v>2553</v>
      </c>
      <c r="E556" s="4"/>
    </row>
    <row r="557" spans="3:5" ht="15" customHeight="1" x14ac:dyDescent="0.3">
      <c r="C557" s="27" t="s">
        <v>994</v>
      </c>
      <c r="D557" s="17">
        <f>IF(C557="",0,VLOOKUP(C557,ПАР!A553:B1169,2,FALSE))</f>
        <v>2554</v>
      </c>
      <c r="E557" s="4"/>
    </row>
    <row r="558" spans="3:5" ht="15" customHeight="1" x14ac:dyDescent="0.3">
      <c r="C558" s="27" t="s">
        <v>995</v>
      </c>
      <c r="D558" s="17">
        <f>IF(C558="",0,VLOOKUP(C558,ПАР!A554:B1170,2,FALSE))</f>
        <v>2555</v>
      </c>
      <c r="E558" s="4"/>
    </row>
    <row r="559" spans="3:5" ht="15" customHeight="1" x14ac:dyDescent="0.3">
      <c r="C559" s="27" t="s">
        <v>996</v>
      </c>
      <c r="D559" s="17">
        <f>IF(C559="",0,VLOOKUP(C559,ПАР!A555:B1171,2,FALSE))</f>
        <v>2556</v>
      </c>
      <c r="E559" s="4"/>
    </row>
    <row r="560" spans="3:5" ht="15" customHeight="1" x14ac:dyDescent="0.3">
      <c r="C560" s="27" t="s">
        <v>997</v>
      </c>
      <c r="D560" s="17">
        <f>IF(C560="",0,VLOOKUP(C560,ПАР!A556:B1172,2,FALSE))</f>
        <v>2557</v>
      </c>
      <c r="E560" s="4"/>
    </row>
    <row r="561" spans="3:5" ht="15" customHeight="1" x14ac:dyDescent="0.3">
      <c r="C561" s="27" t="s">
        <v>998</v>
      </c>
      <c r="D561" s="17">
        <f>IF(C561="",0,VLOOKUP(C561,ПАР!A557:B1173,2,FALSE))</f>
        <v>2558</v>
      </c>
      <c r="E561" s="4"/>
    </row>
    <row r="562" spans="3:5" ht="15" customHeight="1" x14ac:dyDescent="0.3">
      <c r="C562" s="27" t="s">
        <v>999</v>
      </c>
      <c r="D562" s="17">
        <f>IF(C562="",0,VLOOKUP(C562,ПАР!A558:B1174,2,FALSE))</f>
        <v>2559</v>
      </c>
      <c r="E562" s="4"/>
    </row>
    <row r="563" spans="3:5" ht="15" customHeight="1" x14ac:dyDescent="0.3">
      <c r="C563" s="27" t="s">
        <v>1000</v>
      </c>
      <c r="D563" s="17">
        <f>IF(C563="",0,VLOOKUP(C563,ПАР!A559:B1175,2,FALSE))</f>
        <v>2560</v>
      </c>
      <c r="E563" s="4"/>
    </row>
    <row r="564" spans="3:5" ht="15" customHeight="1" x14ac:dyDescent="0.3">
      <c r="C564" s="27" t="s">
        <v>1001</v>
      </c>
      <c r="D564" s="17">
        <f>IF(C564="",0,VLOOKUP(C564,ПАР!A560:B1176,2,FALSE))</f>
        <v>2561</v>
      </c>
      <c r="E564" s="4"/>
    </row>
    <row r="565" spans="3:5" ht="15" customHeight="1" x14ac:dyDescent="0.3">
      <c r="C565" s="27" t="s">
        <v>1002</v>
      </c>
      <c r="D565" s="17">
        <f>IF(C565="",0,VLOOKUP(C565,ПАР!A561:B1177,2,FALSE))</f>
        <v>2562</v>
      </c>
      <c r="E565" s="4"/>
    </row>
    <row r="566" spans="3:5" ht="15" customHeight="1" x14ac:dyDescent="0.3">
      <c r="C566" s="27" t="s">
        <v>1003</v>
      </c>
      <c r="D566" s="17">
        <f>IF(C566="",0,VLOOKUP(C566,ПАР!A562:B1178,2,FALSE))</f>
        <v>2563</v>
      </c>
      <c r="E566" s="4"/>
    </row>
    <row r="567" spans="3:5" ht="15" customHeight="1" x14ac:dyDescent="0.3">
      <c r="C567" s="27" t="s">
        <v>1004</v>
      </c>
      <c r="D567" s="17">
        <f>IF(C567="",0,VLOOKUP(C567,ПАР!A563:B1179,2,FALSE))</f>
        <v>2564</v>
      </c>
      <c r="E567" s="4"/>
    </row>
    <row r="568" spans="3:5" ht="15" customHeight="1" x14ac:dyDescent="0.3">
      <c r="C568" s="27" t="s">
        <v>1005</v>
      </c>
      <c r="D568" s="17">
        <f>IF(C568="",0,VLOOKUP(C568,ПАР!A564:B1180,2,FALSE))</f>
        <v>2565</v>
      </c>
      <c r="E568" s="4"/>
    </row>
    <row r="569" spans="3:5" ht="15" customHeight="1" x14ac:dyDescent="0.3">
      <c r="C569" s="27" t="s">
        <v>1006</v>
      </c>
      <c r="D569" s="17">
        <f>IF(C569="",0,VLOOKUP(C569,ПАР!A565:B1181,2,FALSE))</f>
        <v>2566</v>
      </c>
      <c r="E569" s="4"/>
    </row>
    <row r="570" spans="3:5" ht="15" customHeight="1" x14ac:dyDescent="0.3">
      <c r="C570" s="27" t="s">
        <v>1007</v>
      </c>
      <c r="D570" s="17">
        <f>IF(C570="",0,VLOOKUP(C570,ПАР!A566:B1182,2,FALSE))</f>
        <v>2567</v>
      </c>
      <c r="E570" s="4"/>
    </row>
    <row r="571" spans="3:5" ht="15" customHeight="1" x14ac:dyDescent="0.3">
      <c r="C571" s="27" t="s">
        <v>1008</v>
      </c>
      <c r="D571" s="17">
        <f>IF(C571="",0,VLOOKUP(C571,ПАР!A567:B1183,2,FALSE))</f>
        <v>2568</v>
      </c>
      <c r="E571" s="4"/>
    </row>
    <row r="572" spans="3:5" ht="15" customHeight="1" x14ac:dyDescent="0.3">
      <c r="C572" s="27" t="s">
        <v>1009</v>
      </c>
      <c r="D572" s="17">
        <f>IF(C572="",0,VLOOKUP(C572,ПАР!A568:B1184,2,FALSE))</f>
        <v>2569</v>
      </c>
      <c r="E572" s="4"/>
    </row>
    <row r="573" spans="3:5" ht="15" customHeight="1" x14ac:dyDescent="0.3">
      <c r="C573" s="27" t="s">
        <v>1010</v>
      </c>
      <c r="D573" s="17">
        <f>IF(C573="",0,VLOOKUP(C573,ПАР!A569:B1185,2,FALSE))</f>
        <v>2570</v>
      </c>
      <c r="E573" s="4"/>
    </row>
    <row r="574" spans="3:5" ht="15" customHeight="1" x14ac:dyDescent="0.3">
      <c r="C574" s="27" t="s">
        <v>1011</v>
      </c>
      <c r="D574" s="17">
        <f>IF(C574="",0,VLOOKUP(C574,ПАР!A570:B1186,2,FALSE))</f>
        <v>2571</v>
      </c>
      <c r="E574" s="4"/>
    </row>
    <row r="575" spans="3:5" ht="27.75" customHeight="1" x14ac:dyDescent="0.3">
      <c r="C575" s="27" t="s">
        <v>1012</v>
      </c>
      <c r="D575" s="17">
        <f>IF(C575="",0,VLOOKUP(C575,ПАР!A571:B1187,2,FALSE))</f>
        <v>2572</v>
      </c>
      <c r="E575" s="4"/>
    </row>
    <row r="576" spans="3:5" ht="15" customHeight="1" x14ac:dyDescent="0.3">
      <c r="C576" s="27" t="s">
        <v>1013</v>
      </c>
      <c r="D576" s="17">
        <f>IF(C576="",0,VLOOKUP(C576,ПАР!A572:B1188,2,FALSE))</f>
        <v>2573</v>
      </c>
      <c r="E576" s="4"/>
    </row>
    <row r="577" spans="3:5" ht="15" customHeight="1" x14ac:dyDescent="0.3">
      <c r="C577" s="27" t="s">
        <v>1014</v>
      </c>
      <c r="D577" s="17">
        <f>IF(C577="",0,VLOOKUP(C577,ПАР!A573:B1189,2,FALSE))</f>
        <v>2574</v>
      </c>
      <c r="E577" s="4"/>
    </row>
    <row r="578" spans="3:5" ht="15" customHeight="1" x14ac:dyDescent="0.3">
      <c r="C578" s="27" t="s">
        <v>1015</v>
      </c>
      <c r="D578" s="17">
        <f>IF(C578="",0,VLOOKUP(C578,ПАР!A574:B1190,2,FALSE))</f>
        <v>2575</v>
      </c>
      <c r="E578" s="4"/>
    </row>
    <row r="579" spans="3:5" ht="15" customHeight="1" x14ac:dyDescent="0.3">
      <c r="C579" s="27" t="s">
        <v>1016</v>
      </c>
      <c r="D579" s="17">
        <f>IF(C579="",0,VLOOKUP(C579,ПАР!A575:B1191,2,FALSE))</f>
        <v>2576</v>
      </c>
      <c r="E579" s="4"/>
    </row>
    <row r="580" spans="3:5" ht="15" customHeight="1" x14ac:dyDescent="0.3">
      <c r="C580" s="27" t="s">
        <v>1017</v>
      </c>
      <c r="D580" s="17">
        <f>IF(C580="",0,VLOOKUP(C580,ПАР!A576:B1192,2,FALSE))</f>
        <v>2577</v>
      </c>
      <c r="E580" s="4"/>
    </row>
    <row r="581" spans="3:5" ht="15" customHeight="1" x14ac:dyDescent="0.3">
      <c r="C581" s="27" t="s">
        <v>1018</v>
      </c>
      <c r="D581" s="17">
        <f>IF(C581="",0,VLOOKUP(C581,ПАР!A577:B1193,2,FALSE))</f>
        <v>2578</v>
      </c>
      <c r="E581" s="4"/>
    </row>
    <row r="582" spans="3:5" ht="15" customHeight="1" x14ac:dyDescent="0.3">
      <c r="C582" s="27" t="s">
        <v>1019</v>
      </c>
      <c r="D582" s="17">
        <f>IF(C582="",0,VLOOKUP(C582,ПАР!A578:B1194,2,FALSE))</f>
        <v>2579</v>
      </c>
      <c r="E582" s="4"/>
    </row>
    <row r="583" spans="3:5" ht="15" customHeight="1" x14ac:dyDescent="0.3">
      <c r="C583" s="27" t="s">
        <v>1020</v>
      </c>
      <c r="D583" s="17">
        <f>IF(C583="",0,VLOOKUP(C583,ПАР!A579:B1195,2,FALSE))</f>
        <v>2580</v>
      </c>
      <c r="E583" s="4"/>
    </row>
    <row r="584" spans="3:5" ht="15" customHeight="1" x14ac:dyDescent="0.3">
      <c r="C584" s="27" t="s">
        <v>1021</v>
      </c>
      <c r="D584" s="17">
        <f>IF(C584="",0,VLOOKUP(C584,ПАР!A580:B1196,2,FALSE))</f>
        <v>2581</v>
      </c>
      <c r="E584" s="4"/>
    </row>
    <row r="585" spans="3:5" ht="15" customHeight="1" x14ac:dyDescent="0.3">
      <c r="C585" s="27" t="s">
        <v>1022</v>
      </c>
      <c r="D585" s="17">
        <f>IF(C585="",0,VLOOKUP(C585,ПАР!A581:B1197,2,FALSE))</f>
        <v>2582</v>
      </c>
      <c r="E585" s="4"/>
    </row>
    <row r="586" spans="3:5" ht="15" customHeight="1" x14ac:dyDescent="0.3">
      <c r="C586" s="27" t="s">
        <v>1023</v>
      </c>
      <c r="D586" s="17">
        <f>IF(C586="",0,VLOOKUP(C586,ПАР!A582:B1198,2,FALSE))</f>
        <v>2583</v>
      </c>
      <c r="E586" s="4"/>
    </row>
    <row r="587" spans="3:5" ht="15" customHeight="1" x14ac:dyDescent="0.3">
      <c r="C587" s="27" t="s">
        <v>1024</v>
      </c>
      <c r="D587" s="17">
        <f>IF(C587="",0,VLOOKUP(C587,ПАР!A583:B1199,2,FALSE))</f>
        <v>2584</v>
      </c>
      <c r="E587" s="4"/>
    </row>
    <row r="588" spans="3:5" ht="15" customHeight="1" x14ac:dyDescent="0.3">
      <c r="C588" s="27" t="s">
        <v>1025</v>
      </c>
      <c r="D588" s="17">
        <f>IF(C588="",0,VLOOKUP(C588,ПАР!A584:B1200,2,FALSE))</f>
        <v>2585</v>
      </c>
      <c r="E588" s="4"/>
    </row>
    <row r="589" spans="3:5" ht="15" customHeight="1" x14ac:dyDescent="0.3">
      <c r="C589" s="27" t="s">
        <v>1026</v>
      </c>
      <c r="D589" s="17">
        <f>IF(C589="",0,VLOOKUP(C589,ПАР!A585:B1201,2,FALSE))</f>
        <v>2586</v>
      </c>
      <c r="E589" s="4"/>
    </row>
    <row r="590" spans="3:5" ht="15" customHeight="1" x14ac:dyDescent="0.3">
      <c r="C590" s="27" t="s">
        <v>1027</v>
      </c>
      <c r="D590" s="17">
        <f>IF(C590="",0,VLOOKUP(C590,ПАР!A586:B1202,2,FALSE))</f>
        <v>2587</v>
      </c>
      <c r="E590" s="4"/>
    </row>
    <row r="591" spans="3:5" ht="15" customHeight="1" x14ac:dyDescent="0.3">
      <c r="C591" s="27" t="s">
        <v>1028</v>
      </c>
      <c r="D591" s="17">
        <f>IF(C591="",0,VLOOKUP(C591,ПАР!A587:B1203,2,FALSE))</f>
        <v>2588</v>
      </c>
      <c r="E591" s="4"/>
    </row>
    <row r="592" spans="3:5" ht="15" customHeight="1" x14ac:dyDescent="0.3">
      <c r="C592" s="27" t="s">
        <v>1029</v>
      </c>
      <c r="D592" s="17">
        <f>IF(C592="",0,VLOOKUP(C592,ПАР!A588:B1204,2,FALSE))</f>
        <v>2589</v>
      </c>
      <c r="E592" s="4"/>
    </row>
    <row r="593" spans="3:5" ht="15" customHeight="1" x14ac:dyDescent="0.3">
      <c r="C593" s="27" t="s">
        <v>1030</v>
      </c>
      <c r="D593" s="17">
        <f>IF(C593="",0,VLOOKUP(C593,ПАР!A589:B1205,2,FALSE))</f>
        <v>2590</v>
      </c>
      <c r="E593" s="4"/>
    </row>
    <row r="594" spans="3:5" ht="15" customHeight="1" x14ac:dyDescent="0.3">
      <c r="C594" s="27" t="s">
        <v>1031</v>
      </c>
      <c r="D594" s="17">
        <f>IF(C594="",0,VLOOKUP(C594,ПАР!A590:B1206,2,FALSE))</f>
        <v>2591</v>
      </c>
      <c r="E594" s="4"/>
    </row>
    <row r="595" spans="3:5" ht="15" customHeight="1" x14ac:dyDescent="0.3">
      <c r="C595" s="27" t="s">
        <v>1032</v>
      </c>
      <c r="D595" s="17">
        <f>IF(C595="",0,VLOOKUP(C595,ПАР!A591:B1207,2,FALSE))</f>
        <v>2592</v>
      </c>
      <c r="E595" s="4"/>
    </row>
    <row r="596" spans="3:5" ht="15" customHeight="1" x14ac:dyDescent="0.3">
      <c r="C596" s="27" t="s">
        <v>1033</v>
      </c>
      <c r="D596" s="17">
        <f>IF(C596="",0,VLOOKUP(C596,ПАР!A592:B1208,2,FALSE))</f>
        <v>2593</v>
      </c>
      <c r="E596" s="4"/>
    </row>
    <row r="597" spans="3:5" ht="15" customHeight="1" x14ac:dyDescent="0.3">
      <c r="C597" s="27" t="s">
        <v>1034</v>
      </c>
      <c r="D597" s="17">
        <f>IF(C597="",0,VLOOKUP(C597,ПАР!A593:B1209,2,FALSE))</f>
        <v>2594</v>
      </c>
      <c r="E597" s="4"/>
    </row>
    <row r="598" spans="3:5" ht="15" customHeight="1" x14ac:dyDescent="0.3">
      <c r="C598" s="27" t="s">
        <v>1035</v>
      </c>
      <c r="D598" s="17">
        <f>IF(C598="",0,VLOOKUP(C598,ПАР!A594:B1210,2,FALSE))</f>
        <v>2595</v>
      </c>
      <c r="E598" s="4"/>
    </row>
    <row r="599" spans="3:5" ht="15" customHeight="1" x14ac:dyDescent="0.3">
      <c r="C599" s="27" t="s">
        <v>1036</v>
      </c>
      <c r="D599" s="17">
        <f>IF(C599="",0,VLOOKUP(C599,ПАР!A595:B1211,2,FALSE))</f>
        <v>2596</v>
      </c>
      <c r="E599" s="4"/>
    </row>
    <row r="600" spans="3:5" ht="15" customHeight="1" x14ac:dyDescent="0.3">
      <c r="C600" s="27" t="s">
        <v>1037</v>
      </c>
      <c r="D600" s="17">
        <f>IF(C600="",0,VLOOKUP(C600,ПАР!A596:B1212,2,FALSE))</f>
        <v>2597</v>
      </c>
      <c r="E600" s="4"/>
    </row>
    <row r="601" spans="3:5" ht="15" customHeight="1" x14ac:dyDescent="0.3">
      <c r="C601" s="27" t="s">
        <v>1038</v>
      </c>
      <c r="D601" s="17">
        <f>IF(C601="",0,VLOOKUP(C601,ПАР!A597:B1213,2,FALSE))</f>
        <v>2598</v>
      </c>
      <c r="E601" s="4"/>
    </row>
    <row r="602" spans="3:5" ht="15" customHeight="1" x14ac:dyDescent="0.3">
      <c r="C602" s="27" t="s">
        <v>1039</v>
      </c>
      <c r="D602" s="17">
        <f>IF(C602="",0,VLOOKUP(C602,ПАР!A598:B1214,2,FALSE))</f>
        <v>2599</v>
      </c>
      <c r="E602" s="4"/>
    </row>
    <row r="603" spans="3:5" ht="15" customHeight="1" x14ac:dyDescent="0.3">
      <c r="C603" s="27" t="s">
        <v>1040</v>
      </c>
      <c r="D603" s="17">
        <f>IF(C603="",0,VLOOKUP(C603,ПАР!A599:B1215,2,FALSE))</f>
        <v>2600</v>
      </c>
      <c r="E603" s="4"/>
    </row>
    <row r="604" spans="3:5" ht="15" customHeight="1" x14ac:dyDescent="0.3">
      <c r="C604" s="27" t="s">
        <v>1041</v>
      </c>
      <c r="D604" s="17">
        <f>IF(C604="",0,VLOOKUP(C604,ПАР!A600:B1216,2,FALSE))</f>
        <v>2601</v>
      </c>
      <c r="E604" s="4"/>
    </row>
    <row r="605" spans="3:5" ht="15" customHeight="1" x14ac:dyDescent="0.3">
      <c r="C605" s="27" t="s">
        <v>1042</v>
      </c>
      <c r="D605" s="17">
        <f>IF(C605="",0,VLOOKUP(C605,ПАР!A601:B1217,2,FALSE))</f>
        <v>2602</v>
      </c>
      <c r="E605" s="4"/>
    </row>
    <row r="606" spans="3:5" ht="15" customHeight="1" x14ac:dyDescent="0.3">
      <c r="C606" s="27" t="s">
        <v>1043</v>
      </c>
      <c r="D606" s="17">
        <f>IF(C606="",0,VLOOKUP(C606,ПАР!A602:B1218,2,FALSE))</f>
        <v>2603</v>
      </c>
      <c r="E606" s="4"/>
    </row>
    <row r="607" spans="3:5" ht="15" customHeight="1" x14ac:dyDescent="0.3">
      <c r="C607" s="27" t="s">
        <v>1044</v>
      </c>
      <c r="D607" s="17">
        <f>IF(C607="",0,VLOOKUP(C607,ПАР!A603:B1219,2,FALSE))</f>
        <v>2604</v>
      </c>
      <c r="E607" s="4"/>
    </row>
    <row r="608" spans="3:5" ht="15" customHeight="1" x14ac:dyDescent="0.3">
      <c r="C608" s="27" t="s">
        <v>1045</v>
      </c>
      <c r="D608" s="17">
        <f>IF(C608="",0,VLOOKUP(C608,ПАР!A604:B1220,2,FALSE))</f>
        <v>2605</v>
      </c>
      <c r="E608" s="4"/>
    </row>
    <row r="609" spans="3:5" ht="15" customHeight="1" x14ac:dyDescent="0.3">
      <c r="C609" s="27" t="s">
        <v>1046</v>
      </c>
      <c r="D609" s="17">
        <f>IF(C609="",0,VLOOKUP(C609,ПАР!A605:B1221,2,FALSE))</f>
        <v>2606</v>
      </c>
      <c r="E609" s="4"/>
    </row>
    <row r="610" spans="3:5" ht="15" customHeight="1" x14ac:dyDescent="0.3">
      <c r="C610" s="27" t="s">
        <v>1047</v>
      </c>
      <c r="D610" s="17">
        <f>IF(C610="",0,VLOOKUP(C610,ПАР!A606:B1222,2,FALSE))</f>
        <v>2607</v>
      </c>
      <c r="E610" s="4"/>
    </row>
    <row r="611" spans="3:5" ht="15" customHeight="1" x14ac:dyDescent="0.3">
      <c r="C611" s="27" t="s">
        <v>1048</v>
      </c>
      <c r="D611" s="17">
        <f>IF(C611="",0,VLOOKUP(C611,ПАР!A607:B1223,2,FALSE))</f>
        <v>2608</v>
      </c>
      <c r="E611" s="4"/>
    </row>
    <row r="612" spans="3:5" ht="15" customHeight="1" x14ac:dyDescent="0.3">
      <c r="C612" s="27" t="s">
        <v>1049</v>
      </c>
      <c r="D612" s="17">
        <f>IF(C612="",0,VLOOKUP(C612,ПАР!A608:B1224,2,FALSE))</f>
        <v>2609</v>
      </c>
      <c r="E612" s="4"/>
    </row>
    <row r="613" spans="3:5" ht="15" customHeight="1" x14ac:dyDescent="0.3">
      <c r="C613" s="27" t="s">
        <v>1050</v>
      </c>
      <c r="D613" s="17">
        <f>IF(C613="",0,VLOOKUP(C613,ПАР!A609:B1225,2,FALSE))</f>
        <v>2610</v>
      </c>
      <c r="E613" s="4"/>
    </row>
    <row r="614" spans="3:5" ht="15" customHeight="1" x14ac:dyDescent="0.3">
      <c r="C614" s="27" t="s">
        <v>1051</v>
      </c>
      <c r="D614" s="17">
        <f>IF(C614="",0,VLOOKUP(C614,ПАР!A610:B1226,2,FALSE))</f>
        <v>2611</v>
      </c>
      <c r="E614" s="4"/>
    </row>
    <row r="615" spans="3:5" ht="15" customHeight="1" x14ac:dyDescent="0.3">
      <c r="C615" s="27" t="s">
        <v>1052</v>
      </c>
      <c r="D615" s="17">
        <f>IF(C615="",0,VLOOKUP(C615,ПАР!A611:B1227,2,FALSE))</f>
        <v>2612</v>
      </c>
      <c r="E615" s="4"/>
    </row>
    <row r="616" spans="3:5" ht="15" customHeight="1" x14ac:dyDescent="0.3">
      <c r="C616" s="27" t="s">
        <v>1053</v>
      </c>
      <c r="D616" s="17">
        <f>IF(C616="",0,VLOOKUP(C616,ПАР!A612:B1228,2,FALSE))</f>
        <v>2613</v>
      </c>
      <c r="E616" s="4"/>
    </row>
    <row r="617" spans="3:5" ht="15" customHeight="1" x14ac:dyDescent="0.3">
      <c r="C617" s="27" t="s">
        <v>1054</v>
      </c>
      <c r="D617" s="17">
        <f>IF(C617="",0,VLOOKUP(C617,ПАР!A613:B1229,2,FALSE))</f>
        <v>2614</v>
      </c>
      <c r="E617" s="4"/>
    </row>
    <row r="618" spans="3:5" ht="15" customHeight="1" x14ac:dyDescent="0.3">
      <c r="C618" s="27" t="s">
        <v>1055</v>
      </c>
      <c r="D618" s="17">
        <f>IF(C618="",0,VLOOKUP(C618,ПАР!A614:B1230,2,FALSE))</f>
        <v>2615</v>
      </c>
      <c r="E618" s="4"/>
    </row>
    <row r="619" spans="3:5" ht="15" customHeight="1" x14ac:dyDescent="0.3">
      <c r="C619" s="27" t="s">
        <v>1056</v>
      </c>
      <c r="D619" s="17">
        <f>IF(C619="",0,VLOOKUP(C619,ПАР!A615:B1231,2,FALSE))</f>
        <v>2616</v>
      </c>
      <c r="E619" s="4"/>
    </row>
    <row r="620" spans="3:5" ht="15" customHeight="1" x14ac:dyDescent="0.3">
      <c r="C620" s="27" t="s">
        <v>1057</v>
      </c>
      <c r="D620" s="17">
        <f>IF(C620="",0,VLOOKUP(C620,ПАР!A616:B1232,2,FALSE))</f>
        <v>2617</v>
      </c>
      <c r="E620" s="4"/>
    </row>
    <row r="621" spans="3:5" ht="15" customHeight="1" x14ac:dyDescent="0.3">
      <c r="C621" s="27" t="s">
        <v>1058</v>
      </c>
      <c r="D621" s="17">
        <f>IF(C621="",0,VLOOKUP(C621,ПАР!A617:B1233,2,FALSE))</f>
        <v>2618</v>
      </c>
      <c r="E621" s="4"/>
    </row>
    <row r="622" spans="3:5" ht="15" customHeight="1" x14ac:dyDescent="0.3">
      <c r="C622" s="27" t="s">
        <v>1059</v>
      </c>
      <c r="D622" s="17">
        <f>IF(C622="",0,VLOOKUP(C622,ПАР!A618:B1234,2,FALSE))</f>
        <v>2619</v>
      </c>
      <c r="E622" s="4"/>
    </row>
  </sheetData>
  <sheetProtection sheet="1" objects="1" scenarios="1" selectLockedCells="1"/>
  <dataValidations disablePrompts="1" count="4">
    <dataValidation allowBlank="1" showInputMessage="1" showErrorMessage="1" prompt="Број на извештајот, не се менува" sqref="B1"/>
    <dataValidation allowBlank="1" showInputMessage="1" showErrorMessage="1" prompt="Вкупниот приход треба да одговара со АОП 201+223+244" sqref="E4"/>
    <dataValidation allowBlank="1" showInputMessage="1" showErrorMessage="1" prompt="Вкупни приходи од билансот на успех" sqref="F4"/>
    <dataValidation allowBlank="1" showInputMessage="1" showErrorMessage="1" prompt="Разлика" sqref="G4"/>
  </dataValidations>
  <pageMargins left="0.59055118110236227" right="0" top="0.78740157480314965" bottom="0.78740157480314965" header="0.78740157480314965" footer="0.7874015748031496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H118"/>
  <sheetViews>
    <sheetView showGridLines="0" workbookViewId="0">
      <pane ySplit="3" topLeftCell="A101" activePane="bottomLeft" state="frozenSplit"/>
      <selection pane="bottomLeft" activeCell="E115" sqref="E115"/>
    </sheetView>
  </sheetViews>
  <sheetFormatPr defaultColWidth="9.109375" defaultRowHeight="15" customHeight="1" x14ac:dyDescent="0.3"/>
  <cols>
    <col min="1" max="1" width="7.109375" style="15" customWidth="1"/>
    <col min="2" max="2" width="3" style="15" bestFit="1" customWidth="1"/>
    <col min="3" max="3" width="17.88671875" style="15" customWidth="1"/>
    <col min="4" max="4" width="74.33203125" style="15" customWidth="1"/>
    <col min="5" max="6" width="19" style="43" customWidth="1"/>
    <col min="7" max="7" width="54.6640625" style="15" customWidth="1"/>
    <col min="8" max="8" width="20.33203125" style="15" customWidth="1"/>
    <col min="9" max="16384" width="9.109375" style="15"/>
  </cols>
  <sheetData>
    <row r="1" spans="1:8" ht="15" customHeight="1" x14ac:dyDescent="0.3">
      <c r="A1" s="9" t="s">
        <v>397</v>
      </c>
      <c r="B1" s="31">
        <v>36</v>
      </c>
      <c r="C1" s="32" t="str">
        <f>VLOOKUP(B1,ПАР!A619:B622,2,FALSE)</f>
        <v>Биланс на состојба</v>
      </c>
      <c r="D1" s="16"/>
      <c r="E1" s="33"/>
      <c r="F1" s="34"/>
      <c r="G1" s="35"/>
      <c r="H1" s="35"/>
    </row>
    <row r="2" spans="1:8" ht="15" customHeight="1" x14ac:dyDescent="0.3">
      <c r="A2" s="16"/>
      <c r="B2" s="16"/>
      <c r="C2" s="28"/>
      <c r="D2" s="28"/>
      <c r="E2" s="36"/>
      <c r="F2" s="36"/>
      <c r="G2" s="37"/>
      <c r="H2" s="37"/>
    </row>
    <row r="3" spans="1:8" ht="15" customHeight="1" x14ac:dyDescent="0.3">
      <c r="A3" s="19"/>
      <c r="B3" s="19"/>
      <c r="C3" s="19"/>
      <c r="D3" s="19"/>
      <c r="E3" s="38"/>
      <c r="F3" s="38"/>
      <c r="G3" s="19"/>
      <c r="H3" s="19"/>
    </row>
    <row r="4" spans="1:8" ht="15" customHeight="1" x14ac:dyDescent="0.3">
      <c r="A4" s="31"/>
      <c r="B4" s="31"/>
      <c r="C4" s="31"/>
      <c r="D4" s="31"/>
      <c r="E4" s="39" t="s">
        <v>322</v>
      </c>
      <c r="F4" s="39" t="s">
        <v>323</v>
      </c>
      <c r="G4" s="112"/>
      <c r="H4" s="112"/>
    </row>
    <row r="5" spans="1:8" ht="15" customHeight="1" x14ac:dyDescent="0.3">
      <c r="A5" s="40" t="s">
        <v>122</v>
      </c>
      <c r="B5" s="41" t="s">
        <v>398</v>
      </c>
      <c r="E5" s="90">
        <f>SUM(E6,E13,E24:E25,E35)</f>
        <v>34821197</v>
      </c>
      <c r="F5" s="90">
        <f>SUM(F6,F13,F24:F25,F35)</f>
        <v>0</v>
      </c>
      <c r="G5" s="110"/>
      <c r="H5" s="110"/>
    </row>
    <row r="6" spans="1:8" ht="15" customHeight="1" x14ac:dyDescent="0.3">
      <c r="A6" s="40" t="s">
        <v>123</v>
      </c>
      <c r="B6" s="41" t="s">
        <v>399</v>
      </c>
      <c r="E6" s="90">
        <f>SUM(E7:E12)</f>
        <v>0</v>
      </c>
      <c r="F6" s="90">
        <f>SUM(F7:F12)</f>
        <v>0</v>
      </c>
      <c r="G6" s="110"/>
      <c r="H6" s="110"/>
    </row>
    <row r="7" spans="1:8" ht="15" customHeight="1" x14ac:dyDescent="0.3">
      <c r="A7" s="40" t="s">
        <v>124</v>
      </c>
      <c r="B7" s="42" t="s">
        <v>125</v>
      </c>
      <c r="E7" s="1"/>
      <c r="F7" s="1"/>
      <c r="G7" s="110"/>
      <c r="H7" s="110"/>
    </row>
    <row r="8" spans="1:8" ht="15" customHeight="1" x14ac:dyDescent="0.3">
      <c r="A8" s="40" t="s">
        <v>126</v>
      </c>
      <c r="B8" s="42" t="s">
        <v>127</v>
      </c>
      <c r="E8" s="1"/>
      <c r="F8" s="1"/>
      <c r="G8" s="110"/>
      <c r="H8" s="110"/>
    </row>
    <row r="9" spans="1:8" ht="15" customHeight="1" x14ac:dyDescent="0.3">
      <c r="A9" s="40" t="s">
        <v>128</v>
      </c>
      <c r="B9" s="42" t="s">
        <v>129</v>
      </c>
      <c r="E9" s="1"/>
      <c r="F9" s="1"/>
      <c r="G9" s="110"/>
      <c r="H9" s="110"/>
    </row>
    <row r="10" spans="1:8" ht="15" customHeight="1" x14ac:dyDescent="0.3">
      <c r="A10" s="40" t="s">
        <v>130</v>
      </c>
      <c r="B10" s="42" t="s">
        <v>131</v>
      </c>
      <c r="E10" s="1"/>
      <c r="F10" s="1"/>
      <c r="G10" s="110"/>
      <c r="H10" s="110"/>
    </row>
    <row r="11" spans="1:8" ht="15" customHeight="1" x14ac:dyDescent="0.3">
      <c r="A11" s="40" t="s">
        <v>132</v>
      </c>
      <c r="B11" s="42" t="s">
        <v>133</v>
      </c>
      <c r="E11" s="1"/>
      <c r="F11" s="1"/>
      <c r="G11" s="110"/>
      <c r="H11" s="110"/>
    </row>
    <row r="12" spans="1:8" ht="15" customHeight="1" x14ac:dyDescent="0.3">
      <c r="A12" s="40" t="s">
        <v>134</v>
      </c>
      <c r="B12" s="42" t="s">
        <v>135</v>
      </c>
      <c r="E12" s="1"/>
      <c r="F12" s="1"/>
      <c r="G12" s="110"/>
      <c r="H12" s="110"/>
    </row>
    <row r="13" spans="1:8" ht="15" customHeight="1" x14ac:dyDescent="0.3">
      <c r="A13" s="40" t="s">
        <v>136</v>
      </c>
      <c r="B13" s="41" t="s">
        <v>137</v>
      </c>
      <c r="E13" s="90">
        <f>SUM(E14,E17:E23)</f>
        <v>34821197</v>
      </c>
      <c r="F13" s="90">
        <f>SUM(F14,F17:F23)</f>
        <v>0</v>
      </c>
      <c r="G13" s="110"/>
      <c r="H13" s="110"/>
    </row>
    <row r="14" spans="1:8" ht="15" customHeight="1" x14ac:dyDescent="0.3">
      <c r="A14" s="40" t="s">
        <v>138</v>
      </c>
      <c r="B14" s="41" t="s">
        <v>139</v>
      </c>
      <c r="E14" s="90">
        <f>SUM(E15:E16)</f>
        <v>16977292</v>
      </c>
      <c r="F14" s="90">
        <f>SUM(F15:F16)</f>
        <v>0</v>
      </c>
      <c r="G14" s="110"/>
      <c r="H14" s="110"/>
    </row>
    <row r="15" spans="1:8" ht="15" customHeight="1" x14ac:dyDescent="0.3">
      <c r="A15" s="40" t="s">
        <v>140</v>
      </c>
      <c r="B15" s="42" t="s">
        <v>141</v>
      </c>
      <c r="E15" s="1">
        <v>231122</v>
      </c>
      <c r="F15" s="1">
        <v>0</v>
      </c>
      <c r="G15" s="110"/>
      <c r="H15" s="110"/>
    </row>
    <row r="16" spans="1:8" ht="15" customHeight="1" x14ac:dyDescent="0.3">
      <c r="A16" s="40" t="s">
        <v>142</v>
      </c>
      <c r="B16" s="42" t="s">
        <v>143</v>
      </c>
      <c r="E16" s="1">
        <v>16746170</v>
      </c>
      <c r="F16" s="1">
        <v>0</v>
      </c>
      <c r="G16" s="110"/>
      <c r="H16" s="110"/>
    </row>
    <row r="17" spans="1:8" ht="15" customHeight="1" x14ac:dyDescent="0.3">
      <c r="A17" s="40" t="s">
        <v>144</v>
      </c>
      <c r="B17" s="42" t="s">
        <v>145</v>
      </c>
      <c r="E17" s="1">
        <v>17843905</v>
      </c>
      <c r="F17" s="1">
        <v>0</v>
      </c>
      <c r="G17" s="110"/>
      <c r="H17" s="110"/>
    </row>
    <row r="18" spans="1:8" ht="15" customHeight="1" x14ac:dyDescent="0.3">
      <c r="A18" s="40" t="s">
        <v>146</v>
      </c>
      <c r="B18" s="42" t="s">
        <v>147</v>
      </c>
      <c r="E18" s="1"/>
      <c r="F18" s="1"/>
      <c r="G18" s="110"/>
      <c r="H18" s="110"/>
    </row>
    <row r="19" spans="1:8" ht="15" customHeight="1" x14ac:dyDescent="0.3">
      <c r="A19" s="40" t="s">
        <v>148</v>
      </c>
      <c r="B19" s="42" t="s">
        <v>149</v>
      </c>
      <c r="E19" s="1">
        <v>0</v>
      </c>
      <c r="F19" s="1"/>
      <c r="G19" s="110"/>
      <c r="H19" s="110"/>
    </row>
    <row r="20" spans="1:8" ht="15" customHeight="1" x14ac:dyDescent="0.3">
      <c r="A20" s="40" t="s">
        <v>150</v>
      </c>
      <c r="B20" s="42" t="s">
        <v>151</v>
      </c>
      <c r="E20" s="1"/>
      <c r="F20" s="1"/>
      <c r="G20" s="110"/>
      <c r="H20" s="110"/>
    </row>
    <row r="21" spans="1:8" ht="15" customHeight="1" x14ac:dyDescent="0.3">
      <c r="A21" s="40" t="s">
        <v>152</v>
      </c>
      <c r="B21" s="42" t="s">
        <v>153</v>
      </c>
      <c r="E21" s="1"/>
      <c r="F21" s="1"/>
      <c r="G21" s="110"/>
      <c r="H21" s="110"/>
    </row>
    <row r="22" spans="1:8" ht="15" customHeight="1" x14ac:dyDescent="0.3">
      <c r="A22" s="40" t="s">
        <v>154</v>
      </c>
      <c r="B22" s="42" t="s">
        <v>155</v>
      </c>
      <c r="E22" s="1"/>
      <c r="F22" s="1">
        <v>0</v>
      </c>
      <c r="G22" s="110"/>
      <c r="H22" s="110"/>
    </row>
    <row r="23" spans="1:8" ht="15" customHeight="1" x14ac:dyDescent="0.3">
      <c r="A23" s="40" t="s">
        <v>156</v>
      </c>
      <c r="B23" s="42" t="s">
        <v>157</v>
      </c>
      <c r="E23" s="1"/>
      <c r="F23" s="1"/>
      <c r="G23" s="110"/>
      <c r="H23" s="110"/>
    </row>
    <row r="24" spans="1:8" ht="15" customHeight="1" x14ac:dyDescent="0.3">
      <c r="A24" s="40" t="s">
        <v>158</v>
      </c>
      <c r="B24" s="41" t="s">
        <v>159</v>
      </c>
      <c r="E24" s="1"/>
      <c r="F24" s="1"/>
      <c r="G24" s="110"/>
      <c r="H24" s="110"/>
    </row>
    <row r="25" spans="1:8" ht="15" customHeight="1" x14ac:dyDescent="0.3">
      <c r="A25" s="40" t="s">
        <v>160</v>
      </c>
      <c r="B25" s="41" t="s">
        <v>161</v>
      </c>
      <c r="E25" s="104">
        <f>SUM(E26:E30,E34)</f>
        <v>0</v>
      </c>
      <c r="F25" s="104">
        <f>SUM(F26:F30,F34)</f>
        <v>0</v>
      </c>
      <c r="G25" s="110"/>
      <c r="H25" s="110"/>
    </row>
    <row r="26" spans="1:8" ht="15" customHeight="1" x14ac:dyDescent="0.3">
      <c r="A26" s="40" t="s">
        <v>162</v>
      </c>
      <c r="B26" s="42" t="s">
        <v>163</v>
      </c>
      <c r="E26" s="1"/>
      <c r="F26" s="1"/>
      <c r="G26" s="110"/>
      <c r="H26" s="110"/>
    </row>
    <row r="27" spans="1:8" ht="15" customHeight="1" x14ac:dyDescent="0.3">
      <c r="A27" s="40" t="s">
        <v>164</v>
      </c>
      <c r="B27" s="42" t="s">
        <v>165</v>
      </c>
      <c r="E27" s="1"/>
      <c r="F27" s="1"/>
      <c r="G27" s="110"/>
      <c r="H27" s="110"/>
    </row>
    <row r="28" spans="1:8" ht="15" customHeight="1" x14ac:dyDescent="0.3">
      <c r="A28" s="40" t="s">
        <v>166</v>
      </c>
      <c r="B28" s="42" t="s">
        <v>167</v>
      </c>
      <c r="E28" s="1"/>
      <c r="F28" s="1"/>
      <c r="G28" s="110"/>
      <c r="H28" s="110"/>
    </row>
    <row r="29" spans="1:8" ht="15" customHeight="1" x14ac:dyDescent="0.3">
      <c r="A29" s="40" t="s">
        <v>168</v>
      </c>
      <c r="B29" s="42" t="s">
        <v>169</v>
      </c>
      <c r="E29" s="1"/>
      <c r="F29" s="1"/>
      <c r="G29" s="110"/>
      <c r="H29" s="110"/>
    </row>
    <row r="30" spans="1:8" ht="15" customHeight="1" x14ac:dyDescent="0.3">
      <c r="A30" s="40" t="s">
        <v>170</v>
      </c>
      <c r="B30" s="42" t="s">
        <v>171</v>
      </c>
      <c r="E30" s="103">
        <f>SUM(E31:E33)</f>
        <v>0</v>
      </c>
      <c r="F30" s="103">
        <f>SUM(F31:F33)</f>
        <v>0</v>
      </c>
      <c r="G30" s="110"/>
      <c r="H30" s="110"/>
    </row>
    <row r="31" spans="1:8" ht="15" customHeight="1" x14ac:dyDescent="0.3">
      <c r="A31" s="40" t="s">
        <v>172</v>
      </c>
      <c r="B31" s="42" t="s">
        <v>173</v>
      </c>
      <c r="E31" s="1"/>
      <c r="F31" s="1"/>
      <c r="G31" s="110"/>
      <c r="H31" s="110"/>
    </row>
    <row r="32" spans="1:8" ht="15" customHeight="1" x14ac:dyDescent="0.3">
      <c r="A32" s="40" t="s">
        <v>174</v>
      </c>
      <c r="B32" s="42" t="s">
        <v>175</v>
      </c>
      <c r="E32" s="1"/>
      <c r="F32" s="1"/>
      <c r="G32" s="111"/>
      <c r="H32" s="110"/>
    </row>
    <row r="33" spans="1:8" ht="15" customHeight="1" x14ac:dyDescent="0.3">
      <c r="A33" s="40" t="s">
        <v>176</v>
      </c>
      <c r="B33" s="42" t="s">
        <v>400</v>
      </c>
      <c r="E33" s="1"/>
      <c r="F33" s="1"/>
      <c r="G33" s="110"/>
      <c r="H33" s="110"/>
    </row>
    <row r="34" spans="1:8" ht="15" customHeight="1" x14ac:dyDescent="0.3">
      <c r="A34" s="40" t="s">
        <v>177</v>
      </c>
      <c r="B34" s="42" t="s">
        <v>178</v>
      </c>
      <c r="E34" s="1"/>
      <c r="F34" s="1"/>
      <c r="G34" s="110"/>
      <c r="H34" s="110"/>
    </row>
    <row r="35" spans="1:8" ht="15" customHeight="1" x14ac:dyDescent="0.3">
      <c r="A35" s="40" t="s">
        <v>179</v>
      </c>
      <c r="B35" s="41" t="s">
        <v>180</v>
      </c>
      <c r="E35" s="90">
        <f>SUM(E36:E38)</f>
        <v>0</v>
      </c>
      <c r="F35" s="90">
        <f>SUM(F36:F38)</f>
        <v>0</v>
      </c>
      <c r="G35" s="110"/>
      <c r="H35" s="110"/>
    </row>
    <row r="36" spans="1:8" ht="15" customHeight="1" x14ac:dyDescent="0.3">
      <c r="A36" s="40" t="s">
        <v>181</v>
      </c>
      <c r="B36" s="42" t="s">
        <v>182</v>
      </c>
      <c r="E36" s="1"/>
      <c r="F36" s="1"/>
      <c r="G36" s="110"/>
      <c r="H36" s="110"/>
    </row>
    <row r="37" spans="1:8" ht="15" customHeight="1" x14ac:dyDescent="0.3">
      <c r="A37" s="40" t="s">
        <v>183</v>
      </c>
      <c r="B37" s="42" t="s">
        <v>184</v>
      </c>
      <c r="E37" s="1"/>
      <c r="F37" s="1"/>
      <c r="G37" s="110"/>
      <c r="H37" s="110"/>
    </row>
    <row r="38" spans="1:8" ht="15" customHeight="1" x14ac:dyDescent="0.3">
      <c r="A38" s="40" t="s">
        <v>185</v>
      </c>
      <c r="B38" s="42" t="s">
        <v>186</v>
      </c>
      <c r="E38" s="1"/>
      <c r="F38" s="1"/>
      <c r="G38" s="110"/>
      <c r="H38" s="110"/>
    </row>
    <row r="39" spans="1:8" ht="15" customHeight="1" x14ac:dyDescent="0.3">
      <c r="A39" s="40" t="s">
        <v>187</v>
      </c>
      <c r="B39" s="41" t="s">
        <v>401</v>
      </c>
      <c r="E39" s="1"/>
      <c r="F39" s="1"/>
      <c r="G39" s="110"/>
      <c r="H39" s="110"/>
    </row>
    <row r="40" spans="1:8" ht="15" customHeight="1" x14ac:dyDescent="0.3">
      <c r="A40" s="40" t="s">
        <v>188</v>
      </c>
      <c r="B40" s="41" t="s">
        <v>189</v>
      </c>
      <c r="E40" s="104">
        <f>SUM(E41,E49,E56,E63)</f>
        <v>25426422</v>
      </c>
      <c r="F40" s="104">
        <f>SUM(F41,F49,F56,F63)</f>
        <v>0</v>
      </c>
      <c r="G40" s="110"/>
      <c r="H40" s="110"/>
    </row>
    <row r="41" spans="1:8" ht="15" customHeight="1" x14ac:dyDescent="0.3">
      <c r="A41" s="40" t="s">
        <v>190</v>
      </c>
      <c r="B41" s="41" t="s">
        <v>191</v>
      </c>
      <c r="E41" s="90">
        <f>SUM(E42:E47)</f>
        <v>572559</v>
      </c>
      <c r="F41" s="90">
        <f>SUM(F42:F47)</f>
        <v>0</v>
      </c>
      <c r="G41" s="110"/>
      <c r="H41" s="110"/>
    </row>
    <row r="42" spans="1:8" ht="15" customHeight="1" x14ac:dyDescent="0.3">
      <c r="A42" s="40" t="s">
        <v>192</v>
      </c>
      <c r="B42" s="42" t="s">
        <v>193</v>
      </c>
      <c r="E42" s="1"/>
      <c r="F42" s="1"/>
      <c r="G42" s="110"/>
      <c r="H42" s="110"/>
    </row>
    <row r="43" spans="1:8" ht="15" customHeight="1" x14ac:dyDescent="0.3">
      <c r="A43" s="40" t="s">
        <v>194</v>
      </c>
      <c r="B43" s="42" t="s">
        <v>195</v>
      </c>
      <c r="E43" s="1"/>
      <c r="F43" s="1"/>
      <c r="G43" s="110"/>
      <c r="H43" s="110"/>
    </row>
    <row r="44" spans="1:8" ht="15" customHeight="1" x14ac:dyDescent="0.3">
      <c r="A44" s="40" t="s">
        <v>196</v>
      </c>
      <c r="B44" s="42" t="s">
        <v>197</v>
      </c>
      <c r="E44" s="1"/>
      <c r="F44" s="1"/>
      <c r="G44" s="110"/>
      <c r="H44" s="110"/>
    </row>
    <row r="45" spans="1:8" ht="15" customHeight="1" x14ac:dyDescent="0.3">
      <c r="A45" s="40" t="s">
        <v>198</v>
      </c>
      <c r="B45" s="42" t="s">
        <v>199</v>
      </c>
      <c r="E45" s="1">
        <v>572559</v>
      </c>
      <c r="F45" s="1">
        <v>0</v>
      </c>
      <c r="G45" s="110"/>
      <c r="H45" s="110"/>
    </row>
    <row r="46" spans="1:8" ht="15" customHeight="1" x14ac:dyDescent="0.3">
      <c r="A46" s="40" t="s">
        <v>200</v>
      </c>
      <c r="B46" s="42" t="s">
        <v>201</v>
      </c>
      <c r="E46" s="1"/>
      <c r="F46" s="1"/>
      <c r="G46" s="110"/>
      <c r="H46" s="110"/>
    </row>
    <row r="47" spans="1:8" ht="15" customHeight="1" x14ac:dyDescent="0.3">
      <c r="A47" s="40" t="s">
        <v>202</v>
      </c>
      <c r="B47" s="42" t="s">
        <v>203</v>
      </c>
      <c r="E47" s="1"/>
      <c r="F47" s="1"/>
      <c r="G47" s="110"/>
      <c r="H47" s="110"/>
    </row>
    <row r="48" spans="1:8" ht="15" customHeight="1" x14ac:dyDescent="0.3">
      <c r="A48" s="40" t="s">
        <v>204</v>
      </c>
      <c r="B48" s="41" t="s">
        <v>205</v>
      </c>
      <c r="E48" s="1"/>
      <c r="F48" s="1"/>
      <c r="G48" s="110"/>
      <c r="H48" s="110"/>
    </row>
    <row r="49" spans="1:8" ht="15" customHeight="1" x14ac:dyDescent="0.3">
      <c r="A49" s="40" t="s">
        <v>206</v>
      </c>
      <c r="B49" s="41" t="s">
        <v>207</v>
      </c>
      <c r="E49" s="90">
        <f>SUM(E50:E55)</f>
        <v>1701777</v>
      </c>
      <c r="F49" s="90">
        <f>SUM(F50:F55)</f>
        <v>0</v>
      </c>
      <c r="G49" s="110"/>
      <c r="H49" s="110"/>
    </row>
    <row r="50" spans="1:8" ht="15" customHeight="1" x14ac:dyDescent="0.3">
      <c r="A50" s="40" t="s">
        <v>208</v>
      </c>
      <c r="B50" s="42" t="s">
        <v>182</v>
      </c>
      <c r="E50" s="1"/>
      <c r="F50" s="1"/>
      <c r="G50" s="110"/>
      <c r="H50" s="110"/>
    </row>
    <row r="51" spans="1:8" ht="15" customHeight="1" x14ac:dyDescent="0.3">
      <c r="A51" s="40" t="s">
        <v>209</v>
      </c>
      <c r="B51" s="42" t="s">
        <v>184</v>
      </c>
      <c r="E51" s="1">
        <v>1516106</v>
      </c>
      <c r="F51" s="1">
        <v>0</v>
      </c>
      <c r="G51" s="110"/>
      <c r="H51" s="110"/>
    </row>
    <row r="52" spans="1:8" ht="15" customHeight="1" x14ac:dyDescent="0.3">
      <c r="A52" s="40" t="s">
        <v>210</v>
      </c>
      <c r="B52" s="42" t="s">
        <v>211</v>
      </c>
      <c r="E52" s="1"/>
      <c r="F52" s="1">
        <v>0</v>
      </c>
      <c r="G52" s="110"/>
      <c r="H52" s="110"/>
    </row>
    <row r="53" spans="1:8" ht="15" customHeight="1" x14ac:dyDescent="0.3">
      <c r="A53" s="40" t="s">
        <v>212</v>
      </c>
      <c r="B53" s="42" t="s">
        <v>402</v>
      </c>
      <c r="E53" s="1">
        <v>185671</v>
      </c>
      <c r="F53" s="1">
        <v>0</v>
      </c>
      <c r="G53" s="110"/>
      <c r="H53" s="110"/>
    </row>
    <row r="54" spans="1:8" ht="15" customHeight="1" x14ac:dyDescent="0.3">
      <c r="A54" s="40" t="s">
        <v>213</v>
      </c>
      <c r="B54" s="42" t="s">
        <v>214</v>
      </c>
      <c r="E54" s="1">
        <v>0</v>
      </c>
      <c r="F54" s="1">
        <v>0</v>
      </c>
      <c r="G54" s="110"/>
      <c r="H54" s="110"/>
    </row>
    <row r="55" spans="1:8" ht="15" customHeight="1" x14ac:dyDescent="0.3">
      <c r="A55" s="40" t="s">
        <v>215</v>
      </c>
      <c r="B55" s="42" t="s">
        <v>216</v>
      </c>
      <c r="E55" s="1"/>
      <c r="F55" s="1">
        <v>0</v>
      </c>
      <c r="G55" s="110"/>
      <c r="H55" s="110"/>
    </row>
    <row r="56" spans="1:8" ht="15" customHeight="1" x14ac:dyDescent="0.3">
      <c r="A56" s="40" t="s">
        <v>217</v>
      </c>
      <c r="B56" s="41" t="s">
        <v>218</v>
      </c>
      <c r="E56" s="90">
        <f>SUM(E57,E60:E62)</f>
        <v>3901298</v>
      </c>
      <c r="F56" s="90">
        <f>SUM(F57,F60:F62)</f>
        <v>0</v>
      </c>
      <c r="G56" s="110"/>
      <c r="H56" s="110"/>
    </row>
    <row r="57" spans="1:8" ht="15" customHeight="1" x14ac:dyDescent="0.3">
      <c r="A57" s="40" t="s">
        <v>219</v>
      </c>
      <c r="B57" s="41" t="s">
        <v>220</v>
      </c>
      <c r="E57" s="90">
        <f>SUM(E58:E59)</f>
        <v>0</v>
      </c>
      <c r="F57" s="90">
        <f>SUM(F58:F59)</f>
        <v>0</v>
      </c>
      <c r="G57" s="110"/>
      <c r="H57" s="110"/>
    </row>
    <row r="58" spans="1:8" ht="15" customHeight="1" x14ac:dyDescent="0.3">
      <c r="A58" s="40" t="s">
        <v>221</v>
      </c>
      <c r="B58" s="42" t="s">
        <v>222</v>
      </c>
      <c r="E58" s="1"/>
      <c r="F58" s="1"/>
      <c r="G58" s="110"/>
      <c r="H58" s="110"/>
    </row>
    <row r="59" spans="1:8" ht="15" customHeight="1" x14ac:dyDescent="0.3">
      <c r="A59" s="40" t="s">
        <v>223</v>
      </c>
      <c r="B59" s="42" t="s">
        <v>224</v>
      </c>
      <c r="E59" s="1"/>
      <c r="F59" s="1"/>
      <c r="G59" s="110"/>
      <c r="H59" s="110"/>
    </row>
    <row r="60" spans="1:8" ht="15" customHeight="1" x14ac:dyDescent="0.3">
      <c r="A60" s="40" t="s">
        <v>225</v>
      </c>
      <c r="B60" s="42" t="s">
        <v>1076</v>
      </c>
      <c r="E60" s="1"/>
      <c r="F60" s="1"/>
      <c r="G60" s="110"/>
      <c r="H60" s="110"/>
    </row>
    <row r="61" spans="1:8" ht="15" customHeight="1" x14ac:dyDescent="0.3">
      <c r="A61" s="40" t="s">
        <v>226</v>
      </c>
      <c r="B61" s="42" t="s">
        <v>1075</v>
      </c>
      <c r="E61" s="1"/>
      <c r="F61" s="1">
        <v>0</v>
      </c>
      <c r="G61" s="110"/>
      <c r="H61" s="110"/>
    </row>
    <row r="62" spans="1:8" ht="15" customHeight="1" x14ac:dyDescent="0.3">
      <c r="A62" s="40" t="s">
        <v>227</v>
      </c>
      <c r="B62" s="42" t="s">
        <v>228</v>
      </c>
      <c r="E62" s="1">
        <v>3901298</v>
      </c>
      <c r="F62" s="1">
        <v>0</v>
      </c>
      <c r="G62" s="110"/>
      <c r="H62" s="110"/>
    </row>
    <row r="63" spans="1:8" ht="15" customHeight="1" x14ac:dyDescent="0.3">
      <c r="A63" s="40" t="s">
        <v>229</v>
      </c>
      <c r="B63" s="41" t="s">
        <v>230</v>
      </c>
      <c r="E63" s="90">
        <f>SUM(E64:E65)</f>
        <v>19250788</v>
      </c>
      <c r="F63" s="90">
        <f>SUM(F64:F65)</f>
        <v>0</v>
      </c>
      <c r="G63" s="110"/>
      <c r="H63" s="110"/>
    </row>
    <row r="64" spans="1:8" ht="15" customHeight="1" x14ac:dyDescent="0.3">
      <c r="A64" s="40" t="s">
        <v>231</v>
      </c>
      <c r="B64" s="42" t="s">
        <v>232</v>
      </c>
      <c r="E64" s="1">
        <v>19250788</v>
      </c>
      <c r="F64" s="1">
        <v>0</v>
      </c>
      <c r="G64" s="110"/>
      <c r="H64" s="110"/>
    </row>
    <row r="65" spans="1:8" ht="15" customHeight="1" x14ac:dyDescent="0.3">
      <c r="A65" s="40" t="s">
        <v>233</v>
      </c>
      <c r="B65" s="42" t="s">
        <v>234</v>
      </c>
      <c r="E65" s="1"/>
      <c r="F65" s="1"/>
      <c r="G65" s="110"/>
      <c r="H65" s="110"/>
    </row>
    <row r="66" spans="1:8" ht="15" customHeight="1" x14ac:dyDescent="0.3">
      <c r="A66" s="40" t="s">
        <v>235</v>
      </c>
      <c r="B66" s="42" t="s">
        <v>236</v>
      </c>
      <c r="E66" s="1"/>
      <c r="F66" s="1">
        <v>0</v>
      </c>
      <c r="G66" s="110"/>
      <c r="H66" s="110"/>
    </row>
    <row r="67" spans="1:8" ht="15" customHeight="1" x14ac:dyDescent="0.3">
      <c r="A67" s="40" t="s">
        <v>237</v>
      </c>
      <c r="B67" s="41" t="s">
        <v>403</v>
      </c>
      <c r="E67" s="90">
        <f>SUM(E5,E39:E40,E48,E66)</f>
        <v>60247619</v>
      </c>
      <c r="F67" s="90">
        <f>SUM(F5,F39:F40,F48,F66)</f>
        <v>0</v>
      </c>
      <c r="G67" s="110"/>
      <c r="H67" s="110"/>
    </row>
    <row r="68" spans="1:8" ht="15" customHeight="1" x14ac:dyDescent="0.3">
      <c r="A68" s="40" t="s">
        <v>238</v>
      </c>
      <c r="B68" s="42" t="s">
        <v>239</v>
      </c>
      <c r="E68" s="1"/>
      <c r="F68" s="1"/>
      <c r="G68" s="110"/>
      <c r="H68" s="110"/>
    </row>
    <row r="69" spans="1:8" ht="15" customHeight="1" x14ac:dyDescent="0.3">
      <c r="A69" s="40" t="s">
        <v>240</v>
      </c>
      <c r="B69" s="41" t="s">
        <v>241</v>
      </c>
      <c r="E69" s="104">
        <f>SUM(E70:E71,-E72,-E73,E74:E75,E79,-E80,E81,-E82,E83:E84)</f>
        <v>59689557</v>
      </c>
      <c r="F69" s="104">
        <f>SUM(F70:F71,-F72,-F73,F74:F75,F79,-F80,F81,-F82,F83:F84)</f>
        <v>0</v>
      </c>
      <c r="G69" s="110"/>
      <c r="H69" s="110"/>
    </row>
    <row r="70" spans="1:8" ht="15" customHeight="1" x14ac:dyDescent="0.3">
      <c r="A70" s="40" t="s">
        <v>242</v>
      </c>
      <c r="B70" s="42" t="s">
        <v>243</v>
      </c>
      <c r="E70" s="1">
        <v>86586412</v>
      </c>
      <c r="F70" s="1">
        <v>0</v>
      </c>
      <c r="G70" s="110"/>
      <c r="H70" s="110"/>
    </row>
    <row r="71" spans="1:8" ht="15" customHeight="1" x14ac:dyDescent="0.3">
      <c r="A71" s="40" t="s">
        <v>244</v>
      </c>
      <c r="B71" s="42" t="s">
        <v>245</v>
      </c>
      <c r="E71" s="1"/>
      <c r="F71" s="1"/>
      <c r="G71" s="110"/>
      <c r="H71" s="110"/>
    </row>
    <row r="72" spans="1:8" ht="15" customHeight="1" x14ac:dyDescent="0.3">
      <c r="A72" s="40" t="s">
        <v>246</v>
      </c>
      <c r="B72" s="42" t="s">
        <v>247</v>
      </c>
      <c r="E72" s="1"/>
      <c r="F72" s="1"/>
      <c r="G72" s="110"/>
      <c r="H72" s="110"/>
    </row>
    <row r="73" spans="1:8" ht="15" customHeight="1" x14ac:dyDescent="0.3">
      <c r="A73" s="40" t="s">
        <v>248</v>
      </c>
      <c r="B73" s="42" t="s">
        <v>249</v>
      </c>
      <c r="E73" s="1"/>
      <c r="F73" s="1"/>
      <c r="G73" s="110"/>
      <c r="H73" s="110"/>
    </row>
    <row r="74" spans="1:8" ht="15" customHeight="1" x14ac:dyDescent="0.3">
      <c r="A74" s="40" t="s">
        <v>250</v>
      </c>
      <c r="B74" s="42" t="s">
        <v>404</v>
      </c>
      <c r="E74" s="1">
        <v>465073</v>
      </c>
      <c r="F74" s="1">
        <v>0</v>
      </c>
      <c r="G74" s="110"/>
      <c r="H74" s="110"/>
    </row>
    <row r="75" spans="1:8" ht="15" customHeight="1" x14ac:dyDescent="0.3">
      <c r="A75" s="40" t="s">
        <v>251</v>
      </c>
      <c r="B75" s="41" t="s">
        <v>252</v>
      </c>
      <c r="E75" s="90">
        <f>SUM(E76:E78)</f>
        <v>4582350</v>
      </c>
      <c r="F75" s="91">
        <f>SUM(F76:F78)</f>
        <v>0</v>
      </c>
      <c r="G75" s="110"/>
      <c r="H75" s="110"/>
    </row>
    <row r="76" spans="1:8" ht="15" customHeight="1" x14ac:dyDescent="0.3">
      <c r="A76" s="40" t="s">
        <v>253</v>
      </c>
      <c r="B76" s="42" t="s">
        <v>254</v>
      </c>
      <c r="E76" s="1">
        <v>4582350</v>
      </c>
      <c r="F76" s="1">
        <v>0</v>
      </c>
      <c r="G76" s="110"/>
      <c r="H76" s="110"/>
    </row>
    <row r="77" spans="1:8" ht="15" customHeight="1" x14ac:dyDescent="0.3">
      <c r="A77" s="40" t="s">
        <v>255</v>
      </c>
      <c r="B77" s="42" t="s">
        <v>256</v>
      </c>
      <c r="E77" s="1"/>
      <c r="F77" s="1"/>
      <c r="G77" s="110"/>
      <c r="H77" s="110"/>
    </row>
    <row r="78" spans="1:8" ht="15" customHeight="1" x14ac:dyDescent="0.3">
      <c r="A78" s="40" t="s">
        <v>257</v>
      </c>
      <c r="B78" s="42" t="s">
        <v>258</v>
      </c>
      <c r="E78" s="1"/>
      <c r="F78" s="1"/>
      <c r="G78" s="110"/>
      <c r="H78" s="110"/>
    </row>
    <row r="79" spans="1:8" ht="15" customHeight="1" x14ac:dyDescent="0.3">
      <c r="A79" s="40" t="s">
        <v>259</v>
      </c>
      <c r="B79" s="42" t="s">
        <v>260</v>
      </c>
      <c r="E79" s="1">
        <v>16925855</v>
      </c>
      <c r="F79" s="1">
        <v>0</v>
      </c>
      <c r="G79" s="111"/>
      <c r="H79" s="110"/>
    </row>
    <row r="80" spans="1:8" ht="15" customHeight="1" x14ac:dyDescent="0.3">
      <c r="A80" s="40" t="s">
        <v>261</v>
      </c>
      <c r="B80" s="42" t="s">
        <v>262</v>
      </c>
      <c r="E80" s="1">
        <v>43360770</v>
      </c>
      <c r="F80" s="1"/>
      <c r="G80" s="110"/>
      <c r="H80" s="110"/>
    </row>
    <row r="81" spans="1:8" ht="15" customHeight="1" x14ac:dyDescent="0.3">
      <c r="A81" s="40" t="s">
        <v>263</v>
      </c>
      <c r="B81" s="42" t="s">
        <v>264</v>
      </c>
      <c r="E81" s="1">
        <v>0</v>
      </c>
      <c r="F81" s="1">
        <v>0</v>
      </c>
      <c r="G81" s="110"/>
      <c r="H81" s="110"/>
    </row>
    <row r="82" spans="1:8" ht="15" customHeight="1" x14ac:dyDescent="0.3">
      <c r="A82" s="40" t="s">
        <v>265</v>
      </c>
      <c r="B82" s="42" t="s">
        <v>266</v>
      </c>
      <c r="E82" s="1">
        <v>5509363</v>
      </c>
      <c r="F82" s="1">
        <v>0</v>
      </c>
      <c r="G82" s="110"/>
      <c r="H82" s="110"/>
    </row>
    <row r="83" spans="1:8" ht="15" customHeight="1" x14ac:dyDescent="0.3">
      <c r="A83" s="40" t="s">
        <v>267</v>
      </c>
      <c r="B83" s="42" t="s">
        <v>268</v>
      </c>
      <c r="E83" s="1"/>
      <c r="F83" s="1"/>
      <c r="G83" s="110"/>
      <c r="H83" s="110"/>
    </row>
    <row r="84" spans="1:8" ht="15" customHeight="1" x14ac:dyDescent="0.3">
      <c r="A84" s="40" t="s">
        <v>269</v>
      </c>
      <c r="B84" s="42" t="s">
        <v>270</v>
      </c>
      <c r="E84" s="1"/>
      <c r="F84" s="1"/>
      <c r="G84" s="110"/>
      <c r="H84" s="110"/>
    </row>
    <row r="85" spans="1:8" ht="15" customHeight="1" x14ac:dyDescent="0.3">
      <c r="A85" s="40" t="s">
        <v>271</v>
      </c>
      <c r="B85" s="41" t="s">
        <v>1079</v>
      </c>
      <c r="E85" s="90">
        <f>SUM(E86,E89,E99)</f>
        <v>558062</v>
      </c>
      <c r="F85" s="90">
        <f>SUM(F86,F89,F99)</f>
        <v>0</v>
      </c>
      <c r="G85" s="110"/>
      <c r="H85" s="110"/>
    </row>
    <row r="86" spans="1:8" ht="15" customHeight="1" x14ac:dyDescent="0.3">
      <c r="A86" s="40" t="s">
        <v>272</v>
      </c>
      <c r="B86" s="41" t="s">
        <v>1078</v>
      </c>
      <c r="E86" s="90">
        <f>SUM(E87:E88)</f>
        <v>0</v>
      </c>
      <c r="F86" s="90">
        <f>SUM(F87:F88)</f>
        <v>0</v>
      </c>
      <c r="G86" s="110"/>
      <c r="H86" s="110"/>
    </row>
    <row r="87" spans="1:8" ht="15" customHeight="1" x14ac:dyDescent="0.3">
      <c r="A87" s="40" t="s">
        <v>273</v>
      </c>
      <c r="B87" s="42" t="s">
        <v>274</v>
      </c>
      <c r="E87" s="1"/>
      <c r="F87" s="1"/>
      <c r="G87" s="110"/>
      <c r="H87" s="110"/>
    </row>
    <row r="88" spans="1:8" ht="15" customHeight="1" x14ac:dyDescent="0.3">
      <c r="A88" s="40" t="s">
        <v>275</v>
      </c>
      <c r="B88" s="42" t="s">
        <v>276</v>
      </c>
      <c r="E88" s="1"/>
      <c r="F88" s="1"/>
      <c r="G88" s="110"/>
      <c r="H88" s="110"/>
    </row>
    <row r="89" spans="1:8" ht="15" customHeight="1" x14ac:dyDescent="0.3">
      <c r="A89" s="40" t="s">
        <v>277</v>
      </c>
      <c r="B89" s="41" t="s">
        <v>405</v>
      </c>
      <c r="E89" s="90">
        <f>SUM(E90:E97)</f>
        <v>0</v>
      </c>
      <c r="F89" s="90">
        <f>SUM(F90:F97)</f>
        <v>0</v>
      </c>
      <c r="G89" s="110"/>
      <c r="H89" s="110"/>
    </row>
    <row r="90" spans="1:8" ht="15" customHeight="1" x14ac:dyDescent="0.3">
      <c r="A90" s="40" t="s">
        <v>278</v>
      </c>
      <c r="B90" s="42" t="s">
        <v>279</v>
      </c>
      <c r="E90" s="1"/>
      <c r="F90" s="1"/>
      <c r="G90" s="110"/>
      <c r="H90" s="110"/>
    </row>
    <row r="91" spans="1:8" ht="15" customHeight="1" x14ac:dyDescent="0.3">
      <c r="A91" s="40" t="s">
        <v>280</v>
      </c>
      <c r="B91" s="42" t="s">
        <v>281</v>
      </c>
      <c r="E91" s="1"/>
      <c r="F91" s="1"/>
      <c r="G91" s="110"/>
      <c r="H91" s="110"/>
    </row>
    <row r="92" spans="1:8" ht="15" customHeight="1" x14ac:dyDescent="0.3">
      <c r="A92" s="40" t="s">
        <v>282</v>
      </c>
      <c r="B92" s="42" t="s">
        <v>283</v>
      </c>
      <c r="E92" s="1"/>
      <c r="F92" s="1"/>
      <c r="G92" s="110"/>
      <c r="H92" s="110"/>
    </row>
    <row r="93" spans="1:8" ht="15" customHeight="1" x14ac:dyDescent="0.3">
      <c r="A93" s="40" t="s">
        <v>284</v>
      </c>
      <c r="B93" s="42" t="s">
        <v>285</v>
      </c>
      <c r="E93" s="1"/>
      <c r="F93" s="1"/>
      <c r="G93" s="110"/>
      <c r="H93" s="110"/>
    </row>
    <row r="94" spans="1:8" ht="15" customHeight="1" x14ac:dyDescent="0.3">
      <c r="A94" s="40" t="s">
        <v>286</v>
      </c>
      <c r="B94" s="42" t="s">
        <v>287</v>
      </c>
      <c r="E94" s="1"/>
      <c r="F94" s="1"/>
      <c r="G94" s="110"/>
      <c r="H94" s="110"/>
    </row>
    <row r="95" spans="1:8" ht="15" customHeight="1" x14ac:dyDescent="0.3">
      <c r="A95" s="40" t="s">
        <v>288</v>
      </c>
      <c r="B95" s="42" t="s">
        <v>289</v>
      </c>
      <c r="E95" s="1"/>
      <c r="F95" s="1"/>
      <c r="G95" s="110"/>
      <c r="H95" s="110"/>
    </row>
    <row r="96" spans="1:8" ht="15" customHeight="1" x14ac:dyDescent="0.3">
      <c r="A96" s="40" t="s">
        <v>290</v>
      </c>
      <c r="B96" s="42" t="s">
        <v>291</v>
      </c>
      <c r="E96" s="1"/>
      <c r="F96" s="1"/>
      <c r="G96" s="110"/>
      <c r="H96" s="110"/>
    </row>
    <row r="97" spans="1:8" ht="15" customHeight="1" x14ac:dyDescent="0.3">
      <c r="A97" s="40" t="s">
        <v>292</v>
      </c>
      <c r="B97" s="42" t="s">
        <v>293</v>
      </c>
      <c r="E97" s="1"/>
      <c r="F97" s="1"/>
      <c r="G97" s="110"/>
      <c r="H97" s="110"/>
    </row>
    <row r="98" spans="1:8" ht="15" customHeight="1" x14ac:dyDescent="0.3">
      <c r="A98" s="40" t="s">
        <v>294</v>
      </c>
      <c r="B98" s="42" t="s">
        <v>295</v>
      </c>
      <c r="E98" s="1"/>
      <c r="F98" s="1"/>
      <c r="G98" s="110"/>
      <c r="H98" s="110"/>
    </row>
    <row r="99" spans="1:8" ht="15" customHeight="1" x14ac:dyDescent="0.3">
      <c r="A99" s="40" t="s">
        <v>296</v>
      </c>
      <c r="B99" s="41" t="s">
        <v>406</v>
      </c>
      <c r="E99" s="90">
        <f>SUM(E100:E112)</f>
        <v>558062</v>
      </c>
      <c r="F99" s="90">
        <f>SUM(F100:F112)</f>
        <v>0</v>
      </c>
      <c r="G99" s="110"/>
      <c r="H99" s="110"/>
    </row>
    <row r="100" spans="1:8" ht="15" customHeight="1" x14ac:dyDescent="0.3">
      <c r="A100" s="40" t="s">
        <v>297</v>
      </c>
      <c r="B100" s="42" t="s">
        <v>279</v>
      </c>
      <c r="E100" s="1"/>
      <c r="F100" s="1"/>
      <c r="G100" s="110"/>
      <c r="H100" s="110"/>
    </row>
    <row r="101" spans="1:8" ht="15" customHeight="1" x14ac:dyDescent="0.3">
      <c r="A101" s="40" t="s">
        <v>298</v>
      </c>
      <c r="B101" s="42" t="s">
        <v>281</v>
      </c>
      <c r="E101" s="1">
        <v>288524</v>
      </c>
      <c r="F101" s="1">
        <v>0</v>
      </c>
      <c r="G101" s="110"/>
      <c r="H101" s="110"/>
    </row>
    <row r="102" spans="1:8" ht="15" customHeight="1" x14ac:dyDescent="0.3">
      <c r="A102" s="40" t="s">
        <v>299</v>
      </c>
      <c r="B102" s="42" t="s">
        <v>283</v>
      </c>
      <c r="E102" s="1"/>
      <c r="F102" s="1"/>
      <c r="G102" s="110"/>
      <c r="H102" s="110"/>
    </row>
    <row r="103" spans="1:8" ht="15" customHeight="1" x14ac:dyDescent="0.3">
      <c r="A103" s="40" t="s">
        <v>300</v>
      </c>
      <c r="B103" s="42" t="s">
        <v>301</v>
      </c>
      <c r="E103" s="1">
        <v>3902</v>
      </c>
      <c r="F103" s="1">
        <v>0</v>
      </c>
      <c r="G103" s="110"/>
      <c r="H103" s="110"/>
    </row>
    <row r="104" spans="1:8" ht="15" customHeight="1" x14ac:dyDescent="0.3">
      <c r="A104" s="40" t="s">
        <v>302</v>
      </c>
      <c r="B104" s="42" t="s">
        <v>303</v>
      </c>
      <c r="E104" s="1">
        <v>214722</v>
      </c>
      <c r="F104" s="1">
        <v>0</v>
      </c>
      <c r="G104" s="110"/>
      <c r="H104" s="110"/>
    </row>
    <row r="105" spans="1:8" ht="15" customHeight="1" x14ac:dyDescent="0.3">
      <c r="A105" s="40" t="s">
        <v>304</v>
      </c>
      <c r="B105" s="42" t="s">
        <v>305</v>
      </c>
      <c r="E105" s="1">
        <v>50914</v>
      </c>
      <c r="F105" s="1">
        <v>0</v>
      </c>
      <c r="G105" s="110"/>
      <c r="H105" s="110"/>
    </row>
    <row r="106" spans="1:8" ht="15" customHeight="1" x14ac:dyDescent="0.3">
      <c r="A106" s="40" t="s">
        <v>306</v>
      </c>
      <c r="B106" s="42" t="s">
        <v>307</v>
      </c>
      <c r="E106" s="1"/>
      <c r="F106" s="1"/>
      <c r="G106" s="110"/>
      <c r="H106" s="110"/>
    </row>
    <row r="107" spans="1:8" ht="15" customHeight="1" x14ac:dyDescent="0.3">
      <c r="A107" s="40" t="s">
        <v>308</v>
      </c>
      <c r="B107" s="42" t="s">
        <v>285</v>
      </c>
      <c r="E107" s="1"/>
      <c r="F107" s="1"/>
      <c r="G107" s="110"/>
      <c r="H107" s="110"/>
    </row>
    <row r="108" spans="1:8" ht="15" customHeight="1" x14ac:dyDescent="0.3">
      <c r="A108" s="40" t="s">
        <v>309</v>
      </c>
      <c r="B108" s="42" t="s">
        <v>287</v>
      </c>
      <c r="E108" s="1"/>
      <c r="F108" s="1"/>
      <c r="G108" s="110"/>
      <c r="H108" s="110"/>
    </row>
    <row r="109" spans="1:8" ht="15" customHeight="1" x14ac:dyDescent="0.3">
      <c r="A109" s="40" t="s">
        <v>310</v>
      </c>
      <c r="B109" s="42" t="s">
        <v>289</v>
      </c>
      <c r="E109" s="1"/>
      <c r="F109" s="1"/>
      <c r="G109" s="110"/>
      <c r="H109" s="110"/>
    </row>
    <row r="110" spans="1:8" ht="15" customHeight="1" x14ac:dyDescent="0.3">
      <c r="A110" s="40" t="s">
        <v>311</v>
      </c>
      <c r="B110" s="42" t="s">
        <v>312</v>
      </c>
      <c r="E110" s="1"/>
      <c r="F110" s="1"/>
      <c r="G110" s="110"/>
      <c r="H110" s="110"/>
    </row>
    <row r="111" spans="1:8" ht="15" customHeight="1" x14ac:dyDescent="0.3">
      <c r="A111" s="40" t="s">
        <v>313</v>
      </c>
      <c r="B111" s="42" t="s">
        <v>291</v>
      </c>
      <c r="E111" s="1"/>
      <c r="F111" s="1"/>
      <c r="G111" s="110"/>
      <c r="H111" s="110"/>
    </row>
    <row r="112" spans="1:8" ht="15" customHeight="1" x14ac:dyDescent="0.3">
      <c r="A112" s="40" t="s">
        <v>314</v>
      </c>
      <c r="B112" s="42" t="s">
        <v>315</v>
      </c>
      <c r="E112" s="1"/>
      <c r="F112" s="1"/>
      <c r="G112" s="110"/>
      <c r="H112" s="110"/>
    </row>
    <row r="113" spans="1:8" ht="15" customHeight="1" x14ac:dyDescent="0.3">
      <c r="A113" s="40" t="s">
        <v>316</v>
      </c>
      <c r="B113" s="42" t="s">
        <v>317</v>
      </c>
      <c r="E113" s="1"/>
      <c r="F113" s="1"/>
      <c r="G113" s="110"/>
      <c r="H113" s="110"/>
    </row>
    <row r="114" spans="1:8" ht="15" customHeight="1" x14ac:dyDescent="0.3">
      <c r="A114" s="40" t="s">
        <v>318</v>
      </c>
      <c r="B114" s="42" t="s">
        <v>407</v>
      </c>
      <c r="E114" s="1"/>
      <c r="F114" s="1"/>
      <c r="G114" s="110"/>
      <c r="H114" s="110"/>
    </row>
    <row r="115" spans="1:8" ht="15" customHeight="1" x14ac:dyDescent="0.3">
      <c r="A115" s="40" t="s">
        <v>319</v>
      </c>
      <c r="B115" s="41" t="s">
        <v>441</v>
      </c>
      <c r="E115" s="90">
        <f>SUM(E69,E85,E98,E113:E114)</f>
        <v>60247619</v>
      </c>
      <c r="F115" s="90">
        <f>SUM(F69,F85,F98,F113:F114)</f>
        <v>0</v>
      </c>
      <c r="G115" s="110"/>
      <c r="H115" s="110"/>
    </row>
    <row r="116" spans="1:8" ht="15" customHeight="1" x14ac:dyDescent="0.3">
      <c r="A116" s="40" t="s">
        <v>320</v>
      </c>
      <c r="B116" s="42" t="s">
        <v>321</v>
      </c>
      <c r="E116" s="1"/>
      <c r="F116" s="1"/>
      <c r="G116" s="110"/>
      <c r="H116" s="110"/>
    </row>
    <row r="117" spans="1:8" ht="15" customHeight="1" x14ac:dyDescent="0.3">
      <c r="A117" s="16"/>
      <c r="B117" s="16"/>
      <c r="C117" s="16"/>
      <c r="D117" s="16"/>
      <c r="E117" s="44">
        <f>E115-E67</f>
        <v>0</v>
      </c>
      <c r="F117" s="44">
        <f>F115-F67</f>
        <v>0</v>
      </c>
      <c r="G117" s="110"/>
      <c r="H117" s="110"/>
    </row>
    <row r="118" spans="1:8" ht="15" customHeight="1" x14ac:dyDescent="0.3">
      <c r="A118" s="19"/>
      <c r="B118" s="19"/>
      <c r="C118" s="19"/>
      <c r="D118" s="19"/>
      <c r="E118" s="38"/>
      <c r="F118" s="38"/>
      <c r="G118" s="19"/>
      <c r="H118" s="19"/>
    </row>
  </sheetData>
  <sheetProtection selectLockedCells="1"/>
  <mergeCells count="114">
    <mergeCell ref="G4:H4"/>
    <mergeCell ref="G13:H13"/>
    <mergeCell ref="G12:H12"/>
    <mergeCell ref="G10:H10"/>
    <mergeCell ref="G11:H11"/>
    <mergeCell ref="G9:H9"/>
    <mergeCell ref="G8:H8"/>
    <mergeCell ref="G6:H6"/>
    <mergeCell ref="G5:H5"/>
    <mergeCell ref="G7:H7"/>
    <mergeCell ref="G21:H21"/>
    <mergeCell ref="G23:H23"/>
    <mergeCell ref="G22:H22"/>
    <mergeCell ref="G19:H19"/>
    <mergeCell ref="G20:H20"/>
    <mergeCell ref="G17:H17"/>
    <mergeCell ref="G18:H18"/>
    <mergeCell ref="G16:H16"/>
    <mergeCell ref="G14:H14"/>
    <mergeCell ref="G15:H15"/>
    <mergeCell ref="G31:H31"/>
    <mergeCell ref="G32:H32"/>
    <mergeCell ref="G29:H29"/>
    <mergeCell ref="G30:H30"/>
    <mergeCell ref="G28:H28"/>
    <mergeCell ref="G26:H26"/>
    <mergeCell ref="G27:H27"/>
    <mergeCell ref="G25:H25"/>
    <mergeCell ref="G24:H24"/>
    <mergeCell ref="G41:H41"/>
    <mergeCell ref="G42:H42"/>
    <mergeCell ref="G40:H40"/>
    <mergeCell ref="G38:H38"/>
    <mergeCell ref="G39:H39"/>
    <mergeCell ref="G37:H37"/>
    <mergeCell ref="G36:H36"/>
    <mergeCell ref="G33:H33"/>
    <mergeCell ref="G35:H35"/>
    <mergeCell ref="G34:H34"/>
    <mergeCell ref="G52:H52"/>
    <mergeCell ref="G50:H50"/>
    <mergeCell ref="G51:H51"/>
    <mergeCell ref="G49:H49"/>
    <mergeCell ref="G48:H48"/>
    <mergeCell ref="G45:H45"/>
    <mergeCell ref="G47:H47"/>
    <mergeCell ref="G46:H46"/>
    <mergeCell ref="G43:H43"/>
    <mergeCell ref="G44:H44"/>
    <mergeCell ref="G61:H61"/>
    <mergeCell ref="G60:H60"/>
    <mergeCell ref="G57:H57"/>
    <mergeCell ref="G59:H59"/>
    <mergeCell ref="G58:H58"/>
    <mergeCell ref="G55:H55"/>
    <mergeCell ref="G56:H56"/>
    <mergeCell ref="G53:H53"/>
    <mergeCell ref="G54:H54"/>
    <mergeCell ref="G69:H69"/>
    <mergeCell ref="G71:H71"/>
    <mergeCell ref="G70:H70"/>
    <mergeCell ref="G67:H67"/>
    <mergeCell ref="G68:H68"/>
    <mergeCell ref="G65:H65"/>
    <mergeCell ref="G66:H66"/>
    <mergeCell ref="G64:H64"/>
    <mergeCell ref="G62:H62"/>
    <mergeCell ref="G63:H63"/>
    <mergeCell ref="G79:H79"/>
    <mergeCell ref="G80:H80"/>
    <mergeCell ref="G77:H77"/>
    <mergeCell ref="G78:H78"/>
    <mergeCell ref="G76:H76"/>
    <mergeCell ref="G74:H74"/>
    <mergeCell ref="G75:H75"/>
    <mergeCell ref="G73:H73"/>
    <mergeCell ref="G72:H72"/>
    <mergeCell ref="G89:H89"/>
    <mergeCell ref="G90:H90"/>
    <mergeCell ref="G88:H88"/>
    <mergeCell ref="G86:H86"/>
    <mergeCell ref="G87:H87"/>
    <mergeCell ref="G85:H85"/>
    <mergeCell ref="G84:H84"/>
    <mergeCell ref="G81:H81"/>
    <mergeCell ref="G83:H83"/>
    <mergeCell ref="G82:H82"/>
    <mergeCell ref="G98:H98"/>
    <mergeCell ref="G99:H99"/>
    <mergeCell ref="G97:H97"/>
    <mergeCell ref="G96:H96"/>
    <mergeCell ref="G93:H93"/>
    <mergeCell ref="G95:H95"/>
    <mergeCell ref="G94:H94"/>
    <mergeCell ref="G91:H91"/>
    <mergeCell ref="G92:H92"/>
    <mergeCell ref="G108:H108"/>
    <mergeCell ref="G105:H105"/>
    <mergeCell ref="G107:H107"/>
    <mergeCell ref="G106:H106"/>
    <mergeCell ref="G103:H103"/>
    <mergeCell ref="G104:H104"/>
    <mergeCell ref="G101:H101"/>
    <mergeCell ref="G102:H102"/>
    <mergeCell ref="G100:H100"/>
    <mergeCell ref="G116:H116"/>
    <mergeCell ref="G117:H117"/>
    <mergeCell ref="G113:H113"/>
    <mergeCell ref="G115:H115"/>
    <mergeCell ref="G114:H114"/>
    <mergeCell ref="G112:H112"/>
    <mergeCell ref="G110:H110"/>
    <mergeCell ref="G111:H111"/>
    <mergeCell ref="G109:H109"/>
  </mergeCells>
  <dataValidations disablePrompts="1" count="1">
    <dataValidation allowBlank="1" showInputMessage="1" showErrorMessage="1" prompt="Број на извештајот, не се менува" sqref="B1"/>
  </dataValidations>
  <pageMargins left="0.59055118110236227" right="0" top="0.78740157480314965" bottom="0.78740157480314965" header="0.78740157480314965" footer="0.78740157480314965"/>
  <pageSetup paperSize="9" scale="6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3.2" x14ac:dyDescent="0.25"/>
  <cols>
    <col min="1" max="16384" width="9.109375" style="109"/>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J101"/>
  <sheetViews>
    <sheetView showGridLines="0" topLeftCell="A76" workbookViewId="0">
      <selection activeCell="E95" sqref="E95"/>
    </sheetView>
  </sheetViews>
  <sheetFormatPr defaultColWidth="9.109375" defaultRowHeight="15" customHeight="1" x14ac:dyDescent="0.3"/>
  <cols>
    <col min="1" max="1" width="7.109375" style="47" customWidth="1"/>
    <col min="2" max="2" width="3" style="47" customWidth="1"/>
    <col min="3" max="3" width="17.88671875" style="61" customWidth="1"/>
    <col min="4" max="4" width="68.33203125" style="47" customWidth="1"/>
    <col min="5" max="6" width="19" style="43" customWidth="1"/>
    <col min="7" max="7" width="5.109375" style="47" customWidth="1"/>
    <col min="8" max="8" width="49.5546875" style="47" customWidth="1"/>
    <col min="9" max="9" width="5.44140625" style="47" customWidth="1"/>
    <col min="10" max="10" width="10.33203125" style="47" customWidth="1"/>
    <col min="11" max="16384" width="9.109375" style="47"/>
  </cols>
  <sheetData>
    <row r="1" spans="1:10" ht="15" customHeight="1" x14ac:dyDescent="0.3">
      <c r="A1" s="9" t="s">
        <v>397</v>
      </c>
      <c r="B1" s="31">
        <v>37</v>
      </c>
      <c r="C1" s="32" t="str">
        <f>VLOOKUP(B1,ПАР!A619:B622,2,FALSE)</f>
        <v>Биланс на успех</v>
      </c>
      <c r="D1" s="16"/>
      <c r="E1" s="45"/>
      <c r="F1" s="45"/>
      <c r="G1" s="46"/>
      <c r="H1" s="46"/>
      <c r="I1" s="46"/>
      <c r="J1" s="46"/>
    </row>
    <row r="2" spans="1:10" ht="15" customHeight="1" x14ac:dyDescent="0.3">
      <c r="A2" s="48"/>
      <c r="B2" s="48"/>
      <c r="C2" s="49"/>
      <c r="D2" s="48"/>
      <c r="E2" s="50"/>
      <c r="F2" s="50"/>
      <c r="G2" s="48"/>
      <c r="H2" s="48"/>
      <c r="I2" s="48"/>
      <c r="J2" s="48"/>
    </row>
    <row r="3" spans="1:10" ht="15" customHeight="1" x14ac:dyDescent="0.3">
      <c r="A3" s="51"/>
      <c r="B3" s="51"/>
      <c r="C3" s="52"/>
      <c r="D3" s="51"/>
      <c r="E3" s="38"/>
      <c r="F3" s="38"/>
      <c r="G3" s="51"/>
      <c r="H3" s="51"/>
      <c r="I3" s="51"/>
      <c r="J3" s="51"/>
    </row>
    <row r="4" spans="1:10" ht="15" customHeight="1" x14ac:dyDescent="0.3">
      <c r="A4" s="116"/>
      <c r="B4" s="116"/>
      <c r="C4" s="116"/>
      <c r="D4" s="53"/>
      <c r="E4" s="39" t="s">
        <v>322</v>
      </c>
      <c r="F4" s="39" t="s">
        <v>323</v>
      </c>
      <c r="G4" s="54"/>
      <c r="H4" s="117"/>
      <c r="I4" s="117"/>
      <c r="J4" s="55"/>
    </row>
    <row r="5" spans="1:10" ht="15" customHeight="1" x14ac:dyDescent="0.3">
      <c r="A5" s="49" t="s">
        <v>0</v>
      </c>
      <c r="B5" s="56" t="s">
        <v>1</v>
      </c>
      <c r="C5" s="47"/>
      <c r="E5" s="92">
        <f>SUM(E6:E7,E10)</f>
        <v>55923726</v>
      </c>
      <c r="F5" s="92">
        <f>SUM(F6:F7,F10)</f>
        <v>0</v>
      </c>
      <c r="G5" s="48"/>
      <c r="H5" s="113"/>
      <c r="I5" s="113"/>
      <c r="J5" s="57"/>
    </row>
    <row r="6" spans="1:10" ht="15" customHeight="1" x14ac:dyDescent="0.3">
      <c r="A6" s="49" t="s">
        <v>2</v>
      </c>
      <c r="B6" s="58" t="s">
        <v>3</v>
      </c>
      <c r="C6" s="47"/>
      <c r="E6" s="1">
        <v>55913771</v>
      </c>
      <c r="F6" s="1">
        <v>0</v>
      </c>
      <c r="G6" s="48"/>
      <c r="H6" s="113"/>
      <c r="I6" s="113"/>
      <c r="J6" s="57"/>
    </row>
    <row r="7" spans="1:10" ht="15" customHeight="1" x14ac:dyDescent="0.3">
      <c r="A7" s="49" t="s">
        <v>4</v>
      </c>
      <c r="B7" s="58" t="s">
        <v>5</v>
      </c>
      <c r="C7" s="47"/>
      <c r="E7" s="1">
        <v>9955</v>
      </c>
      <c r="F7" s="1">
        <v>0</v>
      </c>
      <c r="G7" s="48"/>
      <c r="H7" s="113"/>
      <c r="I7" s="113"/>
      <c r="J7" s="57"/>
    </row>
    <row r="8" spans="1:10" ht="15" customHeight="1" x14ac:dyDescent="0.3">
      <c r="A8" s="49" t="s">
        <v>6</v>
      </c>
      <c r="B8" s="58" t="s">
        <v>1235</v>
      </c>
      <c r="C8" s="47"/>
      <c r="E8" s="1"/>
      <c r="F8" s="1"/>
      <c r="G8" s="48"/>
      <c r="H8" s="113"/>
      <c r="I8" s="113"/>
      <c r="J8" s="57"/>
    </row>
    <row r="9" spans="1:10" ht="15" customHeight="1" x14ac:dyDescent="0.3">
      <c r="A9" s="49" t="s">
        <v>7</v>
      </c>
      <c r="B9" s="58" t="s">
        <v>1236</v>
      </c>
      <c r="C9" s="47"/>
      <c r="E9" s="1"/>
      <c r="F9" s="1"/>
      <c r="G9" s="48"/>
      <c r="H9" s="113"/>
      <c r="I9" s="113"/>
      <c r="J9" s="57"/>
    </row>
    <row r="10" spans="1:10" ht="15" customHeight="1" x14ac:dyDescent="0.3">
      <c r="A10" s="49" t="s">
        <v>8</v>
      </c>
      <c r="B10" s="58" t="s">
        <v>1077</v>
      </c>
      <c r="C10" s="47"/>
      <c r="E10" s="1"/>
      <c r="F10" s="1"/>
      <c r="G10" s="48"/>
      <c r="H10" s="113"/>
      <c r="I10" s="113"/>
      <c r="J10" s="57"/>
    </row>
    <row r="11" spans="1:10" ht="15" customHeight="1" x14ac:dyDescent="0.3">
      <c r="A11" s="49" t="s">
        <v>9</v>
      </c>
      <c r="B11" s="56" t="s">
        <v>10</v>
      </c>
      <c r="C11" s="47"/>
      <c r="E11" s="93">
        <f>SUM(E12:E17,E22:E26)</f>
        <v>61613748</v>
      </c>
      <c r="F11" s="92">
        <f>SUM(F12:F17,F22:F26)</f>
        <v>0</v>
      </c>
      <c r="G11" s="48"/>
      <c r="H11" s="113"/>
      <c r="I11" s="113"/>
      <c r="J11" s="57"/>
    </row>
    <row r="12" spans="1:10" ht="15" customHeight="1" x14ac:dyDescent="0.3">
      <c r="A12" s="49" t="s">
        <v>11</v>
      </c>
      <c r="B12" s="58" t="s">
        <v>12</v>
      </c>
      <c r="C12" s="47"/>
      <c r="E12" s="1">
        <v>5043055</v>
      </c>
      <c r="F12" s="1">
        <v>0</v>
      </c>
      <c r="G12" s="48"/>
      <c r="H12" s="113"/>
      <c r="I12" s="113"/>
      <c r="J12" s="57"/>
    </row>
    <row r="13" spans="1:10" ht="15" customHeight="1" x14ac:dyDescent="0.3">
      <c r="A13" s="49" t="s">
        <v>13</v>
      </c>
      <c r="B13" s="58" t="s">
        <v>14</v>
      </c>
      <c r="C13" s="47"/>
      <c r="E13" s="1">
        <v>0</v>
      </c>
      <c r="F13" s="1"/>
      <c r="G13" s="48"/>
      <c r="H13" s="113"/>
      <c r="I13" s="113"/>
      <c r="J13" s="57"/>
    </row>
    <row r="14" spans="1:10" ht="13.8" x14ac:dyDescent="0.3">
      <c r="A14" s="49" t="s">
        <v>15</v>
      </c>
      <c r="B14" s="58" t="s">
        <v>408</v>
      </c>
      <c r="C14" s="47"/>
      <c r="E14" s="1"/>
      <c r="F14" s="1"/>
      <c r="G14" s="48"/>
      <c r="H14" s="113"/>
      <c r="I14" s="113"/>
      <c r="J14" s="57"/>
    </row>
    <row r="15" spans="1:10" ht="15" customHeight="1" x14ac:dyDescent="0.3">
      <c r="A15" s="49" t="s">
        <v>16</v>
      </c>
      <c r="B15" s="58" t="s">
        <v>17</v>
      </c>
      <c r="C15" s="47"/>
      <c r="E15" s="1">
        <v>1281888</v>
      </c>
      <c r="F15" s="1">
        <v>0</v>
      </c>
      <c r="G15" s="48"/>
      <c r="H15" s="115"/>
      <c r="I15" s="113"/>
      <c r="J15" s="57"/>
    </row>
    <row r="16" spans="1:10" ht="15" customHeight="1" x14ac:dyDescent="0.3">
      <c r="A16" s="49" t="s">
        <v>18</v>
      </c>
      <c r="B16" s="58" t="s">
        <v>19</v>
      </c>
      <c r="C16" s="47"/>
      <c r="E16" s="1">
        <v>8072576</v>
      </c>
      <c r="F16" s="1">
        <v>0</v>
      </c>
      <c r="G16" s="48"/>
      <c r="H16" s="113"/>
      <c r="I16" s="113"/>
      <c r="J16" s="57"/>
    </row>
    <row r="17" spans="1:10" ht="15" customHeight="1" x14ac:dyDescent="0.3">
      <c r="A17" s="49" t="s">
        <v>20</v>
      </c>
      <c r="B17" s="56" t="s">
        <v>21</v>
      </c>
      <c r="C17" s="47"/>
      <c r="E17" s="93">
        <f>SUM(E18:E21)</f>
        <v>45564522</v>
      </c>
      <c r="F17" s="92">
        <f>SUM(F18:F21)</f>
        <v>0</v>
      </c>
      <c r="G17" s="59"/>
      <c r="H17" s="113"/>
      <c r="I17" s="113"/>
      <c r="J17" s="57"/>
    </row>
    <row r="18" spans="1:10" ht="15" customHeight="1" x14ac:dyDescent="0.3">
      <c r="A18" s="49" t="s">
        <v>22</v>
      </c>
      <c r="B18" s="58" t="s">
        <v>23</v>
      </c>
      <c r="C18" s="47"/>
      <c r="E18" s="1">
        <v>31336211</v>
      </c>
      <c r="F18" s="1">
        <v>0</v>
      </c>
      <c r="G18" s="48"/>
      <c r="H18" s="113"/>
      <c r="I18" s="113"/>
      <c r="J18" s="57"/>
    </row>
    <row r="19" spans="1:10" ht="15" customHeight="1" x14ac:dyDescent="0.3">
      <c r="A19" s="49" t="s">
        <v>24</v>
      </c>
      <c r="B19" s="58" t="s">
        <v>25</v>
      </c>
      <c r="C19" s="47"/>
      <c r="E19" s="1">
        <v>1392101</v>
      </c>
      <c r="F19" s="1">
        <v>0</v>
      </c>
      <c r="G19" s="48"/>
      <c r="H19" s="113"/>
      <c r="I19" s="113"/>
      <c r="J19" s="57"/>
    </row>
    <row r="20" spans="1:10" ht="15" customHeight="1" x14ac:dyDescent="0.3">
      <c r="A20" s="49" t="s">
        <v>26</v>
      </c>
      <c r="B20" s="58" t="s">
        <v>27</v>
      </c>
      <c r="C20" s="47"/>
      <c r="E20" s="1">
        <v>12547131</v>
      </c>
      <c r="F20" s="1">
        <v>0</v>
      </c>
      <c r="G20" s="48"/>
      <c r="H20" s="113"/>
      <c r="I20" s="113"/>
      <c r="J20" s="57"/>
    </row>
    <row r="21" spans="1:10" ht="15" customHeight="1" x14ac:dyDescent="0.3">
      <c r="A21" s="49" t="s">
        <v>28</v>
      </c>
      <c r="B21" s="58" t="s">
        <v>29</v>
      </c>
      <c r="C21" s="47"/>
      <c r="E21" s="1">
        <v>289079</v>
      </c>
      <c r="F21" s="1">
        <v>0</v>
      </c>
      <c r="G21" s="48"/>
      <c r="H21" s="113"/>
      <c r="I21" s="113"/>
      <c r="J21" s="57"/>
    </row>
    <row r="22" spans="1:10" ht="15" customHeight="1" x14ac:dyDescent="0.3">
      <c r="A22" s="49" t="s">
        <v>30</v>
      </c>
      <c r="B22" s="58" t="s">
        <v>31</v>
      </c>
      <c r="C22" s="47"/>
      <c r="E22" s="1">
        <v>1650852</v>
      </c>
      <c r="F22" s="1">
        <v>0</v>
      </c>
      <c r="G22" s="48"/>
      <c r="H22" s="113"/>
      <c r="I22" s="113"/>
      <c r="J22" s="57"/>
    </row>
    <row r="23" spans="1:10" ht="15" customHeight="1" x14ac:dyDescent="0.3">
      <c r="A23" s="49" t="s">
        <v>32</v>
      </c>
      <c r="B23" s="58" t="s">
        <v>33</v>
      </c>
      <c r="C23" s="47"/>
      <c r="E23" s="1"/>
      <c r="F23" s="1">
        <v>0</v>
      </c>
      <c r="G23" s="48"/>
      <c r="H23" s="113"/>
      <c r="I23" s="113"/>
      <c r="J23" s="57"/>
    </row>
    <row r="24" spans="1:10" ht="15" customHeight="1" x14ac:dyDescent="0.3">
      <c r="A24" s="49" t="s">
        <v>34</v>
      </c>
      <c r="B24" s="58" t="s">
        <v>35</v>
      </c>
      <c r="C24" s="47"/>
      <c r="E24" s="1">
        <v>0</v>
      </c>
      <c r="F24" s="1">
        <v>0</v>
      </c>
      <c r="G24" s="48"/>
      <c r="H24" s="113"/>
      <c r="I24" s="113"/>
      <c r="J24" s="57"/>
    </row>
    <row r="25" spans="1:10" ht="15" customHeight="1" x14ac:dyDescent="0.3">
      <c r="A25" s="49" t="s">
        <v>36</v>
      </c>
      <c r="B25" s="58" t="s">
        <v>37</v>
      </c>
      <c r="C25" s="47"/>
      <c r="E25" s="1"/>
      <c r="F25" s="1"/>
      <c r="G25" s="48"/>
      <c r="H25" s="113"/>
      <c r="I25" s="113"/>
      <c r="J25" s="57"/>
    </row>
    <row r="26" spans="1:10" ht="15" customHeight="1" x14ac:dyDescent="0.3">
      <c r="A26" s="49" t="s">
        <v>38</v>
      </c>
      <c r="B26" s="58" t="s">
        <v>39</v>
      </c>
      <c r="C26" s="47"/>
      <c r="E26" s="1">
        <v>855</v>
      </c>
      <c r="F26" s="1">
        <v>0</v>
      </c>
      <c r="G26" s="48"/>
      <c r="H26" s="113"/>
      <c r="I26" s="113"/>
      <c r="J26" s="57"/>
    </row>
    <row r="27" spans="1:10" ht="15" customHeight="1" x14ac:dyDescent="0.3">
      <c r="A27" s="49" t="s">
        <v>40</v>
      </c>
      <c r="B27" s="56" t="s">
        <v>41</v>
      </c>
      <c r="C27" s="47"/>
      <c r="E27" s="93">
        <f>SUM(E28,E33:E37)</f>
        <v>180659</v>
      </c>
      <c r="F27" s="92">
        <f>SUM(F28,F33:F37)</f>
        <v>0</v>
      </c>
      <c r="G27" s="48"/>
      <c r="H27" s="113"/>
      <c r="I27" s="113"/>
      <c r="J27" s="57"/>
    </row>
    <row r="28" spans="1:10" ht="15" customHeight="1" x14ac:dyDescent="0.3">
      <c r="A28" s="49" t="s">
        <v>42</v>
      </c>
      <c r="B28" s="56" t="s">
        <v>43</v>
      </c>
      <c r="C28" s="47"/>
      <c r="E28" s="93">
        <f>SUM(E29:E32)</f>
        <v>0</v>
      </c>
      <c r="F28" s="92">
        <f>SUM(F29:F32)</f>
        <v>0</v>
      </c>
      <c r="G28" s="48"/>
      <c r="H28" s="113"/>
      <c r="I28" s="113"/>
      <c r="J28" s="57"/>
    </row>
    <row r="29" spans="1:10" ht="15" customHeight="1" x14ac:dyDescent="0.3">
      <c r="A29" s="49" t="s">
        <v>44</v>
      </c>
      <c r="B29" s="58" t="s">
        <v>45</v>
      </c>
      <c r="C29" s="47"/>
      <c r="E29" s="1"/>
      <c r="F29" s="1"/>
      <c r="G29" s="48"/>
      <c r="H29" s="113"/>
      <c r="I29" s="113"/>
      <c r="J29" s="57"/>
    </row>
    <row r="30" spans="1:10" ht="15" customHeight="1" x14ac:dyDescent="0.3">
      <c r="A30" s="49" t="s">
        <v>46</v>
      </c>
      <c r="B30" s="58" t="s">
        <v>47</v>
      </c>
      <c r="C30" s="47"/>
      <c r="E30" s="1"/>
      <c r="F30" s="1"/>
      <c r="G30" s="48"/>
      <c r="H30" s="113"/>
      <c r="I30" s="113"/>
      <c r="J30" s="57"/>
    </row>
    <row r="31" spans="1:10" ht="15" customHeight="1" x14ac:dyDescent="0.3">
      <c r="A31" s="49" t="s">
        <v>48</v>
      </c>
      <c r="B31" s="58" t="s">
        <v>49</v>
      </c>
      <c r="C31" s="47"/>
      <c r="E31" s="1"/>
      <c r="F31" s="1"/>
      <c r="G31" s="48"/>
      <c r="H31" s="113"/>
      <c r="I31" s="113"/>
      <c r="J31" s="57"/>
    </row>
    <row r="32" spans="1:10" ht="15" customHeight="1" x14ac:dyDescent="0.3">
      <c r="A32" s="49" t="s">
        <v>50</v>
      </c>
      <c r="B32" s="58" t="s">
        <v>51</v>
      </c>
      <c r="C32" s="47"/>
      <c r="E32" s="1"/>
      <c r="F32" s="1"/>
      <c r="G32" s="48"/>
      <c r="H32" s="113"/>
      <c r="I32" s="113"/>
      <c r="J32" s="57"/>
    </row>
    <row r="33" spans="1:10" ht="15" customHeight="1" x14ac:dyDescent="0.3">
      <c r="A33" s="49" t="s">
        <v>52</v>
      </c>
      <c r="B33" s="58" t="s">
        <v>53</v>
      </c>
      <c r="C33" s="47"/>
      <c r="E33" s="1"/>
      <c r="F33" s="1"/>
      <c r="G33" s="48"/>
      <c r="H33" s="113"/>
      <c r="I33" s="113"/>
      <c r="J33" s="57"/>
    </row>
    <row r="34" spans="1:10" ht="15" customHeight="1" x14ac:dyDescent="0.3">
      <c r="A34" s="49" t="s">
        <v>54</v>
      </c>
      <c r="B34" s="58" t="s">
        <v>55</v>
      </c>
      <c r="C34" s="47"/>
      <c r="E34" s="1">
        <v>180659</v>
      </c>
      <c r="F34" s="1">
        <v>0</v>
      </c>
      <c r="G34" s="48"/>
      <c r="H34" s="113"/>
      <c r="I34" s="113"/>
      <c r="J34" s="57"/>
    </row>
    <row r="35" spans="1:10" ht="15" customHeight="1" x14ac:dyDescent="0.3">
      <c r="A35" s="49" t="s">
        <v>56</v>
      </c>
      <c r="B35" s="58" t="s">
        <v>57</v>
      </c>
      <c r="C35" s="47"/>
      <c r="E35" s="1"/>
      <c r="F35" s="1">
        <v>0</v>
      </c>
      <c r="G35" s="48"/>
      <c r="H35" s="113"/>
      <c r="I35" s="113"/>
      <c r="J35" s="57"/>
    </row>
    <row r="36" spans="1:10" ht="15" customHeight="1" x14ac:dyDescent="0.3">
      <c r="A36" s="49" t="s">
        <v>58</v>
      </c>
      <c r="B36" s="58" t="s">
        <v>59</v>
      </c>
      <c r="C36" s="47"/>
      <c r="E36" s="1"/>
      <c r="F36" s="1"/>
      <c r="G36" s="48"/>
      <c r="H36" s="113"/>
      <c r="I36" s="113"/>
      <c r="J36" s="57"/>
    </row>
    <row r="37" spans="1:10" ht="15" customHeight="1" x14ac:dyDescent="0.3">
      <c r="A37" s="49" t="s">
        <v>60</v>
      </c>
      <c r="B37" s="58" t="s">
        <v>61</v>
      </c>
      <c r="C37" s="47"/>
      <c r="E37" s="1"/>
      <c r="F37" s="1">
        <v>0</v>
      </c>
      <c r="G37" s="48"/>
      <c r="H37" s="113"/>
      <c r="I37" s="113"/>
      <c r="J37" s="57"/>
    </row>
    <row r="38" spans="1:10" ht="15" customHeight="1" x14ac:dyDescent="0.3">
      <c r="A38" s="49" t="s">
        <v>62</v>
      </c>
      <c r="B38" s="56" t="s">
        <v>63</v>
      </c>
      <c r="C38" s="47"/>
      <c r="E38" s="93">
        <f>SUM(E39,E43:E47)</f>
        <v>0</v>
      </c>
      <c r="F38" s="92">
        <f>SUM(F39,F43:F47)</f>
        <v>0</v>
      </c>
      <c r="G38" s="48"/>
      <c r="H38" s="113"/>
      <c r="I38" s="113"/>
      <c r="J38" s="57"/>
    </row>
    <row r="39" spans="1:10" ht="15" customHeight="1" x14ac:dyDescent="0.3">
      <c r="A39" s="49" t="s">
        <v>64</v>
      </c>
      <c r="B39" s="56" t="s">
        <v>65</v>
      </c>
      <c r="C39" s="47"/>
      <c r="E39" s="93">
        <f>SUM(E40:E42)</f>
        <v>0</v>
      </c>
      <c r="F39" s="92">
        <f>SUM(F40:F42)</f>
        <v>0</v>
      </c>
      <c r="G39" s="48"/>
      <c r="H39" s="113"/>
      <c r="I39" s="113"/>
      <c r="J39" s="57"/>
    </row>
    <row r="40" spans="1:10" ht="15" customHeight="1" x14ac:dyDescent="0.3">
      <c r="A40" s="49" t="s">
        <v>66</v>
      </c>
      <c r="B40" s="58" t="s">
        <v>67</v>
      </c>
      <c r="C40" s="47"/>
      <c r="E40" s="1"/>
      <c r="F40" s="1"/>
      <c r="G40" s="48"/>
      <c r="H40" s="113"/>
      <c r="I40" s="113"/>
      <c r="J40" s="57"/>
    </row>
    <row r="41" spans="1:10" ht="15" customHeight="1" x14ac:dyDescent="0.3">
      <c r="A41" s="49" t="s">
        <v>68</v>
      </c>
      <c r="B41" s="58" t="s">
        <v>69</v>
      </c>
      <c r="C41" s="47"/>
      <c r="E41" s="1"/>
      <c r="F41" s="1"/>
      <c r="G41" s="48"/>
      <c r="H41" s="113"/>
      <c r="I41" s="113"/>
      <c r="J41" s="57"/>
    </row>
    <row r="42" spans="1:10" ht="15" customHeight="1" x14ac:dyDescent="0.3">
      <c r="A42" s="49" t="s">
        <v>70</v>
      </c>
      <c r="B42" s="58" t="s">
        <v>71</v>
      </c>
      <c r="C42" s="47"/>
      <c r="E42" s="1"/>
      <c r="F42" s="1"/>
      <c r="G42" s="48"/>
      <c r="H42" s="113"/>
      <c r="I42" s="113"/>
      <c r="J42" s="57"/>
    </row>
    <row r="43" spans="1:10" ht="15" customHeight="1" x14ac:dyDescent="0.3">
      <c r="A43" s="49" t="s">
        <v>72</v>
      </c>
      <c r="B43" s="58" t="s">
        <v>73</v>
      </c>
      <c r="C43" s="47"/>
      <c r="E43" s="1"/>
      <c r="F43" s="1">
        <v>0</v>
      </c>
      <c r="G43" s="48"/>
      <c r="H43" s="113"/>
      <c r="I43" s="113"/>
      <c r="J43" s="57"/>
    </row>
    <row r="44" spans="1:10" ht="15" customHeight="1" x14ac:dyDescent="0.3">
      <c r="A44" s="49" t="s">
        <v>74</v>
      </c>
      <c r="B44" s="58" t="s">
        <v>75</v>
      </c>
      <c r="C44" s="47"/>
      <c r="E44" s="1"/>
      <c r="F44" s="1"/>
      <c r="G44" s="48"/>
      <c r="H44" s="113"/>
      <c r="I44" s="113"/>
      <c r="J44" s="57"/>
    </row>
    <row r="45" spans="1:10" ht="15" customHeight="1" x14ac:dyDescent="0.3">
      <c r="A45" s="49" t="s">
        <v>76</v>
      </c>
      <c r="B45" s="58" t="s">
        <v>409</v>
      </c>
      <c r="C45" s="47"/>
      <c r="E45" s="1"/>
      <c r="F45" s="1"/>
      <c r="G45" s="48"/>
      <c r="H45" s="113"/>
      <c r="I45" s="113"/>
      <c r="J45" s="57"/>
    </row>
    <row r="46" spans="1:10" ht="15" customHeight="1" x14ac:dyDescent="0.3">
      <c r="A46" s="49" t="s">
        <v>77</v>
      </c>
      <c r="B46" s="58" t="s">
        <v>78</v>
      </c>
      <c r="C46" s="47"/>
      <c r="E46" s="1"/>
      <c r="F46" s="1"/>
      <c r="G46" s="48"/>
      <c r="H46" s="113"/>
      <c r="I46" s="113"/>
      <c r="J46" s="57"/>
    </row>
    <row r="47" spans="1:10" ht="15" customHeight="1" x14ac:dyDescent="0.3">
      <c r="A47" s="49" t="s">
        <v>79</v>
      </c>
      <c r="B47" s="58" t="s">
        <v>80</v>
      </c>
      <c r="C47" s="47"/>
      <c r="E47" s="1"/>
      <c r="F47" s="1"/>
      <c r="G47" s="48"/>
      <c r="H47" s="113"/>
      <c r="I47" s="113"/>
      <c r="J47" s="57"/>
    </row>
    <row r="48" spans="1:10" ht="15" customHeight="1" x14ac:dyDescent="0.3">
      <c r="A48" s="49" t="s">
        <v>81</v>
      </c>
      <c r="B48" s="58" t="s">
        <v>82</v>
      </c>
      <c r="C48" s="47"/>
      <c r="E48" s="1"/>
      <c r="F48" s="1"/>
      <c r="G48" s="48"/>
      <c r="H48" s="113"/>
      <c r="I48" s="113"/>
      <c r="J48" s="57"/>
    </row>
    <row r="49" spans="1:10" ht="15" customHeight="1" x14ac:dyDescent="0.3">
      <c r="A49" s="49" t="s">
        <v>83</v>
      </c>
      <c r="B49" s="58" t="s">
        <v>84</v>
      </c>
      <c r="C49" s="47"/>
      <c r="E49" s="1"/>
      <c r="F49" s="1"/>
      <c r="G49" s="48"/>
      <c r="H49" s="113"/>
      <c r="I49" s="113"/>
      <c r="J49" s="57"/>
    </row>
    <row r="50" spans="1:10" ht="15" customHeight="1" x14ac:dyDescent="0.3">
      <c r="A50" s="49" t="s">
        <v>85</v>
      </c>
      <c r="B50" s="56" t="s">
        <v>86</v>
      </c>
      <c r="C50" s="47"/>
      <c r="E50" s="93">
        <f>IF((SUM(E5,E27,E48)&gt;=SUM(E8,-E9,E11,E38,E49)),(SUM(E5,E27,E48)-SUM(E8,-E9,E11,E38,E49)),0)</f>
        <v>0</v>
      </c>
      <c r="F50" s="92">
        <f>IF((SUM(F5,F27,F48)&gt;=SUM(F8,-F9,F11,F38,F49)),(SUM(F5,F27,F48)-SUM(F8,-F9,F11,F38,F49)),0)</f>
        <v>0</v>
      </c>
      <c r="G50" s="48"/>
      <c r="H50" s="113"/>
      <c r="I50" s="113"/>
      <c r="J50" s="57"/>
    </row>
    <row r="51" spans="1:10" ht="15" customHeight="1" x14ac:dyDescent="0.3">
      <c r="A51" s="49" t="s">
        <v>87</v>
      </c>
      <c r="B51" s="56" t="s">
        <v>410</v>
      </c>
      <c r="C51" s="47"/>
      <c r="E51" s="93">
        <f>IF((SUM(E8,-E9,E11,E38,E49)&gt;=SUM(E5,E27,E48)),(SUM(E8,-E9,E11,E38,E49)-SUM(E5,E27,E48)),0)</f>
        <v>5509363</v>
      </c>
      <c r="F51" s="92">
        <f t="shared" ref="F51" si="0">IF((SUM(F8,-F9,F11,F38,F49)&gt;=SUM(F5,F27,F48)),(SUM(F8,-F9,F11,F38,F49)-SUM(F5,F27,F48)),0)</f>
        <v>0</v>
      </c>
      <c r="G51" s="50"/>
      <c r="H51" s="113"/>
      <c r="I51" s="113"/>
      <c r="J51" s="57"/>
    </row>
    <row r="52" spans="1:10" ht="15" customHeight="1" x14ac:dyDescent="0.3">
      <c r="A52" s="49" t="s">
        <v>88</v>
      </c>
      <c r="B52" s="58" t="s">
        <v>89</v>
      </c>
      <c r="C52" s="47"/>
      <c r="E52" s="1"/>
      <c r="F52" s="1"/>
      <c r="G52" s="48"/>
      <c r="H52" s="113"/>
      <c r="I52" s="113"/>
      <c r="J52" s="57"/>
    </row>
    <row r="53" spans="1:10" ht="15" customHeight="1" x14ac:dyDescent="0.3">
      <c r="A53" s="49" t="s">
        <v>90</v>
      </c>
      <c r="B53" s="58" t="s">
        <v>91</v>
      </c>
      <c r="C53" s="47"/>
      <c r="E53" s="1"/>
      <c r="F53" s="1"/>
      <c r="G53" s="48"/>
      <c r="H53" s="113"/>
      <c r="I53" s="113"/>
      <c r="J53" s="57"/>
    </row>
    <row r="54" spans="1:10" ht="15" customHeight="1" x14ac:dyDescent="0.3">
      <c r="A54" s="49" t="s">
        <v>92</v>
      </c>
      <c r="B54" s="56" t="s">
        <v>1064</v>
      </c>
      <c r="C54" s="47"/>
      <c r="E54" s="105">
        <f>IF(AND((E50+E52)&gt;=0,E53=0),E50+E52, IF(AND((E50-E53)&gt;=0, E52=0),E50-E53,0))</f>
        <v>0</v>
      </c>
      <c r="F54" s="105">
        <f>IF(AND((F50+F52)&gt;=0,F53=0),F50+F52, IF(AND((F50-F53)&gt;=0, F52=0),F50-F53,0))</f>
        <v>0</v>
      </c>
      <c r="G54" s="48"/>
      <c r="H54" s="114"/>
      <c r="I54" s="114"/>
      <c r="J54" s="57"/>
    </row>
    <row r="55" spans="1:10" ht="15" customHeight="1" x14ac:dyDescent="0.3">
      <c r="A55" s="49" t="s">
        <v>93</v>
      </c>
      <c r="B55" s="56" t="s">
        <v>411</v>
      </c>
      <c r="C55" s="47"/>
      <c r="E55" s="105">
        <f>IF(AND((E51+E53)&gt;=0,E52=0),E51+E53, IF(AND((E51-E52)&gt;0,E53=0),E51-E52,0))</f>
        <v>5509363</v>
      </c>
      <c r="F55" s="105">
        <f>IF(AND((F51+F53)&gt;=0,F52=0),F51+F53, IF(AND((F51-F52)&gt;0,F53=0),F51-F52,0))</f>
        <v>0</v>
      </c>
      <c r="G55" s="48"/>
      <c r="H55" s="114"/>
      <c r="I55" s="114"/>
      <c r="J55" s="57"/>
    </row>
    <row r="56" spans="1:10" ht="15" customHeight="1" x14ac:dyDescent="0.3">
      <c r="A56" s="49" t="s">
        <v>94</v>
      </c>
      <c r="B56" s="58" t="s">
        <v>412</v>
      </c>
      <c r="C56" s="47"/>
      <c r="E56" s="1">
        <v>0</v>
      </c>
      <c r="F56" s="1">
        <v>0</v>
      </c>
      <c r="G56" s="48"/>
      <c r="H56" s="113"/>
      <c r="I56" s="113"/>
      <c r="J56" s="57"/>
    </row>
    <row r="57" spans="1:10" ht="15" customHeight="1" x14ac:dyDescent="0.3">
      <c r="A57" s="49" t="s">
        <v>95</v>
      </c>
      <c r="B57" s="58" t="s">
        <v>96</v>
      </c>
      <c r="C57" s="47"/>
      <c r="E57" s="1"/>
      <c r="F57" s="1"/>
      <c r="G57" s="48"/>
      <c r="H57" s="113"/>
      <c r="I57" s="113"/>
      <c r="J57" s="57"/>
    </row>
    <row r="58" spans="1:10" ht="15" customHeight="1" x14ac:dyDescent="0.3">
      <c r="A58" s="49" t="s">
        <v>97</v>
      </c>
      <c r="B58" s="58" t="s">
        <v>98</v>
      </c>
      <c r="C58" s="47"/>
      <c r="E58" s="1"/>
      <c r="F58" s="1"/>
      <c r="G58" s="48"/>
      <c r="H58" s="113"/>
      <c r="I58" s="113"/>
      <c r="J58" s="57"/>
    </row>
    <row r="59" spans="1:10" ht="15" customHeight="1" x14ac:dyDescent="0.3">
      <c r="A59" s="49" t="s">
        <v>99</v>
      </c>
      <c r="B59" s="56" t="s">
        <v>100</v>
      </c>
      <c r="C59" s="47"/>
      <c r="E59" s="93">
        <f>IF(AND(E54&gt;0,E54&gt;SUM(E56,E58)),SUM(E54,-E56,E57,-E58),0)</f>
        <v>0</v>
      </c>
      <c r="F59" s="92">
        <f>IF(AND(F54&gt;0,F54&gt;SUM(F56,F58)),SUM(F54,-F56,F57,-F58),0)</f>
        <v>0</v>
      </c>
      <c r="G59" s="48"/>
      <c r="H59" s="113"/>
      <c r="I59" s="113"/>
      <c r="J59" s="57"/>
    </row>
    <row r="60" spans="1:10" ht="15" customHeight="1" x14ac:dyDescent="0.3">
      <c r="A60" s="49" t="s">
        <v>101</v>
      </c>
      <c r="B60" s="56" t="s">
        <v>102</v>
      </c>
      <c r="C60" s="47"/>
      <c r="E60" s="93">
        <f>IF(E55&gt;0,SUM(E55:E56,-E57,E58),0)</f>
        <v>5509363</v>
      </c>
      <c r="F60" s="92">
        <f>IF(F55&gt;0,SUM(F55:F56,-F57,F58),0)</f>
        <v>0</v>
      </c>
      <c r="G60" s="60"/>
      <c r="H60" s="113"/>
      <c r="I60" s="113"/>
      <c r="J60" s="57"/>
    </row>
    <row r="61" spans="1:10" ht="15" customHeight="1" x14ac:dyDescent="0.3">
      <c r="A61" s="49" t="s">
        <v>103</v>
      </c>
      <c r="B61" s="58" t="s">
        <v>1080</v>
      </c>
      <c r="C61" s="47"/>
      <c r="E61" s="1">
        <v>208</v>
      </c>
      <c r="F61" s="1">
        <v>0</v>
      </c>
      <c r="G61" s="60"/>
      <c r="H61" s="113"/>
      <c r="I61" s="113"/>
      <c r="J61" s="57"/>
    </row>
    <row r="62" spans="1:10" ht="15" customHeight="1" x14ac:dyDescent="0.3">
      <c r="A62" s="49" t="s">
        <v>104</v>
      </c>
      <c r="B62" s="58" t="s">
        <v>1065</v>
      </c>
      <c r="C62" s="47"/>
      <c r="E62" s="1">
        <v>12</v>
      </c>
      <c r="F62" s="1">
        <v>0</v>
      </c>
      <c r="G62" s="60"/>
      <c r="H62" s="113"/>
      <c r="I62" s="113"/>
      <c r="J62" s="57"/>
    </row>
    <row r="63" spans="1:10" ht="15" customHeight="1" x14ac:dyDescent="0.3">
      <c r="A63" s="49" t="s">
        <v>105</v>
      </c>
      <c r="B63" s="56" t="s">
        <v>413</v>
      </c>
      <c r="C63" s="47"/>
      <c r="E63" s="1"/>
      <c r="F63" s="1">
        <v>0</v>
      </c>
      <c r="G63" s="60"/>
      <c r="H63" s="113"/>
      <c r="I63" s="113"/>
      <c r="J63" s="57"/>
    </row>
    <row r="64" spans="1:10" ht="15" customHeight="1" x14ac:dyDescent="0.3">
      <c r="A64" s="49" t="s">
        <v>106</v>
      </c>
      <c r="B64" s="58" t="s">
        <v>107</v>
      </c>
      <c r="C64" s="47"/>
      <c r="E64" s="1"/>
      <c r="F64" s="1"/>
      <c r="G64" s="48"/>
      <c r="H64" s="113"/>
      <c r="I64" s="113"/>
      <c r="J64" s="57"/>
    </row>
    <row r="65" spans="1:10" ht="15" customHeight="1" x14ac:dyDescent="0.3">
      <c r="A65" s="49" t="s">
        <v>108</v>
      </c>
      <c r="B65" s="58" t="s">
        <v>414</v>
      </c>
      <c r="C65" s="47"/>
      <c r="E65" s="1"/>
      <c r="F65" s="1"/>
      <c r="G65" s="48"/>
      <c r="H65" s="113"/>
      <c r="I65" s="113"/>
      <c r="J65" s="57"/>
    </row>
    <row r="66" spans="1:10" ht="15" customHeight="1" x14ac:dyDescent="0.3">
      <c r="A66" s="49" t="s">
        <v>109</v>
      </c>
      <c r="B66" s="58" t="s">
        <v>110</v>
      </c>
      <c r="C66" s="47"/>
      <c r="E66" s="1"/>
      <c r="F66" s="1"/>
      <c r="G66" s="48"/>
      <c r="H66" s="113"/>
      <c r="I66" s="113"/>
      <c r="J66" s="57"/>
    </row>
    <row r="67" spans="1:10" ht="15" customHeight="1" x14ac:dyDescent="0.3">
      <c r="A67" s="49" t="s">
        <v>111</v>
      </c>
      <c r="B67" s="58" t="s">
        <v>415</v>
      </c>
      <c r="C67" s="47"/>
      <c r="E67" s="1"/>
      <c r="F67" s="1"/>
      <c r="G67" s="48"/>
      <c r="H67" s="113"/>
      <c r="I67" s="113"/>
      <c r="J67" s="57"/>
    </row>
    <row r="68" spans="1:10" ht="15" customHeight="1" x14ac:dyDescent="0.3">
      <c r="A68" s="49" t="s">
        <v>112</v>
      </c>
      <c r="B68" s="58" t="s">
        <v>113</v>
      </c>
      <c r="C68" s="47"/>
      <c r="E68" s="1"/>
      <c r="F68" s="1"/>
      <c r="G68" s="48"/>
      <c r="H68" s="113"/>
      <c r="I68" s="113"/>
      <c r="J68" s="57"/>
    </row>
    <row r="69" spans="1:10" ht="15" customHeight="1" x14ac:dyDescent="0.3">
      <c r="A69" s="49" t="s">
        <v>114</v>
      </c>
      <c r="B69" s="58" t="s">
        <v>115</v>
      </c>
      <c r="C69" s="47"/>
      <c r="E69" s="1"/>
      <c r="F69" s="1"/>
      <c r="G69" s="48"/>
      <c r="H69" s="113"/>
      <c r="I69" s="113"/>
      <c r="J69" s="57"/>
    </row>
    <row r="70" spans="1:10" ht="15" customHeight="1" x14ac:dyDescent="0.3">
      <c r="A70" s="49" t="s">
        <v>116</v>
      </c>
      <c r="B70" s="58" t="s">
        <v>117</v>
      </c>
      <c r="C70" s="47"/>
      <c r="E70" s="1"/>
      <c r="F70" s="1"/>
      <c r="G70" s="48"/>
      <c r="H70" s="113"/>
      <c r="I70" s="113"/>
      <c r="J70" s="57"/>
    </row>
    <row r="71" spans="1:10" ht="15" customHeight="1" x14ac:dyDescent="0.3">
      <c r="A71" s="49" t="s">
        <v>118</v>
      </c>
      <c r="B71" s="58" t="s">
        <v>119</v>
      </c>
      <c r="C71" s="47"/>
      <c r="E71" s="1"/>
      <c r="F71" s="1"/>
      <c r="G71" s="48"/>
      <c r="H71" s="113"/>
      <c r="I71" s="113"/>
      <c r="J71" s="57"/>
    </row>
    <row r="72" spans="1:10" ht="15" customHeight="1" x14ac:dyDescent="0.3">
      <c r="A72" s="49" t="s">
        <v>120</v>
      </c>
      <c r="B72" s="58" t="s">
        <v>121</v>
      </c>
      <c r="C72" s="47"/>
      <c r="E72" s="1"/>
      <c r="F72" s="5"/>
      <c r="G72" s="48"/>
      <c r="H72" s="113"/>
      <c r="I72" s="113"/>
      <c r="J72" s="57"/>
    </row>
    <row r="73" spans="1:10" ht="15" customHeight="1" x14ac:dyDescent="0.3">
      <c r="A73" s="49">
        <v>269</v>
      </c>
      <c r="B73" s="56" t="s">
        <v>416</v>
      </c>
      <c r="C73" s="47"/>
      <c r="E73" s="94">
        <f>E59</f>
        <v>0</v>
      </c>
      <c r="F73" s="95">
        <f>F59</f>
        <v>0</v>
      </c>
      <c r="G73" s="48"/>
      <c r="H73" s="57"/>
      <c r="I73" s="57"/>
      <c r="J73" s="57"/>
    </row>
    <row r="74" spans="1:10" ht="15" customHeight="1" x14ac:dyDescent="0.3">
      <c r="A74" s="49">
        <v>270</v>
      </c>
      <c r="B74" s="56" t="s">
        <v>417</v>
      </c>
      <c r="C74" s="47"/>
      <c r="E74" s="94">
        <f>E60</f>
        <v>5509363</v>
      </c>
      <c r="F74" s="95">
        <f>F60</f>
        <v>0</v>
      </c>
      <c r="G74" s="51"/>
      <c r="H74" s="51"/>
      <c r="I74" s="51"/>
      <c r="J74" s="51"/>
    </row>
    <row r="75" spans="1:10" ht="15" customHeight="1" x14ac:dyDescent="0.3">
      <c r="A75" s="49">
        <v>271</v>
      </c>
      <c r="B75" s="56" t="s">
        <v>439</v>
      </c>
      <c r="C75" s="47"/>
      <c r="E75" s="94">
        <f>IF((SUM(E77,E79,E81,E83,E85,E87)&gt;SUM(E78,E80,E82,E84,E86,E88)),(SUM(E77,E79,E81,E83,E85,E87)-SUM(E78,E80,E82,E84,E86,E88)),0)</f>
        <v>0</v>
      </c>
      <c r="F75" s="95">
        <f>IF((SUM(F77,F79,F81,F83,F85,F87)&gt;SUM(F78,F80,F82,F84,F86,F88)),(SUM(F77,F79,F81,F83,F85,F87)-SUM(F78,F80,F82,F84,F86,F88)),0)</f>
        <v>0</v>
      </c>
      <c r="G75" s="51"/>
      <c r="H75" s="51"/>
      <c r="I75" s="51"/>
      <c r="J75" s="51"/>
    </row>
    <row r="76" spans="1:10" ht="15" customHeight="1" x14ac:dyDescent="0.3">
      <c r="A76" s="49">
        <v>272</v>
      </c>
      <c r="B76" s="56" t="s">
        <v>440</v>
      </c>
      <c r="C76" s="47"/>
      <c r="E76" s="94">
        <f>IF((SUM(E78,E80,E82,E84,E86,E88)&gt;SUM(E77,E79,E81,E83,E85,E87)),((SUM(E78,E80,E82,E84,E86,E88)-SUM(E77,E79,E81,E83,E85,E87))),0)</f>
        <v>0</v>
      </c>
      <c r="F76" s="95">
        <f>IF((SUM(F78,F80,F82,F84,F86,F88)&gt;SUM(F77,F79,F81,F83,F85,F87)),((SUM(F78,F80,F82,F84,F86,F88)-SUM(F77,F79,F81,F83,F85,F87))),0)</f>
        <v>0</v>
      </c>
      <c r="G76" s="51"/>
      <c r="H76" s="51"/>
      <c r="I76" s="51"/>
      <c r="J76" s="51"/>
    </row>
    <row r="77" spans="1:10" ht="15" customHeight="1" x14ac:dyDescent="0.3">
      <c r="A77" s="49">
        <v>273</v>
      </c>
      <c r="B77" s="58" t="s">
        <v>418</v>
      </c>
      <c r="C77" s="47"/>
      <c r="E77" s="6"/>
      <c r="F77" s="6"/>
      <c r="G77" s="51"/>
      <c r="H77" s="51"/>
      <c r="I77" s="51"/>
      <c r="J77" s="51"/>
    </row>
    <row r="78" spans="1:10" ht="15" customHeight="1" x14ac:dyDescent="0.3">
      <c r="A78" s="49">
        <v>274</v>
      </c>
      <c r="B78" s="58" t="s">
        <v>419</v>
      </c>
      <c r="C78" s="47"/>
      <c r="E78" s="6"/>
      <c r="F78" s="6"/>
      <c r="G78" s="51"/>
      <c r="H78" s="51"/>
      <c r="I78" s="51"/>
      <c r="J78" s="51"/>
    </row>
    <row r="79" spans="1:10" ht="15" customHeight="1" x14ac:dyDescent="0.3">
      <c r="A79" s="49">
        <v>275</v>
      </c>
      <c r="B79" s="58" t="s">
        <v>420</v>
      </c>
      <c r="C79" s="47"/>
      <c r="E79" s="6"/>
      <c r="F79" s="6"/>
      <c r="G79" s="51"/>
      <c r="H79" s="51"/>
      <c r="I79" s="51"/>
      <c r="J79" s="51"/>
    </row>
    <row r="80" spans="1:10" ht="15" customHeight="1" x14ac:dyDescent="0.3">
      <c r="A80" s="49">
        <v>276</v>
      </c>
      <c r="B80" s="58" t="s">
        <v>421</v>
      </c>
      <c r="C80" s="47"/>
      <c r="E80" s="6"/>
      <c r="F80" s="6"/>
      <c r="G80" s="51"/>
      <c r="H80" s="51"/>
      <c r="I80" s="51"/>
      <c r="J80" s="51"/>
    </row>
    <row r="81" spans="1:10" ht="15" customHeight="1" x14ac:dyDescent="0.3">
      <c r="A81" s="49">
        <v>277</v>
      </c>
      <c r="B81" s="58" t="s">
        <v>422</v>
      </c>
      <c r="C81" s="47"/>
      <c r="E81" s="6"/>
      <c r="F81" s="6"/>
      <c r="G81" s="51"/>
      <c r="H81" s="51"/>
      <c r="I81" s="51"/>
      <c r="J81" s="51"/>
    </row>
    <row r="82" spans="1:10" ht="15" customHeight="1" x14ac:dyDescent="0.3">
      <c r="A82" s="49">
        <v>278</v>
      </c>
      <c r="B82" s="58" t="s">
        <v>423</v>
      </c>
      <c r="C82" s="47"/>
      <c r="E82" s="6"/>
      <c r="F82" s="6"/>
      <c r="G82" s="51"/>
      <c r="H82" s="51"/>
      <c r="I82" s="51"/>
      <c r="J82" s="51"/>
    </row>
    <row r="83" spans="1:10" ht="15" customHeight="1" x14ac:dyDescent="0.3">
      <c r="A83" s="49">
        <v>279</v>
      </c>
      <c r="B83" s="58" t="s">
        <v>424</v>
      </c>
      <c r="C83" s="47"/>
      <c r="E83" s="6"/>
      <c r="F83" s="6"/>
      <c r="G83" s="51"/>
      <c r="H83" s="51"/>
      <c r="I83" s="51"/>
      <c r="J83" s="51"/>
    </row>
    <row r="84" spans="1:10" ht="15" customHeight="1" x14ac:dyDescent="0.3">
      <c r="A84" s="49">
        <v>280</v>
      </c>
      <c r="B84" s="58" t="s">
        <v>425</v>
      </c>
      <c r="C84" s="47"/>
      <c r="E84" s="6"/>
      <c r="F84" s="6"/>
      <c r="G84" s="51"/>
      <c r="H84" s="51"/>
      <c r="I84" s="51"/>
      <c r="J84" s="51"/>
    </row>
    <row r="85" spans="1:10" ht="15" customHeight="1" x14ac:dyDescent="0.3">
      <c r="A85" s="49">
        <v>281</v>
      </c>
      <c r="B85" s="58" t="s">
        <v>426</v>
      </c>
      <c r="C85" s="47"/>
      <c r="E85" s="6"/>
      <c r="F85" s="6"/>
      <c r="G85" s="51"/>
      <c r="H85" s="51"/>
      <c r="I85" s="51"/>
      <c r="J85" s="51"/>
    </row>
    <row r="86" spans="1:10" ht="15" customHeight="1" x14ac:dyDescent="0.3">
      <c r="A86" s="49">
        <v>282</v>
      </c>
      <c r="B86" s="58" t="s">
        <v>427</v>
      </c>
      <c r="C86" s="47"/>
      <c r="E86" s="6"/>
      <c r="F86" s="6"/>
      <c r="G86" s="51"/>
      <c r="H86" s="51"/>
      <c r="I86" s="51"/>
      <c r="J86" s="51"/>
    </row>
    <row r="87" spans="1:10" ht="15" customHeight="1" x14ac:dyDescent="0.3">
      <c r="A87" s="49">
        <v>283</v>
      </c>
      <c r="B87" s="58" t="s">
        <v>428</v>
      </c>
      <c r="C87" s="47"/>
      <c r="E87" s="6"/>
      <c r="F87" s="6"/>
      <c r="G87" s="51"/>
      <c r="H87" s="51"/>
      <c r="I87" s="51"/>
      <c r="J87" s="51"/>
    </row>
    <row r="88" spans="1:10" ht="15" customHeight="1" x14ac:dyDescent="0.3">
      <c r="A88" s="49">
        <v>284</v>
      </c>
      <c r="B88" s="58" t="s">
        <v>429</v>
      </c>
      <c r="C88" s="47"/>
      <c r="E88" s="6"/>
      <c r="F88" s="6"/>
      <c r="G88" s="51"/>
      <c r="H88" s="51"/>
      <c r="I88" s="51"/>
      <c r="J88" s="51"/>
    </row>
    <row r="89" spans="1:10" ht="15" customHeight="1" x14ac:dyDescent="0.3">
      <c r="A89" s="49">
        <v>285</v>
      </c>
      <c r="B89" s="58" t="s">
        <v>432</v>
      </c>
      <c r="C89" s="47"/>
      <c r="E89" s="6"/>
      <c r="F89" s="6"/>
      <c r="G89" s="51"/>
      <c r="H89" s="51"/>
      <c r="I89" s="51"/>
      <c r="J89" s="51"/>
    </row>
    <row r="90" spans="1:10" ht="15" customHeight="1" x14ac:dyDescent="0.3">
      <c r="A90" s="49">
        <v>286</v>
      </c>
      <c r="B90" s="56" t="s">
        <v>430</v>
      </c>
      <c r="C90" s="47"/>
      <c r="E90" s="96">
        <f>IF(AND((E75&gt;E89),E76=0),E75-E89,0)</f>
        <v>0</v>
      </c>
      <c r="F90" s="97">
        <f>IF(AND((F75&gt;F89),F76=0),F75-F89,0)</f>
        <v>0</v>
      </c>
      <c r="G90" s="51"/>
      <c r="H90" s="51"/>
      <c r="I90" s="51"/>
      <c r="J90" s="51"/>
    </row>
    <row r="91" spans="1:10" ht="15" customHeight="1" x14ac:dyDescent="0.3">
      <c r="A91" s="49">
        <v>287</v>
      </c>
      <c r="B91" s="56" t="s">
        <v>431</v>
      </c>
      <c r="C91" s="47"/>
      <c r="E91" s="96">
        <f>IF(AND((E89&gt;E75),E76=0),E89-E75,IF(AND((E76+E89)&gt;0,E75=0),E76+E89,0))</f>
        <v>0</v>
      </c>
      <c r="F91" s="97">
        <f>IF(AND((F89&gt;F75),F76=0),F89-F75,IF(AND((F76+F89)&gt;0,F75=0),F76+F89,0))</f>
        <v>0</v>
      </c>
      <c r="G91" s="51"/>
      <c r="H91" s="51"/>
      <c r="I91" s="51"/>
      <c r="J91" s="51"/>
    </row>
    <row r="92" spans="1:10" ht="15" customHeight="1" x14ac:dyDescent="0.3">
      <c r="A92" s="49">
        <v>288</v>
      </c>
      <c r="B92" s="56" t="s">
        <v>433</v>
      </c>
      <c r="C92" s="47"/>
      <c r="E92" s="96">
        <f>IF(AND((E73+E90)&gt;0,E74=0,E90&gt;0),E73+E90,IF(AND(E90&gt;E74,E74&gt;0),E90-E74,IF(AND((E73-E91)&gt;0,E74=0,E90=0),E73-E91,0)))</f>
        <v>0</v>
      </c>
      <c r="F92" s="97">
        <f>IF(AND((F73+F90)&gt;0,F74=0,F90&gt;0),F73+F90,IF(AND(F90&gt;F74,F74&gt;0),F90-F74,IF(AND((F73-F91)&gt;0,F74=0,F90=0),F73-F91,0)))</f>
        <v>0</v>
      </c>
      <c r="G92" s="51"/>
      <c r="H92" s="51"/>
      <c r="I92" s="51"/>
      <c r="J92" s="51"/>
    </row>
    <row r="93" spans="1:10" ht="15" customHeight="1" x14ac:dyDescent="0.3">
      <c r="A93" s="49">
        <v>289</v>
      </c>
      <c r="B93" s="58" t="s">
        <v>434</v>
      </c>
      <c r="C93" s="47"/>
      <c r="E93" s="6"/>
      <c r="F93" s="6"/>
      <c r="G93" s="51"/>
      <c r="H93" s="51"/>
      <c r="I93" s="51"/>
      <c r="J93" s="51"/>
    </row>
    <row r="94" spans="1:10" ht="15" customHeight="1" x14ac:dyDescent="0.3">
      <c r="A94" s="49">
        <v>290</v>
      </c>
      <c r="B94" s="58" t="s">
        <v>435</v>
      </c>
      <c r="C94" s="47"/>
      <c r="E94" s="6"/>
      <c r="F94" s="6"/>
      <c r="G94" s="51"/>
      <c r="H94" s="51"/>
      <c r="I94" s="51"/>
      <c r="J94" s="51"/>
    </row>
    <row r="95" spans="1:10" ht="15" customHeight="1" x14ac:dyDescent="0.3">
      <c r="A95" s="49">
        <v>291</v>
      </c>
      <c r="B95" s="56" t="s">
        <v>436</v>
      </c>
      <c r="C95" s="47"/>
      <c r="E95" s="97">
        <f>IF(AND((E74+E91)&gt;0,E90=0,E74&gt;0),E74+E91,IF(AND(E74&gt;E90,E91=0),E74-E90,IF(AND(E91&gt;E73,E74=0),E91-E73,0)))</f>
        <v>5509363</v>
      </c>
      <c r="F95" s="96">
        <f>IF(AND((F74+F91)&gt;0,F90=0,F74&gt;0),F74+F91,IF(AND(F74&gt;F90,F91=0),F74-F90,IF(AND(F91&gt;F73,F74=0),F91-F73,0)))</f>
        <v>0</v>
      </c>
    </row>
    <row r="96" spans="1:10" ht="15" customHeight="1" x14ac:dyDescent="0.3">
      <c r="A96" s="49">
        <v>292</v>
      </c>
      <c r="B96" s="58" t="s">
        <v>437</v>
      </c>
      <c r="C96" s="47"/>
      <c r="E96" s="6"/>
      <c r="F96" s="6"/>
    </row>
    <row r="97" spans="1:6" ht="15" customHeight="1" x14ac:dyDescent="0.3">
      <c r="A97" s="49">
        <v>293</v>
      </c>
      <c r="B97" s="58" t="s">
        <v>438</v>
      </c>
      <c r="C97" s="47"/>
      <c r="E97" s="6"/>
      <c r="F97" s="6"/>
    </row>
    <row r="98" spans="1:6" ht="15" customHeight="1" x14ac:dyDescent="0.3">
      <c r="D98" s="48"/>
    </row>
    <row r="99" spans="1:6" ht="15" customHeight="1" x14ac:dyDescent="0.3">
      <c r="D99" s="48"/>
    </row>
    <row r="100" spans="1:6" ht="15" customHeight="1" x14ac:dyDescent="0.3">
      <c r="D100" s="48"/>
    </row>
    <row r="101" spans="1:6" ht="15" customHeight="1" x14ac:dyDescent="0.3">
      <c r="D101" s="48"/>
    </row>
  </sheetData>
  <sheetProtection selectLockedCells="1"/>
  <mergeCells count="70">
    <mergeCell ref="H8:I8"/>
    <mergeCell ref="H6:I6"/>
    <mergeCell ref="H5:I5"/>
    <mergeCell ref="H7:I7"/>
    <mergeCell ref="A4:C4"/>
    <mergeCell ref="H4:I4"/>
    <mergeCell ref="H15:I15"/>
    <mergeCell ref="H13:I13"/>
    <mergeCell ref="H16:I16"/>
    <mergeCell ref="H14:I14"/>
    <mergeCell ref="H9:I9"/>
    <mergeCell ref="H10:I10"/>
    <mergeCell ref="H11:I11"/>
    <mergeCell ref="H12:I12"/>
    <mergeCell ref="H22:I22"/>
    <mergeCell ref="H23:I23"/>
    <mergeCell ref="H21:I21"/>
    <mergeCell ref="H20:I20"/>
    <mergeCell ref="H17:I17"/>
    <mergeCell ref="H19:I19"/>
    <mergeCell ref="H18:I18"/>
    <mergeCell ref="H27:I27"/>
    <mergeCell ref="H28:I28"/>
    <mergeCell ref="H25:I25"/>
    <mergeCell ref="H26:I26"/>
    <mergeCell ref="H24:I24"/>
    <mergeCell ref="H34:I34"/>
    <mergeCell ref="H35:I35"/>
    <mergeCell ref="H33:I33"/>
    <mergeCell ref="H32:I32"/>
    <mergeCell ref="H29:I29"/>
    <mergeCell ref="H31:I31"/>
    <mergeCell ref="H30:I30"/>
    <mergeCell ref="H39:I39"/>
    <mergeCell ref="H40:I40"/>
    <mergeCell ref="H37:I37"/>
    <mergeCell ref="H38:I38"/>
    <mergeCell ref="H36:I36"/>
    <mergeCell ref="H46:I46"/>
    <mergeCell ref="H47:I47"/>
    <mergeCell ref="H45:I45"/>
    <mergeCell ref="H44:I44"/>
    <mergeCell ref="H41:I41"/>
    <mergeCell ref="H43:I43"/>
    <mergeCell ref="H42:I42"/>
    <mergeCell ref="H51:I51"/>
    <mergeCell ref="H52:I52"/>
    <mergeCell ref="H49:I49"/>
    <mergeCell ref="H50:I50"/>
    <mergeCell ref="H48:I48"/>
    <mergeCell ref="H57:I57"/>
    <mergeCell ref="H56:I56"/>
    <mergeCell ref="H53:I53"/>
    <mergeCell ref="H55:I55"/>
    <mergeCell ref="H54:I54"/>
    <mergeCell ref="H61:I61"/>
    <mergeCell ref="H62:I62"/>
    <mergeCell ref="H60:I60"/>
    <mergeCell ref="H58:I58"/>
    <mergeCell ref="H59:I59"/>
    <mergeCell ref="H65:I65"/>
    <mergeCell ref="H67:I67"/>
    <mergeCell ref="H66:I66"/>
    <mergeCell ref="H63:I63"/>
    <mergeCell ref="H64:I64"/>
    <mergeCell ref="H72:I72"/>
    <mergeCell ref="H70:I70"/>
    <mergeCell ref="H71:I71"/>
    <mergeCell ref="H69:I69"/>
    <mergeCell ref="H68:I68"/>
  </mergeCells>
  <dataValidations count="1">
    <dataValidation allowBlank="1" showInputMessage="1" showErrorMessage="1" prompt="Број на извештајот, не се менува" sqref="B1"/>
  </dataValidations>
  <printOptions gridLines="1"/>
  <pageMargins left="0.59055118110236227" right="0" top="0.78740157480314965" bottom="0.78740157480314965" header="0.78740157480314965" footer="0.78740157480314965"/>
  <pageSetup paperSize="9" scale="7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196"/>
  <sheetViews>
    <sheetView showGridLines="0" topLeftCell="A173" workbookViewId="0">
      <selection activeCell="E196" sqref="E196"/>
    </sheetView>
  </sheetViews>
  <sheetFormatPr defaultColWidth="9.109375" defaultRowHeight="15" customHeight="1" x14ac:dyDescent="0.3"/>
  <cols>
    <col min="1" max="1" width="7.109375" style="72" customWidth="1"/>
    <col min="2" max="2" width="3" style="73" customWidth="1"/>
    <col min="3" max="3" width="17.88671875" style="73" customWidth="1"/>
    <col min="4" max="4" width="92.33203125" style="15" customWidth="1"/>
    <col min="5" max="6" width="19" style="74" customWidth="1"/>
    <col min="7" max="7" width="2.109375" style="15" customWidth="1"/>
    <col min="8" max="8" width="5.109375" style="15" customWidth="1"/>
    <col min="9" max="9" width="4.88671875" style="15" customWidth="1"/>
    <col min="10" max="10" width="5.44140625" style="15" customWidth="1"/>
    <col min="11" max="16384" width="9.109375" style="15"/>
  </cols>
  <sheetData>
    <row r="1" spans="1:10" ht="15" customHeight="1" x14ac:dyDescent="0.3">
      <c r="A1" s="64" t="s">
        <v>397</v>
      </c>
      <c r="B1" s="41">
        <v>38</v>
      </c>
      <c r="C1" s="32" t="str">
        <f>VLOOKUP(B1,ПАР!A619:B622,2,FALSE)</f>
        <v>Државна евиденција</v>
      </c>
      <c r="D1" s="14"/>
      <c r="E1" s="65"/>
      <c r="F1" s="65"/>
      <c r="G1" s="14"/>
      <c r="H1" s="14"/>
      <c r="I1" s="14"/>
      <c r="J1" s="14"/>
    </row>
    <row r="2" spans="1:10" ht="15" customHeight="1" x14ac:dyDescent="0.3">
      <c r="A2" s="66"/>
      <c r="B2" s="42"/>
      <c r="C2" s="42"/>
      <c r="D2" s="16"/>
      <c r="E2" s="16"/>
      <c r="F2" s="16"/>
      <c r="G2" s="16"/>
      <c r="H2" s="16"/>
      <c r="I2" s="16"/>
      <c r="J2" s="16"/>
    </row>
    <row r="3" spans="1:10" ht="15" customHeight="1" x14ac:dyDescent="0.3">
      <c r="A3" s="67"/>
      <c r="B3" s="68"/>
      <c r="C3" s="68"/>
      <c r="D3" s="19"/>
      <c r="E3" s="69"/>
      <c r="F3" s="69"/>
      <c r="G3" s="19"/>
      <c r="H3" s="19"/>
      <c r="I3" s="19"/>
      <c r="J3" s="19"/>
    </row>
    <row r="4" spans="1:10" ht="15" customHeight="1" x14ac:dyDescent="0.3">
      <c r="A4" s="67"/>
      <c r="B4" s="68"/>
      <c r="C4" s="68"/>
      <c r="D4" s="19"/>
      <c r="E4" s="70" t="s">
        <v>322</v>
      </c>
      <c r="F4" s="71" t="s">
        <v>323</v>
      </c>
      <c r="G4" s="16"/>
      <c r="H4" s="16"/>
      <c r="I4" s="118"/>
      <c r="J4" s="118"/>
    </row>
    <row r="5" spans="1:10" ht="15" customHeight="1" x14ac:dyDescent="0.3">
      <c r="A5" s="66"/>
      <c r="B5" s="42" t="s">
        <v>324</v>
      </c>
      <c r="C5" s="42"/>
      <c r="E5" s="75"/>
      <c r="F5" s="75"/>
      <c r="G5" s="42"/>
      <c r="H5" s="42"/>
      <c r="I5" s="110"/>
      <c r="J5" s="110"/>
    </row>
    <row r="6" spans="1:10" ht="15" customHeight="1" x14ac:dyDescent="0.3">
      <c r="A6" s="66" t="s">
        <v>325</v>
      </c>
      <c r="B6" s="42" t="s">
        <v>1081</v>
      </c>
      <c r="C6" s="42"/>
      <c r="E6" s="76"/>
      <c r="F6" s="76"/>
      <c r="G6" s="16"/>
      <c r="H6" s="16"/>
      <c r="I6" s="110"/>
      <c r="J6" s="110"/>
    </row>
    <row r="7" spans="1:10" ht="15" customHeight="1" x14ac:dyDescent="0.3">
      <c r="A7" s="66" t="s">
        <v>326</v>
      </c>
      <c r="B7" s="42" t="s">
        <v>1082</v>
      </c>
      <c r="C7" s="42"/>
      <c r="E7" s="76"/>
      <c r="F7" s="76"/>
      <c r="G7" s="16"/>
      <c r="H7" s="16"/>
      <c r="I7" s="110"/>
      <c r="J7" s="110"/>
    </row>
    <row r="8" spans="1:10" ht="15" customHeight="1" x14ac:dyDescent="0.3">
      <c r="A8" s="66" t="s">
        <v>327</v>
      </c>
      <c r="B8" s="42" t="s">
        <v>1201</v>
      </c>
      <c r="C8" s="42"/>
      <c r="E8" s="76"/>
      <c r="F8" s="76"/>
      <c r="G8" s="16"/>
      <c r="H8" s="16"/>
      <c r="I8" s="110"/>
      <c r="J8" s="110"/>
    </row>
    <row r="9" spans="1:10" ht="15" customHeight="1" x14ac:dyDescent="0.3">
      <c r="A9" s="66" t="s">
        <v>328</v>
      </c>
      <c r="B9" s="42" t="s">
        <v>1083</v>
      </c>
      <c r="C9" s="42"/>
      <c r="E9" s="76"/>
      <c r="F9" s="76"/>
      <c r="G9" s="16"/>
      <c r="H9" s="16"/>
      <c r="I9" s="110"/>
      <c r="J9" s="110"/>
    </row>
    <row r="10" spans="1:10" ht="15" customHeight="1" x14ac:dyDescent="0.3">
      <c r="A10" s="66" t="s">
        <v>330</v>
      </c>
      <c r="B10" s="42" t="s">
        <v>1084</v>
      </c>
      <c r="C10" s="42"/>
      <c r="E10" s="76"/>
      <c r="F10" s="76"/>
      <c r="G10" s="16"/>
      <c r="H10" s="16"/>
      <c r="I10" s="110"/>
      <c r="J10" s="110"/>
    </row>
    <row r="11" spans="1:10" ht="15" customHeight="1" x14ac:dyDescent="0.3">
      <c r="A11" s="66" t="s">
        <v>332</v>
      </c>
      <c r="B11" s="42" t="s">
        <v>1085</v>
      </c>
      <c r="C11" s="42"/>
      <c r="E11" s="76"/>
      <c r="F11" s="76"/>
      <c r="G11" s="16"/>
      <c r="H11" s="16"/>
      <c r="I11" s="110"/>
      <c r="J11" s="110"/>
    </row>
    <row r="12" spans="1:10" ht="15" customHeight="1" x14ac:dyDescent="0.3">
      <c r="A12" s="66" t="s">
        <v>334</v>
      </c>
      <c r="B12" s="42" t="s">
        <v>1172</v>
      </c>
      <c r="C12" s="42"/>
      <c r="E12" s="76"/>
      <c r="F12" s="76"/>
      <c r="G12" s="16"/>
      <c r="H12" s="16"/>
      <c r="I12" s="110"/>
      <c r="J12" s="110"/>
    </row>
    <row r="13" spans="1:10" ht="15" customHeight="1" x14ac:dyDescent="0.3">
      <c r="A13" s="66" t="s">
        <v>335</v>
      </c>
      <c r="B13" s="42" t="s">
        <v>1086</v>
      </c>
      <c r="C13" s="42"/>
      <c r="E13" s="76"/>
      <c r="F13" s="76"/>
      <c r="G13" s="16"/>
      <c r="H13" s="16"/>
      <c r="I13" s="110"/>
      <c r="J13" s="110"/>
    </row>
    <row r="14" spans="1:10" ht="15" customHeight="1" x14ac:dyDescent="0.3">
      <c r="A14" s="66" t="s">
        <v>336</v>
      </c>
      <c r="B14" s="42" t="s">
        <v>1087</v>
      </c>
      <c r="C14" s="42"/>
      <c r="E14" s="76"/>
      <c r="F14" s="76"/>
      <c r="G14" s="16"/>
      <c r="H14" s="16"/>
      <c r="I14" s="110"/>
      <c r="J14" s="110"/>
    </row>
    <row r="15" spans="1:10" ht="15" customHeight="1" x14ac:dyDescent="0.3">
      <c r="A15" s="66" t="s">
        <v>337</v>
      </c>
      <c r="B15" s="42" t="s">
        <v>1088</v>
      </c>
      <c r="C15" s="42"/>
      <c r="E15" s="76"/>
      <c r="F15" s="76"/>
      <c r="G15" s="16"/>
      <c r="H15" s="16"/>
      <c r="I15" s="110"/>
      <c r="J15" s="110"/>
    </row>
    <row r="16" spans="1:10" ht="15" customHeight="1" x14ac:dyDescent="0.3">
      <c r="A16" s="66" t="s">
        <v>338</v>
      </c>
      <c r="B16" s="42" t="s">
        <v>1089</v>
      </c>
      <c r="C16" s="42"/>
      <c r="E16" s="76"/>
      <c r="F16" s="76"/>
      <c r="G16" s="16"/>
      <c r="H16" s="16"/>
      <c r="I16" s="110"/>
      <c r="J16" s="110"/>
    </row>
    <row r="17" spans="1:10" ht="15" customHeight="1" x14ac:dyDescent="0.3">
      <c r="A17" s="66" t="s">
        <v>339</v>
      </c>
      <c r="B17" s="42" t="s">
        <v>1090</v>
      </c>
      <c r="C17" s="42"/>
      <c r="E17" s="76"/>
      <c r="F17" s="76"/>
      <c r="G17" s="16"/>
      <c r="H17" s="16"/>
      <c r="I17" s="110"/>
      <c r="J17" s="110"/>
    </row>
    <row r="18" spans="1:10" ht="15" customHeight="1" x14ac:dyDescent="0.3">
      <c r="A18" s="66" t="s">
        <v>340</v>
      </c>
      <c r="B18" s="42" t="s">
        <v>1091</v>
      </c>
      <c r="C18" s="42"/>
      <c r="E18" s="76"/>
      <c r="F18" s="76"/>
      <c r="G18" s="16"/>
      <c r="H18" s="16"/>
      <c r="I18" s="110"/>
      <c r="J18" s="110"/>
    </row>
    <row r="19" spans="1:10" ht="15" customHeight="1" x14ac:dyDescent="0.3">
      <c r="A19" s="66" t="s">
        <v>341</v>
      </c>
      <c r="B19" s="42" t="s">
        <v>1173</v>
      </c>
      <c r="C19" s="42"/>
      <c r="E19" s="76"/>
      <c r="F19" s="76"/>
      <c r="G19" s="16"/>
      <c r="H19" s="16"/>
      <c r="I19" s="110"/>
      <c r="J19" s="110"/>
    </row>
    <row r="20" spans="1:10" ht="15" customHeight="1" x14ac:dyDescent="0.3">
      <c r="A20" s="66" t="s">
        <v>342</v>
      </c>
      <c r="B20" s="42" t="s">
        <v>1174</v>
      </c>
      <c r="C20" s="42"/>
      <c r="E20" s="76"/>
      <c r="F20" s="76"/>
      <c r="G20" s="16"/>
      <c r="H20" s="16"/>
      <c r="I20" s="110"/>
      <c r="J20" s="110"/>
    </row>
    <row r="21" spans="1:10" ht="15" customHeight="1" x14ac:dyDescent="0.3">
      <c r="A21" s="66" t="s">
        <v>343</v>
      </c>
      <c r="B21" s="42" t="s">
        <v>1092</v>
      </c>
      <c r="C21" s="42"/>
      <c r="E21" s="76"/>
      <c r="F21" s="76"/>
      <c r="G21" s="16"/>
      <c r="H21" s="16"/>
      <c r="I21" s="110"/>
      <c r="J21" s="110"/>
    </row>
    <row r="22" spans="1:10" ht="15" customHeight="1" x14ac:dyDescent="0.3">
      <c r="A22" s="66" t="s">
        <v>344</v>
      </c>
      <c r="B22" s="42" t="s">
        <v>1175</v>
      </c>
      <c r="C22" s="42"/>
      <c r="E22" s="76"/>
      <c r="F22" s="76"/>
      <c r="G22" s="16"/>
      <c r="H22" s="16"/>
      <c r="I22" s="110"/>
      <c r="J22" s="110"/>
    </row>
    <row r="23" spans="1:10" ht="15" customHeight="1" x14ac:dyDescent="0.3">
      <c r="A23" s="66" t="s">
        <v>345</v>
      </c>
      <c r="B23" s="42" t="s">
        <v>1176</v>
      </c>
      <c r="C23" s="42"/>
      <c r="E23" s="76"/>
      <c r="F23" s="76"/>
      <c r="G23" s="16"/>
      <c r="H23" s="16"/>
      <c r="I23" s="110"/>
      <c r="J23" s="110"/>
    </row>
    <row r="24" spans="1:10" ht="15" customHeight="1" x14ac:dyDescent="0.3">
      <c r="A24" s="66" t="s">
        <v>346</v>
      </c>
      <c r="B24" s="42" t="s">
        <v>1177</v>
      </c>
      <c r="C24" s="42"/>
      <c r="E24" s="76"/>
      <c r="F24" s="76"/>
      <c r="G24" s="16"/>
      <c r="H24" s="16"/>
      <c r="I24" s="110"/>
      <c r="J24" s="110"/>
    </row>
    <row r="25" spans="1:10" ht="15" customHeight="1" x14ac:dyDescent="0.3">
      <c r="A25" s="66" t="s">
        <v>347</v>
      </c>
      <c r="B25" s="42" t="s">
        <v>1093</v>
      </c>
      <c r="C25" s="42"/>
      <c r="E25" s="77"/>
      <c r="F25" s="76"/>
      <c r="G25" s="16"/>
      <c r="H25" s="16"/>
      <c r="I25" s="110"/>
      <c r="J25" s="110"/>
    </row>
    <row r="26" spans="1:10" ht="15" customHeight="1" x14ac:dyDescent="0.3">
      <c r="A26" s="66" t="s">
        <v>348</v>
      </c>
      <c r="B26" s="42" t="s">
        <v>1202</v>
      </c>
      <c r="C26" s="42"/>
      <c r="E26" s="76"/>
      <c r="F26" s="76"/>
      <c r="G26" s="16"/>
      <c r="H26" s="16"/>
      <c r="I26" s="110"/>
      <c r="J26" s="110"/>
    </row>
    <row r="27" spans="1:10" ht="15" customHeight="1" x14ac:dyDescent="0.3">
      <c r="A27" s="66" t="s">
        <v>349</v>
      </c>
      <c r="B27" s="42" t="s">
        <v>1178</v>
      </c>
      <c r="C27" s="42"/>
      <c r="E27" s="76"/>
      <c r="F27" s="76"/>
      <c r="G27" s="16"/>
      <c r="H27" s="16"/>
      <c r="I27" s="110"/>
      <c r="J27" s="110"/>
    </row>
    <row r="28" spans="1:10" ht="15" customHeight="1" x14ac:dyDescent="0.3">
      <c r="A28" s="66" t="s">
        <v>350</v>
      </c>
      <c r="B28" s="42" t="s">
        <v>1179</v>
      </c>
      <c r="C28" s="42"/>
      <c r="E28" s="76"/>
      <c r="F28" s="76"/>
      <c r="G28" s="16"/>
      <c r="H28" s="16"/>
      <c r="I28" s="110"/>
      <c r="J28" s="110"/>
    </row>
    <row r="29" spans="1:10" ht="15" customHeight="1" x14ac:dyDescent="0.3">
      <c r="A29" s="66" t="s">
        <v>351</v>
      </c>
      <c r="B29" s="42" t="s">
        <v>1094</v>
      </c>
      <c r="C29" s="42"/>
      <c r="E29" s="76"/>
      <c r="F29" s="76"/>
      <c r="G29" s="16"/>
      <c r="H29" s="16"/>
      <c r="I29" s="110"/>
      <c r="J29" s="110"/>
    </row>
    <row r="30" spans="1:10" ht="15" customHeight="1" x14ac:dyDescent="0.3">
      <c r="A30" s="66"/>
      <c r="B30" s="42" t="s">
        <v>329</v>
      </c>
      <c r="C30" s="42"/>
      <c r="E30" s="76"/>
      <c r="F30" s="76"/>
      <c r="G30" s="16"/>
      <c r="H30" s="16"/>
      <c r="I30" s="110"/>
      <c r="J30" s="110"/>
    </row>
    <row r="31" spans="1:10" ht="15" customHeight="1" x14ac:dyDescent="0.3">
      <c r="A31" s="66">
        <v>625</v>
      </c>
      <c r="B31" s="42" t="s">
        <v>331</v>
      </c>
      <c r="C31" s="42"/>
      <c r="E31" s="76">
        <v>231122</v>
      </c>
      <c r="F31" s="76">
        <v>231122</v>
      </c>
      <c r="G31" s="16"/>
      <c r="H31" s="16"/>
      <c r="I31" s="110"/>
      <c r="J31" s="110"/>
    </row>
    <row r="32" spans="1:10" ht="15" customHeight="1" x14ac:dyDescent="0.3">
      <c r="A32" s="66">
        <v>626</v>
      </c>
      <c r="B32" s="42" t="s">
        <v>333</v>
      </c>
      <c r="C32" s="42"/>
      <c r="E32" s="76"/>
      <c r="F32" s="76"/>
      <c r="G32" s="16"/>
      <c r="H32" s="16"/>
      <c r="I32" s="110"/>
      <c r="J32" s="110"/>
    </row>
    <row r="33" spans="1:10" ht="15" customHeight="1" x14ac:dyDescent="0.3">
      <c r="A33" s="66">
        <v>627</v>
      </c>
      <c r="B33" s="42" t="s">
        <v>1156</v>
      </c>
      <c r="C33" s="42"/>
      <c r="E33" s="76"/>
      <c r="F33" s="76"/>
      <c r="G33" s="16"/>
      <c r="H33" s="16"/>
      <c r="I33" s="110"/>
      <c r="J33" s="110"/>
    </row>
    <row r="34" spans="1:10" ht="15" customHeight="1" x14ac:dyDescent="0.3">
      <c r="A34" s="66">
        <v>628</v>
      </c>
      <c r="B34" s="42" t="s">
        <v>1095</v>
      </c>
      <c r="C34" s="42"/>
      <c r="E34" s="76"/>
      <c r="F34" s="76"/>
      <c r="G34" s="16"/>
      <c r="H34" s="16"/>
      <c r="I34" s="110"/>
      <c r="J34" s="110"/>
    </row>
    <row r="35" spans="1:10" ht="15" customHeight="1" x14ac:dyDescent="0.3">
      <c r="A35" s="66">
        <v>629</v>
      </c>
      <c r="B35" s="42" t="s">
        <v>1096</v>
      </c>
      <c r="C35" s="42"/>
      <c r="E35" s="76"/>
      <c r="F35" s="76"/>
      <c r="G35" s="16"/>
      <c r="H35" s="16"/>
      <c r="I35" s="110"/>
      <c r="J35" s="110"/>
    </row>
    <row r="36" spans="1:10" ht="15" customHeight="1" x14ac:dyDescent="0.3">
      <c r="A36" s="66">
        <v>630</v>
      </c>
      <c r="B36" s="42" t="s">
        <v>1097</v>
      </c>
      <c r="C36" s="42"/>
      <c r="E36" s="76"/>
      <c r="F36" s="76"/>
      <c r="G36" s="16"/>
      <c r="H36" s="16"/>
      <c r="I36" s="110"/>
      <c r="J36" s="110"/>
    </row>
    <row r="37" spans="1:10" ht="15" customHeight="1" x14ac:dyDescent="0.3">
      <c r="A37" s="66">
        <v>631</v>
      </c>
      <c r="B37" s="42" t="s">
        <v>1203</v>
      </c>
      <c r="C37" s="42"/>
      <c r="E37" s="76">
        <v>32188529</v>
      </c>
      <c r="F37" s="76">
        <v>32188529</v>
      </c>
      <c r="G37" s="16"/>
      <c r="H37" s="16"/>
      <c r="I37" s="110"/>
      <c r="J37" s="110"/>
    </row>
    <row r="38" spans="1:10" ht="15" customHeight="1" x14ac:dyDescent="0.3">
      <c r="A38" s="66">
        <v>632</v>
      </c>
      <c r="B38" s="42" t="s">
        <v>1157</v>
      </c>
      <c r="C38" s="42"/>
      <c r="E38" s="76"/>
      <c r="F38" s="76"/>
      <c r="G38" s="16"/>
      <c r="H38" s="16"/>
      <c r="I38" s="110"/>
      <c r="J38" s="110"/>
    </row>
    <row r="39" spans="1:10" ht="15" customHeight="1" x14ac:dyDescent="0.3">
      <c r="A39" s="66">
        <v>633</v>
      </c>
      <c r="B39" s="42" t="s">
        <v>1158</v>
      </c>
      <c r="C39" s="42"/>
      <c r="E39" s="76">
        <v>15442359</v>
      </c>
      <c r="F39" s="76">
        <v>14637646</v>
      </c>
      <c r="G39" s="16"/>
      <c r="H39" s="16"/>
      <c r="I39" s="110"/>
      <c r="J39" s="110"/>
    </row>
    <row r="40" spans="1:10" ht="13.8" x14ac:dyDescent="0.3">
      <c r="A40" s="66">
        <v>634</v>
      </c>
      <c r="B40" s="42" t="s">
        <v>1204</v>
      </c>
      <c r="C40" s="42"/>
      <c r="E40" s="76">
        <v>16746170</v>
      </c>
      <c r="F40" s="76">
        <v>17550883</v>
      </c>
      <c r="G40" s="16"/>
      <c r="H40" s="16"/>
      <c r="I40" s="110"/>
      <c r="J40" s="110"/>
    </row>
    <row r="41" spans="1:10" ht="13.8" x14ac:dyDescent="0.3">
      <c r="A41" s="66">
        <v>635</v>
      </c>
      <c r="B41" s="42" t="s">
        <v>1228</v>
      </c>
      <c r="C41" s="42"/>
      <c r="E41" s="76"/>
      <c r="F41" s="76"/>
      <c r="G41" s="16"/>
      <c r="H41" s="16"/>
      <c r="I41" s="110"/>
      <c r="J41" s="110"/>
    </row>
    <row r="42" spans="1:10" ht="15" customHeight="1" x14ac:dyDescent="0.3">
      <c r="A42" s="66">
        <v>636</v>
      </c>
      <c r="B42" s="42" t="s">
        <v>1098</v>
      </c>
      <c r="C42" s="42"/>
      <c r="E42" s="76"/>
      <c r="F42" s="76"/>
      <c r="G42" s="16"/>
      <c r="H42" s="16"/>
      <c r="I42" s="110"/>
      <c r="J42" s="110"/>
    </row>
    <row r="43" spans="1:10" ht="15" customHeight="1" x14ac:dyDescent="0.3">
      <c r="A43" s="66">
        <v>637</v>
      </c>
      <c r="B43" s="42" t="s">
        <v>1099</v>
      </c>
      <c r="C43" s="42"/>
      <c r="E43" s="76"/>
      <c r="F43" s="76"/>
      <c r="G43" s="16"/>
      <c r="H43" s="16"/>
      <c r="I43" s="110"/>
      <c r="J43" s="110"/>
    </row>
    <row r="44" spans="1:10" ht="15" customHeight="1" x14ac:dyDescent="0.3">
      <c r="A44" s="66">
        <v>638</v>
      </c>
      <c r="B44" s="42" t="s">
        <v>1100</v>
      </c>
      <c r="C44" s="42"/>
      <c r="E44" s="76"/>
      <c r="F44" s="76"/>
      <c r="G44" s="16"/>
      <c r="H44" s="16"/>
      <c r="I44" s="110"/>
      <c r="J44" s="110"/>
    </row>
    <row r="45" spans="1:10" ht="15" customHeight="1" x14ac:dyDescent="0.3">
      <c r="A45" s="66">
        <v>639</v>
      </c>
      <c r="B45" s="42" t="s">
        <v>1205</v>
      </c>
      <c r="C45" s="42"/>
      <c r="E45" s="76"/>
      <c r="F45" s="76"/>
      <c r="G45" s="16"/>
      <c r="H45" s="16"/>
      <c r="I45" s="110"/>
      <c r="J45" s="110"/>
    </row>
    <row r="46" spans="1:10" ht="15" customHeight="1" x14ac:dyDescent="0.3">
      <c r="A46" s="66">
        <v>640</v>
      </c>
      <c r="B46" s="42" t="s">
        <v>1101</v>
      </c>
      <c r="C46" s="42"/>
      <c r="E46" s="76"/>
      <c r="F46" s="76"/>
      <c r="G46" s="16"/>
      <c r="H46" s="16"/>
      <c r="I46" s="110"/>
      <c r="J46" s="110"/>
    </row>
    <row r="47" spans="1:10" ht="15" customHeight="1" x14ac:dyDescent="0.3">
      <c r="A47" s="66">
        <v>641</v>
      </c>
      <c r="B47" s="42" t="s">
        <v>1102</v>
      </c>
      <c r="C47" s="42"/>
      <c r="E47" s="76"/>
      <c r="F47" s="76"/>
      <c r="G47" s="16"/>
      <c r="H47" s="16"/>
      <c r="I47" s="110"/>
      <c r="J47" s="110"/>
    </row>
    <row r="48" spans="1:10" ht="15" customHeight="1" x14ac:dyDescent="0.3">
      <c r="A48" s="66">
        <v>642</v>
      </c>
      <c r="B48" s="42" t="s">
        <v>1103</v>
      </c>
      <c r="C48" s="42"/>
      <c r="E48" s="76"/>
      <c r="F48" s="76"/>
      <c r="G48" s="16"/>
      <c r="H48" s="16"/>
      <c r="I48" s="110"/>
      <c r="J48" s="110"/>
    </row>
    <row r="49" spans="1:10" ht="15" customHeight="1" x14ac:dyDescent="0.3">
      <c r="A49" s="66">
        <v>643</v>
      </c>
      <c r="B49" s="42" t="s">
        <v>1206</v>
      </c>
      <c r="C49" s="42"/>
      <c r="E49" s="76"/>
      <c r="F49" s="76"/>
      <c r="G49" s="16"/>
      <c r="H49" s="16"/>
      <c r="I49" s="110"/>
      <c r="J49" s="110"/>
    </row>
    <row r="50" spans="1:10" ht="15" customHeight="1" x14ac:dyDescent="0.3">
      <c r="A50" s="66">
        <v>644</v>
      </c>
      <c r="B50" s="42" t="s">
        <v>1104</v>
      </c>
      <c r="C50" s="42"/>
      <c r="E50" s="76"/>
      <c r="F50" s="76"/>
      <c r="G50" s="16"/>
      <c r="H50" s="16"/>
      <c r="I50" s="110"/>
      <c r="J50" s="110"/>
    </row>
    <row r="51" spans="1:10" ht="15" customHeight="1" x14ac:dyDescent="0.3">
      <c r="A51" s="66">
        <v>645</v>
      </c>
      <c r="B51" s="42" t="s">
        <v>1105</v>
      </c>
      <c r="C51" s="42"/>
      <c r="E51" s="76"/>
      <c r="F51" s="76"/>
      <c r="G51" s="16"/>
      <c r="H51" s="16"/>
      <c r="I51" s="110"/>
      <c r="J51" s="110"/>
    </row>
    <row r="52" spans="1:10" ht="15" customHeight="1" x14ac:dyDescent="0.3">
      <c r="A52" s="66">
        <v>646</v>
      </c>
      <c r="B52" s="42" t="s">
        <v>1106</v>
      </c>
      <c r="C52" s="42"/>
      <c r="E52" s="76"/>
      <c r="F52" s="76"/>
      <c r="G52" s="16"/>
      <c r="H52" s="16"/>
      <c r="I52" s="110"/>
      <c r="J52" s="110"/>
    </row>
    <row r="53" spans="1:10" ht="15" customHeight="1" x14ac:dyDescent="0.3">
      <c r="A53" s="66">
        <v>647</v>
      </c>
      <c r="B53" s="42" t="s">
        <v>1160</v>
      </c>
      <c r="C53" s="42"/>
      <c r="E53" s="76"/>
      <c r="F53" s="76"/>
      <c r="G53" s="16"/>
      <c r="H53" s="16"/>
      <c r="I53" s="110"/>
      <c r="J53" s="110"/>
    </row>
    <row r="54" spans="1:10" ht="15" customHeight="1" x14ac:dyDescent="0.3">
      <c r="A54" s="66">
        <v>648</v>
      </c>
      <c r="B54" s="42" t="s">
        <v>1170</v>
      </c>
      <c r="C54" s="42"/>
      <c r="E54" s="76"/>
      <c r="F54" s="76"/>
      <c r="G54" s="16"/>
      <c r="H54" s="16"/>
      <c r="I54" s="110"/>
      <c r="J54" s="110"/>
    </row>
    <row r="55" spans="1:10" ht="15" customHeight="1" x14ac:dyDescent="0.3">
      <c r="A55" s="66">
        <v>649</v>
      </c>
      <c r="B55" s="42" t="s">
        <v>1169</v>
      </c>
      <c r="C55" s="42"/>
      <c r="E55" s="76"/>
      <c r="F55" s="76"/>
      <c r="G55" s="16"/>
      <c r="H55" s="16"/>
      <c r="I55" s="110"/>
      <c r="J55" s="110"/>
    </row>
    <row r="56" spans="1:10" ht="15" customHeight="1" x14ac:dyDescent="0.3">
      <c r="A56" s="66">
        <v>650</v>
      </c>
      <c r="B56" s="42" t="s">
        <v>1161</v>
      </c>
      <c r="C56" s="42"/>
      <c r="E56" s="76"/>
      <c r="F56" s="76"/>
      <c r="G56" s="16"/>
      <c r="H56" s="16"/>
      <c r="I56" s="110"/>
      <c r="J56" s="110"/>
    </row>
    <row r="57" spans="1:10" ht="15" customHeight="1" x14ac:dyDescent="0.3">
      <c r="A57" s="66">
        <v>651</v>
      </c>
      <c r="B57" s="42" t="s">
        <v>1162</v>
      </c>
      <c r="C57" s="42"/>
      <c r="E57" s="76"/>
      <c r="F57" s="76"/>
      <c r="G57" s="16"/>
      <c r="H57" s="16"/>
      <c r="I57" s="110"/>
      <c r="J57" s="110"/>
    </row>
    <row r="58" spans="1:10" ht="15" customHeight="1" x14ac:dyDescent="0.3">
      <c r="A58" s="66">
        <v>652</v>
      </c>
      <c r="B58" s="42" t="s">
        <v>1163</v>
      </c>
      <c r="C58" s="42"/>
      <c r="E58" s="76"/>
      <c r="F58" s="76"/>
      <c r="G58" s="16"/>
      <c r="H58" s="16"/>
      <c r="I58" s="110"/>
      <c r="J58" s="110"/>
    </row>
    <row r="59" spans="1:10" ht="15" customHeight="1" x14ac:dyDescent="0.3">
      <c r="A59" s="66">
        <v>653</v>
      </c>
      <c r="B59" s="42" t="s">
        <v>1164</v>
      </c>
      <c r="C59" s="42"/>
      <c r="E59" s="76"/>
      <c r="F59" s="76"/>
      <c r="G59" s="16"/>
      <c r="H59" s="16"/>
      <c r="I59" s="110"/>
      <c r="J59" s="110"/>
    </row>
    <row r="60" spans="1:10" ht="15" customHeight="1" x14ac:dyDescent="0.3">
      <c r="A60" s="66">
        <v>654</v>
      </c>
      <c r="B60" s="42" t="s">
        <v>1165</v>
      </c>
      <c r="C60" s="42"/>
      <c r="E60" s="76"/>
      <c r="F60" s="76"/>
      <c r="G60" s="16"/>
      <c r="H60" s="16"/>
      <c r="I60" s="110"/>
      <c r="J60" s="110"/>
    </row>
    <row r="61" spans="1:10" ht="15" customHeight="1" x14ac:dyDescent="0.3">
      <c r="A61" s="66">
        <v>655</v>
      </c>
      <c r="B61" s="42" t="s">
        <v>1166</v>
      </c>
      <c r="C61" s="42"/>
      <c r="E61" s="76"/>
      <c r="F61" s="76"/>
      <c r="G61" s="16"/>
      <c r="H61" s="16"/>
      <c r="I61" s="110"/>
      <c r="J61" s="110"/>
    </row>
    <row r="62" spans="1:10" ht="15" customHeight="1" x14ac:dyDescent="0.3">
      <c r="A62" s="66">
        <v>656</v>
      </c>
      <c r="B62" s="42" t="s">
        <v>1159</v>
      </c>
      <c r="C62" s="42"/>
      <c r="E62" s="76"/>
      <c r="F62" s="76"/>
      <c r="G62" s="16"/>
      <c r="H62" s="16"/>
      <c r="I62" s="110"/>
      <c r="J62" s="110"/>
    </row>
    <row r="63" spans="1:10" ht="15" customHeight="1" x14ac:dyDescent="0.3">
      <c r="A63" s="66">
        <v>657</v>
      </c>
      <c r="B63" s="42" t="s">
        <v>1107</v>
      </c>
      <c r="C63" s="42"/>
      <c r="E63" s="76"/>
      <c r="F63" s="76"/>
      <c r="G63" s="16"/>
      <c r="H63" s="16"/>
      <c r="I63" s="110"/>
      <c r="J63" s="110"/>
    </row>
    <row r="64" spans="1:10" ht="15" customHeight="1" x14ac:dyDescent="0.3">
      <c r="A64" s="66">
        <v>658</v>
      </c>
      <c r="B64" s="42" t="s">
        <v>1108</v>
      </c>
      <c r="C64" s="42"/>
      <c r="E64" s="76"/>
      <c r="F64" s="76"/>
      <c r="G64" s="16"/>
      <c r="H64" s="16"/>
      <c r="I64" s="110"/>
      <c r="J64" s="110"/>
    </row>
    <row r="65" spans="1:10" ht="15" customHeight="1" x14ac:dyDescent="0.3">
      <c r="A65" s="66">
        <v>659</v>
      </c>
      <c r="B65" s="42" t="s">
        <v>1109</v>
      </c>
      <c r="C65" s="42"/>
      <c r="E65" s="76"/>
      <c r="F65" s="76"/>
      <c r="G65" s="16"/>
      <c r="H65" s="16"/>
      <c r="I65" s="110"/>
      <c r="J65" s="110"/>
    </row>
    <row r="66" spans="1:10" ht="15" customHeight="1" x14ac:dyDescent="0.3">
      <c r="A66" s="66">
        <v>660</v>
      </c>
      <c r="B66" s="42" t="s">
        <v>1167</v>
      </c>
      <c r="C66" s="42"/>
      <c r="E66" s="76"/>
      <c r="F66" s="76"/>
      <c r="G66" s="16"/>
      <c r="H66" s="16"/>
      <c r="I66" s="110"/>
      <c r="J66" s="110"/>
    </row>
    <row r="67" spans="1:10" ht="15" customHeight="1" x14ac:dyDescent="0.3">
      <c r="A67" s="66">
        <v>661</v>
      </c>
      <c r="B67" s="42" t="s">
        <v>1168</v>
      </c>
      <c r="C67" s="42"/>
      <c r="E67" s="76"/>
      <c r="F67" s="76"/>
      <c r="G67" s="16"/>
      <c r="H67" s="16"/>
      <c r="I67" s="110"/>
      <c r="J67" s="110"/>
    </row>
    <row r="68" spans="1:10" ht="15" customHeight="1" x14ac:dyDescent="0.3">
      <c r="A68" s="15"/>
      <c r="B68" s="108" t="s">
        <v>1171</v>
      </c>
      <c r="C68" s="66"/>
      <c r="E68" s="76"/>
      <c r="F68" s="76"/>
      <c r="G68" s="16"/>
      <c r="H68" s="16"/>
      <c r="I68" s="106"/>
      <c r="J68" s="106"/>
    </row>
    <row r="69" spans="1:10" ht="22.5" customHeight="1" x14ac:dyDescent="0.3">
      <c r="A69" s="66">
        <v>662</v>
      </c>
      <c r="B69" s="118" t="s">
        <v>1234</v>
      </c>
      <c r="C69" s="118"/>
      <c r="D69" s="118"/>
      <c r="E69" s="76">
        <v>3901298</v>
      </c>
      <c r="F69" s="76">
        <v>3901298</v>
      </c>
      <c r="G69" s="16"/>
      <c r="H69" s="16"/>
      <c r="I69" s="106"/>
      <c r="J69" s="106"/>
    </row>
    <row r="70" spans="1:10" ht="24" customHeight="1" x14ac:dyDescent="0.3">
      <c r="A70" s="66">
        <v>663</v>
      </c>
      <c r="B70" s="118" t="s">
        <v>1207</v>
      </c>
      <c r="C70" s="118"/>
      <c r="D70" s="118"/>
      <c r="E70" s="76"/>
      <c r="F70" s="76"/>
      <c r="G70" s="16"/>
      <c r="H70" s="16"/>
      <c r="I70" s="106"/>
      <c r="J70" s="106"/>
    </row>
    <row r="71" spans="1:10" ht="15" customHeight="1" x14ac:dyDescent="0.3">
      <c r="A71" s="66">
        <v>664</v>
      </c>
      <c r="B71" s="118" t="s">
        <v>1208</v>
      </c>
      <c r="C71" s="118"/>
      <c r="D71" s="118"/>
      <c r="E71" s="76"/>
      <c r="F71" s="76"/>
      <c r="G71" s="16"/>
      <c r="H71" s="16"/>
      <c r="I71" s="106"/>
      <c r="J71" s="106"/>
    </row>
    <row r="72" spans="1:10" ht="24.75" customHeight="1" x14ac:dyDescent="0.3">
      <c r="A72" s="66">
        <v>665</v>
      </c>
      <c r="B72" s="118" t="s">
        <v>1209</v>
      </c>
      <c r="C72" s="118"/>
      <c r="D72" s="118"/>
      <c r="E72" s="76"/>
      <c r="F72" s="76"/>
      <c r="G72" s="16"/>
      <c r="H72" s="16"/>
      <c r="I72" s="106"/>
      <c r="J72" s="106"/>
    </row>
    <row r="73" spans="1:10" ht="15" customHeight="1" x14ac:dyDescent="0.3">
      <c r="A73" s="66"/>
      <c r="B73" s="108" t="s">
        <v>1180</v>
      </c>
      <c r="C73" s="42"/>
      <c r="E73" s="76"/>
      <c r="F73" s="76"/>
      <c r="G73" s="16"/>
      <c r="H73" s="16"/>
      <c r="I73" s="106"/>
      <c r="J73" s="106"/>
    </row>
    <row r="74" spans="1:10" ht="26.25" customHeight="1" x14ac:dyDescent="0.3">
      <c r="A74" s="66">
        <v>666</v>
      </c>
      <c r="B74" s="118" t="s">
        <v>1229</v>
      </c>
      <c r="C74" s="118"/>
      <c r="D74" s="118"/>
      <c r="E74" s="76"/>
      <c r="F74" s="76"/>
      <c r="G74" s="16"/>
      <c r="H74" s="16"/>
      <c r="I74" s="106"/>
      <c r="J74" s="106"/>
    </row>
    <row r="75" spans="1:10" ht="15" customHeight="1" x14ac:dyDescent="0.3">
      <c r="A75" s="66">
        <v>667</v>
      </c>
      <c r="B75" s="118" t="s">
        <v>1210</v>
      </c>
      <c r="C75" s="118"/>
      <c r="D75" s="118"/>
      <c r="E75" s="76"/>
      <c r="F75" s="76"/>
      <c r="G75" s="16"/>
      <c r="H75" s="16"/>
      <c r="I75" s="106"/>
      <c r="J75" s="106"/>
    </row>
    <row r="76" spans="1:10" ht="15" customHeight="1" x14ac:dyDescent="0.3">
      <c r="A76" s="66"/>
      <c r="B76" s="108" t="s">
        <v>1181</v>
      </c>
      <c r="C76" s="42"/>
      <c r="E76" s="76"/>
      <c r="F76" s="76"/>
      <c r="G76" s="16"/>
      <c r="H76" s="16"/>
      <c r="I76" s="106"/>
      <c r="J76" s="106"/>
    </row>
    <row r="77" spans="1:10" ht="13.8" x14ac:dyDescent="0.3">
      <c r="A77" s="66">
        <v>668</v>
      </c>
      <c r="B77" s="118" t="s">
        <v>1211</v>
      </c>
      <c r="C77" s="118"/>
      <c r="D77" s="118"/>
      <c r="E77" s="76"/>
      <c r="F77" s="76"/>
      <c r="G77" s="16"/>
      <c r="H77" s="16"/>
      <c r="I77" s="106"/>
      <c r="J77" s="106"/>
    </row>
    <row r="78" spans="1:10" ht="24" customHeight="1" x14ac:dyDescent="0.3">
      <c r="A78" s="66">
        <v>669</v>
      </c>
      <c r="B78" s="118" t="s">
        <v>1182</v>
      </c>
      <c r="C78" s="118"/>
      <c r="D78" s="118"/>
      <c r="E78" s="76"/>
      <c r="F78" s="76"/>
      <c r="G78" s="16"/>
      <c r="H78" s="16"/>
      <c r="I78" s="106"/>
      <c r="J78" s="106"/>
    </row>
    <row r="79" spans="1:10" ht="23.25" customHeight="1" x14ac:dyDescent="0.3">
      <c r="A79" s="66">
        <v>670</v>
      </c>
      <c r="B79" s="118" t="s">
        <v>1212</v>
      </c>
      <c r="C79" s="118"/>
      <c r="D79" s="118"/>
      <c r="E79" s="76"/>
      <c r="F79" s="76"/>
      <c r="G79" s="16"/>
      <c r="H79" s="16"/>
      <c r="I79" s="106"/>
      <c r="J79" s="106"/>
    </row>
    <row r="80" spans="1:10" ht="24" customHeight="1" x14ac:dyDescent="0.3">
      <c r="A80" s="66">
        <v>671</v>
      </c>
      <c r="B80" s="118" t="s">
        <v>1212</v>
      </c>
      <c r="C80" s="118"/>
      <c r="D80" s="118"/>
      <c r="E80" s="76"/>
      <c r="F80" s="76">
        <v>0</v>
      </c>
      <c r="G80" s="16"/>
      <c r="H80" s="16"/>
      <c r="I80" s="106"/>
      <c r="J80" s="106"/>
    </row>
    <row r="81" spans="1:10" ht="27" customHeight="1" x14ac:dyDescent="0.3">
      <c r="A81" s="66">
        <v>672</v>
      </c>
      <c r="B81" s="118" t="s">
        <v>1183</v>
      </c>
      <c r="C81" s="118"/>
      <c r="D81" s="118"/>
      <c r="E81" s="76"/>
      <c r="F81" s="76"/>
      <c r="G81" s="16"/>
      <c r="H81" s="16"/>
      <c r="I81" s="106"/>
      <c r="J81" s="106"/>
    </row>
    <row r="82" spans="1:10" ht="24" customHeight="1" x14ac:dyDescent="0.3">
      <c r="A82" s="66">
        <v>673</v>
      </c>
      <c r="B82" s="118" t="s">
        <v>1213</v>
      </c>
      <c r="C82" s="118"/>
      <c r="D82" s="118"/>
      <c r="E82" s="76"/>
      <c r="F82" s="76"/>
      <c r="G82" s="16"/>
      <c r="H82" s="16"/>
      <c r="I82" s="106"/>
      <c r="J82" s="106"/>
    </row>
    <row r="83" spans="1:10" ht="15" customHeight="1" x14ac:dyDescent="0.3">
      <c r="A83" s="66"/>
      <c r="B83" s="42" t="s">
        <v>1184</v>
      </c>
      <c r="C83" s="42"/>
      <c r="E83" s="76"/>
      <c r="F83" s="76"/>
      <c r="G83" s="16"/>
      <c r="H83" s="16"/>
      <c r="I83" s="106"/>
      <c r="J83" s="106"/>
    </row>
    <row r="84" spans="1:10" ht="29.25" customHeight="1" x14ac:dyDescent="0.3">
      <c r="A84" s="66">
        <v>674</v>
      </c>
      <c r="B84" s="118" t="s">
        <v>1214</v>
      </c>
      <c r="C84" s="118"/>
      <c r="D84" s="118"/>
      <c r="E84" s="76"/>
      <c r="F84" s="76"/>
      <c r="G84" s="16"/>
      <c r="H84" s="16"/>
      <c r="I84" s="106"/>
      <c r="J84" s="106"/>
    </row>
    <row r="85" spans="1:10" ht="34.5" customHeight="1" x14ac:dyDescent="0.3">
      <c r="A85" s="66">
        <v>675</v>
      </c>
      <c r="B85" s="118" t="s">
        <v>1215</v>
      </c>
      <c r="C85" s="118"/>
      <c r="D85" s="118"/>
      <c r="E85" s="76"/>
      <c r="F85" s="76"/>
      <c r="G85" s="16"/>
      <c r="H85" s="16"/>
      <c r="I85" s="106"/>
      <c r="J85" s="106"/>
    </row>
    <row r="86" spans="1:10" ht="25.5" customHeight="1" x14ac:dyDescent="0.3">
      <c r="A86" s="66">
        <v>676</v>
      </c>
      <c r="B86" s="118" t="s">
        <v>1216</v>
      </c>
      <c r="C86" s="118"/>
      <c r="D86" s="118"/>
      <c r="E86" s="76"/>
      <c r="F86" s="76"/>
      <c r="G86" s="16"/>
      <c r="H86" s="16"/>
      <c r="I86" s="106"/>
      <c r="J86" s="106"/>
    </row>
    <row r="87" spans="1:10" ht="24.75" customHeight="1" x14ac:dyDescent="0.3">
      <c r="A87" s="66">
        <v>677</v>
      </c>
      <c r="B87" s="118" t="s">
        <v>1217</v>
      </c>
      <c r="C87" s="118"/>
      <c r="D87" s="118"/>
      <c r="E87" s="76"/>
      <c r="F87" s="76"/>
      <c r="G87" s="16"/>
      <c r="H87" s="16"/>
      <c r="I87" s="107"/>
      <c r="J87" s="107"/>
    </row>
    <row r="88" spans="1:10" ht="15" customHeight="1" x14ac:dyDescent="0.3">
      <c r="A88" s="66"/>
      <c r="B88" s="42" t="s">
        <v>1185</v>
      </c>
      <c r="C88" s="42"/>
      <c r="E88" s="76"/>
      <c r="F88" s="76"/>
      <c r="G88" s="16"/>
      <c r="H88" s="16"/>
      <c r="I88" s="107"/>
      <c r="J88" s="107"/>
    </row>
    <row r="89" spans="1:10" ht="30.75" customHeight="1" x14ac:dyDescent="0.3">
      <c r="A89" s="66">
        <v>678</v>
      </c>
      <c r="B89" s="118" t="s">
        <v>1218</v>
      </c>
      <c r="C89" s="118"/>
      <c r="D89" s="118"/>
      <c r="E89" s="76"/>
      <c r="F89" s="76"/>
      <c r="G89" s="16"/>
      <c r="H89" s="16"/>
      <c r="I89" s="107"/>
      <c r="J89" s="107"/>
    </row>
    <row r="90" spans="1:10" ht="28.5" customHeight="1" x14ac:dyDescent="0.3">
      <c r="A90" s="66">
        <v>679</v>
      </c>
      <c r="B90" s="118" t="s">
        <v>1219</v>
      </c>
      <c r="C90" s="118"/>
      <c r="D90" s="118"/>
      <c r="E90" s="76">
        <v>65198920</v>
      </c>
      <c r="F90" s="76">
        <v>65198920</v>
      </c>
      <c r="G90" s="16"/>
      <c r="H90" s="16"/>
      <c r="I90" s="107"/>
      <c r="J90" s="107"/>
    </row>
    <row r="91" spans="1:10" ht="32.25" customHeight="1" x14ac:dyDescent="0.3">
      <c r="A91" s="66">
        <v>680</v>
      </c>
      <c r="B91" s="118" t="s">
        <v>1220</v>
      </c>
      <c r="C91" s="118"/>
      <c r="D91" s="118"/>
      <c r="E91" s="76"/>
      <c r="F91" s="76"/>
      <c r="G91" s="16"/>
      <c r="H91" s="16"/>
      <c r="I91" s="107"/>
      <c r="J91" s="107"/>
    </row>
    <row r="92" spans="1:10" ht="33.75" customHeight="1" x14ac:dyDescent="0.3">
      <c r="A92" s="66">
        <v>681</v>
      </c>
      <c r="B92" s="118" t="s">
        <v>1221</v>
      </c>
      <c r="C92" s="118"/>
      <c r="D92" s="118"/>
      <c r="E92" s="76"/>
      <c r="F92" s="76"/>
      <c r="G92" s="16"/>
      <c r="H92" s="16"/>
      <c r="I92" s="107"/>
      <c r="J92" s="107"/>
    </row>
    <row r="93" spans="1:10" ht="29.25" customHeight="1" x14ac:dyDescent="0.3">
      <c r="A93" s="66">
        <v>682</v>
      </c>
      <c r="B93" s="118" t="s">
        <v>1222</v>
      </c>
      <c r="C93" s="118"/>
      <c r="D93" s="118"/>
      <c r="E93" s="76">
        <v>0</v>
      </c>
      <c r="F93" s="76"/>
      <c r="G93" s="16"/>
      <c r="H93" s="16"/>
      <c r="I93" s="107"/>
      <c r="J93" s="107"/>
    </row>
    <row r="94" spans="1:10" ht="24" customHeight="1" x14ac:dyDescent="0.3">
      <c r="A94" s="66">
        <v>683</v>
      </c>
      <c r="B94" s="118" t="s">
        <v>1230</v>
      </c>
      <c r="C94" s="118"/>
      <c r="D94" s="118"/>
      <c r="E94" s="76"/>
      <c r="F94" s="76"/>
      <c r="G94" s="16"/>
      <c r="H94" s="16"/>
      <c r="I94" s="107"/>
      <c r="J94" s="107"/>
    </row>
    <row r="95" spans="1:10" ht="15" customHeight="1" x14ac:dyDescent="0.3">
      <c r="A95" s="66"/>
      <c r="B95" s="42" t="s">
        <v>1186</v>
      </c>
      <c r="C95" s="42"/>
      <c r="E95" s="76"/>
      <c r="F95" s="76"/>
      <c r="G95" s="16"/>
      <c r="H95" s="16"/>
      <c r="I95" s="107"/>
      <c r="J95" s="107"/>
    </row>
    <row r="96" spans="1:10" ht="24" customHeight="1" x14ac:dyDescent="0.3">
      <c r="A96" s="66">
        <v>684</v>
      </c>
      <c r="B96" s="118" t="s">
        <v>1223</v>
      </c>
      <c r="C96" s="118"/>
      <c r="D96" s="118"/>
      <c r="E96" s="76"/>
      <c r="F96" s="76"/>
      <c r="G96" s="16"/>
      <c r="H96" s="16"/>
      <c r="I96" s="107"/>
      <c r="J96" s="107"/>
    </row>
    <row r="97" spans="1:10" ht="21.75" customHeight="1" x14ac:dyDescent="0.3">
      <c r="A97" s="66">
        <v>685</v>
      </c>
      <c r="B97" s="118" t="s">
        <v>1187</v>
      </c>
      <c r="C97" s="118"/>
      <c r="D97" s="118"/>
      <c r="E97" s="76"/>
      <c r="F97" s="76"/>
      <c r="G97" s="16"/>
      <c r="H97" s="16"/>
      <c r="I97" s="107"/>
      <c r="J97" s="107"/>
    </row>
    <row r="98" spans="1:10" ht="29.25" customHeight="1" x14ac:dyDescent="0.3">
      <c r="A98" s="66">
        <v>686</v>
      </c>
      <c r="B98" s="118" t="s">
        <v>1231</v>
      </c>
      <c r="C98" s="118"/>
      <c r="D98" s="118"/>
      <c r="E98" s="76"/>
      <c r="F98" s="76"/>
      <c r="G98" s="16"/>
      <c r="H98" s="16"/>
      <c r="I98" s="107"/>
      <c r="J98" s="107"/>
    </row>
    <row r="99" spans="1:10" ht="15" customHeight="1" x14ac:dyDescent="0.3">
      <c r="A99" s="66">
        <v>687</v>
      </c>
      <c r="B99" s="118" t="s">
        <v>1224</v>
      </c>
      <c r="C99" s="118"/>
      <c r="D99" s="118"/>
      <c r="E99" s="76"/>
      <c r="F99" s="76"/>
      <c r="G99" s="16"/>
      <c r="H99" s="16"/>
      <c r="I99" s="107"/>
      <c r="J99" s="107"/>
    </row>
    <row r="100" spans="1:10" ht="23.25" customHeight="1" x14ac:dyDescent="0.3">
      <c r="A100" s="66">
        <v>688</v>
      </c>
      <c r="B100" s="118" t="s">
        <v>1188</v>
      </c>
      <c r="C100" s="118"/>
      <c r="D100" s="118"/>
      <c r="E100" s="76"/>
      <c r="F100" s="76"/>
      <c r="G100" s="16"/>
      <c r="H100" s="16"/>
      <c r="I100" s="107"/>
      <c r="J100" s="107"/>
    </row>
    <row r="101" spans="1:10" ht="27" customHeight="1" x14ac:dyDescent="0.3">
      <c r="A101" s="66">
        <v>689</v>
      </c>
      <c r="B101" s="118" t="s">
        <v>1225</v>
      </c>
      <c r="C101" s="118"/>
      <c r="D101" s="118"/>
      <c r="E101" s="76"/>
      <c r="F101" s="76">
        <v>0</v>
      </c>
      <c r="G101" s="16"/>
      <c r="H101" s="16"/>
      <c r="I101" s="107"/>
      <c r="J101" s="107"/>
    </row>
    <row r="102" spans="1:10" ht="15" customHeight="1" x14ac:dyDescent="0.3">
      <c r="A102" s="66"/>
      <c r="B102" s="42" t="s">
        <v>1192</v>
      </c>
      <c r="C102" s="42"/>
      <c r="E102" s="76"/>
      <c r="F102" s="76"/>
      <c r="G102" s="16"/>
      <c r="H102" s="16"/>
      <c r="I102" s="110"/>
      <c r="J102" s="110"/>
    </row>
    <row r="103" spans="1:10" ht="15" customHeight="1" x14ac:dyDescent="0.3">
      <c r="A103" s="66"/>
      <c r="B103" s="42" t="s">
        <v>352</v>
      </c>
      <c r="C103" s="42"/>
      <c r="E103" s="76"/>
      <c r="F103" s="76"/>
      <c r="G103" s="16"/>
      <c r="H103" s="16"/>
      <c r="I103" s="110"/>
      <c r="J103" s="110"/>
    </row>
    <row r="104" spans="1:10" ht="15" customHeight="1" x14ac:dyDescent="0.3">
      <c r="A104" s="66">
        <v>690</v>
      </c>
      <c r="B104" s="42" t="s">
        <v>353</v>
      </c>
      <c r="C104" s="42"/>
      <c r="E104" s="76"/>
      <c r="F104" s="76"/>
      <c r="G104" s="16"/>
      <c r="H104" s="16"/>
      <c r="I104" s="110"/>
      <c r="J104" s="110"/>
    </row>
    <row r="105" spans="1:10" ht="15" customHeight="1" x14ac:dyDescent="0.3">
      <c r="A105" s="66">
        <v>691</v>
      </c>
      <c r="B105" s="42" t="s">
        <v>354</v>
      </c>
      <c r="C105" s="42"/>
      <c r="E105" s="76"/>
      <c r="F105" s="76"/>
      <c r="G105" s="16"/>
      <c r="H105" s="16"/>
      <c r="I105" s="110"/>
      <c r="J105" s="110"/>
    </row>
    <row r="106" spans="1:10" ht="15" customHeight="1" x14ac:dyDescent="0.3">
      <c r="A106" s="66">
        <v>692</v>
      </c>
      <c r="B106" s="42" t="s">
        <v>1110</v>
      </c>
      <c r="C106" s="42"/>
      <c r="E106" s="76">
        <v>55913771</v>
      </c>
      <c r="F106" s="76">
        <v>73348080</v>
      </c>
      <c r="G106" s="16"/>
      <c r="H106" s="16"/>
      <c r="I106" s="110"/>
      <c r="J106" s="110"/>
    </row>
    <row r="107" spans="1:10" ht="15" customHeight="1" x14ac:dyDescent="0.3">
      <c r="A107" s="66">
        <v>693</v>
      </c>
      <c r="B107" s="42" t="s">
        <v>1111</v>
      </c>
      <c r="C107" s="42"/>
      <c r="E107" s="76"/>
      <c r="F107" s="76"/>
      <c r="G107" s="16"/>
      <c r="H107" s="16"/>
      <c r="I107" s="110"/>
      <c r="J107" s="110"/>
    </row>
    <row r="108" spans="1:10" ht="15" customHeight="1" x14ac:dyDescent="0.3">
      <c r="A108" s="66">
        <v>694</v>
      </c>
      <c r="B108" s="42" t="s">
        <v>1232</v>
      </c>
      <c r="C108" s="42"/>
      <c r="E108" s="76">
        <v>0</v>
      </c>
      <c r="F108" s="76"/>
      <c r="G108" s="16"/>
      <c r="H108" s="16"/>
      <c r="I108" s="110"/>
      <c r="J108" s="110"/>
    </row>
    <row r="109" spans="1:10" ht="15" customHeight="1" x14ac:dyDescent="0.3">
      <c r="A109" s="66">
        <v>695</v>
      </c>
      <c r="B109" s="42" t="s">
        <v>1189</v>
      </c>
      <c r="C109" s="42"/>
      <c r="E109" s="76"/>
      <c r="F109" s="76"/>
      <c r="G109" s="16"/>
      <c r="H109" s="16"/>
      <c r="I109" s="110"/>
      <c r="J109" s="110"/>
    </row>
    <row r="110" spans="1:10" ht="15" customHeight="1" x14ac:dyDescent="0.3">
      <c r="A110" s="66">
        <v>696</v>
      </c>
      <c r="B110" s="42" t="s">
        <v>355</v>
      </c>
      <c r="C110" s="42"/>
      <c r="E110" s="76"/>
      <c r="F110" s="76">
        <v>0</v>
      </c>
      <c r="G110" s="16"/>
      <c r="H110" s="16"/>
      <c r="I110" s="110"/>
      <c r="J110" s="110"/>
    </row>
    <row r="111" spans="1:10" ht="15" customHeight="1" x14ac:dyDescent="0.3">
      <c r="A111" s="66">
        <v>697</v>
      </c>
      <c r="B111" s="42" t="s">
        <v>356</v>
      </c>
      <c r="C111" s="42"/>
      <c r="E111" s="76"/>
      <c r="F111" s="76">
        <v>0</v>
      </c>
      <c r="G111" s="16"/>
      <c r="H111" s="16"/>
      <c r="I111" s="110"/>
      <c r="J111" s="110"/>
    </row>
    <row r="112" spans="1:10" ht="15" customHeight="1" x14ac:dyDescent="0.3">
      <c r="A112" s="66">
        <v>698</v>
      </c>
      <c r="B112" s="42" t="s">
        <v>1112</v>
      </c>
      <c r="C112" s="42"/>
      <c r="E112" s="76"/>
      <c r="F112" s="76"/>
      <c r="G112" s="16"/>
      <c r="H112" s="16"/>
      <c r="I112" s="110"/>
      <c r="J112" s="110"/>
    </row>
    <row r="113" spans="1:10" ht="15" customHeight="1" x14ac:dyDescent="0.3">
      <c r="A113" s="66"/>
      <c r="B113" s="42" t="s">
        <v>357</v>
      </c>
      <c r="C113" s="42"/>
      <c r="E113" s="76"/>
      <c r="F113" s="76"/>
      <c r="G113" s="16"/>
      <c r="H113" s="16"/>
      <c r="I113" s="110"/>
      <c r="J113" s="110"/>
    </row>
    <row r="114" spans="1:10" ht="15" customHeight="1" x14ac:dyDescent="0.3">
      <c r="A114" s="66">
        <v>699</v>
      </c>
      <c r="B114" s="42" t="s">
        <v>1190</v>
      </c>
      <c r="C114" s="42"/>
      <c r="E114" s="76"/>
      <c r="F114" s="76">
        <v>0</v>
      </c>
      <c r="G114" s="16"/>
      <c r="H114" s="16"/>
      <c r="I114" s="110"/>
      <c r="J114" s="110"/>
    </row>
    <row r="115" spans="1:10" ht="15" customHeight="1" x14ac:dyDescent="0.3">
      <c r="A115" s="66">
        <v>700</v>
      </c>
      <c r="B115" s="42" t="s">
        <v>1191</v>
      </c>
      <c r="C115" s="42"/>
      <c r="E115" s="76"/>
      <c r="F115" s="76"/>
      <c r="G115" s="16"/>
      <c r="H115" s="16"/>
      <c r="I115" s="110"/>
      <c r="J115" s="110"/>
    </row>
    <row r="116" spans="1:10" ht="15" customHeight="1" x14ac:dyDescent="0.3">
      <c r="A116" s="66">
        <v>701</v>
      </c>
      <c r="B116" s="42" t="s">
        <v>1113</v>
      </c>
      <c r="C116" s="42"/>
      <c r="E116" s="76"/>
      <c r="F116" s="76"/>
      <c r="G116" s="16"/>
      <c r="H116" s="16"/>
      <c r="I116" s="110"/>
      <c r="J116" s="110"/>
    </row>
    <row r="117" spans="1:10" ht="15" customHeight="1" x14ac:dyDescent="0.3">
      <c r="A117" s="66">
        <v>702</v>
      </c>
      <c r="B117" s="42" t="s">
        <v>1114</v>
      </c>
      <c r="C117" s="42"/>
      <c r="E117" s="76"/>
      <c r="F117" s="76"/>
      <c r="G117" s="16"/>
      <c r="H117" s="16"/>
      <c r="I117" s="110"/>
      <c r="J117" s="110"/>
    </row>
    <row r="118" spans="1:10" ht="15" customHeight="1" x14ac:dyDescent="0.3">
      <c r="A118" s="66">
        <v>703</v>
      </c>
      <c r="B118" s="42" t="s">
        <v>1115</v>
      </c>
      <c r="C118" s="42"/>
      <c r="E118" s="76"/>
      <c r="F118" s="76"/>
      <c r="G118" s="16"/>
      <c r="H118" s="16"/>
      <c r="I118" s="110"/>
      <c r="J118" s="110"/>
    </row>
    <row r="119" spans="1:10" ht="15" customHeight="1" x14ac:dyDescent="0.3">
      <c r="A119" s="66">
        <v>704</v>
      </c>
      <c r="B119" s="42" t="s">
        <v>1116</v>
      </c>
      <c r="C119" s="42"/>
      <c r="E119" s="76">
        <v>0</v>
      </c>
      <c r="F119" s="76">
        <v>7856591</v>
      </c>
      <c r="G119" s="16"/>
      <c r="H119" s="16"/>
      <c r="I119" s="110"/>
      <c r="J119" s="110"/>
    </row>
    <row r="120" spans="1:10" ht="15" customHeight="1" x14ac:dyDescent="0.3">
      <c r="A120" s="66">
        <v>705</v>
      </c>
      <c r="B120" s="42" t="s">
        <v>1117</v>
      </c>
      <c r="C120" s="42"/>
      <c r="E120" s="76"/>
      <c r="F120" s="76"/>
      <c r="G120" s="16"/>
      <c r="H120" s="16"/>
      <c r="I120" s="110"/>
      <c r="J120" s="110"/>
    </row>
    <row r="121" spans="1:10" ht="15" customHeight="1" x14ac:dyDescent="0.3">
      <c r="A121" s="66">
        <v>706</v>
      </c>
      <c r="B121" s="42" t="s">
        <v>1118</v>
      </c>
      <c r="C121" s="42"/>
      <c r="E121" s="76"/>
      <c r="F121" s="76"/>
      <c r="G121" s="16"/>
      <c r="H121" s="16"/>
      <c r="I121" s="110"/>
      <c r="J121" s="110"/>
    </row>
    <row r="122" spans="1:10" ht="15" customHeight="1" x14ac:dyDescent="0.3">
      <c r="A122" s="66">
        <v>707</v>
      </c>
      <c r="B122" s="42" t="s">
        <v>358</v>
      </c>
      <c r="C122" s="42"/>
      <c r="E122" s="76"/>
      <c r="F122" s="76"/>
      <c r="G122" s="16"/>
      <c r="H122" s="16"/>
      <c r="I122" s="110"/>
      <c r="J122" s="110"/>
    </row>
    <row r="123" spans="1:10" ht="15" customHeight="1" x14ac:dyDescent="0.3">
      <c r="A123" s="66">
        <v>708</v>
      </c>
      <c r="B123" s="42" t="s">
        <v>1119</v>
      </c>
      <c r="C123" s="42"/>
      <c r="E123" s="76"/>
      <c r="F123" s="76"/>
      <c r="G123" s="16"/>
      <c r="H123" s="16"/>
      <c r="I123" s="110"/>
      <c r="J123" s="110"/>
    </row>
    <row r="124" spans="1:10" ht="15" customHeight="1" x14ac:dyDescent="0.3">
      <c r="A124" s="66">
        <v>709</v>
      </c>
      <c r="B124" s="42" t="s">
        <v>359</v>
      </c>
      <c r="C124" s="42"/>
      <c r="E124" s="76"/>
      <c r="F124" s="76"/>
      <c r="G124" s="16"/>
      <c r="H124" s="16"/>
      <c r="I124" s="110"/>
      <c r="J124" s="110"/>
    </row>
    <row r="125" spans="1:10" ht="15" customHeight="1" x14ac:dyDescent="0.3">
      <c r="A125" s="66">
        <v>710</v>
      </c>
      <c r="B125" s="42" t="s">
        <v>1226</v>
      </c>
      <c r="C125" s="42"/>
      <c r="E125" s="76"/>
      <c r="F125" s="76"/>
      <c r="G125" s="16"/>
      <c r="H125" s="16"/>
      <c r="I125" s="110"/>
      <c r="J125" s="110"/>
    </row>
    <row r="126" spans="1:10" ht="15" customHeight="1" x14ac:dyDescent="0.3">
      <c r="A126" s="66">
        <v>711</v>
      </c>
      <c r="B126" s="42" t="s">
        <v>1120</v>
      </c>
      <c r="C126" s="42"/>
      <c r="E126" s="76"/>
      <c r="F126" s="76"/>
      <c r="G126" s="16"/>
      <c r="H126" s="16"/>
      <c r="I126" s="110"/>
      <c r="J126" s="110"/>
    </row>
    <row r="127" spans="1:10" ht="15" customHeight="1" x14ac:dyDescent="0.3">
      <c r="A127" s="66">
        <v>712</v>
      </c>
      <c r="B127" s="42" t="s">
        <v>360</v>
      </c>
      <c r="C127" s="42"/>
      <c r="E127" s="76"/>
      <c r="F127" s="76"/>
      <c r="G127" s="16"/>
      <c r="H127" s="16"/>
      <c r="I127" s="110"/>
      <c r="J127" s="110"/>
    </row>
    <row r="128" spans="1:10" ht="15" customHeight="1" x14ac:dyDescent="0.3">
      <c r="A128" s="66">
        <v>713</v>
      </c>
      <c r="B128" s="42" t="s">
        <v>1233</v>
      </c>
      <c r="C128" s="42"/>
      <c r="E128" s="76"/>
      <c r="F128" s="76"/>
      <c r="G128" s="16"/>
      <c r="H128" s="16"/>
      <c r="I128" s="110"/>
      <c r="J128" s="110"/>
    </row>
    <row r="129" spans="1:10" ht="15" customHeight="1" x14ac:dyDescent="0.3">
      <c r="A129" s="66">
        <v>714</v>
      </c>
      <c r="B129" s="42" t="s">
        <v>1121</v>
      </c>
      <c r="C129" s="42"/>
      <c r="E129" s="76"/>
      <c r="F129" s="76"/>
      <c r="G129" s="16"/>
      <c r="H129" s="16"/>
      <c r="I129" s="110"/>
      <c r="J129" s="110"/>
    </row>
    <row r="130" spans="1:10" ht="15" customHeight="1" x14ac:dyDescent="0.3">
      <c r="A130" s="66"/>
      <c r="B130" s="42" t="s">
        <v>1122</v>
      </c>
      <c r="C130" s="42"/>
      <c r="E130" s="76"/>
      <c r="F130" s="76"/>
      <c r="G130" s="16"/>
      <c r="H130" s="16"/>
      <c r="I130" s="110"/>
      <c r="J130" s="110"/>
    </row>
    <row r="131" spans="1:10" ht="15" customHeight="1" x14ac:dyDescent="0.3">
      <c r="A131" s="66">
        <v>715</v>
      </c>
      <c r="B131" s="42" t="s">
        <v>361</v>
      </c>
      <c r="C131" s="42"/>
      <c r="E131" s="76"/>
      <c r="F131" s="76"/>
      <c r="G131" s="16"/>
      <c r="H131" s="16"/>
      <c r="I131" s="110"/>
      <c r="J131" s="110"/>
    </row>
    <row r="132" spans="1:10" ht="15" customHeight="1" x14ac:dyDescent="0.3">
      <c r="A132" s="66"/>
      <c r="B132" s="42" t="s">
        <v>1193</v>
      </c>
      <c r="C132" s="42"/>
      <c r="E132" s="76"/>
      <c r="F132" s="76"/>
      <c r="G132" s="16"/>
      <c r="H132" s="16"/>
      <c r="I132" s="110"/>
      <c r="J132" s="110"/>
    </row>
    <row r="133" spans="1:10" ht="15" customHeight="1" x14ac:dyDescent="0.3">
      <c r="A133" s="66">
        <v>716</v>
      </c>
      <c r="B133" s="42" t="s">
        <v>1123</v>
      </c>
      <c r="C133" s="42"/>
      <c r="E133" s="76"/>
      <c r="F133" s="76"/>
      <c r="G133" s="16"/>
      <c r="H133" s="16"/>
      <c r="I133" s="110"/>
      <c r="J133" s="110"/>
    </row>
    <row r="134" spans="1:10" ht="15" customHeight="1" x14ac:dyDescent="0.3">
      <c r="A134" s="66"/>
      <c r="B134" s="42" t="s">
        <v>362</v>
      </c>
      <c r="C134" s="42"/>
      <c r="E134" s="76"/>
      <c r="F134" s="76"/>
      <c r="G134" s="16"/>
      <c r="H134" s="16"/>
      <c r="I134" s="110"/>
      <c r="J134" s="110"/>
    </row>
    <row r="135" spans="1:10" ht="15" customHeight="1" x14ac:dyDescent="0.3">
      <c r="A135" s="66">
        <v>717</v>
      </c>
      <c r="B135" s="42" t="s">
        <v>1143</v>
      </c>
      <c r="C135" s="42"/>
      <c r="E135" s="76">
        <v>0</v>
      </c>
      <c r="F135" s="76">
        <v>0</v>
      </c>
      <c r="G135" s="16"/>
      <c r="H135" s="16"/>
      <c r="I135" s="110"/>
      <c r="J135" s="110"/>
    </row>
    <row r="136" spans="1:10" ht="15" customHeight="1" x14ac:dyDescent="0.3">
      <c r="A136" s="66">
        <v>718</v>
      </c>
      <c r="B136" s="42" t="s">
        <v>363</v>
      </c>
      <c r="C136" s="42"/>
      <c r="E136" s="76">
        <v>748544</v>
      </c>
      <c r="F136" s="76">
        <v>491346</v>
      </c>
      <c r="G136" s="16"/>
      <c r="H136" s="16"/>
      <c r="I136" s="110"/>
      <c r="J136" s="110"/>
    </row>
    <row r="137" spans="1:10" ht="15" customHeight="1" x14ac:dyDescent="0.3">
      <c r="A137" s="66">
        <v>719</v>
      </c>
      <c r="B137" s="42" t="s">
        <v>364</v>
      </c>
      <c r="C137" s="42"/>
      <c r="E137" s="76"/>
      <c r="F137" s="76"/>
      <c r="G137" s="16"/>
      <c r="H137" s="16"/>
      <c r="I137" s="110"/>
      <c r="J137" s="110"/>
    </row>
    <row r="138" spans="1:10" ht="15" customHeight="1" x14ac:dyDescent="0.3">
      <c r="A138" s="66">
        <v>720</v>
      </c>
      <c r="B138" s="42" t="s">
        <v>1194</v>
      </c>
      <c r="C138" s="42"/>
      <c r="E138" s="76">
        <v>59251</v>
      </c>
      <c r="F138" s="76">
        <v>75847</v>
      </c>
      <c r="G138" s="16"/>
      <c r="H138" s="16"/>
      <c r="I138" s="110"/>
      <c r="J138" s="110"/>
    </row>
    <row r="139" spans="1:10" ht="15" customHeight="1" x14ac:dyDescent="0.3">
      <c r="A139" s="66">
        <v>721</v>
      </c>
      <c r="B139" s="42" t="s">
        <v>365</v>
      </c>
      <c r="C139" s="42"/>
      <c r="E139" s="76"/>
      <c r="F139" s="76"/>
      <c r="G139" s="16"/>
      <c r="H139" s="16"/>
      <c r="I139" s="110"/>
      <c r="J139" s="110"/>
    </row>
    <row r="140" spans="1:10" ht="15" customHeight="1" x14ac:dyDescent="0.3">
      <c r="A140" s="66">
        <v>722</v>
      </c>
      <c r="B140" s="42" t="s">
        <v>366</v>
      </c>
      <c r="C140" s="42"/>
      <c r="E140" s="76"/>
      <c r="F140" s="76"/>
      <c r="G140" s="16"/>
      <c r="H140" s="16"/>
      <c r="I140" s="110"/>
      <c r="J140" s="110"/>
    </row>
    <row r="141" spans="1:10" ht="15" customHeight="1" x14ac:dyDescent="0.3">
      <c r="A141" s="66">
        <v>723</v>
      </c>
      <c r="B141" s="42" t="s">
        <v>367</v>
      </c>
      <c r="C141" s="42"/>
      <c r="E141" s="76">
        <v>1095880</v>
      </c>
      <c r="F141" s="76">
        <v>1230005</v>
      </c>
      <c r="G141" s="16"/>
      <c r="H141" s="16"/>
      <c r="I141" s="110"/>
      <c r="J141" s="110"/>
    </row>
    <row r="142" spans="1:10" ht="15" customHeight="1" x14ac:dyDescent="0.3">
      <c r="A142" s="66">
        <v>724</v>
      </c>
      <c r="B142" s="42" t="s">
        <v>368</v>
      </c>
      <c r="C142" s="42"/>
      <c r="E142" s="76">
        <v>159296</v>
      </c>
      <c r="F142" s="76">
        <v>189781</v>
      </c>
      <c r="G142" s="16"/>
      <c r="H142" s="16"/>
      <c r="I142" s="110"/>
      <c r="J142" s="110"/>
    </row>
    <row r="143" spans="1:10" ht="15" customHeight="1" x14ac:dyDescent="0.3">
      <c r="A143" s="66">
        <v>725</v>
      </c>
      <c r="B143" s="42" t="s">
        <v>369</v>
      </c>
      <c r="C143" s="42"/>
      <c r="E143" s="76">
        <v>1939558</v>
      </c>
      <c r="F143" s="76">
        <v>2607325</v>
      </c>
      <c r="G143" s="16"/>
      <c r="H143" s="16"/>
      <c r="I143" s="110"/>
      <c r="J143" s="110"/>
    </row>
    <row r="144" spans="1:10" ht="15" customHeight="1" x14ac:dyDescent="0.3">
      <c r="A144" s="66">
        <v>726</v>
      </c>
      <c r="B144" s="42" t="s">
        <v>370</v>
      </c>
      <c r="C144" s="42"/>
      <c r="E144" s="76"/>
      <c r="F144" s="76">
        <v>0</v>
      </c>
      <c r="G144" s="16"/>
      <c r="H144" s="16"/>
      <c r="I144" s="110"/>
      <c r="J144" s="110"/>
    </row>
    <row r="145" spans="1:10" ht="15" customHeight="1" x14ac:dyDescent="0.3">
      <c r="A145" s="66">
        <v>727</v>
      </c>
      <c r="B145" s="42" t="s">
        <v>371</v>
      </c>
      <c r="C145" s="42"/>
      <c r="E145" s="76">
        <v>543407</v>
      </c>
      <c r="F145" s="76">
        <v>567143</v>
      </c>
      <c r="G145" s="16"/>
      <c r="H145" s="16"/>
      <c r="I145" s="110"/>
      <c r="J145" s="110"/>
    </row>
    <row r="146" spans="1:10" ht="15" customHeight="1" x14ac:dyDescent="0.3">
      <c r="A146" s="66">
        <v>728</v>
      </c>
      <c r="B146" s="42" t="s">
        <v>1124</v>
      </c>
      <c r="C146" s="42"/>
      <c r="E146" s="76"/>
      <c r="F146" s="76"/>
      <c r="G146" s="16"/>
      <c r="H146" s="16"/>
      <c r="I146" s="110"/>
      <c r="J146" s="110"/>
    </row>
    <row r="147" spans="1:10" ht="15" customHeight="1" x14ac:dyDescent="0.3">
      <c r="A147" s="66"/>
      <c r="B147" s="42" t="s">
        <v>1125</v>
      </c>
      <c r="C147" s="42"/>
      <c r="E147" s="76"/>
      <c r="F147" s="76"/>
      <c r="G147" s="16"/>
      <c r="H147" s="16"/>
      <c r="I147" s="110"/>
      <c r="J147" s="110"/>
    </row>
    <row r="148" spans="1:10" ht="15" customHeight="1" x14ac:dyDescent="0.3">
      <c r="A148" s="66">
        <v>729</v>
      </c>
      <c r="B148" s="42" t="s">
        <v>1195</v>
      </c>
      <c r="C148" s="42"/>
      <c r="E148" s="76"/>
      <c r="F148" s="76"/>
      <c r="G148" s="16"/>
      <c r="H148" s="16"/>
      <c r="I148" s="110"/>
      <c r="J148" s="110"/>
    </row>
    <row r="149" spans="1:10" ht="15" customHeight="1" x14ac:dyDescent="0.3">
      <c r="A149" s="66">
        <v>730</v>
      </c>
      <c r="B149" s="42" t="s">
        <v>1196</v>
      </c>
      <c r="C149" s="42"/>
      <c r="E149" s="76"/>
      <c r="F149" s="76"/>
      <c r="G149" s="16"/>
      <c r="H149" s="16"/>
      <c r="I149" s="110"/>
      <c r="J149" s="110"/>
    </row>
    <row r="150" spans="1:10" ht="15" customHeight="1" x14ac:dyDescent="0.3">
      <c r="A150" s="66">
        <v>731</v>
      </c>
      <c r="B150" s="42" t="s">
        <v>1197</v>
      </c>
      <c r="C150" s="42"/>
      <c r="E150" s="76">
        <v>127274</v>
      </c>
      <c r="F150" s="76">
        <v>112324</v>
      </c>
      <c r="G150" s="16"/>
      <c r="H150" s="16"/>
      <c r="I150" s="110"/>
      <c r="J150" s="110"/>
    </row>
    <row r="151" spans="1:10" ht="15" customHeight="1" x14ac:dyDescent="0.3">
      <c r="A151" s="66">
        <v>732</v>
      </c>
      <c r="B151" s="42" t="s">
        <v>1198</v>
      </c>
      <c r="C151" s="42"/>
      <c r="E151" s="76"/>
      <c r="F151" s="76"/>
      <c r="G151" s="16"/>
      <c r="H151" s="16"/>
      <c r="I151" s="110"/>
      <c r="J151" s="110"/>
    </row>
    <row r="152" spans="1:10" ht="15" customHeight="1" x14ac:dyDescent="0.3">
      <c r="A152" s="66">
        <v>733</v>
      </c>
      <c r="B152" s="42" t="s">
        <v>1126</v>
      </c>
      <c r="C152" s="42"/>
      <c r="E152" s="76"/>
      <c r="F152" s="76">
        <v>0</v>
      </c>
      <c r="G152" s="16"/>
      <c r="H152" s="16"/>
      <c r="I152" s="110"/>
      <c r="J152" s="110"/>
    </row>
    <row r="153" spans="1:10" ht="15" customHeight="1" x14ac:dyDescent="0.3">
      <c r="A153" s="66">
        <v>734</v>
      </c>
      <c r="B153" s="42" t="s">
        <v>372</v>
      </c>
      <c r="C153" s="42"/>
      <c r="E153" s="76">
        <v>43924</v>
      </c>
      <c r="F153" s="76">
        <v>33868</v>
      </c>
      <c r="G153" s="16"/>
      <c r="H153" s="16"/>
      <c r="I153" s="110"/>
      <c r="J153" s="110"/>
    </row>
    <row r="154" spans="1:10" ht="15" customHeight="1" x14ac:dyDescent="0.3">
      <c r="A154" s="66">
        <v>735</v>
      </c>
      <c r="B154" s="42" t="s">
        <v>373</v>
      </c>
      <c r="C154" s="42"/>
      <c r="E154" s="76">
        <v>17000</v>
      </c>
      <c r="F154" s="76">
        <v>80534</v>
      </c>
      <c r="G154" s="16"/>
      <c r="H154" s="16"/>
      <c r="I154" s="110"/>
      <c r="J154" s="110"/>
    </row>
    <row r="155" spans="1:10" ht="15" customHeight="1" x14ac:dyDescent="0.3">
      <c r="A155" s="66">
        <v>736</v>
      </c>
      <c r="B155" s="42" t="s">
        <v>374</v>
      </c>
      <c r="C155" s="42"/>
      <c r="E155" s="76"/>
      <c r="F155" s="76"/>
      <c r="G155" s="16"/>
      <c r="H155" s="16"/>
      <c r="I155" s="110"/>
      <c r="J155" s="110"/>
    </row>
    <row r="156" spans="1:10" ht="15" customHeight="1" x14ac:dyDescent="0.3">
      <c r="A156" s="66">
        <v>737</v>
      </c>
      <c r="B156" s="42" t="s">
        <v>1127</v>
      </c>
      <c r="C156" s="42"/>
      <c r="E156" s="76"/>
      <c r="F156" s="76"/>
      <c r="G156" s="16"/>
      <c r="H156" s="16"/>
      <c r="I156" s="110"/>
      <c r="J156" s="110"/>
    </row>
    <row r="157" spans="1:10" ht="15" customHeight="1" x14ac:dyDescent="0.3">
      <c r="A157" s="66">
        <v>738</v>
      </c>
      <c r="B157" s="42" t="s">
        <v>1128</v>
      </c>
      <c r="C157" s="42"/>
      <c r="E157" s="76"/>
      <c r="F157" s="76">
        <v>0</v>
      </c>
      <c r="G157" s="16"/>
      <c r="H157" s="16"/>
      <c r="I157" s="110"/>
      <c r="J157" s="110"/>
    </row>
    <row r="158" spans="1:10" ht="15" customHeight="1" x14ac:dyDescent="0.3">
      <c r="A158" s="66">
        <v>739</v>
      </c>
      <c r="B158" s="42" t="s">
        <v>1129</v>
      </c>
      <c r="C158" s="42"/>
      <c r="E158" s="76"/>
      <c r="F158" s="76"/>
      <c r="G158" s="16"/>
      <c r="H158" s="16"/>
      <c r="I158" s="110"/>
      <c r="J158" s="110"/>
    </row>
    <row r="159" spans="1:10" ht="15" customHeight="1" x14ac:dyDescent="0.3">
      <c r="A159" s="66"/>
      <c r="B159" s="42" t="s">
        <v>1130</v>
      </c>
      <c r="C159" s="42"/>
      <c r="D159" s="19"/>
      <c r="E159" s="62"/>
      <c r="F159" s="62"/>
      <c r="G159" s="19"/>
      <c r="H159" s="19"/>
      <c r="I159" s="19"/>
      <c r="J159" s="19"/>
    </row>
    <row r="160" spans="1:10" ht="15" customHeight="1" x14ac:dyDescent="0.3">
      <c r="A160" s="66">
        <v>740</v>
      </c>
      <c r="B160" s="42" t="s">
        <v>375</v>
      </c>
      <c r="C160" s="42"/>
      <c r="E160" s="63"/>
      <c r="F160" s="63"/>
    </row>
    <row r="161" spans="1:6" ht="15" customHeight="1" x14ac:dyDescent="0.3">
      <c r="A161" s="66">
        <v>741</v>
      </c>
      <c r="B161" s="42" t="s">
        <v>376</v>
      </c>
      <c r="C161" s="42"/>
      <c r="E161" s="63">
        <v>675285</v>
      </c>
      <c r="F161" s="63">
        <v>386796</v>
      </c>
    </row>
    <row r="162" spans="1:6" ht="15" customHeight="1" x14ac:dyDescent="0.3">
      <c r="A162" s="66">
        <v>742</v>
      </c>
      <c r="B162" s="118" t="s">
        <v>1131</v>
      </c>
      <c r="C162" s="118"/>
      <c r="D162" s="118"/>
      <c r="E162" s="63"/>
      <c r="F162" s="63"/>
    </row>
    <row r="163" spans="1:6" ht="15" customHeight="1" x14ac:dyDescent="0.3">
      <c r="A163" s="66">
        <v>743</v>
      </c>
      <c r="B163" s="42" t="s">
        <v>377</v>
      </c>
      <c r="C163" s="42"/>
      <c r="E163" s="63"/>
      <c r="F163" s="63"/>
    </row>
    <row r="164" spans="1:6" ht="15" customHeight="1" x14ac:dyDescent="0.3">
      <c r="A164" s="66">
        <v>744</v>
      </c>
      <c r="B164" s="42" t="s">
        <v>378</v>
      </c>
      <c r="C164" s="42"/>
      <c r="E164" s="63">
        <v>79079</v>
      </c>
      <c r="F164" s="63">
        <v>1213294</v>
      </c>
    </row>
    <row r="165" spans="1:6" ht="15" customHeight="1" x14ac:dyDescent="0.3">
      <c r="A165" s="66">
        <v>745</v>
      </c>
      <c r="B165" s="42" t="s">
        <v>379</v>
      </c>
      <c r="C165" s="42"/>
      <c r="E165" s="63"/>
      <c r="F165" s="63"/>
    </row>
    <row r="166" spans="1:6" ht="15" customHeight="1" x14ac:dyDescent="0.3">
      <c r="A166" s="66">
        <v>746</v>
      </c>
      <c r="B166" s="42" t="s">
        <v>1132</v>
      </c>
      <c r="C166" s="42"/>
      <c r="E166" s="63"/>
      <c r="F166" s="63"/>
    </row>
    <row r="167" spans="1:6" ht="15" customHeight="1" x14ac:dyDescent="0.3">
      <c r="A167" s="66"/>
      <c r="B167" s="42" t="s">
        <v>1133</v>
      </c>
      <c r="C167" s="42"/>
      <c r="E167" s="63"/>
      <c r="F167" s="63"/>
    </row>
    <row r="168" spans="1:6" ht="15" customHeight="1" x14ac:dyDescent="0.3">
      <c r="A168" s="66">
        <v>747</v>
      </c>
      <c r="B168" s="42" t="s">
        <v>380</v>
      </c>
      <c r="C168" s="42"/>
      <c r="E168" s="63">
        <v>275232</v>
      </c>
      <c r="F168" s="63">
        <v>415425</v>
      </c>
    </row>
    <row r="169" spans="1:6" ht="15" customHeight="1" x14ac:dyDescent="0.3">
      <c r="A169" s="66">
        <v>748</v>
      </c>
      <c r="B169" s="42" t="s">
        <v>381</v>
      </c>
      <c r="C169" s="42"/>
      <c r="E169" s="63">
        <v>275232</v>
      </c>
      <c r="F169" s="63">
        <v>400815</v>
      </c>
    </row>
    <row r="170" spans="1:6" ht="15" customHeight="1" x14ac:dyDescent="0.3">
      <c r="A170" s="66">
        <v>749</v>
      </c>
      <c r="B170" s="42" t="s">
        <v>382</v>
      </c>
      <c r="C170" s="42"/>
      <c r="E170" s="63"/>
      <c r="F170" s="63"/>
    </row>
    <row r="171" spans="1:6" ht="15" customHeight="1" x14ac:dyDescent="0.3">
      <c r="A171" s="66">
        <v>750</v>
      </c>
      <c r="B171" s="42" t="s">
        <v>1134</v>
      </c>
      <c r="C171" s="42"/>
      <c r="E171" s="63"/>
      <c r="F171" s="63"/>
    </row>
    <row r="172" spans="1:6" ht="15" customHeight="1" x14ac:dyDescent="0.3">
      <c r="A172" s="66">
        <v>751</v>
      </c>
      <c r="B172" s="42" t="s">
        <v>383</v>
      </c>
      <c r="C172" s="42"/>
      <c r="E172" s="63"/>
      <c r="F172" s="63"/>
    </row>
    <row r="173" spans="1:6" ht="15" customHeight="1" x14ac:dyDescent="0.3">
      <c r="A173" s="66">
        <v>752</v>
      </c>
      <c r="B173" s="42" t="s">
        <v>384</v>
      </c>
      <c r="C173" s="42"/>
      <c r="E173" s="63"/>
      <c r="F173" s="63"/>
    </row>
    <row r="174" spans="1:6" ht="15" customHeight="1" x14ac:dyDescent="0.3">
      <c r="A174" s="66">
        <v>753</v>
      </c>
      <c r="B174" s="42" t="s">
        <v>1135</v>
      </c>
      <c r="C174" s="42"/>
      <c r="E174" s="63"/>
      <c r="F174" s="63"/>
    </row>
    <row r="175" spans="1:6" ht="15" customHeight="1" x14ac:dyDescent="0.3">
      <c r="A175" s="66">
        <v>754</v>
      </c>
      <c r="B175" s="42" t="s">
        <v>385</v>
      </c>
      <c r="C175" s="42"/>
      <c r="E175" s="63">
        <v>1031313</v>
      </c>
      <c r="F175" s="63">
        <v>1073157</v>
      </c>
    </row>
    <row r="176" spans="1:6" ht="15" customHeight="1" x14ac:dyDescent="0.3">
      <c r="A176" s="66">
        <v>755</v>
      </c>
      <c r="B176" s="42" t="s">
        <v>386</v>
      </c>
      <c r="C176" s="42"/>
      <c r="E176" s="63"/>
      <c r="F176" s="63"/>
    </row>
    <row r="177" spans="1:6" ht="15" customHeight="1" x14ac:dyDescent="0.3">
      <c r="A177" s="66">
        <v>756</v>
      </c>
      <c r="B177" s="42" t="s">
        <v>1136</v>
      </c>
      <c r="C177" s="42"/>
      <c r="E177" s="63"/>
      <c r="F177" s="63"/>
    </row>
    <row r="178" spans="1:6" ht="15" customHeight="1" x14ac:dyDescent="0.3">
      <c r="A178" s="66">
        <v>757</v>
      </c>
      <c r="B178" s="118" t="s">
        <v>1137</v>
      </c>
      <c r="C178" s="118"/>
      <c r="D178" s="118"/>
      <c r="E178" s="63">
        <v>2911118</v>
      </c>
      <c r="F178" s="63">
        <v>5351108</v>
      </c>
    </row>
    <row r="179" spans="1:6" ht="15" customHeight="1" x14ac:dyDescent="0.3">
      <c r="A179" s="66">
        <v>758</v>
      </c>
      <c r="B179" s="42" t="s">
        <v>387</v>
      </c>
      <c r="C179" s="42"/>
      <c r="E179" s="63"/>
      <c r="F179" s="63"/>
    </row>
    <row r="180" spans="1:6" ht="15" customHeight="1" x14ac:dyDescent="0.3">
      <c r="A180" s="66">
        <v>759</v>
      </c>
      <c r="B180" s="42" t="s">
        <v>1138</v>
      </c>
      <c r="C180" s="42"/>
      <c r="E180" s="63">
        <v>64564</v>
      </c>
      <c r="F180" s="63">
        <v>41324</v>
      </c>
    </row>
    <row r="181" spans="1:6" ht="15" customHeight="1" x14ac:dyDescent="0.3">
      <c r="A181" s="66">
        <v>760</v>
      </c>
      <c r="B181" s="42" t="s">
        <v>388</v>
      </c>
      <c r="C181" s="42"/>
      <c r="E181" s="63">
        <v>150662</v>
      </c>
      <c r="F181" s="63">
        <v>189781</v>
      </c>
    </row>
    <row r="182" spans="1:6" ht="15" customHeight="1" x14ac:dyDescent="0.3">
      <c r="A182" s="66">
        <v>761</v>
      </c>
      <c r="B182" s="42" t="s">
        <v>1139</v>
      </c>
      <c r="C182" s="42"/>
      <c r="E182" s="63">
        <v>100491</v>
      </c>
      <c r="F182" s="63">
        <v>91370</v>
      </c>
    </row>
    <row r="183" spans="1:6" ht="15" customHeight="1" x14ac:dyDescent="0.3">
      <c r="A183" s="66">
        <v>762</v>
      </c>
      <c r="B183" s="42" t="s">
        <v>389</v>
      </c>
      <c r="C183" s="42"/>
      <c r="E183" s="63"/>
      <c r="F183" s="63"/>
    </row>
    <row r="184" spans="1:6" ht="15" customHeight="1" x14ac:dyDescent="0.3">
      <c r="A184" s="66">
        <v>763</v>
      </c>
      <c r="B184" s="42" t="s">
        <v>1199</v>
      </c>
      <c r="C184" s="42"/>
      <c r="E184" s="63"/>
      <c r="F184" s="63"/>
    </row>
    <row r="185" spans="1:6" ht="15" customHeight="1" x14ac:dyDescent="0.3">
      <c r="A185" s="66">
        <v>764</v>
      </c>
      <c r="B185" s="42" t="s">
        <v>390</v>
      </c>
      <c r="C185" s="42"/>
      <c r="E185" s="63"/>
      <c r="F185" s="63"/>
    </row>
    <row r="186" spans="1:6" ht="15" customHeight="1" x14ac:dyDescent="0.3">
      <c r="A186" s="66">
        <v>765</v>
      </c>
      <c r="B186" s="42" t="s">
        <v>391</v>
      </c>
      <c r="C186" s="42"/>
      <c r="E186" s="63"/>
      <c r="F186" s="63"/>
    </row>
    <row r="187" spans="1:6" ht="15" customHeight="1" x14ac:dyDescent="0.3">
      <c r="A187" s="66"/>
      <c r="B187" s="42" t="s">
        <v>392</v>
      </c>
      <c r="C187" s="42"/>
      <c r="E187" s="63"/>
      <c r="F187" s="63"/>
    </row>
    <row r="188" spans="1:6" ht="15" customHeight="1" x14ac:dyDescent="0.3">
      <c r="A188" s="66">
        <v>766</v>
      </c>
      <c r="B188" s="42" t="s">
        <v>393</v>
      </c>
      <c r="C188" s="42"/>
      <c r="E188" s="63"/>
      <c r="F188" s="63"/>
    </row>
    <row r="189" spans="1:6" ht="15" customHeight="1" x14ac:dyDescent="0.3">
      <c r="A189" s="66">
        <v>767</v>
      </c>
      <c r="B189" s="42" t="s">
        <v>394</v>
      </c>
      <c r="C189" s="42"/>
      <c r="E189" s="63"/>
      <c r="F189" s="63"/>
    </row>
    <row r="190" spans="1:6" ht="15" customHeight="1" x14ac:dyDescent="0.3">
      <c r="A190" s="66"/>
      <c r="B190" s="42" t="s">
        <v>1140</v>
      </c>
      <c r="C190" s="42"/>
      <c r="E190" s="63"/>
      <c r="F190" s="63"/>
    </row>
    <row r="191" spans="1:6" ht="15" customHeight="1" x14ac:dyDescent="0.3">
      <c r="A191" s="66">
        <v>768</v>
      </c>
      <c r="B191" s="118" t="s">
        <v>1227</v>
      </c>
      <c r="C191" s="118"/>
      <c r="D191" s="118"/>
      <c r="E191" s="63"/>
      <c r="F191" s="63"/>
    </row>
    <row r="192" spans="1:6" ht="15" customHeight="1" x14ac:dyDescent="0.3">
      <c r="A192" s="66"/>
      <c r="B192" s="42" t="s">
        <v>1141</v>
      </c>
      <c r="C192" s="42"/>
      <c r="E192" s="63"/>
      <c r="F192" s="63"/>
    </row>
    <row r="193" spans="1:6" ht="15" customHeight="1" x14ac:dyDescent="0.3">
      <c r="A193" s="66">
        <v>769</v>
      </c>
      <c r="B193" s="42" t="s">
        <v>395</v>
      </c>
      <c r="C193" s="42"/>
      <c r="E193" s="63"/>
      <c r="F193" s="63"/>
    </row>
    <row r="194" spans="1:6" ht="15" customHeight="1" x14ac:dyDescent="0.3">
      <c r="A194" s="66">
        <v>770</v>
      </c>
      <c r="B194" s="42" t="s">
        <v>1142</v>
      </c>
      <c r="C194" s="42"/>
      <c r="E194" s="63"/>
      <c r="F194" s="63"/>
    </row>
    <row r="195" spans="1:6" ht="15" customHeight="1" x14ac:dyDescent="0.3">
      <c r="A195" s="66"/>
      <c r="B195" s="42" t="s">
        <v>1200</v>
      </c>
      <c r="C195" s="42"/>
      <c r="E195" s="63"/>
      <c r="F195" s="63"/>
    </row>
    <row r="196" spans="1:6" ht="15" customHeight="1" x14ac:dyDescent="0.3">
      <c r="A196" s="66">
        <v>771</v>
      </c>
      <c r="B196" s="42" t="s">
        <v>396</v>
      </c>
      <c r="C196" s="42"/>
      <c r="E196" s="63">
        <v>208</v>
      </c>
      <c r="F196" s="63">
        <v>270</v>
      </c>
    </row>
  </sheetData>
  <sheetProtection selectLockedCells="1"/>
  <mergeCells count="152">
    <mergeCell ref="I4:J4"/>
    <mergeCell ref="I7:J7"/>
    <mergeCell ref="I10:J10"/>
    <mergeCell ref="I5:J5"/>
    <mergeCell ref="I6:J6"/>
    <mergeCell ref="I12:J12"/>
    <mergeCell ref="I17:J17"/>
    <mergeCell ref="I15:J15"/>
    <mergeCell ref="I18:J18"/>
    <mergeCell ref="I8:J8"/>
    <mergeCell ref="I13:J13"/>
    <mergeCell ref="I11:J11"/>
    <mergeCell ref="I14:J14"/>
    <mergeCell ref="I9:J9"/>
    <mergeCell ref="I21:J21"/>
    <mergeCell ref="I19:J19"/>
    <mergeCell ref="I16:J16"/>
    <mergeCell ref="I20:J20"/>
    <mergeCell ref="I25:J25"/>
    <mergeCell ref="I27:J27"/>
    <mergeCell ref="I26:J26"/>
    <mergeCell ref="I23:J23"/>
    <mergeCell ref="I24:J24"/>
    <mergeCell ref="I22:J22"/>
    <mergeCell ref="I31:J31"/>
    <mergeCell ref="I34:J34"/>
    <mergeCell ref="I30:J30"/>
    <mergeCell ref="I28:J28"/>
    <mergeCell ref="I29:J29"/>
    <mergeCell ref="I32:J32"/>
    <mergeCell ref="I37:J37"/>
    <mergeCell ref="I35:J35"/>
    <mergeCell ref="I38:J38"/>
    <mergeCell ref="I33:J33"/>
    <mergeCell ref="I40:J40"/>
    <mergeCell ref="I45:J45"/>
    <mergeCell ref="I43:J43"/>
    <mergeCell ref="I46:J46"/>
    <mergeCell ref="I36:J36"/>
    <mergeCell ref="I41:J41"/>
    <mergeCell ref="I39:J39"/>
    <mergeCell ref="I42:J42"/>
    <mergeCell ref="I48:J48"/>
    <mergeCell ref="I51:J51"/>
    <mergeCell ref="I54:J54"/>
    <mergeCell ref="I44:J44"/>
    <mergeCell ref="I49:J49"/>
    <mergeCell ref="I47:J47"/>
    <mergeCell ref="I50:J50"/>
    <mergeCell ref="I56:J56"/>
    <mergeCell ref="I61:J61"/>
    <mergeCell ref="I59:J59"/>
    <mergeCell ref="I62:J62"/>
    <mergeCell ref="I52:J52"/>
    <mergeCell ref="I57:J57"/>
    <mergeCell ref="I55:J55"/>
    <mergeCell ref="I58:J58"/>
    <mergeCell ref="I64:J64"/>
    <mergeCell ref="I103:J103"/>
    <mergeCell ref="I67:J67"/>
    <mergeCell ref="I104:J104"/>
    <mergeCell ref="I60:J60"/>
    <mergeCell ref="I65:J65"/>
    <mergeCell ref="I63:J63"/>
    <mergeCell ref="I66:J66"/>
    <mergeCell ref="I53:J53"/>
    <mergeCell ref="I106:J106"/>
    <mergeCell ref="I111:J111"/>
    <mergeCell ref="I109:J109"/>
    <mergeCell ref="I112:J112"/>
    <mergeCell ref="I102:J102"/>
    <mergeCell ref="I107:J107"/>
    <mergeCell ref="I105:J105"/>
    <mergeCell ref="I108:J108"/>
    <mergeCell ref="I114:J114"/>
    <mergeCell ref="I117:J117"/>
    <mergeCell ref="I120:J120"/>
    <mergeCell ref="I110:J110"/>
    <mergeCell ref="I115:J115"/>
    <mergeCell ref="I113:J113"/>
    <mergeCell ref="I116:J116"/>
    <mergeCell ref="I122:J122"/>
    <mergeCell ref="I127:J127"/>
    <mergeCell ref="I125:J125"/>
    <mergeCell ref="I128:J128"/>
    <mergeCell ref="I118:J118"/>
    <mergeCell ref="I123:J123"/>
    <mergeCell ref="I121:J121"/>
    <mergeCell ref="I124:J124"/>
    <mergeCell ref="I130:J130"/>
    <mergeCell ref="I135:J135"/>
    <mergeCell ref="I133:J133"/>
    <mergeCell ref="I136:J136"/>
    <mergeCell ref="I126:J126"/>
    <mergeCell ref="I131:J131"/>
    <mergeCell ref="I129:J129"/>
    <mergeCell ref="I132:J132"/>
    <mergeCell ref="I119:J119"/>
    <mergeCell ref="I138:J138"/>
    <mergeCell ref="I143:J143"/>
    <mergeCell ref="I141:J141"/>
    <mergeCell ref="I144:J144"/>
    <mergeCell ref="I134:J134"/>
    <mergeCell ref="I139:J139"/>
    <mergeCell ref="I137:J137"/>
    <mergeCell ref="I140:J140"/>
    <mergeCell ref="I146:J146"/>
    <mergeCell ref="I151:J151"/>
    <mergeCell ref="I149:J149"/>
    <mergeCell ref="I152:J152"/>
    <mergeCell ref="I142:J142"/>
    <mergeCell ref="I147:J147"/>
    <mergeCell ref="I145:J145"/>
    <mergeCell ref="I148:J148"/>
    <mergeCell ref="I154:J154"/>
    <mergeCell ref="I158:J158"/>
    <mergeCell ref="I157:J157"/>
    <mergeCell ref="I150:J150"/>
    <mergeCell ref="I155:J155"/>
    <mergeCell ref="I153:J153"/>
    <mergeCell ref="I156:J156"/>
    <mergeCell ref="B69:D69"/>
    <mergeCell ref="B70:D70"/>
    <mergeCell ref="B71:D71"/>
    <mergeCell ref="B72:D72"/>
    <mergeCell ref="B74:D74"/>
    <mergeCell ref="B75:D75"/>
    <mergeCell ref="B77:D77"/>
    <mergeCell ref="B78:D78"/>
    <mergeCell ref="B79:D79"/>
    <mergeCell ref="B90:D90"/>
    <mergeCell ref="B91:D91"/>
    <mergeCell ref="B92:D92"/>
    <mergeCell ref="B93:D93"/>
    <mergeCell ref="B94:D94"/>
    <mergeCell ref="B80:D80"/>
    <mergeCell ref="B81:D81"/>
    <mergeCell ref="B82:D82"/>
    <mergeCell ref="B84:D84"/>
    <mergeCell ref="B85:D85"/>
    <mergeCell ref="B86:D86"/>
    <mergeCell ref="B87:D87"/>
    <mergeCell ref="B89:D89"/>
    <mergeCell ref="B162:D162"/>
    <mergeCell ref="B178:D178"/>
    <mergeCell ref="B191:D191"/>
    <mergeCell ref="B96:D96"/>
    <mergeCell ref="B97:D97"/>
    <mergeCell ref="B98:D98"/>
    <mergeCell ref="B99:D99"/>
    <mergeCell ref="B100:D100"/>
    <mergeCell ref="B101:D101"/>
  </mergeCells>
  <dataValidations count="1">
    <dataValidation allowBlank="1" showInputMessage="1" showErrorMessage="1" prompt="Број на извештајот, не се менува" sqref="B1"/>
  </dataValidations>
  <printOptions gridLines="1"/>
  <pageMargins left="0.59055118110236227" right="0" top="0.78740157480314965" bottom="0.78740157480314965" header="0.78740157480314965" footer="0.7874015748031496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638"/>
  <sheetViews>
    <sheetView showGridLines="0" topLeftCell="A613" workbookViewId="0">
      <selection activeCell="E633" sqref="E633"/>
    </sheetView>
  </sheetViews>
  <sheetFormatPr defaultColWidth="9.109375" defaultRowHeight="13.2" x14ac:dyDescent="0.25"/>
  <cols>
    <col min="1" max="1" width="126.109375" style="81" customWidth="1"/>
    <col min="2" max="16384" width="9.109375" style="80"/>
  </cols>
  <sheetData>
    <row r="1" spans="1:2" x14ac:dyDescent="0.25">
      <c r="A1" s="78" t="s">
        <v>442</v>
      </c>
      <c r="B1" s="79">
        <v>2001</v>
      </c>
    </row>
    <row r="2" spans="1:2" x14ac:dyDescent="0.25">
      <c r="A2" s="78" t="s">
        <v>443</v>
      </c>
      <c r="B2" s="79">
        <v>2002</v>
      </c>
    </row>
    <row r="3" spans="1:2" x14ac:dyDescent="0.25">
      <c r="A3" s="78" t="s">
        <v>444</v>
      </c>
      <c r="B3" s="79">
        <v>2003</v>
      </c>
    </row>
    <row r="4" spans="1:2" x14ac:dyDescent="0.25">
      <c r="A4" s="78" t="s">
        <v>445</v>
      </c>
      <c r="B4" s="79">
        <v>2004</v>
      </c>
    </row>
    <row r="5" spans="1:2" x14ac:dyDescent="0.25">
      <c r="A5" s="78" t="s">
        <v>446</v>
      </c>
      <c r="B5" s="79">
        <v>2005</v>
      </c>
    </row>
    <row r="6" spans="1:2" x14ac:dyDescent="0.25">
      <c r="A6" s="78" t="s">
        <v>447</v>
      </c>
      <c r="B6" s="79">
        <v>2006</v>
      </c>
    </row>
    <row r="7" spans="1:2" x14ac:dyDescent="0.25">
      <c r="A7" s="78" t="s">
        <v>448</v>
      </c>
      <c r="B7" s="79">
        <v>2007</v>
      </c>
    </row>
    <row r="8" spans="1:2" x14ac:dyDescent="0.25">
      <c r="A8" s="78" t="s">
        <v>449</v>
      </c>
      <c r="B8" s="79">
        <v>2008</v>
      </c>
    </row>
    <row r="9" spans="1:2" x14ac:dyDescent="0.25">
      <c r="A9" s="78" t="s">
        <v>450</v>
      </c>
      <c r="B9" s="79">
        <v>2009</v>
      </c>
    </row>
    <row r="10" spans="1:2" x14ac:dyDescent="0.25">
      <c r="A10" s="78" t="s">
        <v>451</v>
      </c>
      <c r="B10" s="79">
        <v>2010</v>
      </c>
    </row>
    <row r="11" spans="1:2" x14ac:dyDescent="0.25">
      <c r="A11" s="78" t="s">
        <v>452</v>
      </c>
      <c r="B11" s="79">
        <v>2011</v>
      </c>
    </row>
    <row r="12" spans="1:2" x14ac:dyDescent="0.25">
      <c r="A12" s="78" t="s">
        <v>453</v>
      </c>
      <c r="B12" s="79">
        <v>2012</v>
      </c>
    </row>
    <row r="13" spans="1:2" x14ac:dyDescent="0.25">
      <c r="A13" s="78" t="s">
        <v>454</v>
      </c>
      <c r="B13" s="79">
        <v>2013</v>
      </c>
    </row>
    <row r="14" spans="1:2" x14ac:dyDescent="0.25">
      <c r="A14" s="78" t="s">
        <v>455</v>
      </c>
      <c r="B14" s="79">
        <v>2014</v>
      </c>
    </row>
    <row r="15" spans="1:2" x14ac:dyDescent="0.25">
      <c r="A15" s="78" t="s">
        <v>456</v>
      </c>
      <c r="B15" s="79">
        <v>2015</v>
      </c>
    </row>
    <row r="16" spans="1:2" x14ac:dyDescent="0.25">
      <c r="A16" s="78" t="s">
        <v>457</v>
      </c>
      <c r="B16" s="79">
        <v>2016</v>
      </c>
    </row>
    <row r="17" spans="1:2" x14ac:dyDescent="0.25">
      <c r="A17" s="78" t="s">
        <v>458</v>
      </c>
      <c r="B17" s="79">
        <v>2017</v>
      </c>
    </row>
    <row r="18" spans="1:2" x14ac:dyDescent="0.25">
      <c r="A18" s="78" t="s">
        <v>459</v>
      </c>
      <c r="B18" s="79">
        <v>2018</v>
      </c>
    </row>
    <row r="19" spans="1:2" x14ac:dyDescent="0.25">
      <c r="A19" s="78" t="s">
        <v>460</v>
      </c>
      <c r="B19" s="79">
        <v>2019</v>
      </c>
    </row>
    <row r="20" spans="1:2" x14ac:dyDescent="0.25">
      <c r="A20" s="78" t="s">
        <v>461</v>
      </c>
      <c r="B20" s="79">
        <v>2020</v>
      </c>
    </row>
    <row r="21" spans="1:2" x14ac:dyDescent="0.25">
      <c r="A21" s="78" t="s">
        <v>462</v>
      </c>
      <c r="B21" s="79">
        <v>2021</v>
      </c>
    </row>
    <row r="22" spans="1:2" x14ac:dyDescent="0.25">
      <c r="A22" s="78" t="s">
        <v>463</v>
      </c>
      <c r="B22" s="79">
        <v>2022</v>
      </c>
    </row>
    <row r="23" spans="1:2" x14ac:dyDescent="0.25">
      <c r="A23" s="78" t="s">
        <v>464</v>
      </c>
      <c r="B23" s="79">
        <v>2023</v>
      </c>
    </row>
    <row r="24" spans="1:2" x14ac:dyDescent="0.25">
      <c r="A24" s="78" t="s">
        <v>465</v>
      </c>
      <c r="B24" s="79">
        <v>2024</v>
      </c>
    </row>
    <row r="25" spans="1:2" x14ac:dyDescent="0.25">
      <c r="A25" s="78" t="s">
        <v>466</v>
      </c>
      <c r="B25" s="79">
        <v>2025</v>
      </c>
    </row>
    <row r="26" spans="1:2" x14ac:dyDescent="0.25">
      <c r="A26" s="78" t="s">
        <v>467</v>
      </c>
      <c r="B26" s="79">
        <v>2026</v>
      </c>
    </row>
    <row r="27" spans="1:2" x14ac:dyDescent="0.25">
      <c r="A27" s="78" t="s">
        <v>468</v>
      </c>
      <c r="B27" s="79">
        <v>2027</v>
      </c>
    </row>
    <row r="28" spans="1:2" x14ac:dyDescent="0.25">
      <c r="A28" s="78" t="s">
        <v>469</v>
      </c>
      <c r="B28" s="79">
        <v>2028</v>
      </c>
    </row>
    <row r="29" spans="1:2" x14ac:dyDescent="0.25">
      <c r="A29" s="78" t="s">
        <v>470</v>
      </c>
      <c r="B29" s="79">
        <v>2029</v>
      </c>
    </row>
    <row r="30" spans="1:2" x14ac:dyDescent="0.25">
      <c r="A30" s="78" t="s">
        <v>471</v>
      </c>
      <c r="B30" s="79">
        <v>2030</v>
      </c>
    </row>
    <row r="31" spans="1:2" x14ac:dyDescent="0.25">
      <c r="A31" s="78" t="s">
        <v>472</v>
      </c>
      <c r="B31" s="79">
        <v>2031</v>
      </c>
    </row>
    <row r="32" spans="1:2" x14ac:dyDescent="0.25">
      <c r="A32" s="78" t="s">
        <v>473</v>
      </c>
      <c r="B32" s="79">
        <v>2032</v>
      </c>
    </row>
    <row r="33" spans="1:2" x14ac:dyDescent="0.25">
      <c r="A33" s="78" t="s">
        <v>474</v>
      </c>
      <c r="B33" s="79">
        <v>2033</v>
      </c>
    </row>
    <row r="34" spans="1:2" x14ac:dyDescent="0.25">
      <c r="A34" s="78" t="s">
        <v>475</v>
      </c>
      <c r="B34" s="79">
        <v>2034</v>
      </c>
    </row>
    <row r="35" spans="1:2" x14ac:dyDescent="0.25">
      <c r="A35" s="78" t="s">
        <v>476</v>
      </c>
      <c r="B35" s="79">
        <v>2035</v>
      </c>
    </row>
    <row r="36" spans="1:2" x14ac:dyDescent="0.25">
      <c r="A36" s="78" t="s">
        <v>477</v>
      </c>
      <c r="B36" s="79">
        <v>2036</v>
      </c>
    </row>
    <row r="37" spans="1:2" x14ac:dyDescent="0.25">
      <c r="A37" s="78" t="s">
        <v>478</v>
      </c>
      <c r="B37" s="79">
        <v>2037</v>
      </c>
    </row>
    <row r="38" spans="1:2" x14ac:dyDescent="0.25">
      <c r="A38" s="78" t="s">
        <v>479</v>
      </c>
      <c r="B38" s="79">
        <v>2038</v>
      </c>
    </row>
    <row r="39" spans="1:2" x14ac:dyDescent="0.25">
      <c r="A39" s="78" t="s">
        <v>480</v>
      </c>
      <c r="B39" s="79">
        <v>2039</v>
      </c>
    </row>
    <row r="40" spans="1:2" x14ac:dyDescent="0.25">
      <c r="A40" s="78" t="s">
        <v>481</v>
      </c>
      <c r="B40" s="79">
        <v>2040</v>
      </c>
    </row>
    <row r="41" spans="1:2" x14ac:dyDescent="0.25">
      <c r="A41" s="78" t="s">
        <v>482</v>
      </c>
      <c r="B41" s="79">
        <v>2041</v>
      </c>
    </row>
    <row r="42" spans="1:2" x14ac:dyDescent="0.25">
      <c r="A42" s="78" t="s">
        <v>483</v>
      </c>
      <c r="B42" s="79">
        <v>2042</v>
      </c>
    </row>
    <row r="43" spans="1:2" x14ac:dyDescent="0.25">
      <c r="A43" s="78" t="s">
        <v>484</v>
      </c>
      <c r="B43" s="79">
        <v>2043</v>
      </c>
    </row>
    <row r="44" spans="1:2" x14ac:dyDescent="0.25">
      <c r="A44" s="78" t="s">
        <v>485</v>
      </c>
      <c r="B44" s="79">
        <v>2044</v>
      </c>
    </row>
    <row r="45" spans="1:2" x14ac:dyDescent="0.25">
      <c r="A45" s="78" t="s">
        <v>486</v>
      </c>
      <c r="B45" s="79">
        <v>2045</v>
      </c>
    </row>
    <row r="46" spans="1:2" x14ac:dyDescent="0.25">
      <c r="A46" s="78" t="s">
        <v>487</v>
      </c>
      <c r="B46" s="79">
        <v>2046</v>
      </c>
    </row>
    <row r="47" spans="1:2" x14ac:dyDescent="0.25">
      <c r="A47" s="78" t="s">
        <v>488</v>
      </c>
      <c r="B47" s="79">
        <v>2047</v>
      </c>
    </row>
    <row r="48" spans="1:2" x14ac:dyDescent="0.25">
      <c r="A48" s="78" t="s">
        <v>489</v>
      </c>
      <c r="B48" s="79">
        <v>2048</v>
      </c>
    </row>
    <row r="49" spans="1:2" x14ac:dyDescent="0.25">
      <c r="A49" s="78" t="s">
        <v>490</v>
      </c>
      <c r="B49" s="79">
        <v>2049</v>
      </c>
    </row>
    <row r="50" spans="1:2" x14ac:dyDescent="0.25">
      <c r="A50" s="78" t="s">
        <v>491</v>
      </c>
      <c r="B50" s="79">
        <v>2050</v>
      </c>
    </row>
    <row r="51" spans="1:2" x14ac:dyDescent="0.25">
      <c r="A51" s="78" t="s">
        <v>492</v>
      </c>
      <c r="B51" s="79">
        <v>2051</v>
      </c>
    </row>
    <row r="52" spans="1:2" x14ac:dyDescent="0.25">
      <c r="A52" s="78" t="s">
        <v>493</v>
      </c>
      <c r="B52" s="79">
        <v>2052</v>
      </c>
    </row>
    <row r="53" spans="1:2" x14ac:dyDescent="0.25">
      <c r="A53" s="78" t="s">
        <v>494</v>
      </c>
      <c r="B53" s="79">
        <v>2053</v>
      </c>
    </row>
    <row r="54" spans="1:2" x14ac:dyDescent="0.25">
      <c r="A54" s="78" t="s">
        <v>495</v>
      </c>
      <c r="B54" s="79">
        <v>2054</v>
      </c>
    </row>
    <row r="55" spans="1:2" x14ac:dyDescent="0.25">
      <c r="A55" s="78" t="s">
        <v>496</v>
      </c>
      <c r="B55" s="79">
        <v>2055</v>
      </c>
    </row>
    <row r="56" spans="1:2" x14ac:dyDescent="0.25">
      <c r="A56" s="78" t="s">
        <v>497</v>
      </c>
      <c r="B56" s="79">
        <v>2056</v>
      </c>
    </row>
    <row r="57" spans="1:2" x14ac:dyDescent="0.25">
      <c r="A57" s="78" t="s">
        <v>498</v>
      </c>
      <c r="B57" s="79">
        <v>2057</v>
      </c>
    </row>
    <row r="58" spans="1:2" x14ac:dyDescent="0.25">
      <c r="A58" s="78" t="s">
        <v>499</v>
      </c>
      <c r="B58" s="79">
        <v>2058</v>
      </c>
    </row>
    <row r="59" spans="1:2" x14ac:dyDescent="0.25">
      <c r="A59" s="78" t="s">
        <v>500</v>
      </c>
      <c r="B59" s="79">
        <v>2059</v>
      </c>
    </row>
    <row r="60" spans="1:2" x14ac:dyDescent="0.25">
      <c r="A60" s="78" t="s">
        <v>501</v>
      </c>
      <c r="B60" s="79">
        <v>2060</v>
      </c>
    </row>
    <row r="61" spans="1:2" x14ac:dyDescent="0.25">
      <c r="A61" s="78" t="s">
        <v>502</v>
      </c>
      <c r="B61" s="79">
        <v>2061</v>
      </c>
    </row>
    <row r="62" spans="1:2" x14ac:dyDescent="0.25">
      <c r="A62" s="78" t="s">
        <v>503</v>
      </c>
      <c r="B62" s="79">
        <v>2062</v>
      </c>
    </row>
    <row r="63" spans="1:2" x14ac:dyDescent="0.25">
      <c r="A63" s="78" t="s">
        <v>504</v>
      </c>
      <c r="B63" s="79">
        <v>2063</v>
      </c>
    </row>
    <row r="64" spans="1:2" x14ac:dyDescent="0.25">
      <c r="A64" s="78" t="s">
        <v>505</v>
      </c>
      <c r="B64" s="79">
        <v>2064</v>
      </c>
    </row>
    <row r="65" spans="1:2" x14ac:dyDescent="0.25">
      <c r="A65" s="78" t="s">
        <v>506</v>
      </c>
      <c r="B65" s="79">
        <v>2065</v>
      </c>
    </row>
    <row r="66" spans="1:2" x14ac:dyDescent="0.25">
      <c r="A66" s="78" t="s">
        <v>507</v>
      </c>
      <c r="B66" s="79">
        <v>2066</v>
      </c>
    </row>
    <row r="67" spans="1:2" x14ac:dyDescent="0.25">
      <c r="A67" s="78" t="s">
        <v>508</v>
      </c>
      <c r="B67" s="79">
        <v>2067</v>
      </c>
    </row>
    <row r="68" spans="1:2" x14ac:dyDescent="0.25">
      <c r="A68" s="78" t="s">
        <v>509</v>
      </c>
      <c r="B68" s="79">
        <v>2068</v>
      </c>
    </row>
    <row r="69" spans="1:2" x14ac:dyDescent="0.25">
      <c r="A69" s="78" t="s">
        <v>510</v>
      </c>
      <c r="B69" s="79">
        <v>2069</v>
      </c>
    </row>
    <row r="70" spans="1:2" x14ac:dyDescent="0.25">
      <c r="A70" s="78" t="s">
        <v>511</v>
      </c>
      <c r="B70" s="79">
        <v>2070</v>
      </c>
    </row>
    <row r="71" spans="1:2" x14ac:dyDescent="0.25">
      <c r="A71" s="78" t="s">
        <v>512</v>
      </c>
      <c r="B71" s="79">
        <v>2071</v>
      </c>
    </row>
    <row r="72" spans="1:2" x14ac:dyDescent="0.25">
      <c r="A72" s="78" t="s">
        <v>513</v>
      </c>
      <c r="B72" s="79">
        <v>2072</v>
      </c>
    </row>
    <row r="73" spans="1:2" x14ac:dyDescent="0.25">
      <c r="A73" s="78" t="s">
        <v>514</v>
      </c>
      <c r="B73" s="79">
        <v>2073</v>
      </c>
    </row>
    <row r="74" spans="1:2" x14ac:dyDescent="0.25">
      <c r="A74" s="78" t="s">
        <v>515</v>
      </c>
      <c r="B74" s="79">
        <v>2074</v>
      </c>
    </row>
    <row r="75" spans="1:2" x14ac:dyDescent="0.25">
      <c r="A75" s="78" t="s">
        <v>516</v>
      </c>
      <c r="B75" s="79">
        <v>2075</v>
      </c>
    </row>
    <row r="76" spans="1:2" x14ac:dyDescent="0.25">
      <c r="A76" s="78" t="s">
        <v>517</v>
      </c>
      <c r="B76" s="79">
        <v>2076</v>
      </c>
    </row>
    <row r="77" spans="1:2" x14ac:dyDescent="0.25">
      <c r="A77" s="78" t="s">
        <v>518</v>
      </c>
      <c r="B77" s="79">
        <v>2077</v>
      </c>
    </row>
    <row r="78" spans="1:2" x14ac:dyDescent="0.25">
      <c r="A78" s="78" t="s">
        <v>519</v>
      </c>
      <c r="B78" s="79">
        <v>2078</v>
      </c>
    </row>
    <row r="79" spans="1:2" x14ac:dyDescent="0.25">
      <c r="A79" s="78" t="s">
        <v>520</v>
      </c>
      <c r="B79" s="79">
        <v>2079</v>
      </c>
    </row>
    <row r="80" spans="1:2" x14ac:dyDescent="0.25">
      <c r="A80" s="78" t="s">
        <v>521</v>
      </c>
      <c r="B80" s="79">
        <v>2080</v>
      </c>
    </row>
    <row r="81" spans="1:2" x14ac:dyDescent="0.25">
      <c r="A81" s="78" t="s">
        <v>522</v>
      </c>
      <c r="B81" s="79">
        <v>2081</v>
      </c>
    </row>
    <row r="82" spans="1:2" x14ac:dyDescent="0.25">
      <c r="A82" s="78" t="s">
        <v>523</v>
      </c>
      <c r="B82" s="79">
        <v>2082</v>
      </c>
    </row>
    <row r="83" spans="1:2" x14ac:dyDescent="0.25">
      <c r="A83" s="78" t="s">
        <v>524</v>
      </c>
      <c r="B83" s="79">
        <v>2083</v>
      </c>
    </row>
    <row r="84" spans="1:2" x14ac:dyDescent="0.25">
      <c r="A84" s="78" t="s">
        <v>525</v>
      </c>
      <c r="B84" s="79">
        <v>2084</v>
      </c>
    </row>
    <row r="85" spans="1:2" x14ac:dyDescent="0.25">
      <c r="A85" s="78" t="s">
        <v>526</v>
      </c>
      <c r="B85" s="79">
        <v>2085</v>
      </c>
    </row>
    <row r="86" spans="1:2" x14ac:dyDescent="0.25">
      <c r="A86" s="78" t="s">
        <v>527</v>
      </c>
      <c r="B86" s="79">
        <v>2086</v>
      </c>
    </row>
    <row r="87" spans="1:2" x14ac:dyDescent="0.25">
      <c r="A87" s="78" t="s">
        <v>528</v>
      </c>
      <c r="B87" s="79">
        <v>2087</v>
      </c>
    </row>
    <row r="88" spans="1:2" x14ac:dyDescent="0.25">
      <c r="A88" s="78" t="s">
        <v>529</v>
      </c>
      <c r="B88" s="79">
        <v>2088</v>
      </c>
    </row>
    <row r="89" spans="1:2" x14ac:dyDescent="0.25">
      <c r="A89" s="78" t="s">
        <v>530</v>
      </c>
      <c r="B89" s="79">
        <v>2089</v>
      </c>
    </row>
    <row r="90" spans="1:2" x14ac:dyDescent="0.25">
      <c r="A90" s="78" t="s">
        <v>531</v>
      </c>
      <c r="B90" s="79">
        <v>2090</v>
      </c>
    </row>
    <row r="91" spans="1:2" x14ac:dyDescent="0.25">
      <c r="A91" s="78" t="s">
        <v>532</v>
      </c>
      <c r="B91" s="79">
        <v>2091</v>
      </c>
    </row>
    <row r="92" spans="1:2" x14ac:dyDescent="0.25">
      <c r="A92" s="78" t="s">
        <v>533</v>
      </c>
      <c r="B92" s="79">
        <v>2092</v>
      </c>
    </row>
    <row r="93" spans="1:2" x14ac:dyDescent="0.25">
      <c r="A93" s="78" t="s">
        <v>534</v>
      </c>
      <c r="B93" s="79">
        <v>2093</v>
      </c>
    </row>
    <row r="94" spans="1:2" x14ac:dyDescent="0.25">
      <c r="A94" s="78" t="s">
        <v>535</v>
      </c>
      <c r="B94" s="79">
        <v>2094</v>
      </c>
    </row>
    <row r="95" spans="1:2" x14ac:dyDescent="0.25">
      <c r="A95" s="78" t="s">
        <v>536</v>
      </c>
      <c r="B95" s="79">
        <v>2095</v>
      </c>
    </row>
    <row r="96" spans="1:2" x14ac:dyDescent="0.25">
      <c r="A96" s="78" t="s">
        <v>537</v>
      </c>
      <c r="B96" s="79">
        <v>2096</v>
      </c>
    </row>
    <row r="97" spans="1:2" x14ac:dyDescent="0.25">
      <c r="A97" s="78" t="s">
        <v>538</v>
      </c>
      <c r="B97" s="79">
        <v>2097</v>
      </c>
    </row>
    <row r="98" spans="1:2" x14ac:dyDescent="0.25">
      <c r="A98" s="78" t="s">
        <v>539</v>
      </c>
      <c r="B98" s="79">
        <v>2098</v>
      </c>
    </row>
    <row r="99" spans="1:2" x14ac:dyDescent="0.25">
      <c r="A99" s="78" t="s">
        <v>540</v>
      </c>
      <c r="B99" s="79">
        <v>2099</v>
      </c>
    </row>
    <row r="100" spans="1:2" x14ac:dyDescent="0.25">
      <c r="A100" s="78" t="s">
        <v>541</v>
      </c>
      <c r="B100" s="79">
        <v>2100</v>
      </c>
    </row>
    <row r="101" spans="1:2" x14ac:dyDescent="0.25">
      <c r="A101" s="78" t="s">
        <v>542</v>
      </c>
      <c r="B101" s="79">
        <v>2101</v>
      </c>
    </row>
    <row r="102" spans="1:2" x14ac:dyDescent="0.25">
      <c r="A102" s="78" t="s">
        <v>543</v>
      </c>
      <c r="B102" s="79">
        <v>2102</v>
      </c>
    </row>
    <row r="103" spans="1:2" x14ac:dyDescent="0.25">
      <c r="A103" s="78" t="s">
        <v>544</v>
      </c>
      <c r="B103" s="79">
        <v>2103</v>
      </c>
    </row>
    <row r="104" spans="1:2" x14ac:dyDescent="0.25">
      <c r="A104" s="78" t="s">
        <v>545</v>
      </c>
      <c r="B104" s="79">
        <v>2104</v>
      </c>
    </row>
    <row r="105" spans="1:2" x14ac:dyDescent="0.25">
      <c r="A105" s="78" t="s">
        <v>546</v>
      </c>
      <c r="B105" s="79">
        <v>2105</v>
      </c>
    </row>
    <row r="106" spans="1:2" x14ac:dyDescent="0.25">
      <c r="A106" s="78" t="s">
        <v>547</v>
      </c>
      <c r="B106" s="79">
        <v>2106</v>
      </c>
    </row>
    <row r="107" spans="1:2" x14ac:dyDescent="0.25">
      <c r="A107" s="78" t="s">
        <v>548</v>
      </c>
      <c r="B107" s="79">
        <v>2107</v>
      </c>
    </row>
    <row r="108" spans="1:2" x14ac:dyDescent="0.25">
      <c r="A108" s="78" t="s">
        <v>549</v>
      </c>
      <c r="B108" s="79">
        <v>2108</v>
      </c>
    </row>
    <row r="109" spans="1:2" x14ac:dyDescent="0.25">
      <c r="A109" s="78" t="s">
        <v>550</v>
      </c>
      <c r="B109" s="79">
        <v>2109</v>
      </c>
    </row>
    <row r="110" spans="1:2" x14ac:dyDescent="0.25">
      <c r="A110" s="78" t="s">
        <v>551</v>
      </c>
      <c r="B110" s="79">
        <v>2110</v>
      </c>
    </row>
    <row r="111" spans="1:2" x14ac:dyDescent="0.25">
      <c r="A111" s="78" t="s">
        <v>552</v>
      </c>
      <c r="B111" s="79">
        <v>2111</v>
      </c>
    </row>
    <row r="112" spans="1:2" x14ac:dyDescent="0.25">
      <c r="A112" s="78" t="s">
        <v>553</v>
      </c>
      <c r="B112" s="79">
        <v>2112</v>
      </c>
    </row>
    <row r="113" spans="1:2" x14ac:dyDescent="0.25">
      <c r="A113" s="78" t="s">
        <v>554</v>
      </c>
      <c r="B113" s="79">
        <v>2113</v>
      </c>
    </row>
    <row r="114" spans="1:2" x14ac:dyDescent="0.25">
      <c r="A114" s="78" t="s">
        <v>555</v>
      </c>
      <c r="B114" s="79">
        <v>2114</v>
      </c>
    </row>
    <row r="115" spans="1:2" x14ac:dyDescent="0.25">
      <c r="A115" s="78" t="s">
        <v>556</v>
      </c>
      <c r="B115" s="79">
        <v>2115</v>
      </c>
    </row>
    <row r="116" spans="1:2" x14ac:dyDescent="0.25">
      <c r="A116" s="78" t="s">
        <v>557</v>
      </c>
      <c r="B116" s="79">
        <v>2116</v>
      </c>
    </row>
    <row r="117" spans="1:2" x14ac:dyDescent="0.25">
      <c r="A117" s="78" t="s">
        <v>558</v>
      </c>
      <c r="B117" s="79">
        <v>2117</v>
      </c>
    </row>
    <row r="118" spans="1:2" x14ac:dyDescent="0.25">
      <c r="A118" s="78" t="s">
        <v>559</v>
      </c>
      <c r="B118" s="79">
        <v>2118</v>
      </c>
    </row>
    <row r="119" spans="1:2" x14ac:dyDescent="0.25">
      <c r="A119" s="78" t="s">
        <v>560</v>
      </c>
      <c r="B119" s="79">
        <v>2119</v>
      </c>
    </row>
    <row r="120" spans="1:2" x14ac:dyDescent="0.25">
      <c r="A120" s="78" t="s">
        <v>561</v>
      </c>
      <c r="B120" s="79">
        <v>2120</v>
      </c>
    </row>
    <row r="121" spans="1:2" x14ac:dyDescent="0.25">
      <c r="A121" s="78" t="s">
        <v>562</v>
      </c>
      <c r="B121" s="79">
        <v>2121</v>
      </c>
    </row>
    <row r="122" spans="1:2" x14ac:dyDescent="0.25">
      <c r="A122" s="78" t="s">
        <v>563</v>
      </c>
      <c r="B122" s="79">
        <v>2122</v>
      </c>
    </row>
    <row r="123" spans="1:2" x14ac:dyDescent="0.25">
      <c r="A123" s="78" t="s">
        <v>564</v>
      </c>
      <c r="B123" s="79">
        <v>2123</v>
      </c>
    </row>
    <row r="124" spans="1:2" x14ac:dyDescent="0.25">
      <c r="A124" s="78" t="s">
        <v>565</v>
      </c>
      <c r="B124" s="79">
        <v>2124</v>
      </c>
    </row>
    <row r="125" spans="1:2" x14ac:dyDescent="0.25">
      <c r="A125" s="78" t="s">
        <v>566</v>
      </c>
      <c r="B125" s="79">
        <v>2125</v>
      </c>
    </row>
    <row r="126" spans="1:2" x14ac:dyDescent="0.25">
      <c r="A126" s="78" t="s">
        <v>567</v>
      </c>
      <c r="B126" s="79">
        <v>2126</v>
      </c>
    </row>
    <row r="127" spans="1:2" x14ac:dyDescent="0.25">
      <c r="A127" s="78" t="s">
        <v>568</v>
      </c>
      <c r="B127" s="79">
        <v>2127</v>
      </c>
    </row>
    <row r="128" spans="1:2" x14ac:dyDescent="0.25">
      <c r="A128" s="78" t="s">
        <v>569</v>
      </c>
      <c r="B128" s="79">
        <v>2128</v>
      </c>
    </row>
    <row r="129" spans="1:2" x14ac:dyDescent="0.25">
      <c r="A129" s="78" t="s">
        <v>570</v>
      </c>
      <c r="B129" s="79">
        <v>2129</v>
      </c>
    </row>
    <row r="130" spans="1:2" x14ac:dyDescent="0.25">
      <c r="A130" s="78" t="s">
        <v>571</v>
      </c>
      <c r="B130" s="79">
        <v>2130</v>
      </c>
    </row>
    <row r="131" spans="1:2" x14ac:dyDescent="0.25">
      <c r="A131" s="78" t="s">
        <v>572</v>
      </c>
      <c r="B131" s="79">
        <v>2131</v>
      </c>
    </row>
    <row r="132" spans="1:2" x14ac:dyDescent="0.25">
      <c r="A132" s="78" t="s">
        <v>573</v>
      </c>
      <c r="B132" s="79">
        <v>2132</v>
      </c>
    </row>
    <row r="133" spans="1:2" x14ac:dyDescent="0.25">
      <c r="A133" s="78" t="s">
        <v>574</v>
      </c>
      <c r="B133" s="79">
        <v>2133</v>
      </c>
    </row>
    <row r="134" spans="1:2" x14ac:dyDescent="0.25">
      <c r="A134" s="78" t="s">
        <v>575</v>
      </c>
      <c r="B134" s="79">
        <v>2134</v>
      </c>
    </row>
    <row r="135" spans="1:2" x14ac:dyDescent="0.25">
      <c r="A135" s="78" t="s">
        <v>576</v>
      </c>
      <c r="B135" s="79">
        <v>2135</v>
      </c>
    </row>
    <row r="136" spans="1:2" x14ac:dyDescent="0.25">
      <c r="A136" s="78" t="s">
        <v>577</v>
      </c>
      <c r="B136" s="79">
        <v>2136</v>
      </c>
    </row>
    <row r="137" spans="1:2" x14ac:dyDescent="0.25">
      <c r="A137" s="78" t="s">
        <v>578</v>
      </c>
      <c r="B137" s="79">
        <v>2137</v>
      </c>
    </row>
    <row r="138" spans="1:2" x14ac:dyDescent="0.25">
      <c r="A138" s="78" t="s">
        <v>579</v>
      </c>
      <c r="B138" s="79">
        <v>2138</v>
      </c>
    </row>
    <row r="139" spans="1:2" x14ac:dyDescent="0.25">
      <c r="A139" s="78" t="s">
        <v>580</v>
      </c>
      <c r="B139" s="79">
        <v>2139</v>
      </c>
    </row>
    <row r="140" spans="1:2" x14ac:dyDescent="0.25">
      <c r="A140" s="78" t="s">
        <v>581</v>
      </c>
      <c r="B140" s="79">
        <v>2140</v>
      </c>
    </row>
    <row r="141" spans="1:2" x14ac:dyDescent="0.25">
      <c r="A141" s="78" t="s">
        <v>582</v>
      </c>
      <c r="B141" s="79">
        <v>2141</v>
      </c>
    </row>
    <row r="142" spans="1:2" x14ac:dyDescent="0.25">
      <c r="A142" s="78" t="s">
        <v>583</v>
      </c>
      <c r="B142" s="79">
        <v>2142</v>
      </c>
    </row>
    <row r="143" spans="1:2" x14ac:dyDescent="0.25">
      <c r="A143" s="78" t="s">
        <v>584</v>
      </c>
      <c r="B143" s="79">
        <v>2143</v>
      </c>
    </row>
    <row r="144" spans="1:2" x14ac:dyDescent="0.25">
      <c r="A144" s="78" t="s">
        <v>585</v>
      </c>
      <c r="B144" s="79">
        <v>2144</v>
      </c>
    </row>
    <row r="145" spans="1:2" x14ac:dyDescent="0.25">
      <c r="A145" s="78" t="s">
        <v>586</v>
      </c>
      <c r="B145" s="79">
        <v>2145</v>
      </c>
    </row>
    <row r="146" spans="1:2" x14ac:dyDescent="0.25">
      <c r="A146" s="78" t="s">
        <v>587</v>
      </c>
      <c r="B146" s="79">
        <v>2146</v>
      </c>
    </row>
    <row r="147" spans="1:2" x14ac:dyDescent="0.25">
      <c r="A147" s="78" t="s">
        <v>588</v>
      </c>
      <c r="B147" s="79">
        <v>2147</v>
      </c>
    </row>
    <row r="148" spans="1:2" x14ac:dyDescent="0.25">
      <c r="A148" s="78" t="s">
        <v>589</v>
      </c>
      <c r="B148" s="79">
        <v>2148</v>
      </c>
    </row>
    <row r="149" spans="1:2" x14ac:dyDescent="0.25">
      <c r="A149" s="78" t="s">
        <v>590</v>
      </c>
      <c r="B149" s="79">
        <v>2149</v>
      </c>
    </row>
    <row r="150" spans="1:2" x14ac:dyDescent="0.25">
      <c r="A150" s="78" t="s">
        <v>591</v>
      </c>
      <c r="B150" s="79">
        <v>2150</v>
      </c>
    </row>
    <row r="151" spans="1:2" x14ac:dyDescent="0.25">
      <c r="A151" s="78" t="s">
        <v>592</v>
      </c>
      <c r="B151" s="79">
        <v>2151</v>
      </c>
    </row>
    <row r="152" spans="1:2" x14ac:dyDescent="0.25">
      <c r="A152" s="78" t="s">
        <v>593</v>
      </c>
      <c r="B152" s="79">
        <v>2152</v>
      </c>
    </row>
    <row r="153" spans="1:2" x14ac:dyDescent="0.25">
      <c r="A153" s="78" t="s">
        <v>594</v>
      </c>
      <c r="B153" s="79">
        <v>2153</v>
      </c>
    </row>
    <row r="154" spans="1:2" x14ac:dyDescent="0.25">
      <c r="A154" s="78" t="s">
        <v>595</v>
      </c>
      <c r="B154" s="79">
        <v>2154</v>
      </c>
    </row>
    <row r="155" spans="1:2" x14ac:dyDescent="0.25">
      <c r="A155" s="78" t="s">
        <v>596</v>
      </c>
      <c r="B155" s="79">
        <v>2155</v>
      </c>
    </row>
    <row r="156" spans="1:2" x14ac:dyDescent="0.25">
      <c r="A156" s="78" t="s">
        <v>597</v>
      </c>
      <c r="B156" s="79">
        <v>2156</v>
      </c>
    </row>
    <row r="157" spans="1:2" x14ac:dyDescent="0.25">
      <c r="A157" s="78" t="s">
        <v>598</v>
      </c>
      <c r="B157" s="79">
        <v>2157</v>
      </c>
    </row>
    <row r="158" spans="1:2" x14ac:dyDescent="0.25">
      <c r="A158" s="78" t="s">
        <v>599</v>
      </c>
      <c r="B158" s="79">
        <v>2158</v>
      </c>
    </row>
    <row r="159" spans="1:2" x14ac:dyDescent="0.25">
      <c r="A159" s="78" t="s">
        <v>600</v>
      </c>
      <c r="B159" s="79">
        <v>2159</v>
      </c>
    </row>
    <row r="160" spans="1:2" x14ac:dyDescent="0.25">
      <c r="A160" s="78" t="s">
        <v>601</v>
      </c>
      <c r="B160" s="79">
        <v>2160</v>
      </c>
    </row>
    <row r="161" spans="1:2" x14ac:dyDescent="0.25">
      <c r="A161" s="78" t="s">
        <v>602</v>
      </c>
      <c r="B161" s="79">
        <v>2161</v>
      </c>
    </row>
    <row r="162" spans="1:2" x14ac:dyDescent="0.25">
      <c r="A162" s="78" t="s">
        <v>603</v>
      </c>
      <c r="B162" s="79">
        <v>2162</v>
      </c>
    </row>
    <row r="163" spans="1:2" x14ac:dyDescent="0.25">
      <c r="A163" s="78" t="s">
        <v>604</v>
      </c>
      <c r="B163" s="79">
        <v>2163</v>
      </c>
    </row>
    <row r="164" spans="1:2" x14ac:dyDescent="0.25">
      <c r="A164" s="78" t="s">
        <v>605</v>
      </c>
      <c r="B164" s="79">
        <v>2164</v>
      </c>
    </row>
    <row r="165" spans="1:2" x14ac:dyDescent="0.25">
      <c r="A165" s="78" t="s">
        <v>606</v>
      </c>
      <c r="B165" s="79">
        <v>2165</v>
      </c>
    </row>
    <row r="166" spans="1:2" x14ac:dyDescent="0.25">
      <c r="A166" s="78" t="s">
        <v>607</v>
      </c>
      <c r="B166" s="79">
        <v>2166</v>
      </c>
    </row>
    <row r="167" spans="1:2" x14ac:dyDescent="0.25">
      <c r="A167" s="78" t="s">
        <v>608</v>
      </c>
      <c r="B167" s="79">
        <v>2167</v>
      </c>
    </row>
    <row r="168" spans="1:2" x14ac:dyDescent="0.25">
      <c r="A168" s="78" t="s">
        <v>609</v>
      </c>
      <c r="B168" s="79">
        <v>2168</v>
      </c>
    </row>
    <row r="169" spans="1:2" x14ac:dyDescent="0.25">
      <c r="A169" s="78" t="s">
        <v>610</v>
      </c>
      <c r="B169" s="79">
        <v>2169</v>
      </c>
    </row>
    <row r="170" spans="1:2" x14ac:dyDescent="0.25">
      <c r="A170" s="78" t="s">
        <v>611</v>
      </c>
      <c r="B170" s="79">
        <v>2170</v>
      </c>
    </row>
    <row r="171" spans="1:2" x14ac:dyDescent="0.25">
      <c r="A171" s="78" t="s">
        <v>612</v>
      </c>
      <c r="B171" s="79">
        <v>2171</v>
      </c>
    </row>
    <row r="172" spans="1:2" x14ac:dyDescent="0.25">
      <c r="A172" s="78" t="s">
        <v>613</v>
      </c>
      <c r="B172" s="79">
        <v>2172</v>
      </c>
    </row>
    <row r="173" spans="1:2" x14ac:dyDescent="0.25">
      <c r="A173" s="78" t="s">
        <v>614</v>
      </c>
      <c r="B173" s="79">
        <v>2173</v>
      </c>
    </row>
    <row r="174" spans="1:2" x14ac:dyDescent="0.25">
      <c r="A174" s="78" t="s">
        <v>615</v>
      </c>
      <c r="B174" s="79">
        <v>2174</v>
      </c>
    </row>
    <row r="175" spans="1:2" x14ac:dyDescent="0.25">
      <c r="A175" s="78" t="s">
        <v>616</v>
      </c>
      <c r="B175" s="79">
        <v>2175</v>
      </c>
    </row>
    <row r="176" spans="1:2" x14ac:dyDescent="0.25">
      <c r="A176" s="78" t="s">
        <v>617</v>
      </c>
      <c r="B176" s="79">
        <v>2176</v>
      </c>
    </row>
    <row r="177" spans="1:2" x14ac:dyDescent="0.25">
      <c r="A177" s="78" t="s">
        <v>618</v>
      </c>
      <c r="B177" s="79">
        <v>2177</v>
      </c>
    </row>
    <row r="178" spans="1:2" x14ac:dyDescent="0.25">
      <c r="A178" s="78" t="s">
        <v>619</v>
      </c>
      <c r="B178" s="79">
        <v>2178</v>
      </c>
    </row>
    <row r="179" spans="1:2" x14ac:dyDescent="0.25">
      <c r="A179" s="78" t="s">
        <v>620</v>
      </c>
      <c r="B179" s="79">
        <v>2179</v>
      </c>
    </row>
    <row r="180" spans="1:2" x14ac:dyDescent="0.25">
      <c r="A180" s="78" t="s">
        <v>621</v>
      </c>
      <c r="B180" s="79">
        <v>2180</v>
      </c>
    </row>
    <row r="181" spans="1:2" x14ac:dyDescent="0.25">
      <c r="A181" s="78" t="s">
        <v>622</v>
      </c>
      <c r="B181" s="79">
        <v>2181</v>
      </c>
    </row>
    <row r="182" spans="1:2" x14ac:dyDescent="0.25">
      <c r="A182" s="78" t="s">
        <v>623</v>
      </c>
      <c r="B182" s="79">
        <v>2182</v>
      </c>
    </row>
    <row r="183" spans="1:2" x14ac:dyDescent="0.25">
      <c r="A183" s="78" t="s">
        <v>624</v>
      </c>
      <c r="B183" s="79">
        <v>2183</v>
      </c>
    </row>
    <row r="184" spans="1:2" x14ac:dyDescent="0.25">
      <c r="A184" s="78" t="s">
        <v>625</v>
      </c>
      <c r="B184" s="79">
        <v>2184</v>
      </c>
    </row>
    <row r="185" spans="1:2" x14ac:dyDescent="0.25">
      <c r="A185" s="78" t="s">
        <v>626</v>
      </c>
      <c r="B185" s="79">
        <v>2185</v>
      </c>
    </row>
    <row r="186" spans="1:2" x14ac:dyDescent="0.25">
      <c r="A186" s="78" t="s">
        <v>627</v>
      </c>
      <c r="B186" s="79">
        <v>2186</v>
      </c>
    </row>
    <row r="187" spans="1:2" x14ac:dyDescent="0.25">
      <c r="A187" s="78" t="s">
        <v>628</v>
      </c>
      <c r="B187" s="79">
        <v>2187</v>
      </c>
    </row>
    <row r="188" spans="1:2" x14ac:dyDescent="0.25">
      <c r="A188" s="78" t="s">
        <v>629</v>
      </c>
      <c r="B188" s="79">
        <v>2188</v>
      </c>
    </row>
    <row r="189" spans="1:2" x14ac:dyDescent="0.25">
      <c r="A189" s="78" t="s">
        <v>630</v>
      </c>
      <c r="B189" s="79">
        <v>2189</v>
      </c>
    </row>
    <row r="190" spans="1:2" x14ac:dyDescent="0.25">
      <c r="A190" s="78" t="s">
        <v>631</v>
      </c>
      <c r="B190" s="79">
        <v>2190</v>
      </c>
    </row>
    <row r="191" spans="1:2" x14ac:dyDescent="0.25">
      <c r="A191" s="78" t="s">
        <v>632</v>
      </c>
      <c r="B191" s="79">
        <v>2191</v>
      </c>
    </row>
    <row r="192" spans="1:2" x14ac:dyDescent="0.25">
      <c r="A192" s="78" t="s">
        <v>633</v>
      </c>
      <c r="B192" s="79">
        <v>2192</v>
      </c>
    </row>
    <row r="193" spans="1:2" x14ac:dyDescent="0.25">
      <c r="A193" s="78" t="s">
        <v>634</v>
      </c>
      <c r="B193" s="79">
        <v>2193</v>
      </c>
    </row>
    <row r="194" spans="1:2" x14ac:dyDescent="0.25">
      <c r="A194" s="78" t="s">
        <v>635</v>
      </c>
      <c r="B194" s="79">
        <v>2194</v>
      </c>
    </row>
    <row r="195" spans="1:2" x14ac:dyDescent="0.25">
      <c r="A195" s="78" t="s">
        <v>636</v>
      </c>
      <c r="B195" s="79">
        <v>2195</v>
      </c>
    </row>
    <row r="196" spans="1:2" x14ac:dyDescent="0.25">
      <c r="A196" s="78" t="s">
        <v>637</v>
      </c>
      <c r="B196" s="79">
        <v>2196</v>
      </c>
    </row>
    <row r="197" spans="1:2" x14ac:dyDescent="0.25">
      <c r="A197" s="78" t="s">
        <v>638</v>
      </c>
      <c r="B197" s="79">
        <v>2197</v>
      </c>
    </row>
    <row r="198" spans="1:2" x14ac:dyDescent="0.25">
      <c r="A198" s="78" t="s">
        <v>639</v>
      </c>
      <c r="B198" s="79">
        <v>2198</v>
      </c>
    </row>
    <row r="199" spans="1:2" x14ac:dyDescent="0.25">
      <c r="A199" s="78" t="s">
        <v>640</v>
      </c>
      <c r="B199" s="79">
        <v>2199</v>
      </c>
    </row>
    <row r="200" spans="1:2" x14ac:dyDescent="0.25">
      <c r="A200" s="78" t="s">
        <v>641</v>
      </c>
      <c r="B200" s="79">
        <v>2200</v>
      </c>
    </row>
    <row r="201" spans="1:2" x14ac:dyDescent="0.25">
      <c r="A201" s="78" t="s">
        <v>642</v>
      </c>
      <c r="B201" s="79">
        <v>2201</v>
      </c>
    </row>
    <row r="202" spans="1:2" x14ac:dyDescent="0.25">
      <c r="A202" s="78" t="s">
        <v>643</v>
      </c>
      <c r="B202" s="79">
        <v>2202</v>
      </c>
    </row>
    <row r="203" spans="1:2" x14ac:dyDescent="0.25">
      <c r="A203" s="78" t="s">
        <v>644</v>
      </c>
      <c r="B203" s="79">
        <v>2203</v>
      </c>
    </row>
    <row r="204" spans="1:2" x14ac:dyDescent="0.25">
      <c r="A204" s="78" t="s">
        <v>645</v>
      </c>
      <c r="B204" s="79">
        <v>2204</v>
      </c>
    </row>
    <row r="205" spans="1:2" x14ac:dyDescent="0.25">
      <c r="A205" s="78" t="s">
        <v>646</v>
      </c>
      <c r="B205" s="79">
        <v>2205</v>
      </c>
    </row>
    <row r="206" spans="1:2" x14ac:dyDescent="0.25">
      <c r="A206" s="78" t="s">
        <v>647</v>
      </c>
      <c r="B206" s="79">
        <v>2206</v>
      </c>
    </row>
    <row r="207" spans="1:2" x14ac:dyDescent="0.25">
      <c r="A207" s="78" t="s">
        <v>648</v>
      </c>
      <c r="B207" s="79">
        <v>2207</v>
      </c>
    </row>
    <row r="208" spans="1:2" x14ac:dyDescent="0.25">
      <c r="A208" s="78" t="s">
        <v>649</v>
      </c>
      <c r="B208" s="79">
        <v>2208</v>
      </c>
    </row>
    <row r="209" spans="1:2" x14ac:dyDescent="0.25">
      <c r="A209" s="78" t="s">
        <v>650</v>
      </c>
      <c r="B209" s="79">
        <v>2209</v>
      </c>
    </row>
    <row r="210" spans="1:2" x14ac:dyDescent="0.25">
      <c r="A210" s="78" t="s">
        <v>651</v>
      </c>
      <c r="B210" s="79">
        <v>2210</v>
      </c>
    </row>
    <row r="211" spans="1:2" x14ac:dyDescent="0.25">
      <c r="A211" s="78" t="s">
        <v>652</v>
      </c>
      <c r="B211" s="79">
        <v>2211</v>
      </c>
    </row>
    <row r="212" spans="1:2" x14ac:dyDescent="0.25">
      <c r="A212" s="78" t="s">
        <v>653</v>
      </c>
      <c r="B212" s="79">
        <v>2212</v>
      </c>
    </row>
    <row r="213" spans="1:2" x14ac:dyDescent="0.25">
      <c r="A213" s="78" t="s">
        <v>654</v>
      </c>
      <c r="B213" s="79">
        <v>2213</v>
      </c>
    </row>
    <row r="214" spans="1:2" x14ac:dyDescent="0.25">
      <c r="A214" s="78" t="s">
        <v>655</v>
      </c>
      <c r="B214" s="79">
        <v>2214</v>
      </c>
    </row>
    <row r="215" spans="1:2" x14ac:dyDescent="0.25">
      <c r="A215" s="78" t="s">
        <v>656</v>
      </c>
      <c r="B215" s="79">
        <v>2215</v>
      </c>
    </row>
    <row r="216" spans="1:2" x14ac:dyDescent="0.25">
      <c r="A216" s="78" t="s">
        <v>657</v>
      </c>
      <c r="B216" s="79">
        <v>2216</v>
      </c>
    </row>
    <row r="217" spans="1:2" x14ac:dyDescent="0.25">
      <c r="A217" s="78" t="s">
        <v>658</v>
      </c>
      <c r="B217" s="79">
        <v>2217</v>
      </c>
    </row>
    <row r="218" spans="1:2" x14ac:dyDescent="0.25">
      <c r="A218" s="78" t="s">
        <v>659</v>
      </c>
      <c r="B218" s="79">
        <v>2218</v>
      </c>
    </row>
    <row r="219" spans="1:2" x14ac:dyDescent="0.25">
      <c r="A219" s="78" t="s">
        <v>660</v>
      </c>
      <c r="B219" s="79">
        <v>2219</v>
      </c>
    </row>
    <row r="220" spans="1:2" x14ac:dyDescent="0.25">
      <c r="A220" s="78" t="s">
        <v>661</v>
      </c>
      <c r="B220" s="79">
        <v>2220</v>
      </c>
    </row>
    <row r="221" spans="1:2" x14ac:dyDescent="0.25">
      <c r="A221" s="78" t="s">
        <v>662</v>
      </c>
      <c r="B221" s="79">
        <v>2221</v>
      </c>
    </row>
    <row r="222" spans="1:2" x14ac:dyDescent="0.25">
      <c r="A222" s="78" t="s">
        <v>663</v>
      </c>
      <c r="B222" s="79">
        <v>2222</v>
      </c>
    </row>
    <row r="223" spans="1:2" x14ac:dyDescent="0.25">
      <c r="A223" s="78" t="s">
        <v>664</v>
      </c>
      <c r="B223" s="79">
        <v>2223</v>
      </c>
    </row>
    <row r="224" spans="1:2" x14ac:dyDescent="0.25">
      <c r="A224" s="78" t="s">
        <v>665</v>
      </c>
      <c r="B224" s="79">
        <v>2224</v>
      </c>
    </row>
    <row r="225" spans="1:2" x14ac:dyDescent="0.25">
      <c r="A225" s="78" t="s">
        <v>666</v>
      </c>
      <c r="B225" s="79">
        <v>2225</v>
      </c>
    </row>
    <row r="226" spans="1:2" x14ac:dyDescent="0.25">
      <c r="A226" s="78" t="s">
        <v>667</v>
      </c>
      <c r="B226" s="79">
        <v>2226</v>
      </c>
    </row>
    <row r="227" spans="1:2" x14ac:dyDescent="0.25">
      <c r="A227" s="78" t="s">
        <v>668</v>
      </c>
      <c r="B227" s="79">
        <v>2227</v>
      </c>
    </row>
    <row r="228" spans="1:2" x14ac:dyDescent="0.25">
      <c r="A228" s="78" t="s">
        <v>669</v>
      </c>
      <c r="B228" s="79">
        <v>2228</v>
      </c>
    </row>
    <row r="229" spans="1:2" x14ac:dyDescent="0.25">
      <c r="A229" s="78" t="s">
        <v>670</v>
      </c>
      <c r="B229" s="79">
        <v>2229</v>
      </c>
    </row>
    <row r="230" spans="1:2" x14ac:dyDescent="0.25">
      <c r="A230" s="78" t="s">
        <v>671</v>
      </c>
      <c r="B230" s="79">
        <v>2230</v>
      </c>
    </row>
    <row r="231" spans="1:2" x14ac:dyDescent="0.25">
      <c r="A231" s="78" t="s">
        <v>672</v>
      </c>
      <c r="B231" s="79">
        <v>2231</v>
      </c>
    </row>
    <row r="232" spans="1:2" x14ac:dyDescent="0.25">
      <c r="A232" s="78" t="s">
        <v>673</v>
      </c>
      <c r="B232" s="79">
        <v>2232</v>
      </c>
    </row>
    <row r="233" spans="1:2" x14ac:dyDescent="0.25">
      <c r="A233" s="78" t="s">
        <v>674</v>
      </c>
      <c r="B233" s="79">
        <v>2233</v>
      </c>
    </row>
    <row r="234" spans="1:2" x14ac:dyDescent="0.25">
      <c r="A234" s="78" t="s">
        <v>675</v>
      </c>
      <c r="B234" s="79">
        <v>2234</v>
      </c>
    </row>
    <row r="235" spans="1:2" x14ac:dyDescent="0.25">
      <c r="A235" s="78" t="s">
        <v>676</v>
      </c>
      <c r="B235" s="79">
        <v>2235</v>
      </c>
    </row>
    <row r="236" spans="1:2" x14ac:dyDescent="0.25">
      <c r="A236" s="78" t="s">
        <v>677</v>
      </c>
      <c r="B236" s="79">
        <v>2236</v>
      </c>
    </row>
    <row r="237" spans="1:2" x14ac:dyDescent="0.25">
      <c r="A237" s="78" t="s">
        <v>678</v>
      </c>
      <c r="B237" s="79">
        <v>2237</v>
      </c>
    </row>
    <row r="238" spans="1:2" x14ac:dyDescent="0.25">
      <c r="A238" s="78" t="s">
        <v>679</v>
      </c>
      <c r="B238" s="79">
        <v>2238</v>
      </c>
    </row>
    <row r="239" spans="1:2" x14ac:dyDescent="0.25">
      <c r="A239" s="78" t="s">
        <v>680</v>
      </c>
      <c r="B239" s="79">
        <v>2239</v>
      </c>
    </row>
    <row r="240" spans="1:2" x14ac:dyDescent="0.25">
      <c r="A240" s="78" t="s">
        <v>681</v>
      </c>
      <c r="B240" s="79">
        <v>2240</v>
      </c>
    </row>
    <row r="241" spans="1:2" x14ac:dyDescent="0.25">
      <c r="A241" s="78" t="s">
        <v>682</v>
      </c>
      <c r="B241" s="79">
        <v>2241</v>
      </c>
    </row>
    <row r="242" spans="1:2" x14ac:dyDescent="0.25">
      <c r="A242" s="78" t="s">
        <v>683</v>
      </c>
      <c r="B242" s="79">
        <v>2242</v>
      </c>
    </row>
    <row r="243" spans="1:2" x14ac:dyDescent="0.25">
      <c r="A243" s="78" t="s">
        <v>684</v>
      </c>
      <c r="B243" s="79">
        <v>2243</v>
      </c>
    </row>
    <row r="244" spans="1:2" x14ac:dyDescent="0.25">
      <c r="A244" s="78" t="s">
        <v>685</v>
      </c>
      <c r="B244" s="79">
        <v>2244</v>
      </c>
    </row>
    <row r="245" spans="1:2" x14ac:dyDescent="0.25">
      <c r="A245" s="78" t="s">
        <v>686</v>
      </c>
      <c r="B245" s="79">
        <v>2245</v>
      </c>
    </row>
    <row r="246" spans="1:2" x14ac:dyDescent="0.25">
      <c r="A246" s="78" t="s">
        <v>687</v>
      </c>
      <c r="B246" s="79">
        <v>2246</v>
      </c>
    </row>
    <row r="247" spans="1:2" x14ac:dyDescent="0.25">
      <c r="A247" s="78" t="s">
        <v>688</v>
      </c>
      <c r="B247" s="79">
        <v>2247</v>
      </c>
    </row>
    <row r="248" spans="1:2" x14ac:dyDescent="0.25">
      <c r="A248" s="78" t="s">
        <v>689</v>
      </c>
      <c r="B248" s="79">
        <v>2248</v>
      </c>
    </row>
    <row r="249" spans="1:2" x14ac:dyDescent="0.25">
      <c r="A249" s="78" t="s">
        <v>690</v>
      </c>
      <c r="B249" s="79">
        <v>2249</v>
      </c>
    </row>
    <row r="250" spans="1:2" x14ac:dyDescent="0.25">
      <c r="A250" s="78" t="s">
        <v>691</v>
      </c>
      <c r="B250" s="79">
        <v>2250</v>
      </c>
    </row>
    <row r="251" spans="1:2" x14ac:dyDescent="0.25">
      <c r="A251" s="78" t="s">
        <v>692</v>
      </c>
      <c r="B251" s="79">
        <v>2251</v>
      </c>
    </row>
    <row r="252" spans="1:2" x14ac:dyDescent="0.25">
      <c r="A252" s="78" t="s">
        <v>693</v>
      </c>
      <c r="B252" s="79">
        <v>2252</v>
      </c>
    </row>
    <row r="253" spans="1:2" x14ac:dyDescent="0.25">
      <c r="A253" s="78" t="s">
        <v>694</v>
      </c>
      <c r="B253" s="79">
        <v>2253</v>
      </c>
    </row>
    <row r="254" spans="1:2" x14ac:dyDescent="0.25">
      <c r="A254" s="78" t="s">
        <v>695</v>
      </c>
      <c r="B254" s="79">
        <v>2254</v>
      </c>
    </row>
    <row r="255" spans="1:2" x14ac:dyDescent="0.25">
      <c r="A255" s="78" t="s">
        <v>696</v>
      </c>
      <c r="B255" s="79">
        <v>2255</v>
      </c>
    </row>
    <row r="256" spans="1:2" x14ac:dyDescent="0.25">
      <c r="A256" s="78" t="s">
        <v>697</v>
      </c>
      <c r="B256" s="79">
        <v>2256</v>
      </c>
    </row>
    <row r="257" spans="1:2" x14ac:dyDescent="0.25">
      <c r="A257" s="78" t="s">
        <v>698</v>
      </c>
      <c r="B257" s="79">
        <v>2257</v>
      </c>
    </row>
    <row r="258" spans="1:2" x14ac:dyDescent="0.25">
      <c r="A258" s="78" t="s">
        <v>699</v>
      </c>
      <c r="B258" s="79">
        <v>2258</v>
      </c>
    </row>
    <row r="259" spans="1:2" x14ac:dyDescent="0.25">
      <c r="A259" s="78" t="s">
        <v>700</v>
      </c>
      <c r="B259" s="79">
        <v>2259</v>
      </c>
    </row>
    <row r="260" spans="1:2" x14ac:dyDescent="0.25">
      <c r="A260" s="78" t="s">
        <v>701</v>
      </c>
      <c r="B260" s="79">
        <v>2260</v>
      </c>
    </row>
    <row r="261" spans="1:2" x14ac:dyDescent="0.25">
      <c r="A261" s="78" t="s">
        <v>702</v>
      </c>
      <c r="B261" s="79">
        <v>2261</v>
      </c>
    </row>
    <row r="262" spans="1:2" x14ac:dyDescent="0.25">
      <c r="A262" s="78" t="s">
        <v>703</v>
      </c>
      <c r="B262" s="79">
        <v>2262</v>
      </c>
    </row>
    <row r="263" spans="1:2" x14ac:dyDescent="0.25">
      <c r="A263" s="78" t="s">
        <v>704</v>
      </c>
      <c r="B263" s="79">
        <v>2263</v>
      </c>
    </row>
    <row r="264" spans="1:2" x14ac:dyDescent="0.25">
      <c r="A264" s="78" t="s">
        <v>705</v>
      </c>
      <c r="B264" s="79">
        <v>2264</v>
      </c>
    </row>
    <row r="265" spans="1:2" x14ac:dyDescent="0.25">
      <c r="A265" s="78" t="s">
        <v>706</v>
      </c>
      <c r="B265" s="79">
        <v>2265</v>
      </c>
    </row>
    <row r="266" spans="1:2" x14ac:dyDescent="0.25">
      <c r="A266" s="78" t="s">
        <v>707</v>
      </c>
      <c r="B266" s="79">
        <v>2266</v>
      </c>
    </row>
    <row r="267" spans="1:2" x14ac:dyDescent="0.25">
      <c r="A267" s="78" t="s">
        <v>708</v>
      </c>
      <c r="B267" s="79">
        <v>2267</v>
      </c>
    </row>
    <row r="268" spans="1:2" x14ac:dyDescent="0.25">
      <c r="A268" s="78" t="s">
        <v>709</v>
      </c>
      <c r="B268" s="79">
        <v>2268</v>
      </c>
    </row>
    <row r="269" spans="1:2" x14ac:dyDescent="0.25">
      <c r="A269" s="78" t="s">
        <v>710</v>
      </c>
      <c r="B269" s="79">
        <v>2269</v>
      </c>
    </row>
    <row r="270" spans="1:2" x14ac:dyDescent="0.25">
      <c r="A270" s="78" t="s">
        <v>711</v>
      </c>
      <c r="B270" s="79">
        <v>2270</v>
      </c>
    </row>
    <row r="271" spans="1:2" x14ac:dyDescent="0.25">
      <c r="A271" s="78" t="s">
        <v>712</v>
      </c>
      <c r="B271" s="79">
        <v>2271</v>
      </c>
    </row>
    <row r="272" spans="1:2" x14ac:dyDescent="0.25">
      <c r="A272" s="78" t="s">
        <v>713</v>
      </c>
      <c r="B272" s="79">
        <v>2272</v>
      </c>
    </row>
    <row r="273" spans="1:2" x14ac:dyDescent="0.25">
      <c r="A273" s="78" t="s">
        <v>714</v>
      </c>
      <c r="B273" s="79">
        <v>2273</v>
      </c>
    </row>
    <row r="274" spans="1:2" x14ac:dyDescent="0.25">
      <c r="A274" s="78" t="s">
        <v>715</v>
      </c>
      <c r="B274" s="79">
        <v>2274</v>
      </c>
    </row>
    <row r="275" spans="1:2" x14ac:dyDescent="0.25">
      <c r="A275" s="78" t="s">
        <v>716</v>
      </c>
      <c r="B275" s="79">
        <v>2275</v>
      </c>
    </row>
    <row r="276" spans="1:2" x14ac:dyDescent="0.25">
      <c r="A276" s="78" t="s">
        <v>717</v>
      </c>
      <c r="B276" s="79">
        <v>2276</v>
      </c>
    </row>
    <row r="277" spans="1:2" x14ac:dyDescent="0.25">
      <c r="A277" s="78" t="s">
        <v>718</v>
      </c>
      <c r="B277" s="79">
        <v>2277</v>
      </c>
    </row>
    <row r="278" spans="1:2" x14ac:dyDescent="0.25">
      <c r="A278" s="78" t="s">
        <v>719</v>
      </c>
      <c r="B278" s="79">
        <v>2278</v>
      </c>
    </row>
    <row r="279" spans="1:2" x14ac:dyDescent="0.25">
      <c r="A279" s="78" t="s">
        <v>720</v>
      </c>
      <c r="B279" s="79">
        <v>2279</v>
      </c>
    </row>
    <row r="280" spans="1:2" x14ac:dyDescent="0.25">
      <c r="A280" s="78" t="s">
        <v>721</v>
      </c>
      <c r="B280" s="79">
        <v>2280</v>
      </c>
    </row>
    <row r="281" spans="1:2" x14ac:dyDescent="0.25">
      <c r="A281" s="78" t="s">
        <v>722</v>
      </c>
      <c r="B281" s="79">
        <v>2281</v>
      </c>
    </row>
    <row r="282" spans="1:2" x14ac:dyDescent="0.25">
      <c r="A282" s="78" t="s">
        <v>723</v>
      </c>
      <c r="B282" s="79">
        <v>2282</v>
      </c>
    </row>
    <row r="283" spans="1:2" x14ac:dyDescent="0.25">
      <c r="A283" s="78" t="s">
        <v>724</v>
      </c>
      <c r="B283" s="79">
        <v>2283</v>
      </c>
    </row>
    <row r="284" spans="1:2" x14ac:dyDescent="0.25">
      <c r="A284" s="78" t="s">
        <v>725</v>
      </c>
      <c r="B284" s="79">
        <v>2284</v>
      </c>
    </row>
    <row r="285" spans="1:2" x14ac:dyDescent="0.25">
      <c r="A285" s="78" t="s">
        <v>726</v>
      </c>
      <c r="B285" s="79">
        <v>2285</v>
      </c>
    </row>
    <row r="286" spans="1:2" x14ac:dyDescent="0.25">
      <c r="A286" s="78" t="s">
        <v>727</v>
      </c>
      <c r="B286" s="79">
        <v>2286</v>
      </c>
    </row>
    <row r="287" spans="1:2" x14ac:dyDescent="0.25">
      <c r="A287" s="78" t="s">
        <v>728</v>
      </c>
      <c r="B287" s="79">
        <v>2287</v>
      </c>
    </row>
    <row r="288" spans="1:2" x14ac:dyDescent="0.25">
      <c r="A288" s="78" t="s">
        <v>729</v>
      </c>
      <c r="B288" s="79">
        <v>2288</v>
      </c>
    </row>
    <row r="289" spans="1:2" x14ac:dyDescent="0.25">
      <c r="A289" s="78" t="s">
        <v>730</v>
      </c>
      <c r="B289" s="79">
        <v>2289</v>
      </c>
    </row>
    <row r="290" spans="1:2" x14ac:dyDescent="0.25">
      <c r="A290" s="78" t="s">
        <v>731</v>
      </c>
      <c r="B290" s="79">
        <v>2290</v>
      </c>
    </row>
    <row r="291" spans="1:2" x14ac:dyDescent="0.25">
      <c r="A291" s="78" t="s">
        <v>732</v>
      </c>
      <c r="B291" s="79">
        <v>2291</v>
      </c>
    </row>
    <row r="292" spans="1:2" x14ac:dyDescent="0.25">
      <c r="A292" s="78" t="s">
        <v>733</v>
      </c>
      <c r="B292" s="79">
        <v>2292</v>
      </c>
    </row>
    <row r="293" spans="1:2" x14ac:dyDescent="0.25">
      <c r="A293" s="78" t="s">
        <v>734</v>
      </c>
      <c r="B293" s="79">
        <v>2293</v>
      </c>
    </row>
    <row r="294" spans="1:2" x14ac:dyDescent="0.25">
      <c r="A294" s="78" t="s">
        <v>735</v>
      </c>
      <c r="B294" s="79">
        <v>2294</v>
      </c>
    </row>
    <row r="295" spans="1:2" x14ac:dyDescent="0.25">
      <c r="A295" s="78" t="s">
        <v>736</v>
      </c>
      <c r="B295" s="79">
        <v>2295</v>
      </c>
    </row>
    <row r="296" spans="1:2" x14ac:dyDescent="0.25">
      <c r="A296" s="78" t="s">
        <v>737</v>
      </c>
      <c r="B296" s="79">
        <v>2296</v>
      </c>
    </row>
    <row r="297" spans="1:2" x14ac:dyDescent="0.25">
      <c r="A297" s="78" t="s">
        <v>738</v>
      </c>
      <c r="B297" s="79">
        <v>2297</v>
      </c>
    </row>
    <row r="298" spans="1:2" x14ac:dyDescent="0.25">
      <c r="A298" s="78" t="s">
        <v>739</v>
      </c>
      <c r="B298" s="79">
        <v>2298</v>
      </c>
    </row>
    <row r="299" spans="1:2" x14ac:dyDescent="0.25">
      <c r="A299" s="78" t="s">
        <v>740</v>
      </c>
      <c r="B299" s="79">
        <v>2299</v>
      </c>
    </row>
    <row r="300" spans="1:2" x14ac:dyDescent="0.25">
      <c r="A300" s="78" t="s">
        <v>741</v>
      </c>
      <c r="B300" s="79">
        <v>2300</v>
      </c>
    </row>
    <row r="301" spans="1:2" x14ac:dyDescent="0.25">
      <c r="A301" s="78" t="s">
        <v>742</v>
      </c>
      <c r="B301" s="79">
        <v>2301</v>
      </c>
    </row>
    <row r="302" spans="1:2" x14ac:dyDescent="0.25">
      <c r="A302" s="78" t="s">
        <v>743</v>
      </c>
      <c r="B302" s="79">
        <v>2302</v>
      </c>
    </row>
    <row r="303" spans="1:2" x14ac:dyDescent="0.25">
      <c r="A303" s="78" t="s">
        <v>744</v>
      </c>
      <c r="B303" s="79">
        <v>2303</v>
      </c>
    </row>
    <row r="304" spans="1:2" x14ac:dyDescent="0.25">
      <c r="A304" s="78" t="s">
        <v>745</v>
      </c>
      <c r="B304" s="79">
        <v>2304</v>
      </c>
    </row>
    <row r="305" spans="1:2" x14ac:dyDescent="0.25">
      <c r="A305" s="78" t="s">
        <v>746</v>
      </c>
      <c r="B305" s="79">
        <v>2305</v>
      </c>
    </row>
    <row r="306" spans="1:2" x14ac:dyDescent="0.25">
      <c r="A306" s="78" t="s">
        <v>747</v>
      </c>
      <c r="B306" s="79">
        <v>2306</v>
      </c>
    </row>
    <row r="307" spans="1:2" x14ac:dyDescent="0.25">
      <c r="A307" s="78" t="s">
        <v>748</v>
      </c>
      <c r="B307" s="79">
        <v>2307</v>
      </c>
    </row>
    <row r="308" spans="1:2" x14ac:dyDescent="0.25">
      <c r="A308" s="78" t="s">
        <v>749</v>
      </c>
      <c r="B308" s="79">
        <v>2308</v>
      </c>
    </row>
    <row r="309" spans="1:2" x14ac:dyDescent="0.25">
      <c r="A309" s="78" t="s">
        <v>750</v>
      </c>
      <c r="B309" s="79">
        <v>2309</v>
      </c>
    </row>
    <row r="310" spans="1:2" x14ac:dyDescent="0.25">
      <c r="A310" s="78" t="s">
        <v>751</v>
      </c>
      <c r="B310" s="79">
        <v>2310</v>
      </c>
    </row>
    <row r="311" spans="1:2" x14ac:dyDescent="0.25">
      <c r="A311" s="78" t="s">
        <v>752</v>
      </c>
      <c r="B311" s="79">
        <v>2311</v>
      </c>
    </row>
    <row r="312" spans="1:2" x14ac:dyDescent="0.25">
      <c r="A312" s="78" t="s">
        <v>753</v>
      </c>
      <c r="B312" s="79">
        <v>2312</v>
      </c>
    </row>
    <row r="313" spans="1:2" x14ac:dyDescent="0.25">
      <c r="A313" s="78" t="s">
        <v>754</v>
      </c>
      <c r="B313" s="79">
        <v>2313</v>
      </c>
    </row>
    <row r="314" spans="1:2" x14ac:dyDescent="0.25">
      <c r="A314" s="78" t="s">
        <v>755</v>
      </c>
      <c r="B314" s="79">
        <v>2314</v>
      </c>
    </row>
    <row r="315" spans="1:2" x14ac:dyDescent="0.25">
      <c r="A315" s="78" t="s">
        <v>756</v>
      </c>
      <c r="B315" s="79">
        <v>2315</v>
      </c>
    </row>
    <row r="316" spans="1:2" x14ac:dyDescent="0.25">
      <c r="A316" s="78" t="s">
        <v>757</v>
      </c>
      <c r="B316" s="79">
        <v>2316</v>
      </c>
    </row>
    <row r="317" spans="1:2" x14ac:dyDescent="0.25">
      <c r="A317" s="78" t="s">
        <v>758</v>
      </c>
      <c r="B317" s="79">
        <v>2317</v>
      </c>
    </row>
    <row r="318" spans="1:2" x14ac:dyDescent="0.25">
      <c r="A318" s="78" t="s">
        <v>759</v>
      </c>
      <c r="B318" s="79">
        <v>2318</v>
      </c>
    </row>
    <row r="319" spans="1:2" x14ac:dyDescent="0.25">
      <c r="A319" s="78" t="s">
        <v>760</v>
      </c>
      <c r="B319" s="79">
        <v>2319</v>
      </c>
    </row>
    <row r="320" spans="1:2" x14ac:dyDescent="0.25">
      <c r="A320" s="78" t="s">
        <v>761</v>
      </c>
      <c r="B320" s="79">
        <v>2320</v>
      </c>
    </row>
    <row r="321" spans="1:2" x14ac:dyDescent="0.25">
      <c r="A321" s="78" t="s">
        <v>762</v>
      </c>
      <c r="B321" s="79">
        <v>2321</v>
      </c>
    </row>
    <row r="322" spans="1:2" x14ac:dyDescent="0.25">
      <c r="A322" s="78" t="s">
        <v>763</v>
      </c>
      <c r="B322" s="79">
        <v>2322</v>
      </c>
    </row>
    <row r="323" spans="1:2" x14ac:dyDescent="0.25">
      <c r="A323" s="78" t="s">
        <v>764</v>
      </c>
      <c r="B323" s="79">
        <v>2323</v>
      </c>
    </row>
    <row r="324" spans="1:2" x14ac:dyDescent="0.25">
      <c r="A324" s="78" t="s">
        <v>765</v>
      </c>
      <c r="B324" s="79">
        <v>2324</v>
      </c>
    </row>
    <row r="325" spans="1:2" x14ac:dyDescent="0.25">
      <c r="A325" s="78" t="s">
        <v>766</v>
      </c>
      <c r="B325" s="79">
        <v>2325</v>
      </c>
    </row>
    <row r="326" spans="1:2" x14ac:dyDescent="0.25">
      <c r="A326" s="78" t="s">
        <v>767</v>
      </c>
      <c r="B326" s="79">
        <v>2326</v>
      </c>
    </row>
    <row r="327" spans="1:2" x14ac:dyDescent="0.25">
      <c r="A327" s="78" t="s">
        <v>768</v>
      </c>
      <c r="B327" s="79">
        <v>2327</v>
      </c>
    </row>
    <row r="328" spans="1:2" x14ac:dyDescent="0.25">
      <c r="A328" s="78" t="s">
        <v>769</v>
      </c>
      <c r="B328" s="79">
        <v>2328</v>
      </c>
    </row>
    <row r="329" spans="1:2" x14ac:dyDescent="0.25">
      <c r="A329" s="78" t="s">
        <v>770</v>
      </c>
      <c r="B329" s="79">
        <v>2329</v>
      </c>
    </row>
    <row r="330" spans="1:2" x14ac:dyDescent="0.25">
      <c r="A330" s="78" t="s">
        <v>771</v>
      </c>
      <c r="B330" s="79">
        <v>2330</v>
      </c>
    </row>
    <row r="331" spans="1:2" x14ac:dyDescent="0.25">
      <c r="A331" s="78" t="s">
        <v>772</v>
      </c>
      <c r="B331" s="79">
        <v>2331</v>
      </c>
    </row>
    <row r="332" spans="1:2" x14ac:dyDescent="0.25">
      <c r="A332" s="78" t="s">
        <v>773</v>
      </c>
      <c r="B332" s="79">
        <v>2332</v>
      </c>
    </row>
    <row r="333" spans="1:2" x14ac:dyDescent="0.25">
      <c r="A333" s="78" t="s">
        <v>774</v>
      </c>
      <c r="B333" s="79">
        <v>2333</v>
      </c>
    </row>
    <row r="334" spans="1:2" x14ac:dyDescent="0.25">
      <c r="A334" s="78" t="s">
        <v>775</v>
      </c>
      <c r="B334" s="79">
        <v>2334</v>
      </c>
    </row>
    <row r="335" spans="1:2" x14ac:dyDescent="0.25">
      <c r="A335" s="78" t="s">
        <v>776</v>
      </c>
      <c r="B335" s="79">
        <v>2335</v>
      </c>
    </row>
    <row r="336" spans="1:2" x14ac:dyDescent="0.25">
      <c r="A336" s="78" t="s">
        <v>777</v>
      </c>
      <c r="B336" s="79">
        <v>2336</v>
      </c>
    </row>
    <row r="337" spans="1:2" x14ac:dyDescent="0.25">
      <c r="A337" s="78" t="s">
        <v>778</v>
      </c>
      <c r="B337" s="79">
        <v>2337</v>
      </c>
    </row>
    <row r="338" spans="1:2" x14ac:dyDescent="0.25">
      <c r="A338" s="78" t="s">
        <v>779</v>
      </c>
      <c r="B338" s="79">
        <v>2338</v>
      </c>
    </row>
    <row r="339" spans="1:2" x14ac:dyDescent="0.25">
      <c r="A339" s="78" t="s">
        <v>780</v>
      </c>
      <c r="B339" s="79">
        <v>2339</v>
      </c>
    </row>
    <row r="340" spans="1:2" x14ac:dyDescent="0.25">
      <c r="A340" s="78" t="s">
        <v>781</v>
      </c>
      <c r="B340" s="79">
        <v>2340</v>
      </c>
    </row>
    <row r="341" spans="1:2" x14ac:dyDescent="0.25">
      <c r="A341" s="78" t="s">
        <v>782</v>
      </c>
      <c r="B341" s="79">
        <v>2341</v>
      </c>
    </row>
    <row r="342" spans="1:2" x14ac:dyDescent="0.25">
      <c r="A342" s="78" t="s">
        <v>783</v>
      </c>
      <c r="B342" s="79">
        <v>2342</v>
      </c>
    </row>
    <row r="343" spans="1:2" x14ac:dyDescent="0.25">
      <c r="A343" s="78" t="s">
        <v>784</v>
      </c>
      <c r="B343" s="79">
        <v>2343</v>
      </c>
    </row>
    <row r="344" spans="1:2" x14ac:dyDescent="0.25">
      <c r="A344" s="78" t="s">
        <v>785</v>
      </c>
      <c r="B344" s="79">
        <v>2344</v>
      </c>
    </row>
    <row r="345" spans="1:2" x14ac:dyDescent="0.25">
      <c r="A345" s="78" t="s">
        <v>786</v>
      </c>
      <c r="B345" s="79">
        <v>2345</v>
      </c>
    </row>
    <row r="346" spans="1:2" x14ac:dyDescent="0.25">
      <c r="A346" s="78" t="s">
        <v>787</v>
      </c>
      <c r="B346" s="79">
        <v>2346</v>
      </c>
    </row>
    <row r="347" spans="1:2" x14ac:dyDescent="0.25">
      <c r="A347" s="78" t="s">
        <v>788</v>
      </c>
      <c r="B347" s="79">
        <v>2347</v>
      </c>
    </row>
    <row r="348" spans="1:2" x14ac:dyDescent="0.25">
      <c r="A348" s="78" t="s">
        <v>789</v>
      </c>
      <c r="B348" s="79">
        <v>2348</v>
      </c>
    </row>
    <row r="349" spans="1:2" x14ac:dyDescent="0.25">
      <c r="A349" s="78" t="s">
        <v>790</v>
      </c>
      <c r="B349" s="79">
        <v>2349</v>
      </c>
    </row>
    <row r="350" spans="1:2" x14ac:dyDescent="0.25">
      <c r="A350" s="78" t="s">
        <v>791</v>
      </c>
      <c r="B350" s="79">
        <v>2350</v>
      </c>
    </row>
    <row r="351" spans="1:2" x14ac:dyDescent="0.25">
      <c r="A351" s="78" t="s">
        <v>792</v>
      </c>
      <c r="B351" s="79">
        <v>2351</v>
      </c>
    </row>
    <row r="352" spans="1:2" x14ac:dyDescent="0.25">
      <c r="A352" s="78" t="s">
        <v>793</v>
      </c>
      <c r="B352" s="79">
        <v>2352</v>
      </c>
    </row>
    <row r="353" spans="1:2" x14ac:dyDescent="0.25">
      <c r="A353" s="78" t="s">
        <v>794</v>
      </c>
      <c r="B353" s="79">
        <v>2353</v>
      </c>
    </row>
    <row r="354" spans="1:2" x14ac:dyDescent="0.25">
      <c r="A354" s="78" t="s">
        <v>795</v>
      </c>
      <c r="B354" s="79">
        <v>2354</v>
      </c>
    </row>
    <row r="355" spans="1:2" x14ac:dyDescent="0.25">
      <c r="A355" s="78" t="s">
        <v>796</v>
      </c>
      <c r="B355" s="79">
        <v>2355</v>
      </c>
    </row>
    <row r="356" spans="1:2" x14ac:dyDescent="0.25">
      <c r="A356" s="78" t="s">
        <v>797</v>
      </c>
      <c r="B356" s="79">
        <v>2356</v>
      </c>
    </row>
    <row r="357" spans="1:2" x14ac:dyDescent="0.25">
      <c r="A357" s="78" t="s">
        <v>798</v>
      </c>
      <c r="B357" s="79">
        <v>2357</v>
      </c>
    </row>
    <row r="358" spans="1:2" x14ac:dyDescent="0.25">
      <c r="A358" s="78" t="s">
        <v>799</v>
      </c>
      <c r="B358" s="79">
        <v>2358</v>
      </c>
    </row>
    <row r="359" spans="1:2" x14ac:dyDescent="0.25">
      <c r="A359" s="78" t="s">
        <v>800</v>
      </c>
      <c r="B359" s="79">
        <v>2359</v>
      </c>
    </row>
    <row r="360" spans="1:2" x14ac:dyDescent="0.25">
      <c r="A360" s="78" t="s">
        <v>801</v>
      </c>
      <c r="B360" s="79">
        <v>2360</v>
      </c>
    </row>
    <row r="361" spans="1:2" x14ac:dyDescent="0.25">
      <c r="A361" s="78" t="s">
        <v>802</v>
      </c>
      <c r="B361" s="79">
        <v>2361</v>
      </c>
    </row>
    <row r="362" spans="1:2" x14ac:dyDescent="0.25">
      <c r="A362" s="78" t="s">
        <v>803</v>
      </c>
      <c r="B362" s="79">
        <v>2362</v>
      </c>
    </row>
    <row r="363" spans="1:2" x14ac:dyDescent="0.25">
      <c r="A363" s="78" t="s">
        <v>804</v>
      </c>
      <c r="B363" s="79">
        <v>2363</v>
      </c>
    </row>
    <row r="364" spans="1:2" x14ac:dyDescent="0.25">
      <c r="A364" s="78" t="s">
        <v>805</v>
      </c>
      <c r="B364" s="79">
        <v>2364</v>
      </c>
    </row>
    <row r="365" spans="1:2" x14ac:dyDescent="0.25">
      <c r="A365" s="78" t="s">
        <v>806</v>
      </c>
      <c r="B365" s="79">
        <v>2365</v>
      </c>
    </row>
    <row r="366" spans="1:2" x14ac:dyDescent="0.25">
      <c r="A366" s="78" t="s">
        <v>807</v>
      </c>
      <c r="B366" s="79">
        <v>2366</v>
      </c>
    </row>
    <row r="367" spans="1:2" x14ac:dyDescent="0.25">
      <c r="A367" s="78" t="s">
        <v>808</v>
      </c>
      <c r="B367" s="79">
        <v>2367</v>
      </c>
    </row>
    <row r="368" spans="1:2" x14ac:dyDescent="0.25">
      <c r="A368" s="78" t="s">
        <v>809</v>
      </c>
      <c r="B368" s="79">
        <v>2368</v>
      </c>
    </row>
    <row r="369" spans="1:2" x14ac:dyDescent="0.25">
      <c r="A369" s="78" t="s">
        <v>810</v>
      </c>
      <c r="B369" s="79">
        <v>2369</v>
      </c>
    </row>
    <row r="370" spans="1:2" x14ac:dyDescent="0.25">
      <c r="A370" s="78" t="s">
        <v>811</v>
      </c>
      <c r="B370" s="79">
        <v>2370</v>
      </c>
    </row>
    <row r="371" spans="1:2" x14ac:dyDescent="0.25">
      <c r="A371" s="78" t="s">
        <v>812</v>
      </c>
      <c r="B371" s="79">
        <v>2371</v>
      </c>
    </row>
    <row r="372" spans="1:2" x14ac:dyDescent="0.25">
      <c r="A372" s="78" t="s">
        <v>813</v>
      </c>
      <c r="B372" s="79">
        <v>2372</v>
      </c>
    </row>
    <row r="373" spans="1:2" x14ac:dyDescent="0.25">
      <c r="A373" s="78" t="s">
        <v>814</v>
      </c>
      <c r="B373" s="79">
        <v>2373</v>
      </c>
    </row>
    <row r="374" spans="1:2" x14ac:dyDescent="0.25">
      <c r="A374" s="78" t="s">
        <v>815</v>
      </c>
      <c r="B374" s="79">
        <v>2374</v>
      </c>
    </row>
    <row r="375" spans="1:2" x14ac:dyDescent="0.25">
      <c r="A375" s="78" t="s">
        <v>816</v>
      </c>
      <c r="B375" s="79">
        <v>2375</v>
      </c>
    </row>
    <row r="376" spans="1:2" x14ac:dyDescent="0.25">
      <c r="A376" s="78" t="s">
        <v>817</v>
      </c>
      <c r="B376" s="79">
        <v>2376</v>
      </c>
    </row>
    <row r="377" spans="1:2" x14ac:dyDescent="0.25">
      <c r="A377" s="78" t="s">
        <v>818</v>
      </c>
      <c r="B377" s="79">
        <v>2377</v>
      </c>
    </row>
    <row r="378" spans="1:2" x14ac:dyDescent="0.25">
      <c r="A378" s="78" t="s">
        <v>819</v>
      </c>
      <c r="B378" s="79">
        <v>2378</v>
      </c>
    </row>
    <row r="379" spans="1:2" x14ac:dyDescent="0.25">
      <c r="A379" s="78" t="s">
        <v>820</v>
      </c>
      <c r="B379" s="79">
        <v>2379</v>
      </c>
    </row>
    <row r="380" spans="1:2" x14ac:dyDescent="0.25">
      <c r="A380" s="78" t="s">
        <v>821</v>
      </c>
      <c r="B380" s="79">
        <v>2380</v>
      </c>
    </row>
    <row r="381" spans="1:2" x14ac:dyDescent="0.25">
      <c r="A381" s="78" t="s">
        <v>822</v>
      </c>
      <c r="B381" s="79">
        <v>2381</v>
      </c>
    </row>
    <row r="382" spans="1:2" x14ac:dyDescent="0.25">
      <c r="A382" s="78" t="s">
        <v>823</v>
      </c>
      <c r="B382" s="79">
        <v>2382</v>
      </c>
    </row>
    <row r="383" spans="1:2" x14ac:dyDescent="0.25">
      <c r="A383" s="78" t="s">
        <v>824</v>
      </c>
      <c r="B383" s="79">
        <v>2383</v>
      </c>
    </row>
    <row r="384" spans="1:2" x14ac:dyDescent="0.25">
      <c r="A384" s="78" t="s">
        <v>825</v>
      </c>
      <c r="B384" s="79">
        <v>2384</v>
      </c>
    </row>
    <row r="385" spans="1:2" x14ac:dyDescent="0.25">
      <c r="A385" s="78" t="s">
        <v>826</v>
      </c>
      <c r="B385" s="79">
        <v>2385</v>
      </c>
    </row>
    <row r="386" spans="1:2" x14ac:dyDescent="0.25">
      <c r="A386" s="78" t="s">
        <v>827</v>
      </c>
      <c r="B386" s="79">
        <v>2386</v>
      </c>
    </row>
    <row r="387" spans="1:2" x14ac:dyDescent="0.25">
      <c r="A387" s="78" t="s">
        <v>828</v>
      </c>
      <c r="B387" s="79">
        <v>2387</v>
      </c>
    </row>
    <row r="388" spans="1:2" x14ac:dyDescent="0.25">
      <c r="A388" s="78" t="s">
        <v>829</v>
      </c>
      <c r="B388" s="79">
        <v>2388</v>
      </c>
    </row>
    <row r="389" spans="1:2" x14ac:dyDescent="0.25">
      <c r="A389" s="78" t="s">
        <v>830</v>
      </c>
      <c r="B389" s="79">
        <v>2389</v>
      </c>
    </row>
    <row r="390" spans="1:2" x14ac:dyDescent="0.25">
      <c r="A390" s="78" t="s">
        <v>831</v>
      </c>
      <c r="B390" s="79">
        <v>2390</v>
      </c>
    </row>
    <row r="391" spans="1:2" x14ac:dyDescent="0.25">
      <c r="A391" s="78" t="s">
        <v>832</v>
      </c>
      <c r="B391" s="79">
        <v>2391</v>
      </c>
    </row>
    <row r="392" spans="1:2" x14ac:dyDescent="0.25">
      <c r="A392" s="78" t="s">
        <v>833</v>
      </c>
      <c r="B392" s="79">
        <v>2392</v>
      </c>
    </row>
    <row r="393" spans="1:2" x14ac:dyDescent="0.25">
      <c r="A393" s="78" t="s">
        <v>834</v>
      </c>
      <c r="B393" s="79">
        <v>2393</v>
      </c>
    </row>
    <row r="394" spans="1:2" x14ac:dyDescent="0.25">
      <c r="A394" s="78" t="s">
        <v>835</v>
      </c>
      <c r="B394" s="79">
        <v>2394</v>
      </c>
    </row>
    <row r="395" spans="1:2" x14ac:dyDescent="0.25">
      <c r="A395" s="78" t="s">
        <v>836</v>
      </c>
      <c r="B395" s="79">
        <v>2395</v>
      </c>
    </row>
    <row r="396" spans="1:2" x14ac:dyDescent="0.25">
      <c r="A396" s="78" t="s">
        <v>837</v>
      </c>
      <c r="B396" s="79">
        <v>2396</v>
      </c>
    </row>
    <row r="397" spans="1:2" x14ac:dyDescent="0.25">
      <c r="A397" s="78" t="s">
        <v>838</v>
      </c>
      <c r="B397" s="79">
        <v>2397</v>
      </c>
    </row>
    <row r="398" spans="1:2" x14ac:dyDescent="0.25">
      <c r="A398" s="78" t="s">
        <v>839</v>
      </c>
      <c r="B398" s="79">
        <v>2398</v>
      </c>
    </row>
    <row r="399" spans="1:2" x14ac:dyDescent="0.25">
      <c r="A399" s="78" t="s">
        <v>840</v>
      </c>
      <c r="B399" s="79">
        <v>2399</v>
      </c>
    </row>
    <row r="400" spans="1:2" x14ac:dyDescent="0.25">
      <c r="A400" s="78" t="s">
        <v>841</v>
      </c>
      <c r="B400" s="79">
        <v>2400</v>
      </c>
    </row>
    <row r="401" spans="1:2" x14ac:dyDescent="0.25">
      <c r="A401" s="78" t="s">
        <v>842</v>
      </c>
      <c r="B401" s="79">
        <v>2401</v>
      </c>
    </row>
    <row r="402" spans="1:2" x14ac:dyDescent="0.25">
      <c r="A402" s="78" t="s">
        <v>843</v>
      </c>
      <c r="B402" s="79">
        <v>2402</v>
      </c>
    </row>
    <row r="403" spans="1:2" x14ac:dyDescent="0.25">
      <c r="A403" s="78" t="s">
        <v>844</v>
      </c>
      <c r="B403" s="79">
        <v>2403</v>
      </c>
    </row>
    <row r="404" spans="1:2" x14ac:dyDescent="0.25">
      <c r="A404" s="78" t="s">
        <v>845</v>
      </c>
      <c r="B404" s="79">
        <v>2404</v>
      </c>
    </row>
    <row r="405" spans="1:2" x14ac:dyDescent="0.25">
      <c r="A405" s="78" t="s">
        <v>846</v>
      </c>
      <c r="B405" s="79">
        <v>2405</v>
      </c>
    </row>
    <row r="406" spans="1:2" x14ac:dyDescent="0.25">
      <c r="A406" s="78" t="s">
        <v>847</v>
      </c>
      <c r="B406" s="79">
        <v>2406</v>
      </c>
    </row>
    <row r="407" spans="1:2" x14ac:dyDescent="0.25">
      <c r="A407" s="78" t="s">
        <v>848</v>
      </c>
      <c r="B407" s="79">
        <v>2407</v>
      </c>
    </row>
    <row r="408" spans="1:2" x14ac:dyDescent="0.25">
      <c r="A408" s="78" t="s">
        <v>849</v>
      </c>
      <c r="B408" s="79">
        <v>2408</v>
      </c>
    </row>
    <row r="409" spans="1:2" x14ac:dyDescent="0.25">
      <c r="A409" s="78" t="s">
        <v>850</v>
      </c>
      <c r="B409" s="79">
        <v>2409</v>
      </c>
    </row>
    <row r="410" spans="1:2" x14ac:dyDescent="0.25">
      <c r="A410" s="78" t="s">
        <v>851</v>
      </c>
      <c r="B410" s="79">
        <v>2410</v>
      </c>
    </row>
    <row r="411" spans="1:2" x14ac:dyDescent="0.25">
      <c r="A411" s="78" t="s">
        <v>852</v>
      </c>
      <c r="B411" s="79">
        <v>2411</v>
      </c>
    </row>
    <row r="412" spans="1:2" x14ac:dyDescent="0.25">
      <c r="A412" s="78" t="s">
        <v>853</v>
      </c>
      <c r="B412" s="79">
        <v>2412</v>
      </c>
    </row>
    <row r="413" spans="1:2" x14ac:dyDescent="0.25">
      <c r="A413" s="78" t="s">
        <v>854</v>
      </c>
      <c r="B413" s="79">
        <v>2413</v>
      </c>
    </row>
    <row r="414" spans="1:2" x14ac:dyDescent="0.25">
      <c r="A414" s="78" t="s">
        <v>855</v>
      </c>
      <c r="B414" s="79">
        <v>2414</v>
      </c>
    </row>
    <row r="415" spans="1:2" x14ac:dyDescent="0.25">
      <c r="A415" s="78" t="s">
        <v>856</v>
      </c>
      <c r="B415" s="79">
        <v>2415</v>
      </c>
    </row>
    <row r="416" spans="1:2" x14ac:dyDescent="0.25">
      <c r="A416" s="78" t="s">
        <v>857</v>
      </c>
      <c r="B416" s="79">
        <v>2416</v>
      </c>
    </row>
    <row r="417" spans="1:2" x14ac:dyDescent="0.25">
      <c r="A417" s="78" t="s">
        <v>858</v>
      </c>
      <c r="B417" s="79">
        <v>2417</v>
      </c>
    </row>
    <row r="418" spans="1:2" x14ac:dyDescent="0.25">
      <c r="A418" s="78" t="s">
        <v>859</v>
      </c>
      <c r="B418" s="79">
        <v>2418</v>
      </c>
    </row>
    <row r="419" spans="1:2" x14ac:dyDescent="0.25">
      <c r="A419" s="78" t="s">
        <v>860</v>
      </c>
      <c r="B419" s="79">
        <v>2419</v>
      </c>
    </row>
    <row r="420" spans="1:2" x14ac:dyDescent="0.25">
      <c r="A420" s="78" t="s">
        <v>861</v>
      </c>
      <c r="B420" s="79">
        <v>2420</v>
      </c>
    </row>
    <row r="421" spans="1:2" x14ac:dyDescent="0.25">
      <c r="A421" s="78" t="s">
        <v>862</v>
      </c>
      <c r="B421" s="79">
        <v>2421</v>
      </c>
    </row>
    <row r="422" spans="1:2" x14ac:dyDescent="0.25">
      <c r="A422" s="78" t="s">
        <v>863</v>
      </c>
      <c r="B422" s="79">
        <v>2422</v>
      </c>
    </row>
    <row r="423" spans="1:2" x14ac:dyDescent="0.25">
      <c r="A423" s="78" t="s">
        <v>864</v>
      </c>
      <c r="B423" s="79">
        <v>2423</v>
      </c>
    </row>
    <row r="424" spans="1:2" x14ac:dyDescent="0.25">
      <c r="A424" s="78" t="s">
        <v>865</v>
      </c>
      <c r="B424" s="79">
        <v>2424</v>
      </c>
    </row>
    <row r="425" spans="1:2" x14ac:dyDescent="0.25">
      <c r="A425" s="78" t="s">
        <v>866</v>
      </c>
      <c r="B425" s="79">
        <v>2425</v>
      </c>
    </row>
    <row r="426" spans="1:2" x14ac:dyDescent="0.25">
      <c r="A426" s="78" t="s">
        <v>867</v>
      </c>
      <c r="B426" s="79">
        <v>2426</v>
      </c>
    </row>
    <row r="427" spans="1:2" x14ac:dyDescent="0.25">
      <c r="A427" s="78" t="s">
        <v>868</v>
      </c>
      <c r="B427" s="79">
        <v>2427</v>
      </c>
    </row>
    <row r="428" spans="1:2" x14ac:dyDescent="0.25">
      <c r="A428" s="78" t="s">
        <v>869</v>
      </c>
      <c r="B428" s="79">
        <v>2428</v>
      </c>
    </row>
    <row r="429" spans="1:2" x14ac:dyDescent="0.25">
      <c r="A429" s="78" t="s">
        <v>870</v>
      </c>
      <c r="B429" s="79">
        <v>2429</v>
      </c>
    </row>
    <row r="430" spans="1:2" x14ac:dyDescent="0.25">
      <c r="A430" s="78" t="s">
        <v>871</v>
      </c>
      <c r="B430" s="79">
        <v>2430</v>
      </c>
    </row>
    <row r="431" spans="1:2" x14ac:dyDescent="0.25">
      <c r="A431" s="78" t="s">
        <v>872</v>
      </c>
      <c r="B431" s="79">
        <v>2431</v>
      </c>
    </row>
    <row r="432" spans="1:2" x14ac:dyDescent="0.25">
      <c r="A432" s="78" t="s">
        <v>873</v>
      </c>
      <c r="B432" s="79">
        <v>2432</v>
      </c>
    </row>
    <row r="433" spans="1:2" x14ac:dyDescent="0.25">
      <c r="A433" s="78" t="s">
        <v>874</v>
      </c>
      <c r="B433" s="79">
        <v>2433</v>
      </c>
    </row>
    <row r="434" spans="1:2" x14ac:dyDescent="0.25">
      <c r="A434" s="78" t="s">
        <v>875</v>
      </c>
      <c r="B434" s="79">
        <v>2434</v>
      </c>
    </row>
    <row r="435" spans="1:2" x14ac:dyDescent="0.25">
      <c r="A435" s="78" t="s">
        <v>876</v>
      </c>
      <c r="B435" s="79">
        <v>2435</v>
      </c>
    </row>
    <row r="436" spans="1:2" x14ac:dyDescent="0.25">
      <c r="A436" s="78" t="s">
        <v>877</v>
      </c>
      <c r="B436" s="79">
        <v>2436</v>
      </c>
    </row>
    <row r="437" spans="1:2" x14ac:dyDescent="0.25">
      <c r="A437" s="78" t="s">
        <v>878</v>
      </c>
      <c r="B437" s="79">
        <v>2437</v>
      </c>
    </row>
    <row r="438" spans="1:2" x14ac:dyDescent="0.25">
      <c r="A438" s="78" t="s">
        <v>879</v>
      </c>
      <c r="B438" s="79">
        <v>2438</v>
      </c>
    </row>
    <row r="439" spans="1:2" x14ac:dyDescent="0.25">
      <c r="A439" s="78" t="s">
        <v>880</v>
      </c>
      <c r="B439" s="79">
        <v>2439</v>
      </c>
    </row>
    <row r="440" spans="1:2" x14ac:dyDescent="0.25">
      <c r="A440" s="78" t="s">
        <v>881</v>
      </c>
      <c r="B440" s="79">
        <v>2440</v>
      </c>
    </row>
    <row r="441" spans="1:2" x14ac:dyDescent="0.25">
      <c r="A441" s="78" t="s">
        <v>882</v>
      </c>
      <c r="B441" s="79">
        <v>2441</v>
      </c>
    </row>
    <row r="442" spans="1:2" x14ac:dyDescent="0.25">
      <c r="A442" s="78" t="s">
        <v>883</v>
      </c>
      <c r="B442" s="79">
        <v>2442</v>
      </c>
    </row>
    <row r="443" spans="1:2" x14ac:dyDescent="0.25">
      <c r="A443" s="78" t="s">
        <v>884</v>
      </c>
      <c r="B443" s="79">
        <v>2443</v>
      </c>
    </row>
    <row r="444" spans="1:2" x14ac:dyDescent="0.25">
      <c r="A444" s="78" t="s">
        <v>885</v>
      </c>
      <c r="B444" s="79">
        <v>2444</v>
      </c>
    </row>
    <row r="445" spans="1:2" x14ac:dyDescent="0.25">
      <c r="A445" s="78" t="s">
        <v>886</v>
      </c>
      <c r="B445" s="79">
        <v>2445</v>
      </c>
    </row>
    <row r="446" spans="1:2" x14ac:dyDescent="0.25">
      <c r="A446" s="78" t="s">
        <v>887</v>
      </c>
      <c r="B446" s="79">
        <v>2446</v>
      </c>
    </row>
    <row r="447" spans="1:2" x14ac:dyDescent="0.25">
      <c r="A447" s="78" t="s">
        <v>888</v>
      </c>
      <c r="B447" s="79">
        <v>2447</v>
      </c>
    </row>
    <row r="448" spans="1:2" x14ac:dyDescent="0.25">
      <c r="A448" s="78" t="s">
        <v>889</v>
      </c>
      <c r="B448" s="79">
        <v>2448</v>
      </c>
    </row>
    <row r="449" spans="1:2" x14ac:dyDescent="0.25">
      <c r="A449" s="78" t="s">
        <v>890</v>
      </c>
      <c r="B449" s="79">
        <v>2449</v>
      </c>
    </row>
    <row r="450" spans="1:2" x14ac:dyDescent="0.25">
      <c r="A450" s="78" t="s">
        <v>891</v>
      </c>
      <c r="B450" s="79">
        <v>2450</v>
      </c>
    </row>
    <row r="451" spans="1:2" x14ac:dyDescent="0.25">
      <c r="A451" s="78" t="s">
        <v>892</v>
      </c>
      <c r="B451" s="79">
        <v>2451</v>
      </c>
    </row>
    <row r="452" spans="1:2" x14ac:dyDescent="0.25">
      <c r="A452" s="78" t="s">
        <v>893</v>
      </c>
      <c r="B452" s="79">
        <v>2452</v>
      </c>
    </row>
    <row r="453" spans="1:2" x14ac:dyDescent="0.25">
      <c r="A453" s="78" t="s">
        <v>894</v>
      </c>
      <c r="B453" s="79">
        <v>2453</v>
      </c>
    </row>
    <row r="454" spans="1:2" x14ac:dyDescent="0.25">
      <c r="A454" s="78" t="s">
        <v>895</v>
      </c>
      <c r="B454" s="79">
        <v>2454</v>
      </c>
    </row>
    <row r="455" spans="1:2" x14ac:dyDescent="0.25">
      <c r="A455" s="78" t="s">
        <v>896</v>
      </c>
      <c r="B455" s="79">
        <v>2455</v>
      </c>
    </row>
    <row r="456" spans="1:2" x14ac:dyDescent="0.25">
      <c r="A456" s="78" t="s">
        <v>897</v>
      </c>
      <c r="B456" s="79">
        <v>2456</v>
      </c>
    </row>
    <row r="457" spans="1:2" x14ac:dyDescent="0.25">
      <c r="A457" s="78" t="s">
        <v>898</v>
      </c>
      <c r="B457" s="79">
        <v>2457</v>
      </c>
    </row>
    <row r="458" spans="1:2" x14ac:dyDescent="0.25">
      <c r="A458" s="78" t="s">
        <v>899</v>
      </c>
      <c r="B458" s="79">
        <v>2458</v>
      </c>
    </row>
    <row r="459" spans="1:2" x14ac:dyDescent="0.25">
      <c r="A459" s="78" t="s">
        <v>900</v>
      </c>
      <c r="B459" s="79">
        <v>2459</v>
      </c>
    </row>
    <row r="460" spans="1:2" x14ac:dyDescent="0.25">
      <c r="A460" s="78" t="s">
        <v>901</v>
      </c>
      <c r="B460" s="79">
        <v>2460</v>
      </c>
    </row>
    <row r="461" spans="1:2" x14ac:dyDescent="0.25">
      <c r="A461" s="78" t="s">
        <v>902</v>
      </c>
      <c r="B461" s="79">
        <v>2461</v>
      </c>
    </row>
    <row r="462" spans="1:2" x14ac:dyDescent="0.25">
      <c r="A462" s="78" t="s">
        <v>903</v>
      </c>
      <c r="B462" s="79">
        <v>2462</v>
      </c>
    </row>
    <row r="463" spans="1:2" x14ac:dyDescent="0.25">
      <c r="A463" s="78" t="s">
        <v>904</v>
      </c>
      <c r="B463" s="79">
        <v>2463</v>
      </c>
    </row>
    <row r="464" spans="1:2" x14ac:dyDescent="0.25">
      <c r="A464" s="78" t="s">
        <v>905</v>
      </c>
      <c r="B464" s="79">
        <v>2464</v>
      </c>
    </row>
    <row r="465" spans="1:2" x14ac:dyDescent="0.25">
      <c r="A465" s="78" t="s">
        <v>906</v>
      </c>
      <c r="B465" s="79">
        <v>2465</v>
      </c>
    </row>
    <row r="466" spans="1:2" x14ac:dyDescent="0.25">
      <c r="A466" s="78" t="s">
        <v>907</v>
      </c>
      <c r="B466" s="79">
        <v>2466</v>
      </c>
    </row>
    <row r="467" spans="1:2" x14ac:dyDescent="0.25">
      <c r="A467" s="78" t="s">
        <v>908</v>
      </c>
      <c r="B467" s="79">
        <v>2467</v>
      </c>
    </row>
    <row r="468" spans="1:2" x14ac:dyDescent="0.25">
      <c r="A468" s="78" t="s">
        <v>909</v>
      </c>
      <c r="B468" s="79">
        <v>2468</v>
      </c>
    </row>
    <row r="469" spans="1:2" x14ac:dyDescent="0.25">
      <c r="A469" s="78" t="s">
        <v>910</v>
      </c>
      <c r="B469" s="79">
        <v>2469</v>
      </c>
    </row>
    <row r="470" spans="1:2" x14ac:dyDescent="0.25">
      <c r="A470" s="78" t="s">
        <v>911</v>
      </c>
      <c r="B470" s="79">
        <v>2470</v>
      </c>
    </row>
    <row r="471" spans="1:2" x14ac:dyDescent="0.25">
      <c r="A471" s="78" t="s">
        <v>912</v>
      </c>
      <c r="B471" s="79">
        <v>2471</v>
      </c>
    </row>
    <row r="472" spans="1:2" x14ac:dyDescent="0.25">
      <c r="A472" s="78" t="s">
        <v>913</v>
      </c>
      <c r="B472" s="79">
        <v>2472</v>
      </c>
    </row>
    <row r="473" spans="1:2" x14ac:dyDescent="0.25">
      <c r="A473" s="78" t="s">
        <v>914</v>
      </c>
      <c r="B473" s="79">
        <v>2473</v>
      </c>
    </row>
    <row r="474" spans="1:2" x14ac:dyDescent="0.25">
      <c r="A474" s="78" t="s">
        <v>915</v>
      </c>
      <c r="B474" s="79">
        <v>2474</v>
      </c>
    </row>
    <row r="475" spans="1:2" x14ac:dyDescent="0.25">
      <c r="A475" s="78" t="s">
        <v>916</v>
      </c>
      <c r="B475" s="79">
        <v>2475</v>
      </c>
    </row>
    <row r="476" spans="1:2" x14ac:dyDescent="0.25">
      <c r="A476" s="78" t="s">
        <v>917</v>
      </c>
      <c r="B476" s="79">
        <v>2476</v>
      </c>
    </row>
    <row r="477" spans="1:2" x14ac:dyDescent="0.25">
      <c r="A477" s="78" t="s">
        <v>918</v>
      </c>
      <c r="B477" s="79">
        <v>2477</v>
      </c>
    </row>
    <row r="478" spans="1:2" x14ac:dyDescent="0.25">
      <c r="A478" s="78" t="s">
        <v>919</v>
      </c>
      <c r="B478" s="79">
        <v>2478</v>
      </c>
    </row>
    <row r="479" spans="1:2" x14ac:dyDescent="0.25">
      <c r="A479" s="78" t="s">
        <v>920</v>
      </c>
      <c r="B479" s="79">
        <v>2479</v>
      </c>
    </row>
    <row r="480" spans="1:2" x14ac:dyDescent="0.25">
      <c r="A480" s="78" t="s">
        <v>921</v>
      </c>
      <c r="B480" s="79">
        <v>2480</v>
      </c>
    </row>
    <row r="481" spans="1:2" x14ac:dyDescent="0.25">
      <c r="A481" s="78" t="s">
        <v>922</v>
      </c>
      <c r="B481" s="79">
        <v>2481</v>
      </c>
    </row>
    <row r="482" spans="1:2" x14ac:dyDescent="0.25">
      <c r="A482" s="78" t="s">
        <v>923</v>
      </c>
      <c r="B482" s="79">
        <v>2482</v>
      </c>
    </row>
    <row r="483" spans="1:2" x14ac:dyDescent="0.25">
      <c r="A483" s="78" t="s">
        <v>924</v>
      </c>
      <c r="B483" s="79">
        <v>2483</v>
      </c>
    </row>
    <row r="484" spans="1:2" x14ac:dyDescent="0.25">
      <c r="A484" s="78" t="s">
        <v>925</v>
      </c>
      <c r="B484" s="79">
        <v>2484</v>
      </c>
    </row>
    <row r="485" spans="1:2" x14ac:dyDescent="0.25">
      <c r="A485" s="78" t="s">
        <v>926</v>
      </c>
      <c r="B485" s="79">
        <v>2485</v>
      </c>
    </row>
    <row r="486" spans="1:2" x14ac:dyDescent="0.25">
      <c r="A486" s="78" t="s">
        <v>927</v>
      </c>
      <c r="B486" s="79">
        <v>2486</v>
      </c>
    </row>
    <row r="487" spans="1:2" x14ac:dyDescent="0.25">
      <c r="A487" s="78" t="s">
        <v>928</v>
      </c>
      <c r="B487" s="79">
        <v>2487</v>
      </c>
    </row>
    <row r="488" spans="1:2" x14ac:dyDescent="0.25">
      <c r="A488" s="78" t="s">
        <v>929</v>
      </c>
      <c r="B488" s="79">
        <v>2488</v>
      </c>
    </row>
    <row r="489" spans="1:2" x14ac:dyDescent="0.25">
      <c r="A489" s="78" t="s">
        <v>930</v>
      </c>
      <c r="B489" s="79">
        <v>2489</v>
      </c>
    </row>
    <row r="490" spans="1:2" x14ac:dyDescent="0.25">
      <c r="A490" s="78" t="s">
        <v>931</v>
      </c>
      <c r="B490" s="79">
        <v>2490</v>
      </c>
    </row>
    <row r="491" spans="1:2" x14ac:dyDescent="0.25">
      <c r="A491" s="78" t="s">
        <v>932</v>
      </c>
      <c r="B491" s="79">
        <v>2491</v>
      </c>
    </row>
    <row r="492" spans="1:2" x14ac:dyDescent="0.25">
      <c r="A492" s="78" t="s">
        <v>933</v>
      </c>
      <c r="B492" s="79">
        <v>2492</v>
      </c>
    </row>
    <row r="493" spans="1:2" x14ac:dyDescent="0.25">
      <c r="A493" s="78" t="s">
        <v>934</v>
      </c>
      <c r="B493" s="79">
        <v>2493</v>
      </c>
    </row>
    <row r="494" spans="1:2" x14ac:dyDescent="0.25">
      <c r="A494" s="78" t="s">
        <v>935</v>
      </c>
      <c r="B494" s="79">
        <v>2495</v>
      </c>
    </row>
    <row r="495" spans="1:2" x14ac:dyDescent="0.25">
      <c r="A495" s="78" t="s">
        <v>936</v>
      </c>
      <c r="B495" s="79">
        <v>2496</v>
      </c>
    </row>
    <row r="496" spans="1:2" x14ac:dyDescent="0.25">
      <c r="A496" s="78" t="s">
        <v>937</v>
      </c>
      <c r="B496" s="79">
        <v>2497</v>
      </c>
    </row>
    <row r="497" spans="1:2" x14ac:dyDescent="0.25">
      <c r="A497" s="78" t="s">
        <v>938</v>
      </c>
      <c r="B497" s="79">
        <v>2498</v>
      </c>
    </row>
    <row r="498" spans="1:2" x14ac:dyDescent="0.25">
      <c r="A498" s="78" t="s">
        <v>939</v>
      </c>
      <c r="B498" s="79">
        <v>2499</v>
      </c>
    </row>
    <row r="499" spans="1:2" x14ac:dyDescent="0.25">
      <c r="A499" s="78" t="s">
        <v>940</v>
      </c>
      <c r="B499" s="79">
        <v>2500</v>
      </c>
    </row>
    <row r="500" spans="1:2" x14ac:dyDescent="0.25">
      <c r="A500" s="78" t="s">
        <v>941</v>
      </c>
      <c r="B500" s="79">
        <v>2501</v>
      </c>
    </row>
    <row r="501" spans="1:2" x14ac:dyDescent="0.25">
      <c r="A501" s="78" t="s">
        <v>942</v>
      </c>
      <c r="B501" s="79">
        <v>2502</v>
      </c>
    </row>
    <row r="502" spans="1:2" x14ac:dyDescent="0.25">
      <c r="A502" s="78" t="s">
        <v>943</v>
      </c>
      <c r="B502" s="79">
        <v>2503</v>
      </c>
    </row>
    <row r="503" spans="1:2" x14ac:dyDescent="0.25">
      <c r="A503" s="78" t="s">
        <v>944</v>
      </c>
      <c r="B503" s="79">
        <v>2504</v>
      </c>
    </row>
    <row r="504" spans="1:2" x14ac:dyDescent="0.25">
      <c r="A504" s="78" t="s">
        <v>945</v>
      </c>
      <c r="B504" s="79">
        <v>2505</v>
      </c>
    </row>
    <row r="505" spans="1:2" x14ac:dyDescent="0.25">
      <c r="A505" s="78" t="s">
        <v>946</v>
      </c>
      <c r="B505" s="79">
        <v>2506</v>
      </c>
    </row>
    <row r="506" spans="1:2" x14ac:dyDescent="0.25">
      <c r="A506" s="78" t="s">
        <v>947</v>
      </c>
      <c r="B506" s="79">
        <v>2507</v>
      </c>
    </row>
    <row r="507" spans="1:2" x14ac:dyDescent="0.25">
      <c r="A507" s="78" t="s">
        <v>948</v>
      </c>
      <c r="B507" s="79">
        <v>2508</v>
      </c>
    </row>
    <row r="508" spans="1:2" x14ac:dyDescent="0.25">
      <c r="A508" s="78" t="s">
        <v>949</v>
      </c>
      <c r="B508" s="79">
        <v>2509</v>
      </c>
    </row>
    <row r="509" spans="1:2" x14ac:dyDescent="0.25">
      <c r="A509" s="78" t="s">
        <v>950</v>
      </c>
      <c r="B509" s="79">
        <v>2510</v>
      </c>
    </row>
    <row r="510" spans="1:2" x14ac:dyDescent="0.25">
      <c r="A510" s="78" t="s">
        <v>951</v>
      </c>
      <c r="B510" s="79">
        <v>2511</v>
      </c>
    </row>
    <row r="511" spans="1:2" x14ac:dyDescent="0.25">
      <c r="A511" s="78" t="s">
        <v>952</v>
      </c>
      <c r="B511" s="79">
        <v>2512</v>
      </c>
    </row>
    <row r="512" spans="1:2" x14ac:dyDescent="0.25">
      <c r="A512" s="78" t="s">
        <v>953</v>
      </c>
      <c r="B512" s="79">
        <v>2513</v>
      </c>
    </row>
    <row r="513" spans="1:2" x14ac:dyDescent="0.25">
      <c r="A513" s="78" t="s">
        <v>954</v>
      </c>
      <c r="B513" s="79">
        <v>2514</v>
      </c>
    </row>
    <row r="514" spans="1:2" x14ac:dyDescent="0.25">
      <c r="A514" s="78" t="s">
        <v>955</v>
      </c>
      <c r="B514" s="79">
        <v>2515</v>
      </c>
    </row>
    <row r="515" spans="1:2" x14ac:dyDescent="0.25">
      <c r="A515" s="78" t="s">
        <v>956</v>
      </c>
      <c r="B515" s="79">
        <v>2516</v>
      </c>
    </row>
    <row r="516" spans="1:2" x14ac:dyDescent="0.25">
      <c r="A516" s="78" t="s">
        <v>957</v>
      </c>
      <c r="B516" s="79">
        <v>2517</v>
      </c>
    </row>
    <row r="517" spans="1:2" x14ac:dyDescent="0.25">
      <c r="A517" s="78" t="s">
        <v>958</v>
      </c>
      <c r="B517" s="79">
        <v>2518</v>
      </c>
    </row>
    <row r="518" spans="1:2" x14ac:dyDescent="0.25">
      <c r="A518" s="78" t="s">
        <v>959</v>
      </c>
      <c r="B518" s="79">
        <v>2519</v>
      </c>
    </row>
    <row r="519" spans="1:2" x14ac:dyDescent="0.25">
      <c r="A519" s="78" t="s">
        <v>960</v>
      </c>
      <c r="B519" s="79">
        <v>2520</v>
      </c>
    </row>
    <row r="520" spans="1:2" x14ac:dyDescent="0.25">
      <c r="A520" s="78" t="s">
        <v>961</v>
      </c>
      <c r="B520" s="79">
        <v>2521</v>
      </c>
    </row>
    <row r="521" spans="1:2" x14ac:dyDescent="0.25">
      <c r="A521" s="78" t="s">
        <v>962</v>
      </c>
      <c r="B521" s="79">
        <v>2522</v>
      </c>
    </row>
    <row r="522" spans="1:2" x14ac:dyDescent="0.25">
      <c r="A522" s="78" t="s">
        <v>963</v>
      </c>
      <c r="B522" s="79">
        <v>2523</v>
      </c>
    </row>
    <row r="523" spans="1:2" x14ac:dyDescent="0.25">
      <c r="A523" s="78" t="s">
        <v>964</v>
      </c>
      <c r="B523" s="79">
        <v>2524</v>
      </c>
    </row>
    <row r="524" spans="1:2" x14ac:dyDescent="0.25">
      <c r="A524" s="78" t="s">
        <v>965</v>
      </c>
      <c r="B524" s="79">
        <v>2525</v>
      </c>
    </row>
    <row r="525" spans="1:2" x14ac:dyDescent="0.25">
      <c r="A525" s="78" t="s">
        <v>966</v>
      </c>
      <c r="B525" s="79">
        <v>2526</v>
      </c>
    </row>
    <row r="526" spans="1:2" x14ac:dyDescent="0.25">
      <c r="A526" s="78" t="s">
        <v>967</v>
      </c>
      <c r="B526" s="79">
        <v>2527</v>
      </c>
    </row>
    <row r="527" spans="1:2" x14ac:dyDescent="0.25">
      <c r="A527" s="78" t="s">
        <v>968</v>
      </c>
      <c r="B527" s="79">
        <v>2528</v>
      </c>
    </row>
    <row r="528" spans="1:2" x14ac:dyDescent="0.25">
      <c r="A528" s="78" t="s">
        <v>969</v>
      </c>
      <c r="B528" s="79">
        <v>2529</v>
      </c>
    </row>
    <row r="529" spans="1:2" x14ac:dyDescent="0.25">
      <c r="A529" s="78" t="s">
        <v>970</v>
      </c>
      <c r="B529" s="79">
        <v>2530</v>
      </c>
    </row>
    <row r="530" spans="1:2" x14ac:dyDescent="0.25">
      <c r="A530" s="78" t="s">
        <v>971</v>
      </c>
      <c r="B530" s="79">
        <v>2531</v>
      </c>
    </row>
    <row r="531" spans="1:2" x14ac:dyDescent="0.25">
      <c r="A531" s="78" t="s">
        <v>972</v>
      </c>
      <c r="B531" s="79">
        <v>2532</v>
      </c>
    </row>
    <row r="532" spans="1:2" x14ac:dyDescent="0.25">
      <c r="A532" s="78" t="s">
        <v>973</v>
      </c>
      <c r="B532" s="79">
        <v>2533</v>
      </c>
    </row>
    <row r="533" spans="1:2" x14ac:dyDescent="0.25">
      <c r="A533" s="78" t="s">
        <v>974</v>
      </c>
      <c r="B533" s="79">
        <v>2534</v>
      </c>
    </row>
    <row r="534" spans="1:2" x14ac:dyDescent="0.25">
      <c r="A534" s="78" t="s">
        <v>975</v>
      </c>
      <c r="B534" s="79">
        <v>2535</v>
      </c>
    </row>
    <row r="535" spans="1:2" x14ac:dyDescent="0.25">
      <c r="A535" s="78" t="s">
        <v>976</v>
      </c>
      <c r="B535" s="79">
        <v>2536</v>
      </c>
    </row>
    <row r="536" spans="1:2" x14ac:dyDescent="0.25">
      <c r="A536" s="78" t="s">
        <v>977</v>
      </c>
      <c r="B536" s="79">
        <v>2537</v>
      </c>
    </row>
    <row r="537" spans="1:2" x14ac:dyDescent="0.25">
      <c r="A537" s="78" t="s">
        <v>978</v>
      </c>
      <c r="B537" s="79">
        <v>2538</v>
      </c>
    </row>
    <row r="538" spans="1:2" x14ac:dyDescent="0.25">
      <c r="A538" s="78" t="s">
        <v>979</v>
      </c>
      <c r="B538" s="79">
        <v>2539</v>
      </c>
    </row>
    <row r="539" spans="1:2" x14ac:dyDescent="0.25">
      <c r="A539" s="78" t="s">
        <v>980</v>
      </c>
      <c r="B539" s="79">
        <v>2540</v>
      </c>
    </row>
    <row r="540" spans="1:2" x14ac:dyDescent="0.25">
      <c r="A540" s="78" t="s">
        <v>981</v>
      </c>
      <c r="B540" s="79">
        <v>2541</v>
      </c>
    </row>
    <row r="541" spans="1:2" x14ac:dyDescent="0.25">
      <c r="A541" s="78" t="s">
        <v>982</v>
      </c>
      <c r="B541" s="79">
        <v>2542</v>
      </c>
    </row>
    <row r="542" spans="1:2" x14ac:dyDescent="0.25">
      <c r="A542" s="78" t="s">
        <v>983</v>
      </c>
      <c r="B542" s="79">
        <v>2543</v>
      </c>
    </row>
    <row r="543" spans="1:2" x14ac:dyDescent="0.25">
      <c r="A543" s="78" t="s">
        <v>984</v>
      </c>
      <c r="B543" s="79">
        <v>2544</v>
      </c>
    </row>
    <row r="544" spans="1:2" x14ac:dyDescent="0.25">
      <c r="A544" s="78" t="s">
        <v>985</v>
      </c>
      <c r="B544" s="79">
        <v>2545</v>
      </c>
    </row>
    <row r="545" spans="1:2" x14ac:dyDescent="0.25">
      <c r="A545" s="78" t="s">
        <v>986</v>
      </c>
      <c r="B545" s="79">
        <v>2546</v>
      </c>
    </row>
    <row r="546" spans="1:2" x14ac:dyDescent="0.25">
      <c r="A546" s="78" t="s">
        <v>987</v>
      </c>
      <c r="B546" s="79">
        <v>2547</v>
      </c>
    </row>
    <row r="547" spans="1:2" x14ac:dyDescent="0.25">
      <c r="A547" s="78" t="s">
        <v>988</v>
      </c>
      <c r="B547" s="79">
        <v>2548</v>
      </c>
    </row>
    <row r="548" spans="1:2" x14ac:dyDescent="0.25">
      <c r="A548" s="78" t="s">
        <v>989</v>
      </c>
      <c r="B548" s="79">
        <v>2549</v>
      </c>
    </row>
    <row r="549" spans="1:2" x14ac:dyDescent="0.25">
      <c r="A549" s="78" t="s">
        <v>990</v>
      </c>
      <c r="B549" s="79">
        <v>2550</v>
      </c>
    </row>
    <row r="550" spans="1:2" x14ac:dyDescent="0.25">
      <c r="A550" s="78" t="s">
        <v>991</v>
      </c>
      <c r="B550" s="79">
        <v>2551</v>
      </c>
    </row>
    <row r="551" spans="1:2" x14ac:dyDescent="0.25">
      <c r="A551" s="78" t="s">
        <v>992</v>
      </c>
      <c r="B551" s="79">
        <v>2552</v>
      </c>
    </row>
    <row r="552" spans="1:2" x14ac:dyDescent="0.25">
      <c r="A552" s="78" t="s">
        <v>993</v>
      </c>
      <c r="B552" s="79">
        <v>2553</v>
      </c>
    </row>
    <row r="553" spans="1:2" x14ac:dyDescent="0.25">
      <c r="A553" s="78" t="s">
        <v>994</v>
      </c>
      <c r="B553" s="79">
        <v>2554</v>
      </c>
    </row>
    <row r="554" spans="1:2" x14ac:dyDescent="0.25">
      <c r="A554" s="78" t="s">
        <v>995</v>
      </c>
      <c r="B554" s="79">
        <v>2555</v>
      </c>
    </row>
    <row r="555" spans="1:2" x14ac:dyDescent="0.25">
      <c r="A555" s="78" t="s">
        <v>996</v>
      </c>
      <c r="B555" s="79">
        <v>2556</v>
      </c>
    </row>
    <row r="556" spans="1:2" x14ac:dyDescent="0.25">
      <c r="A556" s="78" t="s">
        <v>997</v>
      </c>
      <c r="B556" s="79">
        <v>2557</v>
      </c>
    </row>
    <row r="557" spans="1:2" x14ac:dyDescent="0.25">
      <c r="A557" s="78" t="s">
        <v>998</v>
      </c>
      <c r="B557" s="79">
        <v>2558</v>
      </c>
    </row>
    <row r="558" spans="1:2" x14ac:dyDescent="0.25">
      <c r="A558" s="78" t="s">
        <v>999</v>
      </c>
      <c r="B558" s="79">
        <v>2559</v>
      </c>
    </row>
    <row r="559" spans="1:2" x14ac:dyDescent="0.25">
      <c r="A559" s="78" t="s">
        <v>1000</v>
      </c>
      <c r="B559" s="79">
        <v>2560</v>
      </c>
    </row>
    <row r="560" spans="1:2" x14ac:dyDescent="0.25">
      <c r="A560" s="78" t="s">
        <v>1001</v>
      </c>
      <c r="B560" s="79">
        <v>2561</v>
      </c>
    </row>
    <row r="561" spans="1:2" x14ac:dyDescent="0.25">
      <c r="A561" s="78" t="s">
        <v>1002</v>
      </c>
      <c r="B561" s="79">
        <v>2562</v>
      </c>
    </row>
    <row r="562" spans="1:2" x14ac:dyDescent="0.25">
      <c r="A562" s="78" t="s">
        <v>1003</v>
      </c>
      <c r="B562" s="79">
        <v>2563</v>
      </c>
    </row>
    <row r="563" spans="1:2" x14ac:dyDescent="0.25">
      <c r="A563" s="78" t="s">
        <v>1004</v>
      </c>
      <c r="B563" s="79">
        <v>2564</v>
      </c>
    </row>
    <row r="564" spans="1:2" x14ac:dyDescent="0.25">
      <c r="A564" s="78" t="s">
        <v>1005</v>
      </c>
      <c r="B564" s="79">
        <v>2565</v>
      </c>
    </row>
    <row r="565" spans="1:2" x14ac:dyDescent="0.25">
      <c r="A565" s="78" t="s">
        <v>1006</v>
      </c>
      <c r="B565" s="79">
        <v>2566</v>
      </c>
    </row>
    <row r="566" spans="1:2" x14ac:dyDescent="0.25">
      <c r="A566" s="78" t="s">
        <v>1007</v>
      </c>
      <c r="B566" s="79">
        <v>2567</v>
      </c>
    </row>
    <row r="567" spans="1:2" x14ac:dyDescent="0.25">
      <c r="A567" s="78" t="s">
        <v>1008</v>
      </c>
      <c r="B567" s="79">
        <v>2568</v>
      </c>
    </row>
    <row r="568" spans="1:2" x14ac:dyDescent="0.25">
      <c r="A568" s="78" t="s">
        <v>1009</v>
      </c>
      <c r="B568" s="79">
        <v>2569</v>
      </c>
    </row>
    <row r="569" spans="1:2" x14ac:dyDescent="0.25">
      <c r="A569" s="78" t="s">
        <v>1010</v>
      </c>
      <c r="B569" s="79">
        <v>2570</v>
      </c>
    </row>
    <row r="570" spans="1:2" x14ac:dyDescent="0.25">
      <c r="A570" s="78" t="s">
        <v>1011</v>
      </c>
      <c r="B570" s="79">
        <v>2571</v>
      </c>
    </row>
    <row r="571" spans="1:2" x14ac:dyDescent="0.25">
      <c r="A571" s="78" t="s">
        <v>1012</v>
      </c>
      <c r="B571" s="79">
        <v>2572</v>
      </c>
    </row>
    <row r="572" spans="1:2" x14ac:dyDescent="0.25">
      <c r="A572" s="78" t="s">
        <v>1013</v>
      </c>
      <c r="B572" s="79">
        <v>2573</v>
      </c>
    </row>
    <row r="573" spans="1:2" x14ac:dyDescent="0.25">
      <c r="A573" s="78" t="s">
        <v>1014</v>
      </c>
      <c r="B573" s="79">
        <v>2574</v>
      </c>
    </row>
    <row r="574" spans="1:2" x14ac:dyDescent="0.25">
      <c r="A574" s="78" t="s">
        <v>1015</v>
      </c>
      <c r="B574" s="79">
        <v>2575</v>
      </c>
    </row>
    <row r="575" spans="1:2" x14ac:dyDescent="0.25">
      <c r="A575" s="78" t="s">
        <v>1016</v>
      </c>
      <c r="B575" s="79">
        <v>2576</v>
      </c>
    </row>
    <row r="576" spans="1:2" x14ac:dyDescent="0.25">
      <c r="A576" s="78" t="s">
        <v>1017</v>
      </c>
      <c r="B576" s="79">
        <v>2577</v>
      </c>
    </row>
    <row r="577" spans="1:2" x14ac:dyDescent="0.25">
      <c r="A577" s="78" t="s">
        <v>1018</v>
      </c>
      <c r="B577" s="79">
        <v>2578</v>
      </c>
    </row>
    <row r="578" spans="1:2" x14ac:dyDescent="0.25">
      <c r="A578" s="78" t="s">
        <v>1019</v>
      </c>
      <c r="B578" s="79">
        <v>2579</v>
      </c>
    </row>
    <row r="579" spans="1:2" x14ac:dyDescent="0.25">
      <c r="A579" s="78" t="s">
        <v>1020</v>
      </c>
      <c r="B579" s="79">
        <v>2580</v>
      </c>
    </row>
    <row r="580" spans="1:2" x14ac:dyDescent="0.25">
      <c r="A580" s="78" t="s">
        <v>1021</v>
      </c>
      <c r="B580" s="79">
        <v>2581</v>
      </c>
    </row>
    <row r="581" spans="1:2" x14ac:dyDescent="0.25">
      <c r="A581" s="78" t="s">
        <v>1022</v>
      </c>
      <c r="B581" s="79">
        <v>2582</v>
      </c>
    </row>
    <row r="582" spans="1:2" x14ac:dyDescent="0.25">
      <c r="A582" s="78" t="s">
        <v>1023</v>
      </c>
      <c r="B582" s="79">
        <v>2583</v>
      </c>
    </row>
    <row r="583" spans="1:2" x14ac:dyDescent="0.25">
      <c r="A583" s="78" t="s">
        <v>1024</v>
      </c>
      <c r="B583" s="79">
        <v>2584</v>
      </c>
    </row>
    <row r="584" spans="1:2" x14ac:dyDescent="0.25">
      <c r="A584" s="78" t="s">
        <v>1025</v>
      </c>
      <c r="B584" s="79">
        <v>2585</v>
      </c>
    </row>
    <row r="585" spans="1:2" x14ac:dyDescent="0.25">
      <c r="A585" s="78" t="s">
        <v>1026</v>
      </c>
      <c r="B585" s="79">
        <v>2586</v>
      </c>
    </row>
    <row r="586" spans="1:2" x14ac:dyDescent="0.25">
      <c r="A586" s="78" t="s">
        <v>1027</v>
      </c>
      <c r="B586" s="79">
        <v>2587</v>
      </c>
    </row>
    <row r="587" spans="1:2" x14ac:dyDescent="0.25">
      <c r="A587" s="78" t="s">
        <v>1028</v>
      </c>
      <c r="B587" s="79">
        <v>2588</v>
      </c>
    </row>
    <row r="588" spans="1:2" x14ac:dyDescent="0.25">
      <c r="A588" s="78" t="s">
        <v>1029</v>
      </c>
      <c r="B588" s="79">
        <v>2589</v>
      </c>
    </row>
    <row r="589" spans="1:2" x14ac:dyDescent="0.25">
      <c r="A589" s="78" t="s">
        <v>1030</v>
      </c>
      <c r="B589" s="79">
        <v>2590</v>
      </c>
    </row>
    <row r="590" spans="1:2" x14ac:dyDescent="0.25">
      <c r="A590" s="78" t="s">
        <v>1031</v>
      </c>
      <c r="B590" s="79">
        <v>2591</v>
      </c>
    </row>
    <row r="591" spans="1:2" x14ac:dyDescent="0.25">
      <c r="A591" s="78" t="s">
        <v>1032</v>
      </c>
      <c r="B591" s="79">
        <v>2592</v>
      </c>
    </row>
    <row r="592" spans="1:2" x14ac:dyDescent="0.25">
      <c r="A592" s="78" t="s">
        <v>1033</v>
      </c>
      <c r="B592" s="79">
        <v>2593</v>
      </c>
    </row>
    <row r="593" spans="1:2" x14ac:dyDescent="0.25">
      <c r="A593" s="78" t="s">
        <v>1034</v>
      </c>
      <c r="B593" s="79">
        <v>2594</v>
      </c>
    </row>
    <row r="594" spans="1:2" x14ac:dyDescent="0.25">
      <c r="A594" s="78" t="s">
        <v>1035</v>
      </c>
      <c r="B594" s="79">
        <v>2595</v>
      </c>
    </row>
    <row r="595" spans="1:2" x14ac:dyDescent="0.25">
      <c r="A595" s="78" t="s">
        <v>1036</v>
      </c>
      <c r="B595" s="79">
        <v>2596</v>
      </c>
    </row>
    <row r="596" spans="1:2" x14ac:dyDescent="0.25">
      <c r="A596" s="78" t="s">
        <v>1037</v>
      </c>
      <c r="B596" s="79">
        <v>2597</v>
      </c>
    </row>
    <row r="597" spans="1:2" x14ac:dyDescent="0.25">
      <c r="A597" s="78" t="s">
        <v>1038</v>
      </c>
      <c r="B597" s="79">
        <v>2598</v>
      </c>
    </row>
    <row r="598" spans="1:2" x14ac:dyDescent="0.25">
      <c r="A598" s="78" t="s">
        <v>1039</v>
      </c>
      <c r="B598" s="79">
        <v>2599</v>
      </c>
    </row>
    <row r="599" spans="1:2" x14ac:dyDescent="0.25">
      <c r="A599" s="78" t="s">
        <v>1040</v>
      </c>
      <c r="B599" s="79">
        <v>2600</v>
      </c>
    </row>
    <row r="600" spans="1:2" x14ac:dyDescent="0.25">
      <c r="A600" s="78" t="s">
        <v>1041</v>
      </c>
      <c r="B600" s="79">
        <v>2601</v>
      </c>
    </row>
    <row r="601" spans="1:2" x14ac:dyDescent="0.25">
      <c r="A601" s="78" t="s">
        <v>1042</v>
      </c>
      <c r="B601" s="79">
        <v>2602</v>
      </c>
    </row>
    <row r="602" spans="1:2" x14ac:dyDescent="0.25">
      <c r="A602" s="78" t="s">
        <v>1043</v>
      </c>
      <c r="B602" s="79">
        <v>2603</v>
      </c>
    </row>
    <row r="603" spans="1:2" x14ac:dyDescent="0.25">
      <c r="A603" s="78" t="s">
        <v>1044</v>
      </c>
      <c r="B603" s="79">
        <v>2604</v>
      </c>
    </row>
    <row r="604" spans="1:2" x14ac:dyDescent="0.25">
      <c r="A604" s="78" t="s">
        <v>1045</v>
      </c>
      <c r="B604" s="79">
        <v>2605</v>
      </c>
    </row>
    <row r="605" spans="1:2" x14ac:dyDescent="0.25">
      <c r="A605" s="78" t="s">
        <v>1046</v>
      </c>
      <c r="B605" s="79">
        <v>2606</v>
      </c>
    </row>
    <row r="606" spans="1:2" x14ac:dyDescent="0.25">
      <c r="A606" s="78" t="s">
        <v>1047</v>
      </c>
      <c r="B606" s="79">
        <v>2607</v>
      </c>
    </row>
    <row r="607" spans="1:2" x14ac:dyDescent="0.25">
      <c r="A607" s="78" t="s">
        <v>1048</v>
      </c>
      <c r="B607" s="79">
        <v>2608</v>
      </c>
    </row>
    <row r="608" spans="1:2" x14ac:dyDescent="0.25">
      <c r="A608" s="78" t="s">
        <v>1049</v>
      </c>
      <c r="B608" s="79">
        <v>2609</v>
      </c>
    </row>
    <row r="609" spans="1:2" x14ac:dyDescent="0.25">
      <c r="A609" s="78" t="s">
        <v>1050</v>
      </c>
      <c r="B609" s="79">
        <v>2610</v>
      </c>
    </row>
    <row r="610" spans="1:2" x14ac:dyDescent="0.25">
      <c r="A610" s="78" t="s">
        <v>1051</v>
      </c>
      <c r="B610" s="79">
        <v>2611</v>
      </c>
    </row>
    <row r="611" spans="1:2" x14ac:dyDescent="0.25">
      <c r="A611" s="78" t="s">
        <v>1052</v>
      </c>
      <c r="B611" s="79">
        <v>2612</v>
      </c>
    </row>
    <row r="612" spans="1:2" x14ac:dyDescent="0.25">
      <c r="A612" s="78" t="s">
        <v>1053</v>
      </c>
      <c r="B612" s="79">
        <v>2613</v>
      </c>
    </row>
    <row r="613" spans="1:2" x14ac:dyDescent="0.25">
      <c r="A613" s="78" t="s">
        <v>1054</v>
      </c>
      <c r="B613" s="79">
        <v>2614</v>
      </c>
    </row>
    <row r="614" spans="1:2" x14ac:dyDescent="0.25">
      <c r="A614" s="78" t="s">
        <v>1055</v>
      </c>
      <c r="B614" s="79">
        <v>2615</v>
      </c>
    </row>
    <row r="615" spans="1:2" x14ac:dyDescent="0.25">
      <c r="A615" s="78" t="s">
        <v>1056</v>
      </c>
      <c r="B615" s="79">
        <v>2616</v>
      </c>
    </row>
    <row r="616" spans="1:2" x14ac:dyDescent="0.25">
      <c r="A616" s="78" t="s">
        <v>1057</v>
      </c>
      <c r="B616" s="79">
        <v>2617</v>
      </c>
    </row>
    <row r="617" spans="1:2" x14ac:dyDescent="0.25">
      <c r="A617" s="78" t="s">
        <v>1058</v>
      </c>
      <c r="B617" s="79">
        <v>2618</v>
      </c>
    </row>
    <row r="618" spans="1:2" x14ac:dyDescent="0.25">
      <c r="A618" s="78" t="s">
        <v>1059</v>
      </c>
      <c r="B618" s="79">
        <v>2619</v>
      </c>
    </row>
    <row r="619" spans="1:2" x14ac:dyDescent="0.25">
      <c r="A619" s="81">
        <v>35</v>
      </c>
      <c r="B619" s="81" t="s">
        <v>1060</v>
      </c>
    </row>
    <row r="620" spans="1:2" x14ac:dyDescent="0.25">
      <c r="A620" s="81">
        <v>36</v>
      </c>
      <c r="B620" s="81" t="s">
        <v>1061</v>
      </c>
    </row>
    <row r="621" spans="1:2" x14ac:dyDescent="0.25">
      <c r="A621" s="81">
        <v>37</v>
      </c>
      <c r="B621" s="81" t="s">
        <v>1062</v>
      </c>
    </row>
    <row r="622" spans="1:2" x14ac:dyDescent="0.25">
      <c r="A622" s="81">
        <v>38</v>
      </c>
      <c r="B622" s="81" t="s">
        <v>1063</v>
      </c>
    </row>
    <row r="623" spans="1:2" x14ac:dyDescent="0.25">
      <c r="A623" s="82" t="s">
        <v>1066</v>
      </c>
      <c r="B623" s="80">
        <v>110</v>
      </c>
    </row>
    <row r="624" spans="1:2" x14ac:dyDescent="0.25">
      <c r="A624" s="82" t="s">
        <v>1067</v>
      </c>
      <c r="B624" s="80">
        <v>120</v>
      </c>
    </row>
    <row r="625" spans="1:2" x14ac:dyDescent="0.25">
      <c r="A625" s="82" t="s">
        <v>1068</v>
      </c>
      <c r="B625" s="80">
        <v>140</v>
      </c>
    </row>
    <row r="626" spans="1:2" x14ac:dyDescent="0.25">
      <c r="A626" s="82" t="s">
        <v>1069</v>
      </c>
      <c r="B626" s="80">
        <v>150</v>
      </c>
    </row>
    <row r="627" spans="1:2" x14ac:dyDescent="0.25">
      <c r="A627" s="82" t="s">
        <v>1070</v>
      </c>
      <c r="B627" s="80">
        <v>1</v>
      </c>
    </row>
    <row r="628" spans="1:2" x14ac:dyDescent="0.25">
      <c r="A628" s="82" t="s">
        <v>1071</v>
      </c>
      <c r="B628" s="80">
        <v>2</v>
      </c>
    </row>
    <row r="629" spans="1:2" x14ac:dyDescent="0.25">
      <c r="A629" s="82" t="s">
        <v>1072</v>
      </c>
      <c r="B629" s="80">
        <v>3</v>
      </c>
    </row>
    <row r="630" spans="1:2" x14ac:dyDescent="0.25">
      <c r="A630" s="82" t="s">
        <v>1073</v>
      </c>
      <c r="B630" s="80">
        <v>0</v>
      </c>
    </row>
    <row r="631" spans="1:2" x14ac:dyDescent="0.25">
      <c r="A631" s="82" t="s">
        <v>1074</v>
      </c>
      <c r="B631" s="80">
        <v>1</v>
      </c>
    </row>
    <row r="632" spans="1:2" x14ac:dyDescent="0.25">
      <c r="A632" s="81">
        <v>110</v>
      </c>
      <c r="B632" s="80">
        <v>122</v>
      </c>
    </row>
    <row r="633" spans="1:2" x14ac:dyDescent="0.25">
      <c r="A633" s="81">
        <v>120</v>
      </c>
      <c r="B633" s="80">
        <v>123</v>
      </c>
    </row>
    <row r="634" spans="1:2" x14ac:dyDescent="0.25">
      <c r="A634" s="81">
        <v>123</v>
      </c>
      <c r="B634" s="80">
        <v>124</v>
      </c>
    </row>
    <row r="635" spans="1:2" x14ac:dyDescent="0.25">
      <c r="A635" s="81">
        <v>130</v>
      </c>
      <c r="B635" s="80">
        <v>122</v>
      </c>
    </row>
    <row r="636" spans="1:2" x14ac:dyDescent="0.25">
      <c r="A636" s="81">
        <v>140</v>
      </c>
      <c r="B636" s="80">
        <v>125</v>
      </c>
    </row>
    <row r="637" spans="1:2" x14ac:dyDescent="0.25">
      <c r="A637" s="81">
        <v>150</v>
      </c>
      <c r="B637" s="80">
        <v>126</v>
      </c>
    </row>
    <row r="638" spans="1:2" x14ac:dyDescent="0.25">
      <c r="A638" s="81">
        <v>155</v>
      </c>
      <c r="B638" s="80">
        <v>127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4FC4C4C0-0DB4-43AA-94F0-3227D6AD0D15">Draft</Status>
    <RelatedItems xmlns="4FC4C4C0-0DB4-43AA-94F0-3227D6AD0D15" xsi:nil="true"/>
    <Owner xmlns="4FC4C4C0-0DB4-43AA-94F0-3227D6AD0D15">
      <UserInfo>
        <DisplayName/>
        <AccountId xsi:nil="true"/>
        <AccountType/>
      </UserInfo>
    </Owner>
  </documentManagement>
</p:properties>
</file>

<file path=customXml/item2.xml><?xml version="1.0" encoding="utf-8"?>
<ct:contentTypeSchema xmlns:ct="http://schemas.microsoft.com/office/2006/metadata/contentType" xmlns:ma="http://schemas.microsoft.com/office/2006/metadata/properties/metaAttributes" ct:_="" ma:_="" ma:contentTypeName="Project Site Document" ma:contentTypeID="0x0101008A98423170284BEEB635F43C3CF4E98B002D4C359058F8C84DBE35F601C004D369" ma:contentTypeVersion="0" ma:contentTypeDescription="" ma:contentTypeScope="" ma:versionID="afea3d57ffc22e25f8c2a18884598bb4">
  <xsd:schema xmlns:xsd="http://www.w3.org/2001/XMLSchema" xmlns:xs="http://www.w3.org/2001/XMLSchema" xmlns:p="http://schemas.microsoft.com/office/2006/metadata/properties" xmlns:ns2="4FC4C4C0-0DB4-43AA-94F0-3227D6AD0D15" targetNamespace="http://schemas.microsoft.com/office/2006/metadata/properties" ma:root="true" ma:fieldsID="ad939445969a90aced93b93dc7bcc250" ns2:_="">
    <xsd:import namespace="4FC4C4C0-0DB4-43AA-94F0-3227D6AD0D15"/>
    <xsd:element name="properties">
      <xsd:complexType>
        <xsd:sequence>
          <xsd:element name="documentManagement">
            <xsd:complexType>
              <xsd:all>
                <xsd:element ref="ns2:Owner" minOccurs="0"/>
                <xsd:element ref="ns2:Status" minOccurs="0"/>
                <xsd:element ref="ns2:RelatedItem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C4C4C0-0DB4-43AA-94F0-3227D6AD0D15" elementFormDefault="qualified">
    <xsd:import namespace="http://schemas.microsoft.com/office/2006/documentManagement/types"/>
    <xsd:import namespace="http://schemas.microsoft.com/office/infopath/2007/PartnerControls"/>
    <xsd:element name="Owner" ma:index="8"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default="Draft" ma:internalName="Status">
      <xsd:simpleType>
        <xsd:restriction base="dms:Choice">
          <xsd:enumeration value="Draft"/>
          <xsd:enumeration value="Ready For Review"/>
          <xsd:enumeration value="Final"/>
        </xsd:restriction>
      </xsd:simpleType>
    </xsd:element>
    <xsd:element name="RelatedItems" ma:index="10" nillable="true" ma:displayName="Related Items" ma:internalName="RelatedItem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49C870-95EB-49FB-8AFB-BC3F732F4431}">
  <ds:schemaRefs>
    <ds:schemaRef ds:uri="4FC4C4C0-0DB4-43AA-94F0-3227D6AD0D15"/>
    <ds:schemaRef ds:uri="http://purl.org/dc/terms/"/>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7724A1FC-4816-4ABA-8FE8-19F65EA69E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C4C4C0-0DB4-43AA-94F0-3227D6AD0D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FBA7D2-F3D6-40F7-A3A8-ADFC216F55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Naslovna</vt:lpstr>
      <vt:lpstr>35_SPD</vt:lpstr>
      <vt:lpstr>36_BS</vt:lpstr>
      <vt:lpstr>37_BU</vt:lpstr>
      <vt:lpstr>38_DE</vt:lpstr>
      <vt:lpstr>ПАР</vt:lpstr>
      <vt:lpstr>'36_BS'!Print_Area</vt:lpstr>
      <vt:lpstr>'37_BU'!Print_Area</vt:lpstr>
      <vt:lpstr>'35_SPD'!Print_Titles</vt:lpstr>
      <vt:lpstr>'36_BS'!Print_Titles</vt:lpstr>
      <vt:lpstr>'37_BU'!Print_Titles</vt:lpstr>
      <vt:lpstr>'38_DE'!Print_Titles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Gordana Godjo;Marko Zdravkovski</dc:creator>
  <cp:lastModifiedBy>Karolina Karovska</cp:lastModifiedBy>
  <cp:lastPrinted>2014-02-08T09:02:02Z</cp:lastPrinted>
  <dcterms:created xsi:type="dcterms:W3CDTF">2013-03-05T11:22:48Z</dcterms:created>
  <dcterms:modified xsi:type="dcterms:W3CDTF">2021-01-08T12:05:50Z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0x0101008A98423170284BEEB635F43C3CF4E98B002D4C359058F8C84DBE35F601C004D369</vt:lpwstr>
  </property>
</Properties>
</file>