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ano_2024S2\CD\"/>
    </mc:Choice>
  </mc:AlternateContent>
  <xr:revisionPtr revIDLastSave="0" documentId="13_ncr:1_{503CDF43-B6EA-4BB2-A95B-5BB8C04BD9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va e Projeto" sheetId="1" r:id="rId1"/>
    <sheet name="Labs" sheetId="3" r:id="rId2"/>
  </sheets>
  <definedNames>
    <definedName name="ExternalData_1" localSheetId="1" hidden="1">Labs!$A$1:$G$39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2" i="1"/>
  <c r="Q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1" i="1"/>
  <c r="P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D28768-4191-44FA-B064-165F6A3B089D}" keepAlive="1" name="Query - 2024-10-13T2051_Notas-ECM514" description="Connection to the '2024-10-13T2051_Notas-ECM514' query in the workbook." type="5" refreshedVersion="8" background="1" saveData="1">
    <dbPr connection="Provider=Microsoft.Mashup.OleDb.1;Data Source=$Workbook$;Location=2024-10-13T2051_Notas-ECM514;Extended Properties=&quot;&quot;" command="SELECT * FROM [2024-10-13T2051_Notas-ECM514]"/>
  </connection>
</connections>
</file>

<file path=xl/sharedStrings.xml><?xml version="1.0" encoding="utf-8"?>
<sst xmlns="http://schemas.openxmlformats.org/spreadsheetml/2006/main" count="208" uniqueCount="146">
  <si>
    <t>nome</t>
  </si>
  <si>
    <t>RA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</si>
  <si>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</si>
  <si>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</si>
  <si>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</si>
  <si>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</si>
  <si>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</si>
  <si>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</si>
  <si>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</si>
  <si>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</si>
  <si>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</si>
  <si>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</si>
  <si>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</si>
  <si>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Ahmad Kheder Mahfoud</t>
  </si>
  <si>
    <t>20.01323-0</t>
  </si>
  <si>
    <t>Ana Helena Marcacini</t>
  </si>
  <si>
    <t>20.01305-0</t>
  </si>
  <si>
    <t>Arthur Wypych de Almeida</t>
  </si>
  <si>
    <t>19.00565-2</t>
  </si>
  <si>
    <t>Bruno Bertanha</t>
  </si>
  <si>
    <t>20.01521-6</t>
  </si>
  <si>
    <t>Caio Bartolozzi Bastos Godoy de Toledo</t>
  </si>
  <si>
    <t>20.01430-9</t>
  </si>
  <si>
    <t>Caio Rabinovich Panes Brunholi</t>
  </si>
  <si>
    <t>Carolina Perez</t>
  </si>
  <si>
    <t>20.00968-2</t>
  </si>
  <si>
    <t>Daniel de Souza Scabar</t>
  </si>
  <si>
    <t>18.01775-4</t>
  </si>
  <si>
    <t>Davi Fernandes Simões Soares</t>
  </si>
  <si>
    <t>20.01099-0</t>
  </si>
  <si>
    <t>Enrico Giannobile</t>
  </si>
  <si>
    <t>19.00610-0</t>
  </si>
  <si>
    <t>Ettore Padula Dalben</t>
  </si>
  <si>
    <t>20.00387-0</t>
  </si>
  <si>
    <t>Felipe Matos Silvieri</t>
  </si>
  <si>
    <t>20.00314-5</t>
  </si>
  <si>
    <t>Felippe Onishi Yaegashi</t>
  </si>
  <si>
    <t>20.00255-6</t>
  </si>
  <si>
    <t>Fernando Henriques Neto</t>
  </si>
  <si>
    <t>18.00931-0</t>
  </si>
  <si>
    <t>Filipe dos Santos Pugliesi</t>
  </si>
  <si>
    <t>18.02608-7</t>
  </si>
  <si>
    <t>Gabriel Prande Bernardello</t>
  </si>
  <si>
    <t>20.01288-8</t>
  </si>
  <si>
    <t>Gabriel dos Santos Couto</t>
  </si>
  <si>
    <t>20.00273-4</t>
  </si>
  <si>
    <t>Guilherme Lins Banzato</t>
  </si>
  <si>
    <t>20.01561-5</t>
  </si>
  <si>
    <t>Guilherme Sanches Rossi</t>
  </si>
  <si>
    <t>19.02404-5</t>
  </si>
  <si>
    <t>Guilherme de Campos</t>
  </si>
  <si>
    <t>20.00089-8</t>
  </si>
  <si>
    <t>Joao Paulo M Socio</t>
  </si>
  <si>
    <t>20.00704-3</t>
  </si>
  <si>
    <t>Johannes Mattheus Krouwel</t>
  </si>
  <si>
    <t>20.01248-9</t>
  </si>
  <si>
    <t>Jonathan Martins Gomes</t>
  </si>
  <si>
    <t>20.00862-7</t>
  </si>
  <si>
    <t>Kaique de Andrade Almeida</t>
  </si>
  <si>
    <t>17.01113-2</t>
  </si>
  <si>
    <t>Laura Caroline Pinto Correia</t>
  </si>
  <si>
    <t>20.00171-0</t>
  </si>
  <si>
    <t>Leonardo Campos</t>
  </si>
  <si>
    <t>20.00786-8</t>
  </si>
  <si>
    <t>Luan Teixeira</t>
  </si>
  <si>
    <t>20.01681-6</t>
  </si>
  <si>
    <t>Lucas Romanato de Oliveira</t>
  </si>
  <si>
    <t>20.00313-7</t>
  </si>
  <si>
    <t>Luis Guilherme de Souza Munhoz</t>
  </si>
  <si>
    <t>20.01937-8</t>
  </si>
  <si>
    <t>Luiz Fernando Rodrigues</t>
  </si>
  <si>
    <t>Marcel Marques Caceres</t>
  </si>
  <si>
    <t>17.00648-0</t>
  </si>
  <si>
    <t>Matheus Coelho Rocha Pinto</t>
  </si>
  <si>
    <t>20.00391-9</t>
  </si>
  <si>
    <t>Matheus Marins Bernardello</t>
  </si>
  <si>
    <t>20.00286-6</t>
  </si>
  <si>
    <t>Pedro Henrique Sant'Anna Hein</t>
  </si>
  <si>
    <t>20.00134-7</t>
  </si>
  <si>
    <t>Rodrigo Machado Pedreira</t>
  </si>
  <si>
    <t>18.01569-7</t>
  </si>
  <si>
    <t>Ubiratan da Motta Filho</t>
  </si>
  <si>
    <t>20.00928-3</t>
  </si>
  <si>
    <t>Grupo</t>
  </si>
  <si>
    <t>Steam</t>
  </si>
  <si>
    <t>Car Colision</t>
  </si>
  <si>
    <t>Spotify</t>
  </si>
  <si>
    <t>B3</t>
  </si>
  <si>
    <t>Wikipedia</t>
  </si>
  <si>
    <t>MovieLens</t>
  </si>
  <si>
    <t>5Andar</t>
  </si>
  <si>
    <t>ImageInsta</t>
  </si>
  <si>
    <t>EditalFomento</t>
  </si>
  <si>
    <t>-</t>
  </si>
  <si>
    <t>20.01285-3</t>
  </si>
  <si>
    <t>19.01358-2</t>
  </si>
  <si>
    <t>Student</t>
  </si>
  <si>
    <t>ID</t>
  </si>
  <si>
    <t>SIS User ID</t>
  </si>
  <si>
    <t>Lab: Regressão Linear (7395)</t>
  </si>
  <si>
    <t>Lab: Regressão Linear B (7407)</t>
  </si>
  <si>
    <t/>
  </si>
  <si>
    <t>ALMEIDA, ARTHUR WYPYCH DE</t>
  </si>
  <si>
    <t>ALMEIDA, KAIQUE DE ANDRADE</t>
  </si>
  <si>
    <t>ALMEIDA, MARCELLO BEER</t>
  </si>
  <si>
    <t>17.00865-4</t>
  </si>
  <si>
    <t>BANZATO, GUILHERME LINS</t>
  </si>
  <si>
    <t>BERNARDELLO, GABRIEL PRANDE</t>
  </si>
  <si>
    <t>BERNARDELLO, MATHEUS MARINS</t>
  </si>
  <si>
    <t>BERTANHA, BRUNO DAVIDOVITCH</t>
  </si>
  <si>
    <t>BRUNHOLI, CAIO RABINOVICH PANES</t>
  </si>
  <si>
    <t>CACERES, MARCEL MARQUES</t>
  </si>
  <si>
    <t>CORREIA, LAURA CAROLINE PINTO</t>
  </si>
  <si>
    <t>COSTA, LEONARDO CAMPOS DA</t>
  </si>
  <si>
    <t>COUTO, GABRIEL DOS SANTOS</t>
  </si>
  <si>
    <t>DALBEN, ETTORE PADULA</t>
  </si>
  <si>
    <t>FILHO, UBIRATAN DA MOTTA</t>
  </si>
  <si>
    <t>GIANNOBILE, ENRICO</t>
  </si>
  <si>
    <t>GOMES, JONATHAN MARTINS</t>
  </si>
  <si>
    <t>HEIN, PEDRO HENRIQUE SANTANNA</t>
  </si>
  <si>
    <t>KROUWEL, JOHANNES MATTHEUS</t>
  </si>
  <si>
    <t>MAHFOUD, AHMAD KHEDER</t>
  </si>
  <si>
    <t>MARCACINI, ANA HELENA ARRUDA CAVALLI ROSA</t>
  </si>
  <si>
    <t>MARTINS, GUILHERME DE CAMPOS MELLO GUERRA</t>
  </si>
  <si>
    <t>MUNHOZ, LUIS GUILHERME DE SOUZA</t>
  </si>
  <si>
    <t>NETO, FERNANDO HENRIQUES</t>
  </si>
  <si>
    <t>OLIVEIRA, LUCAS ROMANATO DE</t>
  </si>
  <si>
    <t>PEDREIRA, RODRIGO MACHADO</t>
  </si>
  <si>
    <t>PEREZ, CAROLINA</t>
  </si>
  <si>
    <t>PINTO, MATHEUS COELHO ROCHA</t>
  </si>
  <si>
    <t>PUGLIESI, FILIPE DOS SANTOS</t>
  </si>
  <si>
    <t>RODRIGUES, LUIZ FERNANDO</t>
  </si>
  <si>
    <t>ROSSI, GUILHERME SANCHES</t>
  </si>
  <si>
    <t>SCABAR, DANIEL DE SOUZA</t>
  </si>
  <si>
    <t>SILVIERI, FELIPE MATOS</t>
  </si>
  <si>
    <t>SOARES, DAVI FERNANDES SIMOES</t>
  </si>
  <si>
    <t>SOCIO, JOAO PAULO MARDINOTTO</t>
  </si>
  <si>
    <t>TEIXEIRA, LUAN ANGELO CINTRA</t>
  </si>
  <si>
    <t>TOLEDO, CAIO BARTOLOZZI BASTOS GODOY DE</t>
  </si>
  <si>
    <t>YAEGASHI, FELIPPE ONISHI</t>
  </si>
  <si>
    <t>aluno, Testar</t>
  </si>
  <si>
    <t>Lab: Regressão Linear</t>
  </si>
  <si>
    <t>Lab: Hot Encode, Normalização, Regressão Logística e K-Vizinhos mais Próximos</t>
  </si>
  <si>
    <t>Projeto 
Proposta</t>
  </si>
  <si>
    <t>Nota 
P3</t>
  </si>
  <si>
    <t>Nota
Exerc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</si>
</sst>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830455-1402-4C7D-8C3B-8403481C5D2B}" autoFormatId="16" applyNumberFormats="0" applyBorderFormats="0" applyFontFormats="0" applyPatternFormats="0" applyAlignmentFormats="0" applyWidthHeightFormats="0">
  <queryTableRefresh nextId="54">
    <queryTableFields count="7">
      <queryTableField id="1" name="Student" tableColumnId="1"/>
      <queryTableField id="2" name="ID" tableColumnId="2"/>
      <queryTableField id="3" name="SIS User ID" tableColumnId="3"/>
      <queryTableField id="35" name="Lab: Regressão Notebook (7412)" tableColumnId="35"/>
      <queryTableField id="37" name="Lab: Hot Encode, Normalização, Regressão Logística e K-Vizinhos mais Próximos (7722)" tableColumnId="37"/>
      <queryTableField id="33" name="Lab: Regressão Linear (7395)" tableColumnId="33"/>
      <queryTableField id="34" name="Lab: Regressão Linear B (7407)" tableColumnId="34"/>
    </queryTableFields>
    <queryTableDeletedFields count="44">
      <deletedField name="SIS Login ID"/>
      <deletedField name="Section"/>
      <deletedField name="Notas"/>
      <deletedField name="Ex_Pandas1 (3809)"/>
      <deletedField name="Ex_PandasB3 (4016)"/>
      <deletedField name="Ex_PandasGroupBy  (4205)"/>
      <deletedField name="Ex_PandasB3  (4214)"/>
      <deletedField name="Ex_ApplyReg  (4444)"/>
      <deletedField name="Business Case (4732)"/>
      <deletedField name="Ex_Combine_Reshape_Join (4736)"/>
      <deletedField name="Ex_Matplotlib1 (4886)"/>
      <deletedField name="Ex_P1S1A (RA ímpares) (4967)"/>
      <deletedField name="Ex_P1S1B (RA pares) (4968)"/>
      <deletedField name="Ex_P1S1 Poste o notebook aqui (Todos, ímpares e pares) (4971)"/>
      <deletedField name="Lab Covid x B3 (5125)"/>
      <deletedField name="Lab Distribution (Gráfico Q4A) (5443)"/>
      <deletedField name="Lab Bars (Gráfico Q7) (5445)"/>
      <deletedField name="Ex_Distributions (5550)"/>
      <deletedField name="Ex_Bars (5551)"/>
      <deletedField name="Ex_PlotRelations (5621)"/>
      <deletedField name="Lab PlotRelations (Gráfico Q6) (5622)"/>
      <deletedField name="Ex Hipoteses 1  (6073)"/>
      <deletedField name="Projeto I (6224)"/>
      <deletedField name="P2 (6376)"/>
      <deletedField name="P2 poste aqui gráfico da questão Q1.a em formato .png (6381)"/>
      <deletedField name="P2 poste aqui gráfico da questão Q4.a em formato .png (6382)"/>
      <deletedField name="P2 poste aqui seu arquivo .ipynb para conferência (6383)"/>
      <deletedField name="PSUB 1o Semestre (6731)"/>
      <deletedField name="Integration ID"/>
      <deletedField name="Lab: Regressão Notebook B (7413)"/>
      <deletedField name="Proposta de Projeto do Semestre (7940)"/>
      <deletedField name="P3 (8021)"/>
      <deletedField name="Tarefas Current Points"/>
      <deletedField name="Tarefas Final Points"/>
      <deletedField name="Tarefas Current Score"/>
      <deletedField name="Tarefas Unposted Current Score"/>
      <deletedField name="Tarefas Final Score"/>
      <deletedField name="Tarefas Unposted Final Score"/>
      <deletedField name="Current Points"/>
      <deletedField name="Final Points"/>
      <deletedField name="Current Score"/>
      <deletedField name="Unposted Current Score"/>
      <deletedField name="Final Score"/>
      <deletedField name="Unposted Final Sco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61390-8FA4-4DCC-8FA6-24AD73AE30AF}" name="_2024_10_13T2051_Notas_ECM514" displayName="_2024_10_13T2051_Notas_ECM514" ref="A1:G39" tableType="queryTable" totalsRowShown="0">
  <autoFilter ref="A1:G39" xr:uid="{9A161390-8FA4-4DCC-8FA6-24AD73AE30AF}"/>
  <tableColumns count="7">
    <tableColumn id="1" xr3:uid="{34FEA488-F83D-446F-AAFA-BDFC36381D87}" uniqueName="1" name="Student" queryTableFieldId="1" dataDxfId="5"/>
    <tableColumn id="2" xr3:uid="{62C391DD-6AE8-47B0-A3D8-13761F21FABA}" uniqueName="2" name="ID" queryTableFieldId="2"/>
    <tableColumn id="3" xr3:uid="{05DE4120-D17C-47F3-8C43-23A4669B3D76}" uniqueName="3" name="SIS User ID" queryTableFieldId="3" dataDxfId="4"/>
    <tableColumn id="35" xr3:uid="{9BBE1CE3-17BD-48CB-A702-C80A6A628B39}" uniqueName="35" name="Lab: Regressão Linear" queryTableFieldId="35" dataDxfId="1"/>
    <tableColumn id="37" xr3:uid="{95090DE5-904D-480A-B29F-46F2C7408743}" uniqueName="37" name="Lab: Hot Encode, Normalização, Regressão Logística e K-Vizinhos mais Próximos" queryTableFieldId="37" dataDxfId="0"/>
    <tableColumn id="33" xr3:uid="{5970E6FB-5474-4275-865C-F18445C155FC}" uniqueName="33" name="Lab: Regressão Linear (7395)" queryTableFieldId="33" dataDxfId="3"/>
    <tableColumn id="34" xr3:uid="{7F89BAF4-923F-4C55-A7E9-2BD8321AB95C}" uniqueName="34" name="Lab: Regressão Linear B (7407)" queryTableFieldId="3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R2" sqref="R2:R37"/>
    </sheetView>
  </sheetViews>
  <sheetFormatPr defaultRowHeight="15" x14ac:dyDescent="0.25"/>
  <cols>
    <col min="1" max="1" width="36.42578125" bestFit="1" customWidth="1"/>
    <col min="2" max="2" width="11.85546875" customWidth="1"/>
    <col min="3" max="3" width="16.42578125" customWidth="1"/>
    <col min="4" max="4" width="10.140625" style="1" customWidth="1"/>
    <col min="5" max="15" width="4.28515625" style="1" customWidth="1"/>
    <col min="16" max="18" width="12.42578125" style="1" customWidth="1"/>
    <col min="19" max="19" width="11.85546875" style="1" customWidth="1"/>
  </cols>
  <sheetData>
    <row r="1" spans="1:19" ht="30" x14ac:dyDescent="0.25">
      <c r="A1" s="5" t="s">
        <v>0</v>
      </c>
      <c r="B1" s="5" t="s">
        <v>1</v>
      </c>
      <c r="C1" s="5" t="s">
        <v>83</v>
      </c>
      <c r="D1" s="6" t="s">
        <v>143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tr">
        <f>_2024_10_13T2051_Notas_ECM514[[#Headers],[Lab: Regressão Linear]]</f>
        <v>Lab: Regressão Linear</v>
      </c>
      <c r="Q1" s="5" t="str">
        <f>_2024_10_13T2051_Notas_ECM514[[#Headers],[Lab: Hot Encode, Normalização, Regressão Logística e K-Vizinhos mais Próximos]]</f>
        <v>Lab: Hot Encode, Normalização, Regressão Logística e K-Vizinhos mais Próximos</v>
      </c>
      <c r="R1" s="8" t="s">
        <v>145</v>
      </c>
      <c r="S1" s="8" t="s">
        <v>144</v>
      </c>
    </row>
    <row r="2" spans="1:19" x14ac:dyDescent="0.25">
      <c r="A2" t="s">
        <v>13</v>
      </c>
      <c r="B2" t="s">
        <v>14</v>
      </c>
      <c r="C2" t="s">
        <v>92</v>
      </c>
      <c r="D2" s="1">
        <v>10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1</v>
      </c>
      <c r="N2" s="1">
        <v>0</v>
      </c>
      <c r="O2" s="1">
        <v>0</v>
      </c>
      <c r="P2" s="1">
        <f>VLOOKUP(B2,Labs!C:E,2,FALSE)</f>
        <v>9.42</v>
      </c>
      <c r="Q2" s="1">
        <f>VLOOKUP(B2,Labs!C:E,3,FALSE)</f>
        <v>7.5</v>
      </c>
      <c r="R2" s="7">
        <f>ROUND(AVERAGE(D2,P2,Q2),1)+0.5</f>
        <v>9.5</v>
      </c>
      <c r="S2" s="7">
        <v>3</v>
      </c>
    </row>
    <row r="3" spans="1:19" x14ac:dyDescent="0.25">
      <c r="A3" t="s">
        <v>15</v>
      </c>
      <c r="B3" t="s">
        <v>16</v>
      </c>
      <c r="C3" t="s">
        <v>86</v>
      </c>
      <c r="D3" s="1">
        <v>10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f>VLOOKUP(B3,Labs!C:E,2,FALSE)</f>
        <v>7.58</v>
      </c>
      <c r="Q3" s="1">
        <f>VLOOKUP(B3,Labs!C:E,3,FALSE)</f>
        <v>10.5</v>
      </c>
      <c r="R3" s="7">
        <f t="shared" ref="R3:R37" si="0">ROUND(AVERAGE(D3,P3,Q3),1)+0.5</f>
        <v>9.9</v>
      </c>
      <c r="S3" s="7">
        <v>7</v>
      </c>
    </row>
    <row r="4" spans="1:19" x14ac:dyDescent="0.25">
      <c r="A4" t="s">
        <v>17</v>
      </c>
      <c r="B4" t="s">
        <v>18</v>
      </c>
      <c r="C4" s="2" t="s">
        <v>84</v>
      </c>
      <c r="D4" s="3">
        <v>10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f>VLOOKUP(B4,Labs!C:E,2,FALSE)</f>
        <v>8.08</v>
      </c>
      <c r="Q4" s="1">
        <f>VLOOKUP(B4,Labs!C:E,3,FALSE)</f>
        <v>9</v>
      </c>
      <c r="R4" s="7">
        <f t="shared" si="0"/>
        <v>9.5</v>
      </c>
      <c r="S4" s="7">
        <v>7</v>
      </c>
    </row>
    <row r="5" spans="1:19" x14ac:dyDescent="0.25">
      <c r="A5" t="s">
        <v>19</v>
      </c>
      <c r="B5" t="s">
        <v>20</v>
      </c>
      <c r="C5" t="s">
        <v>87</v>
      </c>
      <c r="D5" s="1">
        <v>10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f>VLOOKUP(B5,Labs!C:E,2,FALSE)</f>
        <v>5.5</v>
      </c>
      <c r="Q5" s="1">
        <f>VLOOKUP(B5,Labs!C:E,3,FALSE)</f>
        <v>0</v>
      </c>
      <c r="R5" s="7">
        <f t="shared" si="0"/>
        <v>5.7</v>
      </c>
      <c r="S5" s="7">
        <v>8</v>
      </c>
    </row>
    <row r="6" spans="1:19" x14ac:dyDescent="0.25">
      <c r="A6" t="s">
        <v>21</v>
      </c>
      <c r="B6" t="s">
        <v>22</v>
      </c>
      <c r="C6" t="s">
        <v>92</v>
      </c>
      <c r="D6" s="1">
        <v>10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1</v>
      </c>
      <c r="P6" s="1">
        <f>VLOOKUP(B6,Labs!C:E,2,FALSE)</f>
        <v>6.67</v>
      </c>
      <c r="Q6" s="1">
        <f>VLOOKUP(B6,Labs!C:E,3,FALSE)</f>
        <v>4.5</v>
      </c>
      <c r="R6" s="7">
        <f t="shared" si="0"/>
        <v>7.6</v>
      </c>
      <c r="S6" s="7">
        <v>8</v>
      </c>
    </row>
    <row r="7" spans="1:19" x14ac:dyDescent="0.25">
      <c r="A7" t="s">
        <v>23</v>
      </c>
      <c r="B7" t="s">
        <v>94</v>
      </c>
      <c r="C7" t="s">
        <v>85</v>
      </c>
      <c r="D7" s="1">
        <v>10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0.5</v>
      </c>
      <c r="O7" s="1">
        <v>1</v>
      </c>
      <c r="P7" s="1">
        <f>VLOOKUP(B7,Labs!C:E,2,FALSE)</f>
        <v>9.75</v>
      </c>
      <c r="Q7" s="1">
        <f>VLOOKUP(B7,Labs!C:E,3,FALSE)</f>
        <v>6</v>
      </c>
      <c r="R7" s="7">
        <f t="shared" si="0"/>
        <v>9.1</v>
      </c>
      <c r="S7" s="7">
        <v>10</v>
      </c>
    </row>
    <row r="8" spans="1:19" x14ac:dyDescent="0.25">
      <c r="A8" t="s">
        <v>24</v>
      </c>
      <c r="B8" t="s">
        <v>25</v>
      </c>
      <c r="C8" t="s">
        <v>89</v>
      </c>
      <c r="D8" s="1">
        <v>6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f>VLOOKUP(B8,Labs!C:E,2,FALSE)</f>
        <v>10.17</v>
      </c>
      <c r="Q8" s="1">
        <f>VLOOKUP(B8,Labs!C:E,3,FALSE)</f>
        <v>9</v>
      </c>
      <c r="R8" s="7">
        <f t="shared" si="0"/>
        <v>8.9</v>
      </c>
      <c r="S8" s="7">
        <v>3</v>
      </c>
    </row>
    <row r="9" spans="1:19" x14ac:dyDescent="0.25">
      <c r="A9" t="s">
        <v>26</v>
      </c>
      <c r="B9" t="s">
        <v>27</v>
      </c>
      <c r="C9" t="s">
        <v>93</v>
      </c>
      <c r="D9" s="1">
        <v>0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f>VLOOKUP(B9,Labs!C:E,2,FALSE)</f>
        <v>2.5</v>
      </c>
      <c r="Q9" s="1">
        <f>VLOOKUP(B9,Labs!C:E,3,FALSE)</f>
        <v>6</v>
      </c>
      <c r="R9" s="7">
        <f t="shared" si="0"/>
        <v>3.3</v>
      </c>
      <c r="S9" s="7">
        <v>6</v>
      </c>
    </row>
    <row r="10" spans="1:19" x14ac:dyDescent="0.25">
      <c r="A10" t="s">
        <v>28</v>
      </c>
      <c r="B10" t="s">
        <v>29</v>
      </c>
      <c r="C10" t="s">
        <v>92</v>
      </c>
      <c r="D10" s="1">
        <v>10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0.5</v>
      </c>
      <c r="O10" s="1">
        <v>0</v>
      </c>
      <c r="P10" s="1">
        <f>VLOOKUP(B10,Labs!C:E,2,FALSE)</f>
        <v>9.33</v>
      </c>
      <c r="Q10" s="1">
        <f>VLOOKUP(B10,Labs!C:E,3,FALSE)</f>
        <v>4.5</v>
      </c>
      <c r="R10" s="7">
        <f t="shared" si="0"/>
        <v>8.4</v>
      </c>
      <c r="S10" s="7">
        <v>4.5</v>
      </c>
    </row>
    <row r="11" spans="1:19" x14ac:dyDescent="0.25">
      <c r="A11" t="s">
        <v>30</v>
      </c>
      <c r="B11" t="s">
        <v>31</v>
      </c>
      <c r="C11" t="s">
        <v>86</v>
      </c>
      <c r="D11" s="1">
        <v>10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f>VLOOKUP(B11,Labs!C:E,2,FALSE)</f>
        <v>10.17</v>
      </c>
      <c r="Q11" s="1">
        <f>VLOOKUP(B11,Labs!C:E,3,FALSE)</f>
        <v>9</v>
      </c>
      <c r="R11" s="7">
        <f t="shared" si="0"/>
        <v>10.199999999999999</v>
      </c>
      <c r="S11" s="7">
        <v>9</v>
      </c>
    </row>
    <row r="12" spans="1:19" x14ac:dyDescent="0.25">
      <c r="A12" t="s">
        <v>32</v>
      </c>
      <c r="B12" t="s">
        <v>33</v>
      </c>
      <c r="C12" t="s">
        <v>86</v>
      </c>
      <c r="D12" s="1">
        <v>10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0.5</v>
      </c>
      <c r="P12" s="1">
        <f>VLOOKUP(B12,Labs!C:E,2,FALSE)</f>
        <v>11</v>
      </c>
      <c r="Q12" s="1">
        <f>VLOOKUP(B12,Labs!C:E,3,FALSE)</f>
        <v>7</v>
      </c>
      <c r="R12" s="7">
        <f t="shared" si="0"/>
        <v>9.8000000000000007</v>
      </c>
      <c r="S12" s="7">
        <v>0.5</v>
      </c>
    </row>
    <row r="13" spans="1:19" x14ac:dyDescent="0.25">
      <c r="A13" t="s">
        <v>34</v>
      </c>
      <c r="B13" t="s">
        <v>35</v>
      </c>
      <c r="C13" t="s">
        <v>91</v>
      </c>
      <c r="D13" s="1">
        <v>10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f>VLOOKUP(B13,Labs!C:E,2,FALSE)</f>
        <v>7.5</v>
      </c>
      <c r="Q13" s="1">
        <f>VLOOKUP(B13,Labs!C:E,3,FALSE)</f>
        <v>10.5</v>
      </c>
      <c r="R13" s="7">
        <f t="shared" si="0"/>
        <v>9.8000000000000007</v>
      </c>
      <c r="S13" s="7">
        <v>10</v>
      </c>
    </row>
    <row r="14" spans="1:19" x14ac:dyDescent="0.25">
      <c r="A14" t="s">
        <v>36</v>
      </c>
      <c r="B14" t="s">
        <v>37</v>
      </c>
      <c r="C14" t="s">
        <v>85</v>
      </c>
      <c r="D14" s="1">
        <v>10</v>
      </c>
      <c r="E14" s="1">
        <v>0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0.5</v>
      </c>
      <c r="O14" s="1">
        <v>0</v>
      </c>
      <c r="P14" s="1">
        <f>VLOOKUP(B14,Labs!C:E,2,FALSE)</f>
        <v>8.92</v>
      </c>
      <c r="Q14" s="1">
        <f>VLOOKUP(B14,Labs!C:E,3,FALSE)</f>
        <v>5</v>
      </c>
      <c r="R14" s="7">
        <f t="shared" si="0"/>
        <v>8.5</v>
      </c>
      <c r="S14" s="7">
        <v>3.5</v>
      </c>
    </row>
    <row r="15" spans="1:19" x14ac:dyDescent="0.25">
      <c r="A15" t="s">
        <v>38</v>
      </c>
      <c r="B15" t="s">
        <v>39</v>
      </c>
      <c r="C15" t="s">
        <v>90</v>
      </c>
      <c r="D15" s="1">
        <v>10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  <c r="M15" s="1">
        <v>1</v>
      </c>
      <c r="N15" s="1">
        <v>1</v>
      </c>
      <c r="O15" s="1">
        <v>1</v>
      </c>
      <c r="P15" s="1">
        <f>VLOOKUP(B15,Labs!C:E,2,FALSE)</f>
        <v>9</v>
      </c>
      <c r="Q15" s="1">
        <f>VLOOKUP(B15,Labs!C:E,3,FALSE)</f>
        <v>6</v>
      </c>
      <c r="R15" s="7">
        <f t="shared" si="0"/>
        <v>8.8000000000000007</v>
      </c>
      <c r="S15" s="7">
        <v>8</v>
      </c>
    </row>
    <row r="16" spans="1:19" x14ac:dyDescent="0.25">
      <c r="A16" t="s">
        <v>40</v>
      </c>
      <c r="B16" t="s">
        <v>41</v>
      </c>
      <c r="C16" t="s">
        <v>88</v>
      </c>
      <c r="D16" s="1">
        <v>10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0.5</v>
      </c>
      <c r="O16" s="1">
        <v>1</v>
      </c>
      <c r="P16" s="1">
        <f>VLOOKUP(B16,Labs!C:E,2,FALSE)</f>
        <v>2.25</v>
      </c>
      <c r="Q16" s="1">
        <f>VLOOKUP(B16,Labs!C:E,3,FALSE)</f>
        <v>3</v>
      </c>
      <c r="R16" s="7">
        <f t="shared" si="0"/>
        <v>5.6</v>
      </c>
      <c r="S16" s="7">
        <v>4.5</v>
      </c>
    </row>
    <row r="17" spans="1:19" x14ac:dyDescent="0.25">
      <c r="A17" t="s">
        <v>42</v>
      </c>
      <c r="B17" t="s">
        <v>43</v>
      </c>
      <c r="C17" t="s">
        <v>91</v>
      </c>
      <c r="D17" s="1">
        <v>10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f>VLOOKUP(B17,Labs!C:E,2,FALSE)</f>
        <v>7.5</v>
      </c>
      <c r="Q17" s="1">
        <f>VLOOKUP(B17,Labs!C:E,3,FALSE)</f>
        <v>9</v>
      </c>
      <c r="R17" s="7">
        <f t="shared" si="0"/>
        <v>9.3000000000000007</v>
      </c>
      <c r="S17" s="7">
        <v>9</v>
      </c>
    </row>
    <row r="18" spans="1:19" x14ac:dyDescent="0.25">
      <c r="A18" t="s">
        <v>44</v>
      </c>
      <c r="B18" t="s">
        <v>45</v>
      </c>
      <c r="C18" t="s">
        <v>91</v>
      </c>
      <c r="D18" s="1">
        <v>10</v>
      </c>
      <c r="E18" s="1">
        <v>1</v>
      </c>
      <c r="F18" s="1">
        <v>1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f>VLOOKUP(B18,Labs!C:E,2,FALSE)</f>
        <v>7.5</v>
      </c>
      <c r="Q18" s="1">
        <f>VLOOKUP(B18,Labs!C:E,3,FALSE)</f>
        <v>7.5</v>
      </c>
      <c r="R18" s="7">
        <f t="shared" si="0"/>
        <v>8.8000000000000007</v>
      </c>
      <c r="S18" s="7">
        <v>8</v>
      </c>
    </row>
    <row r="19" spans="1:19" x14ac:dyDescent="0.25">
      <c r="A19" t="s">
        <v>46</v>
      </c>
      <c r="B19" t="s">
        <v>47</v>
      </c>
      <c r="C19" t="s">
        <v>89</v>
      </c>
      <c r="D19" s="1">
        <v>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1</v>
      </c>
      <c r="M19" s="1">
        <v>1</v>
      </c>
      <c r="N19" s="1">
        <v>1</v>
      </c>
      <c r="O19" s="1">
        <v>0</v>
      </c>
      <c r="P19" s="1">
        <f>VLOOKUP(B19,Labs!C:E,2,FALSE)</f>
        <v>4.25</v>
      </c>
      <c r="Q19" s="1">
        <f>VLOOKUP(B19,Labs!C:E,3,FALSE)</f>
        <v>4</v>
      </c>
      <c r="R19" s="7">
        <f t="shared" si="0"/>
        <v>5.3</v>
      </c>
      <c r="S19" s="7">
        <v>4</v>
      </c>
    </row>
    <row r="20" spans="1:19" x14ac:dyDescent="0.25">
      <c r="A20" t="s">
        <v>48</v>
      </c>
      <c r="B20" t="s">
        <v>49</v>
      </c>
      <c r="C20" t="s">
        <v>90</v>
      </c>
      <c r="D20" s="1">
        <v>10</v>
      </c>
      <c r="E20" s="1">
        <v>1</v>
      </c>
      <c r="F20" s="1">
        <v>1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0</v>
      </c>
      <c r="P20" s="1">
        <f>VLOOKUP(B20,Labs!C:E,2,FALSE)</f>
        <v>4.58</v>
      </c>
      <c r="Q20" s="1">
        <f>VLOOKUP(B20,Labs!C:E,3,FALSE)</f>
        <v>7.5</v>
      </c>
      <c r="R20" s="7">
        <f t="shared" si="0"/>
        <v>7.9</v>
      </c>
      <c r="S20" s="7">
        <v>7</v>
      </c>
    </row>
    <row r="21" spans="1:19" x14ac:dyDescent="0.25">
      <c r="A21" t="s">
        <v>50</v>
      </c>
      <c r="B21" t="s">
        <v>51</v>
      </c>
      <c r="C21" t="s">
        <v>86</v>
      </c>
      <c r="D21" s="1">
        <v>10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0</v>
      </c>
      <c r="P21" s="1">
        <f>VLOOKUP(B21,Labs!C:E,2,FALSE)</f>
        <v>10.17</v>
      </c>
      <c r="Q21" s="1">
        <f>VLOOKUP(B21,Labs!C:E,3,FALSE)</f>
        <v>9</v>
      </c>
      <c r="R21" s="7">
        <f t="shared" si="0"/>
        <v>10.199999999999999</v>
      </c>
      <c r="S21" s="7">
        <v>3</v>
      </c>
    </row>
    <row r="22" spans="1:19" x14ac:dyDescent="0.25">
      <c r="A22" t="s">
        <v>52</v>
      </c>
      <c r="B22" t="s">
        <v>53</v>
      </c>
      <c r="C22" t="s">
        <v>87</v>
      </c>
      <c r="D22" s="1">
        <v>10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0.5</v>
      </c>
      <c r="O22" s="1">
        <v>0</v>
      </c>
      <c r="P22" s="1">
        <f>VLOOKUP(B22,Labs!C:E,2,FALSE)</f>
        <v>4.58</v>
      </c>
      <c r="Q22" s="1">
        <f>VLOOKUP(B22,Labs!C:E,3,FALSE)</f>
        <v>8.5</v>
      </c>
      <c r="R22" s="7">
        <f t="shared" si="0"/>
        <v>8.1999999999999993</v>
      </c>
      <c r="S22" s="7">
        <v>7.5</v>
      </c>
    </row>
    <row r="23" spans="1:19" x14ac:dyDescent="0.25">
      <c r="A23" t="s">
        <v>54</v>
      </c>
      <c r="B23" t="s">
        <v>55</v>
      </c>
      <c r="C23" t="s">
        <v>88</v>
      </c>
      <c r="D23" s="1">
        <v>10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0</v>
      </c>
      <c r="P23" s="1">
        <f>VLOOKUP(B23,Labs!C:E,2,FALSE)</f>
        <v>3.25</v>
      </c>
      <c r="Q23" s="1">
        <f>VLOOKUP(B23,Labs!C:E,3,FALSE)</f>
        <v>5.5</v>
      </c>
      <c r="R23" s="7">
        <f t="shared" si="0"/>
        <v>6.8</v>
      </c>
      <c r="S23" s="7">
        <v>7</v>
      </c>
    </row>
    <row r="24" spans="1:19" x14ac:dyDescent="0.25">
      <c r="A24" t="s">
        <v>56</v>
      </c>
      <c r="B24" t="s">
        <v>57</v>
      </c>
      <c r="C24" t="s">
        <v>85</v>
      </c>
      <c r="D24" s="1">
        <v>10</v>
      </c>
      <c r="E24" s="1">
        <v>1</v>
      </c>
      <c r="F24" s="1">
        <v>1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f>VLOOKUP(B24,Labs!C:E,2,FALSE)</f>
        <v>11</v>
      </c>
      <c r="Q24" s="1">
        <f>VLOOKUP(B24,Labs!C:E,3,FALSE)</f>
        <v>7.5</v>
      </c>
      <c r="R24" s="7">
        <f t="shared" si="0"/>
        <v>10</v>
      </c>
      <c r="S24" s="7">
        <v>5</v>
      </c>
    </row>
    <row r="25" spans="1:19" x14ac:dyDescent="0.25">
      <c r="A25" t="s">
        <v>58</v>
      </c>
      <c r="B25" t="s">
        <v>59</v>
      </c>
      <c r="C25" t="s">
        <v>88</v>
      </c>
      <c r="D25" s="1">
        <v>10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f>VLOOKUP(B25,Labs!C:E,2,FALSE)</f>
        <v>2.5</v>
      </c>
      <c r="Q25" s="1">
        <f>VLOOKUP(B25,Labs!C:E,3,FALSE)</f>
        <v>1.5</v>
      </c>
      <c r="R25" s="7">
        <f t="shared" si="0"/>
        <v>5.2</v>
      </c>
      <c r="S25" s="7">
        <v>0</v>
      </c>
    </row>
    <row r="26" spans="1:19" x14ac:dyDescent="0.25">
      <c r="A26" t="s">
        <v>60</v>
      </c>
      <c r="B26" t="s">
        <v>61</v>
      </c>
      <c r="C26" t="s">
        <v>86</v>
      </c>
      <c r="D26" s="1">
        <v>10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0</v>
      </c>
      <c r="P26" s="1">
        <f>VLOOKUP(B26,Labs!C:E,2,FALSE)</f>
        <v>10</v>
      </c>
      <c r="Q26" s="1">
        <f>VLOOKUP(B26,Labs!C:E,3,FALSE)</f>
        <v>5.5</v>
      </c>
      <c r="R26" s="7">
        <f t="shared" si="0"/>
        <v>9</v>
      </c>
      <c r="S26" s="7">
        <v>3</v>
      </c>
    </row>
    <row r="27" spans="1:19" x14ac:dyDescent="0.25">
      <c r="A27" t="s">
        <v>62</v>
      </c>
      <c r="B27" t="s">
        <v>63</v>
      </c>
      <c r="C27" t="s">
        <v>92</v>
      </c>
      <c r="D27" s="1">
        <v>10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  <c r="P27" s="1">
        <f>VLOOKUP(B27,Labs!C:E,2,FALSE)</f>
        <v>8.92</v>
      </c>
      <c r="Q27" s="1">
        <f>VLOOKUP(B27,Labs!C:E,3,FALSE)</f>
        <v>10.5</v>
      </c>
      <c r="R27" s="7">
        <f t="shared" si="0"/>
        <v>10.3</v>
      </c>
      <c r="S27" s="7">
        <v>8</v>
      </c>
    </row>
    <row r="28" spans="1:19" x14ac:dyDescent="0.25">
      <c r="A28" t="s">
        <v>64</v>
      </c>
      <c r="B28" t="s">
        <v>65</v>
      </c>
      <c r="C28" t="s">
        <v>87</v>
      </c>
      <c r="D28" s="1">
        <v>10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1</v>
      </c>
      <c r="P28" s="1">
        <f>VLOOKUP(B28,Labs!C:E,2,FALSE)</f>
        <v>5.5</v>
      </c>
      <c r="Q28" s="1">
        <f>VLOOKUP(B28,Labs!C:E,3,FALSE)</f>
        <v>8.5</v>
      </c>
      <c r="R28" s="7">
        <f t="shared" si="0"/>
        <v>8.5</v>
      </c>
      <c r="S28" s="7">
        <v>6</v>
      </c>
    </row>
    <row r="29" spans="1:19" x14ac:dyDescent="0.25">
      <c r="A29" t="s">
        <v>66</v>
      </c>
      <c r="B29" t="s">
        <v>67</v>
      </c>
      <c r="C29" t="s">
        <v>92</v>
      </c>
      <c r="D29" s="1">
        <v>10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0</v>
      </c>
      <c r="P29" s="1">
        <f>VLOOKUP(B29,Labs!C:E,2,FALSE)</f>
        <v>11</v>
      </c>
      <c r="Q29" s="1">
        <f>VLOOKUP(B29,Labs!C:E,3,FALSE)</f>
        <v>4.5</v>
      </c>
      <c r="R29" s="7">
        <f t="shared" si="0"/>
        <v>9</v>
      </c>
      <c r="S29" s="7">
        <v>2</v>
      </c>
    </row>
    <row r="30" spans="1:19" x14ac:dyDescent="0.25">
      <c r="A30" t="s">
        <v>68</v>
      </c>
      <c r="B30" t="s">
        <v>69</v>
      </c>
      <c r="C30" t="s">
        <v>86</v>
      </c>
      <c r="D30" s="1">
        <v>10</v>
      </c>
      <c r="E30" s="1">
        <v>0</v>
      </c>
      <c r="F30" s="1">
        <v>1</v>
      </c>
      <c r="G30" s="1">
        <v>0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0</v>
      </c>
      <c r="N30" s="1">
        <v>1</v>
      </c>
      <c r="O30" s="1">
        <v>1</v>
      </c>
      <c r="P30" s="1">
        <f>VLOOKUP(B30,Labs!C:E,2,FALSE)</f>
        <v>11</v>
      </c>
      <c r="Q30" s="1">
        <f>VLOOKUP(B30,Labs!C:E,3,FALSE)</f>
        <v>10.5</v>
      </c>
      <c r="R30" s="7">
        <f t="shared" si="0"/>
        <v>11</v>
      </c>
      <c r="S30" s="7">
        <v>8</v>
      </c>
    </row>
    <row r="31" spans="1:19" x14ac:dyDescent="0.25">
      <c r="A31" t="s">
        <v>70</v>
      </c>
      <c r="B31" t="s">
        <v>95</v>
      </c>
      <c r="C31" t="s">
        <v>84</v>
      </c>
      <c r="D31" s="1">
        <v>10</v>
      </c>
      <c r="E31" s="1">
        <v>1</v>
      </c>
      <c r="F31" s="1">
        <v>1</v>
      </c>
      <c r="G31" s="1">
        <v>0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0.5</v>
      </c>
      <c r="P31" s="1">
        <f>VLOOKUP(B31,Labs!C:E,2,FALSE)</f>
        <v>7.08</v>
      </c>
      <c r="Q31" s="1">
        <f>VLOOKUP(B31,Labs!C:E,3,FALSE)</f>
        <v>4.5</v>
      </c>
      <c r="R31" s="7">
        <f t="shared" si="0"/>
        <v>7.7</v>
      </c>
      <c r="S31" s="7">
        <v>9.5</v>
      </c>
    </row>
    <row r="32" spans="1:19" x14ac:dyDescent="0.25">
      <c r="A32" t="s">
        <v>71</v>
      </c>
      <c r="B32" t="s">
        <v>72</v>
      </c>
      <c r="C32" t="s">
        <v>88</v>
      </c>
      <c r="D32" s="1">
        <v>10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0</v>
      </c>
      <c r="P32" s="1">
        <f>VLOOKUP(B32,Labs!C:E,2,FALSE)</f>
        <v>5.08</v>
      </c>
      <c r="Q32" s="1">
        <f>VLOOKUP(B32,Labs!C:E,3,FALSE)</f>
        <v>2</v>
      </c>
      <c r="R32" s="7">
        <f t="shared" si="0"/>
        <v>6.2</v>
      </c>
      <c r="S32" s="7">
        <v>6</v>
      </c>
    </row>
    <row r="33" spans="1:19" x14ac:dyDescent="0.25">
      <c r="A33" t="s">
        <v>73</v>
      </c>
      <c r="B33" t="s">
        <v>74</v>
      </c>
      <c r="C33" t="s">
        <v>90</v>
      </c>
      <c r="D33" s="1">
        <v>10</v>
      </c>
      <c r="E33" s="1">
        <v>1</v>
      </c>
      <c r="F33" s="1">
        <v>1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  <c r="L33" s="1">
        <v>1</v>
      </c>
      <c r="M33" s="1">
        <v>1</v>
      </c>
      <c r="N33" s="1">
        <v>1</v>
      </c>
      <c r="O33" s="1">
        <v>1</v>
      </c>
      <c r="P33" s="1">
        <f>VLOOKUP(B33,Labs!C:E,2,FALSE)</f>
        <v>10.17</v>
      </c>
      <c r="Q33" s="1">
        <f>VLOOKUP(B33,Labs!C:E,3,FALSE)</f>
        <v>7.5</v>
      </c>
      <c r="R33" s="7">
        <f t="shared" si="0"/>
        <v>9.6999999999999993</v>
      </c>
      <c r="S33" s="7">
        <v>8</v>
      </c>
    </row>
    <row r="34" spans="1:19" x14ac:dyDescent="0.25">
      <c r="A34" t="s">
        <v>75</v>
      </c>
      <c r="B34" t="s">
        <v>76</v>
      </c>
      <c r="C34" t="s">
        <v>85</v>
      </c>
      <c r="D34" s="1">
        <v>10</v>
      </c>
      <c r="E34" s="1">
        <v>1</v>
      </c>
      <c r="F34" s="1">
        <v>1</v>
      </c>
      <c r="G34" s="1">
        <v>0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0</v>
      </c>
      <c r="N34" s="1">
        <v>1</v>
      </c>
      <c r="O34" s="1">
        <v>0</v>
      </c>
      <c r="P34" s="1">
        <f>VLOOKUP(B34,Labs!C:E,2,FALSE)</f>
        <v>10.17</v>
      </c>
      <c r="Q34" s="1">
        <f>VLOOKUP(B34,Labs!C:E,3,FALSE)</f>
        <v>7.5</v>
      </c>
      <c r="R34" s="7">
        <f t="shared" si="0"/>
        <v>9.6999999999999993</v>
      </c>
      <c r="S34" s="7">
        <v>8</v>
      </c>
    </row>
    <row r="35" spans="1:19" x14ac:dyDescent="0.25">
      <c r="A35" t="s">
        <v>77</v>
      </c>
      <c r="B35" t="s">
        <v>78</v>
      </c>
      <c r="C35" t="s">
        <v>90</v>
      </c>
      <c r="D35" s="1">
        <v>10</v>
      </c>
      <c r="E35" s="1">
        <v>1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1</v>
      </c>
      <c r="M35" s="1">
        <v>1</v>
      </c>
      <c r="N35" s="1">
        <v>0</v>
      </c>
      <c r="O35" s="1">
        <v>0</v>
      </c>
      <c r="P35" s="1">
        <f>VLOOKUP(B35,Labs!C:E,2,FALSE)</f>
        <v>10</v>
      </c>
      <c r="Q35" s="1">
        <f>VLOOKUP(B35,Labs!C:E,3,FALSE)</f>
        <v>6</v>
      </c>
      <c r="R35" s="7">
        <f t="shared" si="0"/>
        <v>9.1999999999999993</v>
      </c>
      <c r="S35" s="7">
        <v>6</v>
      </c>
    </row>
    <row r="36" spans="1:19" x14ac:dyDescent="0.25">
      <c r="A36" t="s">
        <v>79</v>
      </c>
      <c r="B36" t="s">
        <v>80</v>
      </c>
      <c r="C36" t="s">
        <v>84</v>
      </c>
      <c r="D36" s="1">
        <v>10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1</v>
      </c>
      <c r="K36" s="1">
        <v>0</v>
      </c>
      <c r="L36" s="1">
        <v>1</v>
      </c>
      <c r="M36" s="1">
        <v>1</v>
      </c>
      <c r="N36" s="1">
        <v>0</v>
      </c>
      <c r="O36" s="1">
        <v>0</v>
      </c>
      <c r="P36" s="1">
        <f>VLOOKUP(B36,Labs!C:E,2,FALSE)</f>
        <v>7.5</v>
      </c>
      <c r="Q36" s="1">
        <f>VLOOKUP(B36,Labs!C:E,3,FALSE)</f>
        <v>7.5</v>
      </c>
      <c r="R36" s="7">
        <f t="shared" si="0"/>
        <v>8.8000000000000007</v>
      </c>
      <c r="S36" s="7">
        <v>6</v>
      </c>
    </row>
    <row r="37" spans="1:19" x14ac:dyDescent="0.25">
      <c r="A37" t="s">
        <v>81</v>
      </c>
      <c r="B37" t="s">
        <v>82</v>
      </c>
      <c r="C37" t="s">
        <v>87</v>
      </c>
      <c r="D37" s="1">
        <v>10</v>
      </c>
      <c r="E37" s="1">
        <v>0</v>
      </c>
      <c r="F37" s="1">
        <v>1</v>
      </c>
      <c r="G37" s="1">
        <v>0</v>
      </c>
      <c r="H37" s="1">
        <v>1</v>
      </c>
      <c r="I37" s="1">
        <v>1</v>
      </c>
      <c r="J37" s="1">
        <v>1</v>
      </c>
      <c r="K37" s="1">
        <v>0</v>
      </c>
      <c r="L37" s="1">
        <v>1</v>
      </c>
      <c r="M37" s="1">
        <v>1</v>
      </c>
      <c r="N37" s="1">
        <v>1</v>
      </c>
      <c r="O37" s="1">
        <v>1</v>
      </c>
      <c r="P37" s="1">
        <f>VLOOKUP(B37,Labs!C:E,2,FALSE)</f>
        <v>0</v>
      </c>
      <c r="Q37" s="1">
        <f>VLOOKUP(B37,Labs!C:E,3,FALSE)</f>
        <v>5.5</v>
      </c>
      <c r="R37" s="7">
        <f t="shared" si="0"/>
        <v>5.7</v>
      </c>
      <c r="S37" s="7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0C72-9374-4B0B-998C-B942BC466107}">
  <dimension ref="A1:G39"/>
  <sheetViews>
    <sheetView topLeftCell="B1" workbookViewId="0">
      <selection activeCell="F1" sqref="F1:G1048576"/>
    </sheetView>
  </sheetViews>
  <sheetFormatPr defaultRowHeight="15" x14ac:dyDescent="0.25"/>
  <cols>
    <col min="1" max="1" width="46.28515625" bestFit="1" customWidth="1"/>
    <col min="2" max="2" width="5.140625" bestFit="1" customWidth="1"/>
    <col min="3" max="3" width="12.7109375" bestFit="1" customWidth="1"/>
    <col min="4" max="4" width="16" customWidth="1"/>
    <col min="5" max="5" width="16" style="1" customWidth="1"/>
    <col min="6" max="7" width="9.140625" style="1" hidden="1" customWidth="1"/>
  </cols>
  <sheetData>
    <row r="1" spans="1:7" x14ac:dyDescent="0.25">
      <c r="A1" t="s">
        <v>96</v>
      </c>
      <c r="B1" t="s">
        <v>97</v>
      </c>
      <c r="C1" t="s">
        <v>98</v>
      </c>
      <c r="D1" t="s">
        <v>141</v>
      </c>
      <c r="E1" s="1" t="s">
        <v>142</v>
      </c>
      <c r="F1" s="1" t="s">
        <v>99</v>
      </c>
      <c r="G1" s="1" t="s">
        <v>100</v>
      </c>
    </row>
    <row r="2" spans="1:7" x14ac:dyDescent="0.25">
      <c r="A2" s="4" t="s">
        <v>102</v>
      </c>
      <c r="B2">
        <v>965</v>
      </c>
      <c r="C2" s="4" t="s">
        <v>18</v>
      </c>
      <c r="D2" s="1">
        <f>SUM(_2024_10_13T2051_Notas_ECM514[[#This Row],[Lab: Regressão Linear (7395)]:[Lab: Regressão Linear B (7407)]])</f>
        <v>8.08</v>
      </c>
      <c r="E2" s="1">
        <v>9</v>
      </c>
      <c r="G2" s="1">
        <v>8.08</v>
      </c>
    </row>
    <row r="3" spans="1:7" x14ac:dyDescent="0.25">
      <c r="A3" s="4" t="s">
        <v>103</v>
      </c>
      <c r="B3">
        <v>945</v>
      </c>
      <c r="C3" s="4" t="s">
        <v>59</v>
      </c>
      <c r="D3" s="1">
        <f>SUM(_2024_10_13T2051_Notas_ECM514[[#This Row],[Lab: Regressão Linear (7395)]:[Lab: Regressão Linear B (7407)]])</f>
        <v>2.5</v>
      </c>
      <c r="E3" s="1">
        <v>1.5</v>
      </c>
      <c r="F3" s="1">
        <v>2.5</v>
      </c>
    </row>
    <row r="4" spans="1:7" x14ac:dyDescent="0.25">
      <c r="A4" s="4" t="s">
        <v>104</v>
      </c>
      <c r="B4">
        <v>925</v>
      </c>
      <c r="C4" s="4" t="s">
        <v>105</v>
      </c>
      <c r="D4" s="1">
        <f>SUM(_2024_10_13T2051_Notas_ECM514[[#This Row],[Lab: Regressão Linear (7395)]:[Lab: Regressão Linear B (7407)]])</f>
        <v>2.5</v>
      </c>
      <c r="G4" s="1">
        <v>2.5</v>
      </c>
    </row>
    <row r="5" spans="1:7" x14ac:dyDescent="0.25">
      <c r="A5" s="4" t="s">
        <v>106</v>
      </c>
      <c r="B5">
        <v>902</v>
      </c>
      <c r="C5" s="4" t="s">
        <v>47</v>
      </c>
      <c r="D5" s="1">
        <f>SUM(_2024_10_13T2051_Notas_ECM514[[#This Row],[Lab: Regressão Linear (7395)]:[Lab: Regressão Linear B (7407)]])</f>
        <v>4.25</v>
      </c>
      <c r="E5" s="1">
        <v>4</v>
      </c>
      <c r="F5" s="1">
        <v>4.25</v>
      </c>
    </row>
    <row r="6" spans="1:7" x14ac:dyDescent="0.25">
      <c r="A6" s="4" t="s">
        <v>107</v>
      </c>
      <c r="B6">
        <v>1246</v>
      </c>
      <c r="C6" s="4" t="s">
        <v>43</v>
      </c>
      <c r="D6" s="1">
        <f>SUM(_2024_10_13T2051_Notas_ECM514[[#This Row],[Lab: Regressão Linear (7395)]:[Lab: Regressão Linear B (7407)]])</f>
        <v>7.5</v>
      </c>
      <c r="E6" s="1">
        <v>9</v>
      </c>
      <c r="G6" s="1">
        <v>7.5</v>
      </c>
    </row>
    <row r="7" spans="1:7" x14ac:dyDescent="0.25">
      <c r="A7" s="4" t="s">
        <v>108</v>
      </c>
      <c r="B7">
        <v>1034</v>
      </c>
      <c r="C7" s="4" t="s">
        <v>76</v>
      </c>
      <c r="D7" s="1">
        <f>SUM(_2024_10_13T2051_Notas_ECM514[[#This Row],[Lab: Regressão Linear (7395)]:[Lab: Regressão Linear B (7407)]])</f>
        <v>10.17</v>
      </c>
      <c r="E7" s="1">
        <v>7.5</v>
      </c>
      <c r="G7" s="1">
        <v>10.17</v>
      </c>
    </row>
    <row r="8" spans="1:7" x14ac:dyDescent="0.25">
      <c r="A8" s="4" t="s">
        <v>109</v>
      </c>
      <c r="B8">
        <v>883</v>
      </c>
      <c r="C8" s="4" t="s">
        <v>20</v>
      </c>
      <c r="D8" s="1">
        <f>SUM(_2024_10_13T2051_Notas_ECM514[[#This Row],[Lab: Regressão Linear (7395)]:[Lab: Regressão Linear B (7407)]])</f>
        <v>5.5</v>
      </c>
      <c r="F8" s="1">
        <v>5.5</v>
      </c>
    </row>
    <row r="9" spans="1:7" x14ac:dyDescent="0.25">
      <c r="A9" s="4" t="s">
        <v>110</v>
      </c>
      <c r="B9">
        <v>1236</v>
      </c>
      <c r="C9" s="4" t="s">
        <v>94</v>
      </c>
      <c r="D9" s="1">
        <f>SUM(_2024_10_13T2051_Notas_ECM514[[#This Row],[Lab: Regressão Linear (7395)]:[Lab: Regressão Linear B (7407)]])</f>
        <v>9.75</v>
      </c>
      <c r="E9" s="1">
        <v>6</v>
      </c>
      <c r="F9" s="1">
        <v>9.75</v>
      </c>
    </row>
    <row r="10" spans="1:7" x14ac:dyDescent="0.25">
      <c r="A10" s="4" t="s">
        <v>111</v>
      </c>
      <c r="B10">
        <v>917</v>
      </c>
      <c r="C10" s="4" t="s">
        <v>72</v>
      </c>
      <c r="D10" s="1">
        <f>SUM(_2024_10_13T2051_Notas_ECM514[[#This Row],[Lab: Regressão Linear (7395)]:[Lab: Regressão Linear B (7407)]])</f>
        <v>5.08</v>
      </c>
      <c r="E10" s="1">
        <v>2</v>
      </c>
      <c r="F10" s="1">
        <v>5.08</v>
      </c>
    </row>
    <row r="11" spans="1:7" x14ac:dyDescent="0.25">
      <c r="A11" s="4" t="s">
        <v>112</v>
      </c>
      <c r="B11">
        <v>962</v>
      </c>
      <c r="C11" s="4" t="s">
        <v>61</v>
      </c>
      <c r="D11" s="1">
        <f>SUM(_2024_10_13T2051_Notas_ECM514[[#This Row],[Lab: Regressão Linear (7395)]:[Lab: Regressão Linear B (7407)]])</f>
        <v>10</v>
      </c>
      <c r="E11" s="1">
        <v>5.5</v>
      </c>
      <c r="G11" s="1">
        <v>10</v>
      </c>
    </row>
    <row r="12" spans="1:7" x14ac:dyDescent="0.25">
      <c r="A12" s="4" t="s">
        <v>113</v>
      </c>
      <c r="B12">
        <v>885</v>
      </c>
      <c r="C12" s="4" t="s">
        <v>63</v>
      </c>
      <c r="D12" s="1">
        <f>SUM(_2024_10_13T2051_Notas_ECM514[[#This Row],[Lab: Regressão Linear (7395)]:[Lab: Regressão Linear B (7407)]])</f>
        <v>8.92</v>
      </c>
      <c r="E12" s="1">
        <v>10.5</v>
      </c>
      <c r="F12" s="1">
        <v>8.92</v>
      </c>
    </row>
    <row r="13" spans="1:7" x14ac:dyDescent="0.25">
      <c r="A13" s="4" t="s">
        <v>114</v>
      </c>
      <c r="B13">
        <v>1025</v>
      </c>
      <c r="C13" s="4" t="s">
        <v>45</v>
      </c>
      <c r="D13" s="1">
        <f>SUM(_2024_10_13T2051_Notas_ECM514[[#This Row],[Lab: Regressão Linear (7395)]:[Lab: Regressão Linear B (7407)]])</f>
        <v>7.5</v>
      </c>
      <c r="E13" s="1">
        <v>7.5</v>
      </c>
      <c r="G13" s="1">
        <v>7.5</v>
      </c>
    </row>
    <row r="14" spans="1:7" x14ac:dyDescent="0.25">
      <c r="A14" s="4" t="s">
        <v>115</v>
      </c>
      <c r="B14">
        <v>1154</v>
      </c>
      <c r="C14" s="4" t="s">
        <v>33</v>
      </c>
      <c r="D14" s="1">
        <f>SUM(_2024_10_13T2051_Notas_ECM514[[#This Row],[Lab: Regressão Linear (7395)]:[Lab: Regressão Linear B (7407)]])</f>
        <v>11</v>
      </c>
      <c r="E14" s="1">
        <v>7</v>
      </c>
      <c r="G14" s="1">
        <v>11</v>
      </c>
    </row>
    <row r="15" spans="1:7" x14ac:dyDescent="0.25">
      <c r="A15" s="4" t="s">
        <v>116</v>
      </c>
      <c r="B15">
        <v>978</v>
      </c>
      <c r="C15" s="4" t="s">
        <v>82</v>
      </c>
      <c r="D15" s="1">
        <f>SUM(_2024_10_13T2051_Notas_ECM514[[#This Row],[Lab: Regressão Linear (7395)]:[Lab: Regressão Linear B (7407)]])</f>
        <v>0</v>
      </c>
      <c r="E15" s="1">
        <v>5.5</v>
      </c>
    </row>
    <row r="16" spans="1:7" x14ac:dyDescent="0.25">
      <c r="A16" s="4" t="s">
        <v>117</v>
      </c>
      <c r="B16">
        <v>981</v>
      </c>
      <c r="C16" s="4" t="s">
        <v>31</v>
      </c>
      <c r="D16" s="1">
        <f>SUM(_2024_10_13T2051_Notas_ECM514[[#This Row],[Lab: Regressão Linear (7395)]:[Lab: Regressão Linear B (7407)]])</f>
        <v>10.17</v>
      </c>
      <c r="E16" s="1">
        <v>9</v>
      </c>
      <c r="G16" s="1">
        <v>10.17</v>
      </c>
    </row>
    <row r="17" spans="1:7" x14ac:dyDescent="0.25">
      <c r="A17" s="4" t="s">
        <v>118</v>
      </c>
      <c r="B17">
        <v>933</v>
      </c>
      <c r="C17" s="4" t="s">
        <v>57</v>
      </c>
      <c r="D17" s="1">
        <f>SUM(_2024_10_13T2051_Notas_ECM514[[#This Row],[Lab: Regressão Linear (7395)]:[Lab: Regressão Linear B (7407)]])</f>
        <v>11</v>
      </c>
      <c r="E17" s="1">
        <v>7.5</v>
      </c>
      <c r="G17" s="1">
        <v>11</v>
      </c>
    </row>
    <row r="18" spans="1:7" x14ac:dyDescent="0.25">
      <c r="A18" s="4" t="s">
        <v>119</v>
      </c>
      <c r="B18">
        <v>932</v>
      </c>
      <c r="C18" s="4" t="s">
        <v>78</v>
      </c>
      <c r="D18" s="1">
        <f>SUM(_2024_10_13T2051_Notas_ECM514[[#This Row],[Lab: Regressão Linear (7395)]:[Lab: Regressão Linear B (7407)]])</f>
        <v>10</v>
      </c>
      <c r="E18" s="1">
        <v>6</v>
      </c>
      <c r="G18" s="1">
        <v>10</v>
      </c>
    </row>
    <row r="19" spans="1:7" x14ac:dyDescent="0.25">
      <c r="A19" s="4" t="s">
        <v>120</v>
      </c>
      <c r="B19">
        <v>1221</v>
      </c>
      <c r="C19" s="4" t="s">
        <v>55</v>
      </c>
      <c r="D19" s="1">
        <f>SUM(_2024_10_13T2051_Notas_ECM514[[#This Row],[Lab: Regressão Linear (7395)]:[Lab: Regressão Linear B (7407)]])</f>
        <v>3.25</v>
      </c>
      <c r="E19" s="1">
        <v>5.5</v>
      </c>
      <c r="F19" s="1">
        <v>3.25</v>
      </c>
    </row>
    <row r="20" spans="1:7" x14ac:dyDescent="0.25">
      <c r="A20" s="4" t="s">
        <v>121</v>
      </c>
      <c r="B20">
        <v>1296</v>
      </c>
      <c r="C20" s="4" t="s">
        <v>14</v>
      </c>
      <c r="D20" s="1">
        <f>SUM(_2024_10_13T2051_Notas_ECM514[[#This Row],[Lab: Regressão Linear (7395)]:[Lab: Regressão Linear B (7407)]])</f>
        <v>9.42</v>
      </c>
      <c r="E20" s="1">
        <v>7.5</v>
      </c>
      <c r="G20" s="1">
        <v>9.42</v>
      </c>
    </row>
    <row r="21" spans="1:7" x14ac:dyDescent="0.25">
      <c r="A21" s="4" t="s">
        <v>122</v>
      </c>
      <c r="B21">
        <v>1270</v>
      </c>
      <c r="C21" s="4" t="s">
        <v>16</v>
      </c>
      <c r="D21" s="1">
        <f>SUM(_2024_10_13T2051_Notas_ECM514[[#This Row],[Lab: Regressão Linear (7395)]:[Lab: Regressão Linear B (7407)]])</f>
        <v>7.58</v>
      </c>
      <c r="E21" s="1">
        <v>10.5</v>
      </c>
      <c r="G21" s="1">
        <v>7.58</v>
      </c>
    </row>
    <row r="22" spans="1:7" x14ac:dyDescent="0.25">
      <c r="A22" s="4" t="s">
        <v>123</v>
      </c>
      <c r="B22">
        <v>884</v>
      </c>
      <c r="C22" s="4" t="s">
        <v>51</v>
      </c>
      <c r="D22" s="1">
        <f>SUM(_2024_10_13T2051_Notas_ECM514[[#This Row],[Lab: Regressão Linear (7395)]:[Lab: Regressão Linear B (7407)]])</f>
        <v>10.17</v>
      </c>
      <c r="E22" s="1">
        <v>9</v>
      </c>
      <c r="G22" s="1">
        <v>10.17</v>
      </c>
    </row>
    <row r="23" spans="1:7" x14ac:dyDescent="0.25">
      <c r="A23" s="4" t="s">
        <v>124</v>
      </c>
      <c r="B23">
        <v>1061</v>
      </c>
      <c r="C23" s="4" t="s">
        <v>69</v>
      </c>
      <c r="D23" s="1">
        <f>SUM(_2024_10_13T2051_Notas_ECM514[[#This Row],[Lab: Regressão Linear (7395)]:[Lab: Regressão Linear B (7407)]])</f>
        <v>11</v>
      </c>
      <c r="E23" s="1">
        <v>10.5</v>
      </c>
      <c r="G23" s="1">
        <v>11</v>
      </c>
    </row>
    <row r="24" spans="1:7" x14ac:dyDescent="0.25">
      <c r="A24" s="4" t="s">
        <v>125</v>
      </c>
      <c r="B24">
        <v>1038</v>
      </c>
      <c r="C24" s="4" t="s">
        <v>39</v>
      </c>
      <c r="D24" s="1">
        <f>SUM(_2024_10_13T2051_Notas_ECM514[[#This Row],[Lab: Regressão Linear (7395)]:[Lab: Regressão Linear B (7407)]])</f>
        <v>9</v>
      </c>
      <c r="E24" s="1">
        <v>6</v>
      </c>
      <c r="G24" s="1">
        <v>9</v>
      </c>
    </row>
    <row r="25" spans="1:7" x14ac:dyDescent="0.25">
      <c r="A25" s="4" t="s">
        <v>126</v>
      </c>
      <c r="B25">
        <v>1074</v>
      </c>
      <c r="C25" s="4" t="s">
        <v>67</v>
      </c>
      <c r="D25" s="1">
        <f>SUM(_2024_10_13T2051_Notas_ECM514[[#This Row],[Lab: Regressão Linear (7395)]:[Lab: Regressão Linear B (7407)]])</f>
        <v>11</v>
      </c>
      <c r="E25" s="1">
        <v>4.5</v>
      </c>
      <c r="F25" s="1">
        <v>11</v>
      </c>
    </row>
    <row r="26" spans="1:7" x14ac:dyDescent="0.25">
      <c r="A26" s="4" t="s">
        <v>127</v>
      </c>
      <c r="B26">
        <v>1127</v>
      </c>
      <c r="C26" s="4" t="s">
        <v>80</v>
      </c>
      <c r="D26" s="1">
        <f>SUM(_2024_10_13T2051_Notas_ECM514[[#This Row],[Lab: Regressão Linear (7395)]:[Lab: Regressão Linear B (7407)]])</f>
        <v>7.5</v>
      </c>
      <c r="E26" s="1">
        <v>7.5</v>
      </c>
      <c r="F26" s="1">
        <v>7.5</v>
      </c>
    </row>
    <row r="27" spans="1:7" x14ac:dyDescent="0.25">
      <c r="A27" s="4" t="s">
        <v>128</v>
      </c>
      <c r="B27">
        <v>1032</v>
      </c>
      <c r="C27" s="4" t="s">
        <v>25</v>
      </c>
      <c r="D27" s="1">
        <f>SUM(_2024_10_13T2051_Notas_ECM514[[#This Row],[Lab: Regressão Linear (7395)]:[Lab: Regressão Linear B (7407)]])</f>
        <v>10.17</v>
      </c>
      <c r="E27" s="1">
        <v>9</v>
      </c>
      <c r="F27" s="1">
        <v>10.17</v>
      </c>
    </row>
    <row r="28" spans="1:7" x14ac:dyDescent="0.25">
      <c r="A28" s="4" t="s">
        <v>129</v>
      </c>
      <c r="B28">
        <v>1159</v>
      </c>
      <c r="C28" s="4" t="s">
        <v>74</v>
      </c>
      <c r="D28" s="1">
        <f>SUM(_2024_10_13T2051_Notas_ECM514[[#This Row],[Lab: Regressão Linear (7395)]:[Lab: Regressão Linear B (7407)]])</f>
        <v>10.17</v>
      </c>
      <c r="E28" s="1">
        <v>7.5</v>
      </c>
      <c r="G28" s="1">
        <v>10.17</v>
      </c>
    </row>
    <row r="29" spans="1:7" x14ac:dyDescent="0.25">
      <c r="A29" s="4" t="s">
        <v>130</v>
      </c>
      <c r="B29">
        <v>1200</v>
      </c>
      <c r="C29" s="4" t="s">
        <v>41</v>
      </c>
      <c r="D29" s="1">
        <f>SUM(_2024_10_13T2051_Notas_ECM514[[#This Row],[Lab: Regressão Linear (7395)]:[Lab: Regressão Linear B (7407)]])</f>
        <v>2.25</v>
      </c>
      <c r="E29" s="1">
        <v>3</v>
      </c>
      <c r="F29" s="1">
        <v>2.25</v>
      </c>
    </row>
    <row r="30" spans="1:7" x14ac:dyDescent="0.25">
      <c r="A30" s="4" t="s">
        <v>131</v>
      </c>
      <c r="B30">
        <v>1114</v>
      </c>
      <c r="C30" s="4" t="s">
        <v>95</v>
      </c>
      <c r="D30" s="1">
        <f>SUM(_2024_10_13T2051_Notas_ECM514[[#This Row],[Lab: Regressão Linear (7395)]:[Lab: Regressão Linear B (7407)]])</f>
        <v>7.08</v>
      </c>
      <c r="E30" s="1">
        <v>4.5</v>
      </c>
      <c r="G30" s="1">
        <v>7.08</v>
      </c>
    </row>
    <row r="31" spans="1:7" x14ac:dyDescent="0.25">
      <c r="A31" s="4" t="s">
        <v>132</v>
      </c>
      <c r="B31">
        <v>1271</v>
      </c>
      <c r="C31" s="4" t="s">
        <v>49</v>
      </c>
      <c r="D31" s="1">
        <f>SUM(_2024_10_13T2051_Notas_ECM514[[#This Row],[Lab: Regressão Linear (7395)]:[Lab: Regressão Linear B (7407)]])</f>
        <v>4.58</v>
      </c>
      <c r="E31" s="1">
        <v>7.5</v>
      </c>
      <c r="G31" s="1">
        <v>4.58</v>
      </c>
    </row>
    <row r="32" spans="1:7" x14ac:dyDescent="0.25">
      <c r="A32" s="4" t="s">
        <v>133</v>
      </c>
      <c r="B32">
        <v>1146</v>
      </c>
      <c r="C32" s="4" t="s">
        <v>27</v>
      </c>
      <c r="D32" s="1">
        <f>SUM(_2024_10_13T2051_Notas_ECM514[[#This Row],[Lab: Regressão Linear (7395)]:[Lab: Regressão Linear B (7407)]])</f>
        <v>2.5</v>
      </c>
      <c r="E32" s="1">
        <v>6</v>
      </c>
      <c r="F32" s="1">
        <v>2.5</v>
      </c>
    </row>
    <row r="33" spans="1:7" x14ac:dyDescent="0.25">
      <c r="A33" s="4" t="s">
        <v>134</v>
      </c>
      <c r="B33">
        <v>1080</v>
      </c>
      <c r="C33" s="4" t="s">
        <v>35</v>
      </c>
      <c r="D33" s="1">
        <f>SUM(_2024_10_13T2051_Notas_ECM514[[#This Row],[Lab: Regressão Linear (7395)]:[Lab: Regressão Linear B (7407)]])</f>
        <v>7.5</v>
      </c>
      <c r="E33" s="1">
        <v>10.5</v>
      </c>
      <c r="G33" s="1">
        <v>7.5</v>
      </c>
    </row>
    <row r="34" spans="1:7" x14ac:dyDescent="0.25">
      <c r="A34" s="4" t="s">
        <v>135</v>
      </c>
      <c r="B34">
        <v>1112</v>
      </c>
      <c r="C34" s="4" t="s">
        <v>29</v>
      </c>
      <c r="D34" s="1">
        <f>SUM(_2024_10_13T2051_Notas_ECM514[[#This Row],[Lab: Regressão Linear (7395)]:[Lab: Regressão Linear B (7407)]])</f>
        <v>9.33</v>
      </c>
      <c r="E34" s="1">
        <v>4.5</v>
      </c>
      <c r="F34" s="1">
        <v>9.33</v>
      </c>
    </row>
    <row r="35" spans="1:7" x14ac:dyDescent="0.25">
      <c r="A35" s="4" t="s">
        <v>136</v>
      </c>
      <c r="B35">
        <v>845</v>
      </c>
      <c r="C35" s="4" t="s">
        <v>53</v>
      </c>
      <c r="D35" s="1">
        <f>SUM(_2024_10_13T2051_Notas_ECM514[[#This Row],[Lab: Regressão Linear (7395)]:[Lab: Regressão Linear B (7407)]])</f>
        <v>4.58</v>
      </c>
      <c r="E35" s="1">
        <v>8.5</v>
      </c>
      <c r="F35" s="1">
        <v>4.58</v>
      </c>
    </row>
    <row r="36" spans="1:7" x14ac:dyDescent="0.25">
      <c r="A36" s="4" t="s">
        <v>137</v>
      </c>
      <c r="B36">
        <v>951</v>
      </c>
      <c r="C36" s="4" t="s">
        <v>65</v>
      </c>
      <c r="D36" s="1">
        <f>SUM(_2024_10_13T2051_Notas_ECM514[[#This Row],[Lab: Regressão Linear (7395)]:[Lab: Regressão Linear B (7407)]])</f>
        <v>5.5</v>
      </c>
      <c r="E36" s="1">
        <v>8.5</v>
      </c>
      <c r="F36" s="1">
        <v>5.5</v>
      </c>
    </row>
    <row r="37" spans="1:7" x14ac:dyDescent="0.25">
      <c r="A37" s="4" t="s">
        <v>138</v>
      </c>
      <c r="B37">
        <v>846</v>
      </c>
      <c r="C37" s="4" t="s">
        <v>22</v>
      </c>
      <c r="D37" s="1">
        <f>SUM(_2024_10_13T2051_Notas_ECM514[[#This Row],[Lab: Regressão Linear (7395)]:[Lab: Regressão Linear B (7407)]])</f>
        <v>6.67</v>
      </c>
      <c r="E37" s="1">
        <v>4.5</v>
      </c>
      <c r="F37" s="1">
        <v>6.67</v>
      </c>
    </row>
    <row r="38" spans="1:7" x14ac:dyDescent="0.25">
      <c r="A38" s="4" t="s">
        <v>139</v>
      </c>
      <c r="B38">
        <v>1016</v>
      </c>
      <c r="C38" s="4" t="s">
        <v>37</v>
      </c>
      <c r="D38" s="1">
        <f>SUM(_2024_10_13T2051_Notas_ECM514[[#This Row],[Lab: Regressão Linear (7395)]:[Lab: Regressão Linear B (7407)]])</f>
        <v>8.92</v>
      </c>
      <c r="E38" s="1">
        <v>5</v>
      </c>
      <c r="F38" s="1">
        <v>8.92</v>
      </c>
    </row>
    <row r="39" spans="1:7" x14ac:dyDescent="0.25">
      <c r="A39" s="4" t="s">
        <v>140</v>
      </c>
      <c r="B39">
        <v>3552</v>
      </c>
      <c r="C39" s="4" t="s">
        <v>101</v>
      </c>
      <c r="D39" s="1">
        <f>SUM(_2024_10_13T2051_Notas_ECM514[[#This Row],[Lab: Regressão Linear (7395)]:[Lab: Regressão Linear B (7407)]])</f>
        <v>0</v>
      </c>
      <c r="G39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9CD65-6577-4564-81F2-40C3E0E476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 e Projeto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Rogerio de Oliveira</cp:lastModifiedBy>
  <dcterms:created xsi:type="dcterms:W3CDTF">2024-10-04T19:03:13Z</dcterms:created>
  <dcterms:modified xsi:type="dcterms:W3CDTF">2024-10-14T00:24:22Z</dcterms:modified>
</cp:coreProperties>
</file>