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cuments\ano_2024S2\CD\"/>
    </mc:Choice>
  </mc:AlternateContent>
  <xr:revisionPtr revIDLastSave="0" documentId="13_ncr:1_{32D74BA8-97DA-49ED-8A8B-805B7C284E1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va e Projeto" sheetId="1" r:id="rId1"/>
    <sheet name="Labs" sheetId="3" r:id="rId2"/>
  </sheets>
  <definedNames>
    <definedName name="_xlnm._FilterDatabase" localSheetId="0" hidden="1">'Prova e Projeto'!$A$1:$S$37</definedName>
    <definedName name="ExternalData_1" localSheetId="1" hidden="1">Labs!$A$1:$G$39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R23" i="1"/>
  <c r="R15" i="1"/>
  <c r="R31" i="1"/>
  <c r="R2" i="1"/>
  <c r="Q1" i="1"/>
  <c r="Q3" i="1"/>
  <c r="Q4" i="1"/>
  <c r="Q5" i="1"/>
  <c r="Q6" i="1"/>
  <c r="Q7" i="1"/>
  <c r="Q8" i="1"/>
  <c r="Q9" i="1"/>
  <c r="Q10" i="1"/>
  <c r="Q11" i="1"/>
  <c r="Q12" i="1"/>
  <c r="Q13" i="1"/>
  <c r="Q15" i="1"/>
  <c r="Q16" i="1"/>
  <c r="Q18" i="1"/>
  <c r="Q17" i="1"/>
  <c r="Q20" i="1"/>
  <c r="Q21" i="1"/>
  <c r="Q19" i="1"/>
  <c r="Q22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P15" i="1"/>
  <c r="P16" i="1"/>
  <c r="R16" i="1" s="1"/>
  <c r="P18" i="1"/>
  <c r="R18" i="1" s="1"/>
  <c r="P17" i="1"/>
  <c r="R17" i="1" s="1"/>
  <c r="P20" i="1"/>
  <c r="R20" i="1" s="1"/>
  <c r="P21" i="1"/>
  <c r="R21" i="1" s="1"/>
  <c r="P19" i="1"/>
  <c r="R19" i="1" s="1"/>
  <c r="P22" i="1"/>
  <c r="R22" i="1" s="1"/>
  <c r="P23" i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1" i="1"/>
  <c r="P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D28768-4191-44FA-B064-165F6A3B089D}" keepAlive="1" name="Query - 2024-10-13T2051_Notas-ECM514" description="Connection to the '2024-10-13T2051_Notas-ECM514' query in the workbook." type="5" refreshedVersion="8" background="1" saveData="1">
    <dbPr connection="Provider=Microsoft.Mashup.OleDb.1;Data Source=$Workbook$;Location=2024-10-13T2051_Notas-ECM514;Extended Properties=&quot;&quot;" command="SELECT * FROM [2024-10-13T2051_Notas-ECM514]"/>
  </connection>
</connections>
</file>

<file path=xl/sharedStrings.xml><?xml version="1.0" encoding="utf-8"?>
<sst xmlns="http://schemas.openxmlformats.org/spreadsheetml/2006/main" count="208" uniqueCount="146">
  <si>
    <t>nome</t>
  </si>
  <si>
    <t>RA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</si>
  <si>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</si>
  <si>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</si>
  <si>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</si>
  <si>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</si>
  <si>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</si>
  <si>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</si>
  <si>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</si>
  <si>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</si>
  <si>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</si>
  <si>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</si>
  <si>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</si>
  <si>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Ahmad Kheder Mahfoud</t>
  </si>
  <si>
    <t>20.01323-0</t>
  </si>
  <si>
    <t>Ana Helena Marcacini</t>
  </si>
  <si>
    <t>20.01305-0</t>
  </si>
  <si>
    <t>Arthur Wypych de Almeida</t>
  </si>
  <si>
    <t>19.00565-2</t>
  </si>
  <si>
    <t>Bruno Bertanha</t>
  </si>
  <si>
    <t>20.01521-6</t>
  </si>
  <si>
    <t>Caio Bartolozzi Bastos Godoy de Toledo</t>
  </si>
  <si>
    <t>20.01430-9</t>
  </si>
  <si>
    <t>Caio Rabinovich Panes Brunholi</t>
  </si>
  <si>
    <t>Carolina Perez</t>
  </si>
  <si>
    <t>20.00968-2</t>
  </si>
  <si>
    <t>Daniel de Souza Scabar</t>
  </si>
  <si>
    <t>18.01775-4</t>
  </si>
  <si>
    <t>Davi Fernandes Simões Soares</t>
  </si>
  <si>
    <t>20.01099-0</t>
  </si>
  <si>
    <t>Enrico Giannobile</t>
  </si>
  <si>
    <t>19.00610-0</t>
  </si>
  <si>
    <t>Ettore Padula Dalben</t>
  </si>
  <si>
    <t>20.00387-0</t>
  </si>
  <si>
    <t>Felipe Matos Silvieri</t>
  </si>
  <si>
    <t>20.00314-5</t>
  </si>
  <si>
    <t>Felippe Onishi Yaegashi</t>
  </si>
  <si>
    <t>20.00255-6</t>
  </si>
  <si>
    <t>Fernando Henriques Neto</t>
  </si>
  <si>
    <t>18.00931-0</t>
  </si>
  <si>
    <t>Filipe dos Santos Pugliesi</t>
  </si>
  <si>
    <t>18.02608-7</t>
  </si>
  <si>
    <t>Gabriel Prande Bernardello</t>
  </si>
  <si>
    <t>20.01288-8</t>
  </si>
  <si>
    <t>Gabriel dos Santos Couto</t>
  </si>
  <si>
    <t>20.00273-4</t>
  </si>
  <si>
    <t>Guilherme Lins Banzato</t>
  </si>
  <si>
    <t>20.01561-5</t>
  </si>
  <si>
    <t>Guilherme Sanches Rossi</t>
  </si>
  <si>
    <t>19.02404-5</t>
  </si>
  <si>
    <t>Guilherme de Campos</t>
  </si>
  <si>
    <t>20.00089-8</t>
  </si>
  <si>
    <t>Joao Paulo M Socio</t>
  </si>
  <si>
    <t>20.00704-3</t>
  </si>
  <si>
    <t>Johannes Mattheus Krouwel</t>
  </si>
  <si>
    <t>20.01248-9</t>
  </si>
  <si>
    <t>Jonathan Martins Gomes</t>
  </si>
  <si>
    <t>20.00862-7</t>
  </si>
  <si>
    <t>Kaique de Andrade Almeida</t>
  </si>
  <si>
    <t>17.01113-2</t>
  </si>
  <si>
    <t>Laura Caroline Pinto Correia</t>
  </si>
  <si>
    <t>20.00171-0</t>
  </si>
  <si>
    <t>Leonardo Campos</t>
  </si>
  <si>
    <t>20.00786-8</t>
  </si>
  <si>
    <t>Luan Teixeira</t>
  </si>
  <si>
    <t>20.01681-6</t>
  </si>
  <si>
    <t>Lucas Romanato de Oliveira</t>
  </si>
  <si>
    <t>20.00313-7</t>
  </si>
  <si>
    <t>Luis Guilherme de Souza Munhoz</t>
  </si>
  <si>
    <t>20.01937-8</t>
  </si>
  <si>
    <t>Luiz Fernando Rodrigues</t>
  </si>
  <si>
    <t>Marcel Marques Caceres</t>
  </si>
  <si>
    <t>17.00648-0</t>
  </si>
  <si>
    <t>Matheus Coelho Rocha Pinto</t>
  </si>
  <si>
    <t>20.00391-9</t>
  </si>
  <si>
    <t>Matheus Marins Bernardello</t>
  </si>
  <si>
    <t>20.00286-6</t>
  </si>
  <si>
    <t>Pedro Henrique Sant'Anna Hein</t>
  </si>
  <si>
    <t>20.00134-7</t>
  </si>
  <si>
    <t>Rodrigo Machado Pedreira</t>
  </si>
  <si>
    <t>18.01569-7</t>
  </si>
  <si>
    <t>Ubiratan da Motta Filho</t>
  </si>
  <si>
    <t>20.00928-3</t>
  </si>
  <si>
    <t>Grupo</t>
  </si>
  <si>
    <t>Steam</t>
  </si>
  <si>
    <t>Car Colision</t>
  </si>
  <si>
    <t>Spotify</t>
  </si>
  <si>
    <t>B3</t>
  </si>
  <si>
    <t>Wikipedia</t>
  </si>
  <si>
    <t>MovieLens</t>
  </si>
  <si>
    <t>5Andar</t>
  </si>
  <si>
    <t>ImageInsta</t>
  </si>
  <si>
    <t>EditalFomento</t>
  </si>
  <si>
    <t>-</t>
  </si>
  <si>
    <t>20.01285-3</t>
  </si>
  <si>
    <t>19.01358-2</t>
  </si>
  <si>
    <t>Student</t>
  </si>
  <si>
    <t>ID</t>
  </si>
  <si>
    <t>SIS User ID</t>
  </si>
  <si>
    <t>Lab: Regressão Linear (7395)</t>
  </si>
  <si>
    <t>Lab: Regressão Linear B (7407)</t>
  </si>
  <si>
    <t/>
  </si>
  <si>
    <t>ALMEIDA, ARTHUR WYPYCH DE</t>
  </si>
  <si>
    <t>ALMEIDA, KAIQUE DE ANDRADE</t>
  </si>
  <si>
    <t>ALMEIDA, MARCELLO BEER</t>
  </si>
  <si>
    <t>17.00865-4</t>
  </si>
  <si>
    <t>BANZATO, GUILHERME LINS</t>
  </si>
  <si>
    <t>BERNARDELLO, GABRIEL PRANDE</t>
  </si>
  <si>
    <t>BERNARDELLO, MATHEUS MARINS</t>
  </si>
  <si>
    <t>BERTANHA, BRUNO DAVIDOVITCH</t>
  </si>
  <si>
    <t>BRUNHOLI, CAIO RABINOVICH PANES</t>
  </si>
  <si>
    <t>CACERES, MARCEL MARQUES</t>
  </si>
  <si>
    <t>CORREIA, LAURA CAROLINE PINTO</t>
  </si>
  <si>
    <t>COSTA, LEONARDO CAMPOS DA</t>
  </si>
  <si>
    <t>COUTO, GABRIEL DOS SANTOS</t>
  </si>
  <si>
    <t>DALBEN, ETTORE PADULA</t>
  </si>
  <si>
    <t>FILHO, UBIRATAN DA MOTTA</t>
  </si>
  <si>
    <t>GIANNOBILE, ENRICO</t>
  </si>
  <si>
    <t>GOMES, JONATHAN MARTINS</t>
  </si>
  <si>
    <t>HEIN, PEDRO HENRIQUE SANTANNA</t>
  </si>
  <si>
    <t>KROUWEL, JOHANNES MATTHEUS</t>
  </si>
  <si>
    <t>MAHFOUD, AHMAD KHEDER</t>
  </si>
  <si>
    <t>MARCACINI, ANA HELENA ARRUDA CAVALLI ROSA</t>
  </si>
  <si>
    <t>MARTINS, GUILHERME DE CAMPOS MELLO GUERRA</t>
  </si>
  <si>
    <t>MUNHOZ, LUIS GUILHERME DE SOUZA</t>
  </si>
  <si>
    <t>NETO, FERNANDO HENRIQUES</t>
  </si>
  <si>
    <t>OLIVEIRA, LUCAS ROMANATO DE</t>
  </si>
  <si>
    <t>PEDREIRA, RODRIGO MACHADO</t>
  </si>
  <si>
    <t>PEREZ, CAROLINA</t>
  </si>
  <si>
    <t>PINTO, MATHEUS COELHO ROCHA</t>
  </si>
  <si>
    <t>PUGLIESI, FILIPE DOS SANTOS</t>
  </si>
  <si>
    <t>RODRIGUES, LUIZ FERNANDO</t>
  </si>
  <si>
    <t>ROSSI, GUILHERME SANCHES</t>
  </si>
  <si>
    <t>SCABAR, DANIEL DE SOUZA</t>
  </si>
  <si>
    <t>SILVIERI, FELIPE MATOS</t>
  </si>
  <si>
    <t>SOARES, DAVI FERNANDES SIMOES</t>
  </si>
  <si>
    <t>SOCIO, JOAO PAULO MARDINOTTO</t>
  </si>
  <si>
    <t>TEIXEIRA, LUAN ANGELO CINTRA</t>
  </si>
  <si>
    <t>TOLEDO, CAIO BARTOLOZZI BASTOS GODOY DE</t>
  </si>
  <si>
    <t>YAEGASHI, FELIPPE ONISHI</t>
  </si>
  <si>
    <t>aluno, Testar</t>
  </si>
  <si>
    <t>Lab: Regressão Linear</t>
  </si>
  <si>
    <t>Lab: Hot Encode, Normalização, Regressão Logística e K-Vizinhos mais Próximos</t>
  </si>
  <si>
    <t>Projeto 
Proposta</t>
  </si>
  <si>
    <t>Nota 
P3</t>
  </si>
  <si>
    <t>Nota
Exerc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</si>
</sst>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830455-1402-4C7D-8C3B-8403481C5D2B}" autoFormatId="16" applyNumberFormats="0" applyBorderFormats="0" applyFontFormats="0" applyPatternFormats="0" applyAlignmentFormats="0" applyWidthHeightFormats="0">
  <queryTableRefresh nextId="54">
    <queryTableFields count="7">
      <queryTableField id="1" name="Student" tableColumnId="1"/>
      <queryTableField id="2" name="ID" tableColumnId="2"/>
      <queryTableField id="3" name="SIS User ID" tableColumnId="3"/>
      <queryTableField id="35" name="Lab: Regressão Notebook (7412)" tableColumnId="35"/>
      <queryTableField id="37" name="Lab: Hot Encode, Normalização, Regressão Logística e K-Vizinhos mais Próximos (7722)" tableColumnId="37"/>
      <queryTableField id="33" name="Lab: Regressão Linear (7395)" tableColumnId="33"/>
      <queryTableField id="34" name="Lab: Regressão Linear B (7407)" tableColumnId="34"/>
    </queryTableFields>
    <queryTableDeletedFields count="44">
      <deletedField name="SIS Login ID"/>
      <deletedField name="Section"/>
      <deletedField name="Notas"/>
      <deletedField name="Ex_Pandas1 (3809)"/>
      <deletedField name="Ex_PandasB3 (4016)"/>
      <deletedField name="Ex_PandasGroupBy  (4205)"/>
      <deletedField name="Ex_PandasB3  (4214)"/>
      <deletedField name="Ex_ApplyReg  (4444)"/>
      <deletedField name="Business Case (4732)"/>
      <deletedField name="Ex_Combine_Reshape_Join (4736)"/>
      <deletedField name="Ex_Matplotlib1 (4886)"/>
      <deletedField name="Ex_P1S1A (RA ímpares) (4967)"/>
      <deletedField name="Ex_P1S1B (RA pares) (4968)"/>
      <deletedField name="Ex_P1S1 Poste o notebook aqui (Todos, ímpares e pares) (4971)"/>
      <deletedField name="Lab Covid x B3 (5125)"/>
      <deletedField name="Lab Distribution (Gráfico Q4A) (5443)"/>
      <deletedField name="Lab Bars (Gráfico Q7) (5445)"/>
      <deletedField name="Ex_Distributions (5550)"/>
      <deletedField name="Ex_Bars (5551)"/>
      <deletedField name="Ex_PlotRelations (5621)"/>
      <deletedField name="Lab PlotRelations (Gráfico Q6) (5622)"/>
      <deletedField name="Ex Hipoteses 1  (6073)"/>
      <deletedField name="Projeto I (6224)"/>
      <deletedField name="P2 (6376)"/>
      <deletedField name="P2 poste aqui gráfico da questão Q1.a em formato .png (6381)"/>
      <deletedField name="P2 poste aqui gráfico da questão Q4.a em formato .png (6382)"/>
      <deletedField name="P2 poste aqui seu arquivo .ipynb para conferência (6383)"/>
      <deletedField name="PSUB 1o Semestre (6731)"/>
      <deletedField name="Integration ID"/>
      <deletedField name="Lab: Regressão Notebook B (7413)"/>
      <deletedField name="Proposta de Projeto do Semestre (7940)"/>
      <deletedField name="P3 (8021)"/>
      <deletedField name="Tarefas Current Points"/>
      <deletedField name="Tarefas Final Points"/>
      <deletedField name="Tarefas Current Score"/>
      <deletedField name="Tarefas Unposted Current Score"/>
      <deletedField name="Tarefas Final Score"/>
      <deletedField name="Tarefas Unposted Final Score"/>
      <deletedField name="Current Points"/>
      <deletedField name="Final Points"/>
      <deletedField name="Current Score"/>
      <deletedField name="Unposted Current Score"/>
      <deletedField name="Final Score"/>
      <deletedField name="Unposted Final Sco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161390-8FA4-4DCC-8FA6-24AD73AE30AF}" name="_2024_10_13T2051_Notas_ECM514" displayName="_2024_10_13T2051_Notas_ECM514" ref="A1:G39" tableType="queryTable" totalsRowShown="0">
  <autoFilter ref="A1:G39" xr:uid="{9A161390-8FA4-4DCC-8FA6-24AD73AE30AF}"/>
  <tableColumns count="7">
    <tableColumn id="1" xr3:uid="{34FEA488-F83D-446F-AAFA-BDFC36381D87}" uniqueName="1" name="Student" queryTableFieldId="1" dataDxfId="5"/>
    <tableColumn id="2" xr3:uid="{62C391DD-6AE8-47B0-A3D8-13761F21FABA}" uniqueName="2" name="ID" queryTableFieldId="2"/>
    <tableColumn id="3" xr3:uid="{05DE4120-D17C-47F3-8C43-23A4669B3D76}" uniqueName="3" name="SIS User ID" queryTableFieldId="3" dataDxfId="4"/>
    <tableColumn id="35" xr3:uid="{9BBE1CE3-17BD-48CB-A702-C80A6A628B39}" uniqueName="35" name="Lab: Regressão Linear" queryTableFieldId="35" dataDxfId="3"/>
    <tableColumn id="37" xr3:uid="{95090DE5-904D-480A-B29F-46F2C7408743}" uniqueName="37" name="Lab: Hot Encode, Normalização, Regressão Logística e K-Vizinhos mais Próximos" queryTableFieldId="37" dataDxfId="2"/>
    <tableColumn id="33" xr3:uid="{5970E6FB-5474-4275-865C-F18445C155FC}" uniqueName="33" name="Lab: Regressão Linear (7395)" queryTableFieldId="33" dataDxfId="1"/>
    <tableColumn id="34" xr3:uid="{7F89BAF4-923F-4C55-A7E9-2BD8321AB95C}" uniqueName="34" name="Lab: Regressão Linear B (7407)" queryTableFieldId="3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topLeftCell="A3" workbookViewId="0">
      <selection activeCell="T13" sqref="T13"/>
    </sheetView>
  </sheetViews>
  <sheetFormatPr defaultRowHeight="15" x14ac:dyDescent="0.25"/>
  <cols>
    <col min="1" max="1" width="36.42578125" bestFit="1" customWidth="1"/>
    <col min="2" max="2" width="11.85546875" customWidth="1"/>
    <col min="3" max="3" width="16.42578125" customWidth="1"/>
    <col min="4" max="4" width="10.140625" style="1" customWidth="1"/>
    <col min="5" max="15" width="4.28515625" style="1" customWidth="1"/>
    <col min="16" max="18" width="12.42578125" style="1" customWidth="1"/>
    <col min="19" max="19" width="11.85546875" style="1" hidden="1" customWidth="1"/>
  </cols>
  <sheetData>
    <row r="1" spans="1:19" ht="30" x14ac:dyDescent="0.25">
      <c r="A1" s="2" t="s">
        <v>0</v>
      </c>
      <c r="B1" s="2" t="s">
        <v>1</v>
      </c>
      <c r="C1" s="2" t="s">
        <v>83</v>
      </c>
      <c r="D1" s="3" t="s">
        <v>143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tr">
        <f>_2024_10_13T2051_Notas_ECM514[[#Headers],[Lab: Regressão Linear]]</f>
        <v>Lab: Regressão Linear</v>
      </c>
      <c r="Q1" s="2" t="str">
        <f>_2024_10_13T2051_Notas_ECM514[[#Headers],[Lab: Hot Encode, Normalização, Regressão Logística e K-Vizinhos mais Próximos]]</f>
        <v>Lab: Hot Encode, Normalização, Regressão Logística e K-Vizinhos mais Próximos</v>
      </c>
      <c r="R1" s="5" t="s">
        <v>145</v>
      </c>
      <c r="S1" s="5" t="s">
        <v>144</v>
      </c>
    </row>
    <row r="2" spans="1:19" x14ac:dyDescent="0.25">
      <c r="A2" t="s">
        <v>13</v>
      </c>
      <c r="B2" t="s">
        <v>14</v>
      </c>
      <c r="C2" t="s">
        <v>92</v>
      </c>
      <c r="D2" s="1">
        <v>10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1</v>
      </c>
      <c r="M2" s="1">
        <v>1</v>
      </c>
      <c r="N2" s="1">
        <v>0</v>
      </c>
      <c r="O2" s="1">
        <v>0</v>
      </c>
      <c r="P2" s="1">
        <f>VLOOKUP(B2,Labs!C:E,2,FALSE)</f>
        <v>9.42</v>
      </c>
      <c r="Q2" s="1">
        <f>VLOOKUP(B2,Labs!C:E,3,FALSE)</f>
        <v>7.5</v>
      </c>
      <c r="R2" s="4">
        <f t="shared" ref="R2:R37" si="0">ROUND(AVERAGE(D2,P2,Q2),1)+0.5</f>
        <v>9.5</v>
      </c>
      <c r="S2" s="4">
        <v>3</v>
      </c>
    </row>
    <row r="3" spans="1:19" x14ac:dyDescent="0.25">
      <c r="A3" t="s">
        <v>15</v>
      </c>
      <c r="B3" t="s">
        <v>16</v>
      </c>
      <c r="C3" t="s">
        <v>86</v>
      </c>
      <c r="D3" s="1">
        <v>10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f>VLOOKUP(B3,Labs!C:E,2,FALSE)</f>
        <v>7.58</v>
      </c>
      <c r="Q3" s="1">
        <f>VLOOKUP(B3,Labs!C:E,3,FALSE)</f>
        <v>10.5</v>
      </c>
      <c r="R3" s="4">
        <f t="shared" si="0"/>
        <v>9.9</v>
      </c>
      <c r="S3" s="4">
        <v>7</v>
      </c>
    </row>
    <row r="4" spans="1:19" x14ac:dyDescent="0.25">
      <c r="A4" t="s">
        <v>17</v>
      </c>
      <c r="B4" t="s">
        <v>18</v>
      </c>
      <c r="C4" t="s">
        <v>84</v>
      </c>
      <c r="D4" s="1">
        <v>10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f>VLOOKUP(B4,Labs!C:E,2,FALSE)</f>
        <v>8.08</v>
      </c>
      <c r="Q4" s="1">
        <f>VLOOKUP(B4,Labs!C:E,3,FALSE)</f>
        <v>9</v>
      </c>
      <c r="R4" s="4">
        <f t="shared" si="0"/>
        <v>9.5</v>
      </c>
      <c r="S4" s="4">
        <v>7</v>
      </c>
    </row>
    <row r="5" spans="1:19" x14ac:dyDescent="0.25">
      <c r="A5" t="s">
        <v>19</v>
      </c>
      <c r="B5" t="s">
        <v>20</v>
      </c>
      <c r="C5" t="s">
        <v>87</v>
      </c>
      <c r="D5" s="1">
        <v>10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f>VLOOKUP(B5,Labs!C:E,2,FALSE)</f>
        <v>5.5</v>
      </c>
      <c r="Q5" s="1">
        <f>VLOOKUP(B5,Labs!C:E,3,FALSE)</f>
        <v>0</v>
      </c>
      <c r="R5" s="4">
        <f t="shared" si="0"/>
        <v>5.7</v>
      </c>
      <c r="S5" s="4">
        <v>8</v>
      </c>
    </row>
    <row r="6" spans="1:19" x14ac:dyDescent="0.25">
      <c r="A6" t="s">
        <v>21</v>
      </c>
      <c r="B6" t="s">
        <v>22</v>
      </c>
      <c r="C6" t="s">
        <v>92</v>
      </c>
      <c r="D6" s="1">
        <v>10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</v>
      </c>
      <c r="P6" s="1">
        <f>VLOOKUP(B6,Labs!C:E,2,FALSE)</f>
        <v>6.67</v>
      </c>
      <c r="Q6" s="1">
        <f>VLOOKUP(B6,Labs!C:E,3,FALSE)</f>
        <v>4.5</v>
      </c>
      <c r="R6" s="4">
        <f t="shared" si="0"/>
        <v>7.6</v>
      </c>
      <c r="S6" s="4">
        <v>8</v>
      </c>
    </row>
    <row r="7" spans="1:19" x14ac:dyDescent="0.25">
      <c r="A7" t="s">
        <v>23</v>
      </c>
      <c r="B7" t="s">
        <v>94</v>
      </c>
      <c r="C7" t="s">
        <v>85</v>
      </c>
      <c r="D7" s="1">
        <v>10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0.5</v>
      </c>
      <c r="O7" s="1">
        <v>1</v>
      </c>
      <c r="P7" s="1">
        <f>VLOOKUP(B7,Labs!C:E,2,FALSE)</f>
        <v>9.75</v>
      </c>
      <c r="Q7" s="1">
        <f>VLOOKUP(B7,Labs!C:E,3,FALSE)</f>
        <v>6</v>
      </c>
      <c r="R7" s="4">
        <f t="shared" si="0"/>
        <v>9.1</v>
      </c>
      <c r="S7" s="4">
        <v>10</v>
      </c>
    </row>
    <row r="8" spans="1:19" x14ac:dyDescent="0.25">
      <c r="A8" t="s">
        <v>24</v>
      </c>
      <c r="B8" t="s">
        <v>25</v>
      </c>
      <c r="C8" t="s">
        <v>89</v>
      </c>
      <c r="D8" s="1">
        <v>6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f>VLOOKUP(B8,Labs!C:E,2,FALSE)</f>
        <v>10.17</v>
      </c>
      <c r="Q8" s="1">
        <f>VLOOKUP(B8,Labs!C:E,3,FALSE)</f>
        <v>9</v>
      </c>
      <c r="R8" s="4">
        <f t="shared" si="0"/>
        <v>8.9</v>
      </c>
      <c r="S8" s="4">
        <v>3</v>
      </c>
    </row>
    <row r="9" spans="1:19" x14ac:dyDescent="0.25">
      <c r="A9" t="s">
        <v>26</v>
      </c>
      <c r="B9" t="s">
        <v>27</v>
      </c>
      <c r="C9" t="s">
        <v>93</v>
      </c>
      <c r="D9" s="1">
        <v>0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f>VLOOKUP(B9,Labs!C:E,2,FALSE)</f>
        <v>2.5</v>
      </c>
      <c r="Q9" s="1">
        <f>VLOOKUP(B9,Labs!C:E,3,FALSE)</f>
        <v>6</v>
      </c>
      <c r="R9" s="4">
        <f t="shared" si="0"/>
        <v>3.3</v>
      </c>
      <c r="S9" s="4">
        <v>6</v>
      </c>
    </row>
    <row r="10" spans="1:19" x14ac:dyDescent="0.25">
      <c r="A10" t="s">
        <v>28</v>
      </c>
      <c r="B10" t="s">
        <v>29</v>
      </c>
      <c r="C10" t="s">
        <v>92</v>
      </c>
      <c r="D10" s="1">
        <v>10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0.5</v>
      </c>
      <c r="O10" s="1">
        <v>0</v>
      </c>
      <c r="P10" s="1">
        <f>VLOOKUP(B10,Labs!C:E,2,FALSE)</f>
        <v>9.33</v>
      </c>
      <c r="Q10" s="1">
        <f>VLOOKUP(B10,Labs!C:E,3,FALSE)</f>
        <v>4.5</v>
      </c>
      <c r="R10" s="4">
        <f t="shared" si="0"/>
        <v>8.4</v>
      </c>
      <c r="S10" s="4">
        <v>4.5</v>
      </c>
    </row>
    <row r="11" spans="1:19" x14ac:dyDescent="0.25">
      <c r="A11" t="s">
        <v>30</v>
      </c>
      <c r="B11" t="s">
        <v>31</v>
      </c>
      <c r="C11" t="s">
        <v>86</v>
      </c>
      <c r="D11" s="1">
        <v>10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f>VLOOKUP(B11,Labs!C:E,2,FALSE)</f>
        <v>10.17</v>
      </c>
      <c r="Q11" s="1">
        <f>VLOOKUP(B11,Labs!C:E,3,FALSE)</f>
        <v>9</v>
      </c>
      <c r="R11" s="4">
        <f t="shared" si="0"/>
        <v>10.199999999999999</v>
      </c>
      <c r="S11" s="4">
        <v>9</v>
      </c>
    </row>
    <row r="12" spans="1:19" x14ac:dyDescent="0.25">
      <c r="A12" t="s">
        <v>32</v>
      </c>
      <c r="B12" t="s">
        <v>33</v>
      </c>
      <c r="C12" t="s">
        <v>86</v>
      </c>
      <c r="D12" s="1">
        <v>10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0.5</v>
      </c>
      <c r="P12" s="1">
        <f>VLOOKUP(B12,Labs!C:E,2,FALSE)</f>
        <v>11</v>
      </c>
      <c r="Q12" s="1">
        <f>VLOOKUP(B12,Labs!C:E,3,FALSE)</f>
        <v>7</v>
      </c>
      <c r="R12" s="4">
        <f t="shared" si="0"/>
        <v>9.8000000000000007</v>
      </c>
      <c r="S12" s="4">
        <v>0.5</v>
      </c>
    </row>
    <row r="13" spans="1:19" x14ac:dyDescent="0.25">
      <c r="A13" t="s">
        <v>34</v>
      </c>
      <c r="B13" t="s">
        <v>35</v>
      </c>
      <c r="C13" t="s">
        <v>91</v>
      </c>
      <c r="D13" s="1">
        <v>10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f>VLOOKUP(B13,Labs!C:E,2,FALSE)</f>
        <v>7.5</v>
      </c>
      <c r="Q13" s="1">
        <f>VLOOKUP(B13,Labs!C:E,3,FALSE)</f>
        <v>10.5</v>
      </c>
      <c r="R13" s="4">
        <f t="shared" si="0"/>
        <v>9.8000000000000007</v>
      </c>
      <c r="S13" s="4">
        <v>10</v>
      </c>
    </row>
    <row r="14" spans="1:19" x14ac:dyDescent="0.25">
      <c r="A14" t="s">
        <v>36</v>
      </c>
      <c r="B14" t="s">
        <v>37</v>
      </c>
      <c r="C14" t="s">
        <v>85</v>
      </c>
      <c r="D14" s="1">
        <v>10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0.5</v>
      </c>
      <c r="O14" s="1">
        <v>0</v>
      </c>
      <c r="P14" s="1">
        <f>VLOOKUP(B14,Labs!C:E,2,FALSE)</f>
        <v>8.92</v>
      </c>
      <c r="Q14" s="6">
        <v>8</v>
      </c>
      <c r="R14" s="7">
        <f>ROUND(AVERAGE(D14,P14,Q14),1)</f>
        <v>9</v>
      </c>
      <c r="S14" s="4">
        <v>3.5</v>
      </c>
    </row>
    <row r="15" spans="1:19" x14ac:dyDescent="0.25">
      <c r="A15" t="s">
        <v>38</v>
      </c>
      <c r="B15" t="s">
        <v>39</v>
      </c>
      <c r="C15" t="s">
        <v>90</v>
      </c>
      <c r="D15" s="1">
        <v>10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0</v>
      </c>
      <c r="L15" s="1">
        <v>1</v>
      </c>
      <c r="M15" s="1">
        <v>1</v>
      </c>
      <c r="N15" s="1">
        <v>1</v>
      </c>
      <c r="O15" s="1">
        <v>1</v>
      </c>
      <c r="P15" s="1">
        <f>VLOOKUP(B15,Labs!C:E,2,FALSE)</f>
        <v>9</v>
      </c>
      <c r="Q15" s="1">
        <f>VLOOKUP(B15,Labs!C:E,3,FALSE)</f>
        <v>6</v>
      </c>
      <c r="R15" s="4">
        <f t="shared" si="0"/>
        <v>8.8000000000000007</v>
      </c>
      <c r="S15" s="4">
        <v>8</v>
      </c>
    </row>
    <row r="16" spans="1:19" x14ac:dyDescent="0.25">
      <c r="A16" t="s">
        <v>40</v>
      </c>
      <c r="B16" t="s">
        <v>41</v>
      </c>
      <c r="C16" t="s">
        <v>88</v>
      </c>
      <c r="D16" s="1">
        <v>10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0.5</v>
      </c>
      <c r="O16" s="1">
        <v>1</v>
      </c>
      <c r="P16" s="1">
        <f>VLOOKUP(B16,Labs!C:E,2,FALSE)</f>
        <v>2.25</v>
      </c>
      <c r="Q16" s="1">
        <f>VLOOKUP(B16,Labs!C:E,3,FALSE)</f>
        <v>3</v>
      </c>
      <c r="R16" s="4">
        <f t="shared" si="0"/>
        <v>5.6</v>
      </c>
      <c r="S16" s="4">
        <v>4.5</v>
      </c>
    </row>
    <row r="17" spans="1:19" x14ac:dyDescent="0.25">
      <c r="A17" t="s">
        <v>44</v>
      </c>
      <c r="B17" t="s">
        <v>45</v>
      </c>
      <c r="C17" t="s">
        <v>91</v>
      </c>
      <c r="D17" s="1">
        <v>10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f>VLOOKUP(B17,Labs!C:E,2,FALSE)</f>
        <v>7.5</v>
      </c>
      <c r="Q17" s="1">
        <f>VLOOKUP(B17,Labs!C:E,3,FALSE)</f>
        <v>7.5</v>
      </c>
      <c r="R17" s="4">
        <f t="shared" si="0"/>
        <v>8.8000000000000007</v>
      </c>
      <c r="S17" s="4">
        <v>8</v>
      </c>
    </row>
    <row r="18" spans="1:19" x14ac:dyDescent="0.25">
      <c r="A18" t="s">
        <v>42</v>
      </c>
      <c r="B18" t="s">
        <v>43</v>
      </c>
      <c r="C18" t="s">
        <v>91</v>
      </c>
      <c r="D18" s="1">
        <v>10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0</v>
      </c>
      <c r="P18" s="1">
        <f>VLOOKUP(B18,Labs!C:E,2,FALSE)</f>
        <v>7.5</v>
      </c>
      <c r="Q18" s="1">
        <f>VLOOKUP(B18,Labs!C:E,3,FALSE)</f>
        <v>9</v>
      </c>
      <c r="R18" s="4">
        <f t="shared" si="0"/>
        <v>9.3000000000000007</v>
      </c>
      <c r="S18" s="4">
        <v>9</v>
      </c>
    </row>
    <row r="19" spans="1:19" x14ac:dyDescent="0.25">
      <c r="A19" t="s">
        <v>50</v>
      </c>
      <c r="B19" t="s">
        <v>51</v>
      </c>
      <c r="C19" t="s">
        <v>86</v>
      </c>
      <c r="D19" s="1">
        <v>10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1</v>
      </c>
      <c r="O19" s="1">
        <v>0</v>
      </c>
      <c r="P19" s="1">
        <f>VLOOKUP(B19,Labs!C:E,2,FALSE)</f>
        <v>10.17</v>
      </c>
      <c r="Q19" s="1">
        <f>VLOOKUP(B19,Labs!C:E,3,FALSE)</f>
        <v>9</v>
      </c>
      <c r="R19" s="4">
        <f t="shared" si="0"/>
        <v>10.199999999999999</v>
      </c>
      <c r="S19" s="4">
        <v>3</v>
      </c>
    </row>
    <row r="20" spans="1:19" x14ac:dyDescent="0.25">
      <c r="A20" t="s">
        <v>46</v>
      </c>
      <c r="B20" t="s">
        <v>47</v>
      </c>
      <c r="C20" t="s">
        <v>89</v>
      </c>
      <c r="D20" s="1">
        <v>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1</v>
      </c>
      <c r="M20" s="1">
        <v>1</v>
      </c>
      <c r="N20" s="1">
        <v>1</v>
      </c>
      <c r="O20" s="1">
        <v>0</v>
      </c>
      <c r="P20" s="1">
        <f>VLOOKUP(B20,Labs!C:E,2,FALSE)</f>
        <v>4.25</v>
      </c>
      <c r="Q20" s="1">
        <f>VLOOKUP(B20,Labs!C:E,3,FALSE)</f>
        <v>4</v>
      </c>
      <c r="R20" s="4">
        <f t="shared" si="0"/>
        <v>5.3</v>
      </c>
      <c r="S20" s="4">
        <v>4</v>
      </c>
    </row>
    <row r="21" spans="1:19" x14ac:dyDescent="0.25">
      <c r="A21" t="s">
        <v>48</v>
      </c>
      <c r="B21" t="s">
        <v>49</v>
      </c>
      <c r="C21" t="s">
        <v>90</v>
      </c>
      <c r="D21" s="1">
        <v>10</v>
      </c>
      <c r="E21" s="1">
        <v>1</v>
      </c>
      <c r="F21" s="1">
        <v>1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0</v>
      </c>
      <c r="P21" s="1">
        <f>VLOOKUP(B21,Labs!C:E,2,FALSE)</f>
        <v>4.58</v>
      </c>
      <c r="Q21" s="1">
        <f>VLOOKUP(B21,Labs!C:E,3,FALSE)</f>
        <v>7.5</v>
      </c>
      <c r="R21" s="4">
        <f t="shared" si="0"/>
        <v>7.9</v>
      </c>
      <c r="S21" s="4">
        <v>7</v>
      </c>
    </row>
    <row r="22" spans="1:19" x14ac:dyDescent="0.25">
      <c r="A22" t="s">
        <v>52</v>
      </c>
      <c r="B22" t="s">
        <v>53</v>
      </c>
      <c r="C22" t="s">
        <v>87</v>
      </c>
      <c r="D22" s="1">
        <v>10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0.5</v>
      </c>
      <c r="O22" s="1">
        <v>0</v>
      </c>
      <c r="P22" s="1">
        <f>VLOOKUP(B22,Labs!C:E,2,FALSE)</f>
        <v>4.58</v>
      </c>
      <c r="Q22" s="1">
        <f>VLOOKUP(B22,Labs!C:E,3,FALSE)</f>
        <v>8.5</v>
      </c>
      <c r="R22" s="4">
        <f t="shared" si="0"/>
        <v>8.1999999999999993</v>
      </c>
      <c r="S22" s="4">
        <v>7.5</v>
      </c>
    </row>
    <row r="23" spans="1:19" x14ac:dyDescent="0.25">
      <c r="A23" t="s">
        <v>54</v>
      </c>
      <c r="B23" t="s">
        <v>55</v>
      </c>
      <c r="C23" t="s">
        <v>88</v>
      </c>
      <c r="D23" s="1">
        <v>10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0</v>
      </c>
      <c r="P23" s="1">
        <f>VLOOKUP(B23,Labs!C:E,2,FALSE)</f>
        <v>3.25</v>
      </c>
      <c r="Q23" s="6">
        <v>8.5</v>
      </c>
      <c r="R23" s="7">
        <f>ROUND(AVERAGE(D23,P23,Q23),1)</f>
        <v>7.3</v>
      </c>
      <c r="S23" s="4">
        <v>7</v>
      </c>
    </row>
    <row r="24" spans="1:19" x14ac:dyDescent="0.25">
      <c r="A24" t="s">
        <v>56</v>
      </c>
      <c r="B24" t="s">
        <v>57</v>
      </c>
      <c r="C24" t="s">
        <v>85</v>
      </c>
      <c r="D24" s="1">
        <v>10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f>VLOOKUP(B24,Labs!C:E,2,FALSE)</f>
        <v>11</v>
      </c>
      <c r="Q24" s="1">
        <f>VLOOKUP(B24,Labs!C:E,3,FALSE)</f>
        <v>7.5</v>
      </c>
      <c r="R24" s="4">
        <f t="shared" si="0"/>
        <v>10</v>
      </c>
      <c r="S24" s="4">
        <v>5</v>
      </c>
    </row>
    <row r="25" spans="1:19" x14ac:dyDescent="0.25">
      <c r="A25" t="s">
        <v>58</v>
      </c>
      <c r="B25" t="s">
        <v>59</v>
      </c>
      <c r="C25" t="s">
        <v>88</v>
      </c>
      <c r="D25" s="1">
        <v>10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f>VLOOKUP(B25,Labs!C:E,2,FALSE)</f>
        <v>2.5</v>
      </c>
      <c r="Q25" s="1">
        <f>VLOOKUP(B25,Labs!C:E,3,FALSE)</f>
        <v>1.5</v>
      </c>
      <c r="R25" s="4">
        <f t="shared" si="0"/>
        <v>5.2</v>
      </c>
      <c r="S25" s="4">
        <v>0</v>
      </c>
    </row>
    <row r="26" spans="1:19" x14ac:dyDescent="0.25">
      <c r="A26" t="s">
        <v>60</v>
      </c>
      <c r="B26" t="s">
        <v>61</v>
      </c>
      <c r="C26" t="s">
        <v>86</v>
      </c>
      <c r="D26" s="1">
        <v>10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0</v>
      </c>
      <c r="P26" s="1">
        <f>VLOOKUP(B26,Labs!C:E,2,FALSE)</f>
        <v>10</v>
      </c>
      <c r="Q26" s="1">
        <f>VLOOKUP(B26,Labs!C:E,3,FALSE)</f>
        <v>5.5</v>
      </c>
      <c r="R26" s="4">
        <f t="shared" si="0"/>
        <v>9</v>
      </c>
      <c r="S26" s="4">
        <v>3</v>
      </c>
    </row>
    <row r="27" spans="1:19" x14ac:dyDescent="0.25">
      <c r="A27" t="s">
        <v>62</v>
      </c>
      <c r="B27" t="s">
        <v>63</v>
      </c>
      <c r="C27" t="s">
        <v>92</v>
      </c>
      <c r="D27" s="1">
        <v>10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1</v>
      </c>
      <c r="O27" s="1">
        <v>0</v>
      </c>
      <c r="P27" s="1">
        <f>VLOOKUP(B27,Labs!C:E,2,FALSE)</f>
        <v>8.92</v>
      </c>
      <c r="Q27" s="1">
        <f>VLOOKUP(B27,Labs!C:E,3,FALSE)</f>
        <v>10.5</v>
      </c>
      <c r="R27" s="4">
        <f t="shared" si="0"/>
        <v>10.3</v>
      </c>
      <c r="S27" s="4">
        <v>8</v>
      </c>
    </row>
    <row r="28" spans="1:19" x14ac:dyDescent="0.25">
      <c r="A28" t="s">
        <v>64</v>
      </c>
      <c r="B28" t="s">
        <v>65</v>
      </c>
      <c r="C28" t="s">
        <v>87</v>
      </c>
      <c r="D28" s="1">
        <v>10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</v>
      </c>
      <c r="P28" s="1">
        <f>VLOOKUP(B28,Labs!C:E,2,FALSE)</f>
        <v>5.5</v>
      </c>
      <c r="Q28" s="1">
        <f>VLOOKUP(B28,Labs!C:E,3,FALSE)</f>
        <v>8.5</v>
      </c>
      <c r="R28" s="4">
        <f t="shared" si="0"/>
        <v>8.5</v>
      </c>
      <c r="S28" s="4">
        <v>6</v>
      </c>
    </row>
    <row r="29" spans="1:19" x14ac:dyDescent="0.25">
      <c r="A29" t="s">
        <v>66</v>
      </c>
      <c r="B29" t="s">
        <v>67</v>
      </c>
      <c r="C29" t="s">
        <v>92</v>
      </c>
      <c r="D29" s="1">
        <v>10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0</v>
      </c>
      <c r="P29" s="1">
        <f>VLOOKUP(B29,Labs!C:E,2,FALSE)</f>
        <v>11</v>
      </c>
      <c r="Q29" s="1">
        <f>VLOOKUP(B29,Labs!C:E,3,FALSE)</f>
        <v>4.5</v>
      </c>
      <c r="R29" s="4">
        <f t="shared" si="0"/>
        <v>9</v>
      </c>
      <c r="S29" s="4">
        <v>2</v>
      </c>
    </row>
    <row r="30" spans="1:19" x14ac:dyDescent="0.25">
      <c r="A30" t="s">
        <v>68</v>
      </c>
      <c r="B30" t="s">
        <v>69</v>
      </c>
      <c r="C30" t="s">
        <v>86</v>
      </c>
      <c r="D30" s="1">
        <v>10</v>
      </c>
      <c r="E30" s="1">
        <v>0</v>
      </c>
      <c r="F30" s="1">
        <v>1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0</v>
      </c>
      <c r="N30" s="1">
        <v>1</v>
      </c>
      <c r="O30" s="1">
        <v>1</v>
      </c>
      <c r="P30" s="1">
        <f>VLOOKUP(B30,Labs!C:E,2,FALSE)</f>
        <v>11</v>
      </c>
      <c r="Q30" s="1">
        <f>VLOOKUP(B30,Labs!C:E,3,FALSE)</f>
        <v>10.5</v>
      </c>
      <c r="R30" s="4">
        <f t="shared" si="0"/>
        <v>11</v>
      </c>
      <c r="S30" s="4">
        <v>8</v>
      </c>
    </row>
    <row r="31" spans="1:19" x14ac:dyDescent="0.25">
      <c r="A31" t="s">
        <v>70</v>
      </c>
      <c r="B31" t="s">
        <v>95</v>
      </c>
      <c r="C31" t="s">
        <v>84</v>
      </c>
      <c r="D31" s="1">
        <v>10</v>
      </c>
      <c r="E31" s="1">
        <v>1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0.5</v>
      </c>
      <c r="P31" s="1">
        <f>VLOOKUP(B31,Labs!C:E,2,FALSE)</f>
        <v>7.08</v>
      </c>
      <c r="Q31" s="1">
        <f>VLOOKUP(B31,Labs!C:E,3,FALSE)</f>
        <v>4.5</v>
      </c>
      <c r="R31" s="4">
        <f t="shared" si="0"/>
        <v>7.7</v>
      </c>
      <c r="S31" s="4">
        <v>9.5</v>
      </c>
    </row>
    <row r="32" spans="1:19" x14ac:dyDescent="0.25">
      <c r="A32" t="s">
        <v>71</v>
      </c>
      <c r="B32" t="s">
        <v>72</v>
      </c>
      <c r="C32" t="s">
        <v>88</v>
      </c>
      <c r="D32" s="1">
        <v>10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0</v>
      </c>
      <c r="P32" s="1">
        <f>VLOOKUP(B32,Labs!C:E,2,FALSE)</f>
        <v>5.08</v>
      </c>
      <c r="Q32" s="1">
        <f>VLOOKUP(B32,Labs!C:E,3,FALSE)</f>
        <v>2</v>
      </c>
      <c r="R32" s="4">
        <f t="shared" si="0"/>
        <v>6.2</v>
      </c>
      <c r="S32" s="4">
        <v>6</v>
      </c>
    </row>
    <row r="33" spans="1:19" x14ac:dyDescent="0.25">
      <c r="A33" t="s">
        <v>73</v>
      </c>
      <c r="B33" t="s">
        <v>74</v>
      </c>
      <c r="C33" t="s">
        <v>90</v>
      </c>
      <c r="D33" s="1">
        <v>10</v>
      </c>
      <c r="E33" s="1">
        <v>1</v>
      </c>
      <c r="F33" s="1">
        <v>1</v>
      </c>
      <c r="G33" s="1">
        <v>0</v>
      </c>
      <c r="H33" s="1">
        <v>1</v>
      </c>
      <c r="I33" s="1">
        <v>0</v>
      </c>
      <c r="J33" s="1">
        <v>1</v>
      </c>
      <c r="K33" s="1">
        <v>0</v>
      </c>
      <c r="L33" s="1">
        <v>1</v>
      </c>
      <c r="M33" s="1">
        <v>1</v>
      </c>
      <c r="N33" s="1">
        <v>1</v>
      </c>
      <c r="O33" s="1">
        <v>1</v>
      </c>
      <c r="P33" s="1">
        <f>VLOOKUP(B33,Labs!C:E,2,FALSE)</f>
        <v>10.17</v>
      </c>
      <c r="Q33" s="1">
        <f>VLOOKUP(B33,Labs!C:E,3,FALSE)</f>
        <v>7.5</v>
      </c>
      <c r="R33" s="4">
        <f t="shared" si="0"/>
        <v>9.6999999999999993</v>
      </c>
      <c r="S33" s="4">
        <v>8</v>
      </c>
    </row>
    <row r="34" spans="1:19" x14ac:dyDescent="0.25">
      <c r="A34" t="s">
        <v>75</v>
      </c>
      <c r="B34" t="s">
        <v>76</v>
      </c>
      <c r="C34" t="s">
        <v>85</v>
      </c>
      <c r="D34" s="1">
        <v>10</v>
      </c>
      <c r="E34" s="1">
        <v>1</v>
      </c>
      <c r="F34" s="1">
        <v>1</v>
      </c>
      <c r="G34" s="1">
        <v>0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0</v>
      </c>
      <c r="N34" s="1">
        <v>1</v>
      </c>
      <c r="O34" s="1">
        <v>0</v>
      </c>
      <c r="P34" s="1">
        <f>VLOOKUP(B34,Labs!C:E,2,FALSE)</f>
        <v>10.17</v>
      </c>
      <c r="Q34" s="1">
        <f>VLOOKUP(B34,Labs!C:E,3,FALSE)</f>
        <v>7.5</v>
      </c>
      <c r="R34" s="4">
        <f t="shared" si="0"/>
        <v>9.6999999999999993</v>
      </c>
      <c r="S34" s="4">
        <v>8</v>
      </c>
    </row>
    <row r="35" spans="1:19" x14ac:dyDescent="0.25">
      <c r="A35" t="s">
        <v>77</v>
      </c>
      <c r="B35" t="s">
        <v>78</v>
      </c>
      <c r="C35" t="s">
        <v>90</v>
      </c>
      <c r="D35" s="1">
        <v>10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1</v>
      </c>
      <c r="K35" s="1">
        <v>0</v>
      </c>
      <c r="L35" s="1">
        <v>1</v>
      </c>
      <c r="M35" s="1">
        <v>1</v>
      </c>
      <c r="N35" s="1">
        <v>0</v>
      </c>
      <c r="O35" s="1">
        <v>0</v>
      </c>
      <c r="P35" s="1">
        <f>VLOOKUP(B35,Labs!C:E,2,FALSE)</f>
        <v>10</v>
      </c>
      <c r="Q35" s="1">
        <f>VLOOKUP(B35,Labs!C:E,3,FALSE)</f>
        <v>6</v>
      </c>
      <c r="R35" s="4">
        <f t="shared" si="0"/>
        <v>9.1999999999999993</v>
      </c>
      <c r="S35" s="4">
        <v>6</v>
      </c>
    </row>
    <row r="36" spans="1:19" x14ac:dyDescent="0.25">
      <c r="A36" t="s">
        <v>79</v>
      </c>
      <c r="B36" t="s">
        <v>80</v>
      </c>
      <c r="C36" t="s">
        <v>84</v>
      </c>
      <c r="D36" s="1">
        <v>10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1</v>
      </c>
      <c r="K36" s="1">
        <v>0</v>
      </c>
      <c r="L36" s="1">
        <v>1</v>
      </c>
      <c r="M36" s="1">
        <v>1</v>
      </c>
      <c r="N36" s="1">
        <v>0</v>
      </c>
      <c r="O36" s="1">
        <v>0</v>
      </c>
      <c r="P36" s="1">
        <f>VLOOKUP(B36,Labs!C:E,2,FALSE)</f>
        <v>7.5</v>
      </c>
      <c r="Q36" s="1">
        <f>VLOOKUP(B36,Labs!C:E,3,FALSE)</f>
        <v>7.5</v>
      </c>
      <c r="R36" s="4">
        <f t="shared" si="0"/>
        <v>8.8000000000000007</v>
      </c>
      <c r="S36" s="4">
        <v>6</v>
      </c>
    </row>
    <row r="37" spans="1:19" x14ac:dyDescent="0.25">
      <c r="A37" t="s">
        <v>81</v>
      </c>
      <c r="B37" t="s">
        <v>82</v>
      </c>
      <c r="C37" t="s">
        <v>87</v>
      </c>
      <c r="D37" s="1">
        <v>10</v>
      </c>
      <c r="E37" s="1">
        <v>0</v>
      </c>
      <c r="F37" s="1">
        <v>1</v>
      </c>
      <c r="G37" s="1">
        <v>0</v>
      </c>
      <c r="H37" s="1">
        <v>1</v>
      </c>
      <c r="I37" s="1">
        <v>1</v>
      </c>
      <c r="J37" s="1">
        <v>1</v>
      </c>
      <c r="K37" s="1">
        <v>0</v>
      </c>
      <c r="L37" s="1">
        <v>1</v>
      </c>
      <c r="M37" s="1">
        <v>1</v>
      </c>
      <c r="N37" s="1">
        <v>1</v>
      </c>
      <c r="O37" s="1">
        <v>1</v>
      </c>
      <c r="P37" s="1">
        <f>VLOOKUP(B37,Labs!C:E,2,FALSE)</f>
        <v>0</v>
      </c>
      <c r="Q37" s="1">
        <f>VLOOKUP(B37,Labs!C:E,3,FALSE)</f>
        <v>5.5</v>
      </c>
      <c r="R37" s="4">
        <f t="shared" si="0"/>
        <v>5.7</v>
      </c>
      <c r="S37" s="4">
        <v>8</v>
      </c>
    </row>
  </sheetData>
  <autoFilter ref="A1:S37" xr:uid="{00000000-0001-0000-0000-000000000000}">
    <sortState xmlns:xlrd2="http://schemas.microsoft.com/office/spreadsheetml/2017/richdata2" ref="A2:S37">
      <sortCondition ref="A1:A3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0C72-9374-4B0B-998C-B942BC466107}">
  <dimension ref="A1:G39"/>
  <sheetViews>
    <sheetView topLeftCell="B1" workbookViewId="0">
      <selection activeCell="F1" sqref="F1:G1048576"/>
    </sheetView>
  </sheetViews>
  <sheetFormatPr defaultRowHeight="15" x14ac:dyDescent="0.25"/>
  <cols>
    <col min="1" max="1" width="46.28515625" bestFit="1" customWidth="1"/>
    <col min="2" max="2" width="5.140625" bestFit="1" customWidth="1"/>
    <col min="3" max="3" width="12.7109375" bestFit="1" customWidth="1"/>
    <col min="4" max="4" width="16" customWidth="1"/>
    <col min="5" max="5" width="16" style="1" customWidth="1"/>
    <col min="6" max="7" width="9.140625" style="1" hidden="1" customWidth="1"/>
  </cols>
  <sheetData>
    <row r="1" spans="1:7" x14ac:dyDescent="0.25">
      <c r="A1" t="s">
        <v>96</v>
      </c>
      <c r="B1" t="s">
        <v>97</v>
      </c>
      <c r="C1" t="s">
        <v>98</v>
      </c>
      <c r="D1" t="s">
        <v>141</v>
      </c>
      <c r="E1" s="1" t="s">
        <v>142</v>
      </c>
      <c r="F1" s="1" t="s">
        <v>99</v>
      </c>
      <c r="G1" s="1" t="s">
        <v>100</v>
      </c>
    </row>
    <row r="2" spans="1:7" x14ac:dyDescent="0.25">
      <c r="A2" t="s">
        <v>102</v>
      </c>
      <c r="B2">
        <v>965</v>
      </c>
      <c r="C2" t="s">
        <v>18</v>
      </c>
      <c r="D2" s="1">
        <f>SUM(_2024_10_13T2051_Notas_ECM514[[#This Row],[Lab: Regressão Linear (7395)]:[Lab: Regressão Linear B (7407)]])</f>
        <v>8.08</v>
      </c>
      <c r="E2" s="1">
        <v>9</v>
      </c>
      <c r="G2" s="1">
        <v>8.08</v>
      </c>
    </row>
    <row r="3" spans="1:7" x14ac:dyDescent="0.25">
      <c r="A3" t="s">
        <v>103</v>
      </c>
      <c r="B3">
        <v>945</v>
      </c>
      <c r="C3" t="s">
        <v>59</v>
      </c>
      <c r="D3" s="1">
        <f>SUM(_2024_10_13T2051_Notas_ECM514[[#This Row],[Lab: Regressão Linear (7395)]:[Lab: Regressão Linear B (7407)]])</f>
        <v>2.5</v>
      </c>
      <c r="E3" s="1">
        <v>1.5</v>
      </c>
      <c r="F3" s="1">
        <v>2.5</v>
      </c>
    </row>
    <row r="4" spans="1:7" x14ac:dyDescent="0.25">
      <c r="A4" t="s">
        <v>104</v>
      </c>
      <c r="B4">
        <v>925</v>
      </c>
      <c r="C4" t="s">
        <v>105</v>
      </c>
      <c r="D4" s="1">
        <f>SUM(_2024_10_13T2051_Notas_ECM514[[#This Row],[Lab: Regressão Linear (7395)]:[Lab: Regressão Linear B (7407)]])</f>
        <v>2.5</v>
      </c>
      <c r="G4" s="1">
        <v>2.5</v>
      </c>
    </row>
    <row r="5" spans="1:7" x14ac:dyDescent="0.25">
      <c r="A5" t="s">
        <v>106</v>
      </c>
      <c r="B5">
        <v>902</v>
      </c>
      <c r="C5" t="s">
        <v>47</v>
      </c>
      <c r="D5" s="1">
        <f>SUM(_2024_10_13T2051_Notas_ECM514[[#This Row],[Lab: Regressão Linear (7395)]:[Lab: Regressão Linear B (7407)]])</f>
        <v>4.25</v>
      </c>
      <c r="E5" s="1">
        <v>4</v>
      </c>
      <c r="F5" s="1">
        <v>4.25</v>
      </c>
    </row>
    <row r="6" spans="1:7" x14ac:dyDescent="0.25">
      <c r="A6" t="s">
        <v>107</v>
      </c>
      <c r="B6">
        <v>1246</v>
      </c>
      <c r="C6" t="s">
        <v>43</v>
      </c>
      <c r="D6" s="1">
        <f>SUM(_2024_10_13T2051_Notas_ECM514[[#This Row],[Lab: Regressão Linear (7395)]:[Lab: Regressão Linear B (7407)]])</f>
        <v>7.5</v>
      </c>
      <c r="E6" s="1">
        <v>9</v>
      </c>
      <c r="G6" s="1">
        <v>7.5</v>
      </c>
    </row>
    <row r="7" spans="1:7" x14ac:dyDescent="0.25">
      <c r="A7" t="s">
        <v>108</v>
      </c>
      <c r="B7">
        <v>1034</v>
      </c>
      <c r="C7" t="s">
        <v>76</v>
      </c>
      <c r="D7" s="1">
        <f>SUM(_2024_10_13T2051_Notas_ECM514[[#This Row],[Lab: Regressão Linear (7395)]:[Lab: Regressão Linear B (7407)]])</f>
        <v>10.17</v>
      </c>
      <c r="E7" s="1">
        <v>7.5</v>
      </c>
      <c r="G7" s="1">
        <v>10.17</v>
      </c>
    </row>
    <row r="8" spans="1:7" x14ac:dyDescent="0.25">
      <c r="A8" t="s">
        <v>109</v>
      </c>
      <c r="B8">
        <v>883</v>
      </c>
      <c r="C8" t="s">
        <v>20</v>
      </c>
      <c r="D8" s="1">
        <f>SUM(_2024_10_13T2051_Notas_ECM514[[#This Row],[Lab: Regressão Linear (7395)]:[Lab: Regressão Linear B (7407)]])</f>
        <v>5.5</v>
      </c>
      <c r="F8" s="1">
        <v>5.5</v>
      </c>
    </row>
    <row r="9" spans="1:7" x14ac:dyDescent="0.25">
      <c r="A9" t="s">
        <v>110</v>
      </c>
      <c r="B9">
        <v>1236</v>
      </c>
      <c r="C9" t="s">
        <v>94</v>
      </c>
      <c r="D9" s="1">
        <f>SUM(_2024_10_13T2051_Notas_ECM514[[#This Row],[Lab: Regressão Linear (7395)]:[Lab: Regressão Linear B (7407)]])</f>
        <v>9.75</v>
      </c>
      <c r="E9" s="1">
        <v>6</v>
      </c>
      <c r="F9" s="1">
        <v>9.75</v>
      </c>
    </row>
    <row r="10" spans="1:7" x14ac:dyDescent="0.25">
      <c r="A10" t="s">
        <v>111</v>
      </c>
      <c r="B10">
        <v>917</v>
      </c>
      <c r="C10" t="s">
        <v>72</v>
      </c>
      <c r="D10" s="1">
        <f>SUM(_2024_10_13T2051_Notas_ECM514[[#This Row],[Lab: Regressão Linear (7395)]:[Lab: Regressão Linear B (7407)]])</f>
        <v>5.08</v>
      </c>
      <c r="E10" s="1">
        <v>2</v>
      </c>
      <c r="F10" s="1">
        <v>5.08</v>
      </c>
    </row>
    <row r="11" spans="1:7" x14ac:dyDescent="0.25">
      <c r="A11" t="s">
        <v>112</v>
      </c>
      <c r="B11">
        <v>962</v>
      </c>
      <c r="C11" t="s">
        <v>61</v>
      </c>
      <c r="D11" s="1">
        <f>SUM(_2024_10_13T2051_Notas_ECM514[[#This Row],[Lab: Regressão Linear (7395)]:[Lab: Regressão Linear B (7407)]])</f>
        <v>10</v>
      </c>
      <c r="E11" s="1">
        <v>5.5</v>
      </c>
      <c r="G11" s="1">
        <v>10</v>
      </c>
    </row>
    <row r="12" spans="1:7" x14ac:dyDescent="0.25">
      <c r="A12" t="s">
        <v>113</v>
      </c>
      <c r="B12">
        <v>885</v>
      </c>
      <c r="C12" t="s">
        <v>63</v>
      </c>
      <c r="D12" s="1">
        <f>SUM(_2024_10_13T2051_Notas_ECM514[[#This Row],[Lab: Regressão Linear (7395)]:[Lab: Regressão Linear B (7407)]])</f>
        <v>8.92</v>
      </c>
      <c r="E12" s="1">
        <v>10.5</v>
      </c>
      <c r="F12" s="1">
        <v>8.92</v>
      </c>
    </row>
    <row r="13" spans="1:7" x14ac:dyDescent="0.25">
      <c r="A13" t="s">
        <v>114</v>
      </c>
      <c r="B13">
        <v>1025</v>
      </c>
      <c r="C13" t="s">
        <v>45</v>
      </c>
      <c r="D13" s="1">
        <f>SUM(_2024_10_13T2051_Notas_ECM514[[#This Row],[Lab: Regressão Linear (7395)]:[Lab: Regressão Linear B (7407)]])</f>
        <v>7.5</v>
      </c>
      <c r="E13" s="1">
        <v>7.5</v>
      </c>
      <c r="G13" s="1">
        <v>7.5</v>
      </c>
    </row>
    <row r="14" spans="1:7" x14ac:dyDescent="0.25">
      <c r="A14" t="s">
        <v>115</v>
      </c>
      <c r="B14">
        <v>1154</v>
      </c>
      <c r="C14" t="s">
        <v>33</v>
      </c>
      <c r="D14" s="1">
        <f>SUM(_2024_10_13T2051_Notas_ECM514[[#This Row],[Lab: Regressão Linear (7395)]:[Lab: Regressão Linear B (7407)]])</f>
        <v>11</v>
      </c>
      <c r="E14" s="1">
        <v>7</v>
      </c>
      <c r="G14" s="1">
        <v>11</v>
      </c>
    </row>
    <row r="15" spans="1:7" x14ac:dyDescent="0.25">
      <c r="A15" t="s">
        <v>116</v>
      </c>
      <c r="B15">
        <v>978</v>
      </c>
      <c r="C15" t="s">
        <v>82</v>
      </c>
      <c r="D15" s="1">
        <f>SUM(_2024_10_13T2051_Notas_ECM514[[#This Row],[Lab: Regressão Linear (7395)]:[Lab: Regressão Linear B (7407)]])</f>
        <v>0</v>
      </c>
      <c r="E15" s="1">
        <v>5.5</v>
      </c>
    </row>
    <row r="16" spans="1:7" x14ac:dyDescent="0.25">
      <c r="A16" t="s">
        <v>117</v>
      </c>
      <c r="B16">
        <v>981</v>
      </c>
      <c r="C16" t="s">
        <v>31</v>
      </c>
      <c r="D16" s="1">
        <f>SUM(_2024_10_13T2051_Notas_ECM514[[#This Row],[Lab: Regressão Linear (7395)]:[Lab: Regressão Linear B (7407)]])</f>
        <v>10.17</v>
      </c>
      <c r="E16" s="1">
        <v>9</v>
      </c>
      <c r="G16" s="1">
        <v>10.17</v>
      </c>
    </row>
    <row r="17" spans="1:7" x14ac:dyDescent="0.25">
      <c r="A17" t="s">
        <v>118</v>
      </c>
      <c r="B17">
        <v>933</v>
      </c>
      <c r="C17" t="s">
        <v>57</v>
      </c>
      <c r="D17" s="1">
        <f>SUM(_2024_10_13T2051_Notas_ECM514[[#This Row],[Lab: Regressão Linear (7395)]:[Lab: Regressão Linear B (7407)]])</f>
        <v>11</v>
      </c>
      <c r="E17" s="1">
        <v>7.5</v>
      </c>
      <c r="G17" s="1">
        <v>11</v>
      </c>
    </row>
    <row r="18" spans="1:7" x14ac:dyDescent="0.25">
      <c r="A18" t="s">
        <v>119</v>
      </c>
      <c r="B18">
        <v>932</v>
      </c>
      <c r="C18" t="s">
        <v>78</v>
      </c>
      <c r="D18" s="1">
        <f>SUM(_2024_10_13T2051_Notas_ECM514[[#This Row],[Lab: Regressão Linear (7395)]:[Lab: Regressão Linear B (7407)]])</f>
        <v>10</v>
      </c>
      <c r="E18" s="1">
        <v>6</v>
      </c>
      <c r="G18" s="1">
        <v>10</v>
      </c>
    </row>
    <row r="19" spans="1:7" x14ac:dyDescent="0.25">
      <c r="A19" t="s">
        <v>120</v>
      </c>
      <c r="B19">
        <v>1221</v>
      </c>
      <c r="C19" t="s">
        <v>55</v>
      </c>
      <c r="D19" s="1">
        <f>SUM(_2024_10_13T2051_Notas_ECM514[[#This Row],[Lab: Regressão Linear (7395)]:[Lab: Regressão Linear B (7407)]])</f>
        <v>3.25</v>
      </c>
      <c r="E19" s="1">
        <v>5.5</v>
      </c>
      <c r="F19" s="1">
        <v>3.25</v>
      </c>
    </row>
    <row r="20" spans="1:7" x14ac:dyDescent="0.25">
      <c r="A20" t="s">
        <v>121</v>
      </c>
      <c r="B20">
        <v>1296</v>
      </c>
      <c r="C20" t="s">
        <v>14</v>
      </c>
      <c r="D20" s="1">
        <f>SUM(_2024_10_13T2051_Notas_ECM514[[#This Row],[Lab: Regressão Linear (7395)]:[Lab: Regressão Linear B (7407)]])</f>
        <v>9.42</v>
      </c>
      <c r="E20" s="1">
        <v>7.5</v>
      </c>
      <c r="G20" s="1">
        <v>9.42</v>
      </c>
    </row>
    <row r="21" spans="1:7" x14ac:dyDescent="0.25">
      <c r="A21" t="s">
        <v>122</v>
      </c>
      <c r="B21">
        <v>1270</v>
      </c>
      <c r="C21" t="s">
        <v>16</v>
      </c>
      <c r="D21" s="1">
        <f>SUM(_2024_10_13T2051_Notas_ECM514[[#This Row],[Lab: Regressão Linear (7395)]:[Lab: Regressão Linear B (7407)]])</f>
        <v>7.58</v>
      </c>
      <c r="E21" s="1">
        <v>10.5</v>
      </c>
      <c r="G21" s="1">
        <v>7.58</v>
      </c>
    </row>
    <row r="22" spans="1:7" x14ac:dyDescent="0.25">
      <c r="A22" t="s">
        <v>123</v>
      </c>
      <c r="B22">
        <v>884</v>
      </c>
      <c r="C22" t="s">
        <v>51</v>
      </c>
      <c r="D22" s="1">
        <f>SUM(_2024_10_13T2051_Notas_ECM514[[#This Row],[Lab: Regressão Linear (7395)]:[Lab: Regressão Linear B (7407)]])</f>
        <v>10.17</v>
      </c>
      <c r="E22" s="1">
        <v>9</v>
      </c>
      <c r="G22" s="1">
        <v>10.17</v>
      </c>
    </row>
    <row r="23" spans="1:7" x14ac:dyDescent="0.25">
      <c r="A23" t="s">
        <v>124</v>
      </c>
      <c r="B23">
        <v>1061</v>
      </c>
      <c r="C23" t="s">
        <v>69</v>
      </c>
      <c r="D23" s="1">
        <f>SUM(_2024_10_13T2051_Notas_ECM514[[#This Row],[Lab: Regressão Linear (7395)]:[Lab: Regressão Linear B (7407)]])</f>
        <v>11</v>
      </c>
      <c r="E23" s="1">
        <v>10.5</v>
      </c>
      <c r="G23" s="1">
        <v>11</v>
      </c>
    </row>
    <row r="24" spans="1:7" x14ac:dyDescent="0.25">
      <c r="A24" t="s">
        <v>125</v>
      </c>
      <c r="B24">
        <v>1038</v>
      </c>
      <c r="C24" t="s">
        <v>39</v>
      </c>
      <c r="D24" s="1">
        <f>SUM(_2024_10_13T2051_Notas_ECM514[[#This Row],[Lab: Regressão Linear (7395)]:[Lab: Regressão Linear B (7407)]])</f>
        <v>9</v>
      </c>
      <c r="E24" s="1">
        <v>6</v>
      </c>
      <c r="G24" s="1">
        <v>9</v>
      </c>
    </row>
    <row r="25" spans="1:7" x14ac:dyDescent="0.25">
      <c r="A25" t="s">
        <v>126</v>
      </c>
      <c r="B25">
        <v>1074</v>
      </c>
      <c r="C25" t="s">
        <v>67</v>
      </c>
      <c r="D25" s="1">
        <f>SUM(_2024_10_13T2051_Notas_ECM514[[#This Row],[Lab: Regressão Linear (7395)]:[Lab: Regressão Linear B (7407)]])</f>
        <v>11</v>
      </c>
      <c r="E25" s="1">
        <v>4.5</v>
      </c>
      <c r="F25" s="1">
        <v>11</v>
      </c>
    </row>
    <row r="26" spans="1:7" x14ac:dyDescent="0.25">
      <c r="A26" t="s">
        <v>127</v>
      </c>
      <c r="B26">
        <v>1127</v>
      </c>
      <c r="C26" t="s">
        <v>80</v>
      </c>
      <c r="D26" s="1">
        <f>SUM(_2024_10_13T2051_Notas_ECM514[[#This Row],[Lab: Regressão Linear (7395)]:[Lab: Regressão Linear B (7407)]])</f>
        <v>7.5</v>
      </c>
      <c r="E26" s="1">
        <v>7.5</v>
      </c>
      <c r="F26" s="1">
        <v>7.5</v>
      </c>
    </row>
    <row r="27" spans="1:7" x14ac:dyDescent="0.25">
      <c r="A27" t="s">
        <v>128</v>
      </c>
      <c r="B27">
        <v>1032</v>
      </c>
      <c r="C27" t="s">
        <v>25</v>
      </c>
      <c r="D27" s="1">
        <f>SUM(_2024_10_13T2051_Notas_ECM514[[#This Row],[Lab: Regressão Linear (7395)]:[Lab: Regressão Linear B (7407)]])</f>
        <v>10.17</v>
      </c>
      <c r="E27" s="1">
        <v>9</v>
      </c>
      <c r="F27" s="1">
        <v>10.17</v>
      </c>
    </row>
    <row r="28" spans="1:7" x14ac:dyDescent="0.25">
      <c r="A28" t="s">
        <v>129</v>
      </c>
      <c r="B28">
        <v>1159</v>
      </c>
      <c r="C28" t="s">
        <v>74</v>
      </c>
      <c r="D28" s="1">
        <f>SUM(_2024_10_13T2051_Notas_ECM514[[#This Row],[Lab: Regressão Linear (7395)]:[Lab: Regressão Linear B (7407)]])</f>
        <v>10.17</v>
      </c>
      <c r="E28" s="1">
        <v>7.5</v>
      </c>
      <c r="G28" s="1">
        <v>10.17</v>
      </c>
    </row>
    <row r="29" spans="1:7" x14ac:dyDescent="0.25">
      <c r="A29" t="s">
        <v>130</v>
      </c>
      <c r="B29">
        <v>1200</v>
      </c>
      <c r="C29" t="s">
        <v>41</v>
      </c>
      <c r="D29" s="1">
        <f>SUM(_2024_10_13T2051_Notas_ECM514[[#This Row],[Lab: Regressão Linear (7395)]:[Lab: Regressão Linear B (7407)]])</f>
        <v>2.25</v>
      </c>
      <c r="E29" s="1">
        <v>3</v>
      </c>
      <c r="F29" s="1">
        <v>2.25</v>
      </c>
    </row>
    <row r="30" spans="1:7" x14ac:dyDescent="0.25">
      <c r="A30" t="s">
        <v>131</v>
      </c>
      <c r="B30">
        <v>1114</v>
      </c>
      <c r="C30" t="s">
        <v>95</v>
      </c>
      <c r="D30" s="1">
        <f>SUM(_2024_10_13T2051_Notas_ECM514[[#This Row],[Lab: Regressão Linear (7395)]:[Lab: Regressão Linear B (7407)]])</f>
        <v>7.08</v>
      </c>
      <c r="E30" s="1">
        <v>4.5</v>
      </c>
      <c r="G30" s="1">
        <v>7.08</v>
      </c>
    </row>
    <row r="31" spans="1:7" x14ac:dyDescent="0.25">
      <c r="A31" t="s">
        <v>132</v>
      </c>
      <c r="B31">
        <v>1271</v>
      </c>
      <c r="C31" t="s">
        <v>49</v>
      </c>
      <c r="D31" s="1">
        <f>SUM(_2024_10_13T2051_Notas_ECM514[[#This Row],[Lab: Regressão Linear (7395)]:[Lab: Regressão Linear B (7407)]])</f>
        <v>4.58</v>
      </c>
      <c r="E31" s="1">
        <v>7.5</v>
      </c>
      <c r="G31" s="1">
        <v>4.58</v>
      </c>
    </row>
    <row r="32" spans="1:7" x14ac:dyDescent="0.25">
      <c r="A32" t="s">
        <v>133</v>
      </c>
      <c r="B32">
        <v>1146</v>
      </c>
      <c r="C32" t="s">
        <v>27</v>
      </c>
      <c r="D32" s="1">
        <f>SUM(_2024_10_13T2051_Notas_ECM514[[#This Row],[Lab: Regressão Linear (7395)]:[Lab: Regressão Linear B (7407)]])</f>
        <v>2.5</v>
      </c>
      <c r="E32" s="1">
        <v>6</v>
      </c>
      <c r="F32" s="1">
        <v>2.5</v>
      </c>
    </row>
    <row r="33" spans="1:7" x14ac:dyDescent="0.25">
      <c r="A33" t="s">
        <v>134</v>
      </c>
      <c r="B33">
        <v>1080</v>
      </c>
      <c r="C33" t="s">
        <v>35</v>
      </c>
      <c r="D33" s="1">
        <f>SUM(_2024_10_13T2051_Notas_ECM514[[#This Row],[Lab: Regressão Linear (7395)]:[Lab: Regressão Linear B (7407)]])</f>
        <v>7.5</v>
      </c>
      <c r="E33" s="1">
        <v>10.5</v>
      </c>
      <c r="G33" s="1">
        <v>7.5</v>
      </c>
    </row>
    <row r="34" spans="1:7" x14ac:dyDescent="0.25">
      <c r="A34" t="s">
        <v>135</v>
      </c>
      <c r="B34">
        <v>1112</v>
      </c>
      <c r="C34" t="s">
        <v>29</v>
      </c>
      <c r="D34" s="1">
        <f>SUM(_2024_10_13T2051_Notas_ECM514[[#This Row],[Lab: Regressão Linear (7395)]:[Lab: Regressão Linear B (7407)]])</f>
        <v>9.33</v>
      </c>
      <c r="E34" s="1">
        <v>4.5</v>
      </c>
      <c r="F34" s="1">
        <v>9.33</v>
      </c>
    </row>
    <row r="35" spans="1:7" x14ac:dyDescent="0.25">
      <c r="A35" t="s">
        <v>136</v>
      </c>
      <c r="B35">
        <v>845</v>
      </c>
      <c r="C35" t="s">
        <v>53</v>
      </c>
      <c r="D35" s="1">
        <f>SUM(_2024_10_13T2051_Notas_ECM514[[#This Row],[Lab: Regressão Linear (7395)]:[Lab: Regressão Linear B (7407)]])</f>
        <v>4.58</v>
      </c>
      <c r="E35" s="1">
        <v>8.5</v>
      </c>
      <c r="F35" s="1">
        <v>4.58</v>
      </c>
    </row>
    <row r="36" spans="1:7" x14ac:dyDescent="0.25">
      <c r="A36" t="s">
        <v>137</v>
      </c>
      <c r="B36">
        <v>951</v>
      </c>
      <c r="C36" t="s">
        <v>65</v>
      </c>
      <c r="D36" s="1">
        <f>SUM(_2024_10_13T2051_Notas_ECM514[[#This Row],[Lab: Regressão Linear (7395)]:[Lab: Regressão Linear B (7407)]])</f>
        <v>5.5</v>
      </c>
      <c r="E36" s="1">
        <v>8.5</v>
      </c>
      <c r="F36" s="1">
        <v>5.5</v>
      </c>
    </row>
    <row r="37" spans="1:7" x14ac:dyDescent="0.25">
      <c r="A37" t="s">
        <v>138</v>
      </c>
      <c r="B37">
        <v>846</v>
      </c>
      <c r="C37" t="s">
        <v>22</v>
      </c>
      <c r="D37" s="1">
        <f>SUM(_2024_10_13T2051_Notas_ECM514[[#This Row],[Lab: Regressão Linear (7395)]:[Lab: Regressão Linear B (7407)]])</f>
        <v>6.67</v>
      </c>
      <c r="E37" s="1">
        <v>4.5</v>
      </c>
      <c r="F37" s="1">
        <v>6.67</v>
      </c>
    </row>
    <row r="38" spans="1:7" x14ac:dyDescent="0.25">
      <c r="A38" t="s">
        <v>139</v>
      </c>
      <c r="B38">
        <v>1016</v>
      </c>
      <c r="C38" t="s">
        <v>37</v>
      </c>
      <c r="D38" s="1">
        <f>SUM(_2024_10_13T2051_Notas_ECM514[[#This Row],[Lab: Regressão Linear (7395)]:[Lab: Regressão Linear B (7407)]])</f>
        <v>8.92</v>
      </c>
      <c r="E38" s="1">
        <v>5</v>
      </c>
      <c r="F38" s="1">
        <v>8.92</v>
      </c>
    </row>
    <row r="39" spans="1:7" x14ac:dyDescent="0.25">
      <c r="A39" t="s">
        <v>140</v>
      </c>
      <c r="B39">
        <v>3552</v>
      </c>
      <c r="C39" t="s">
        <v>101</v>
      </c>
      <c r="D39" s="1">
        <f>SUM(_2024_10_13T2051_Notas_ECM514[[#This Row],[Lab: Regressão Linear (7395)]:[Lab: Regressão Linear B (7407)]])</f>
        <v>0</v>
      </c>
      <c r="G39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G A A B Q S w M E F A A C A A g A 2 q Z N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2 q Z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m T V k B E z B S o Q M A A D Y K A A A T A B w A R m 9 y b X V s Y X M v U 2 V j d G l v b j E u b S C i G A A o o B Q A A A A A A A A A A A A A A A A A A A A A A A A A A A C d V s 1 u 2 0 Y Q v h v w O w y U C w X Q A p c i R d m B D p L s x G 4 d Q z H l X q J C W J F r e V t y l 9 l d G l a M P E z R Q 4 E C O f U R 9 G I d k l a s 1 K R k V A e J n P n m m / 9 d a R Y Z L g W E 1 S 9 5 e 3 h w e K D v q G I x v G m 5 j u s d E e e I d K e u 4 5 P 5 l T R U H 5 2 N P / j E a 8 E A E m Y O D w A / o c x V x F A y 1 v e d U x n l K R P G e s c T 1 h l L Y f B F W 6 3 x y e x G M 6 X L 7 9 k G p W d U y H n h K X R n 4 9 P Z L p + d S N + 3 2 v a n U 5 b w l B u m B i 2 7 Z c N Y J n k q 9 M A n N p y J S M Z c L A c 9 3 3 H w / W M u D Q v N K m G D 5 8 f O l R T s 1 7 Z d B f + m N V E y R V 0 M 5 4 z G G G G R 2 5 Q u E P i k e Z J b V Z 4 2 f H q S D 5 M k j G h C l R 4 Y l W 9 T j u + o W C L j d J W x Z 7 q p o k L f S p V W I R d K b d X 4 t x 8 f W 6 H J Y 6 w P 5 m c Q B o Y 9 m K 8 2 P L Y u T l F 0 I U z P 6 x T 2 p S y 8 C K G o K p T K H / G F 7 l I u u a h T I g 9 b K l r O Q J 1 t N R Y v 5 G V T X k j P H u Y T K m K q C V j d v n P c f h n o d 8 i o C 5 b n k N 4 u z H s l 8 2 y 0 A k T i K O x h K 0 D E q w c N s y x Z X b N l A c J P D W i U a y 6 Y 1 j C m m i E q 6 L r 1 V G O Z L h A 5 v 2 a 4 J R m b / y S x s A W + I Z M P 1 G S J N A l f Y F G 8 f r 8 p Y R K S I V j X Q 1 h / S z N c P 9 1 G + H E v a I a P S v g W t t + M h Y n U h o E E g W O 2 k P J 3 o J 9 z D t Z U x l L b 3 3 0 C 2 + I L S A 3 f J V 3 g u t 3 z G B 6 g a K F P 3 L r G F L B T r o 3 i i 7 y c L e u 9 W v 9 x y y M J H 7 0 h 0 v u e 1 2 2 w G + E 2 b e O D C t 7 Q / 2 0 v a O b 7 v l M P r G h R X 5 d W U S b s 0 j V L 6 I a o 5 z b l / x / k c 6 S 9 d m l X P z l w z j M s v s Y q E 5 z D n h P U F Q B P g t + Y k X C B C N c t J 7 X c M Z G n C 6 Y q i I u 6 b t B r 0 G V l p 8 v 2 L j e R x R Q + 5 0 y b 9 Z 8 Y J e l Q Y C k U p x B F T 5 1 M L A v C P v m / h F 4 D o b u f U L M c q M K n e 7 T j 2 U o s i g G k E E l x y 9 T 6 b x F x W n L V 1 i q 8 G Q G R e H e l G I r C t e 0 F 3 Y a m n Q C u P 0 6 2 L i K + x A W m C q y g e + z X x d i A x 4 U L P C d 4 j c X V Z s 3 Q g t T N Q 6 N B 6 Y Q 0 7 M Y J n E t T X X F 4 C V 0 V B U / 4 F 7 r + C y n s H y K W y / U 3 b X i E n Y G f j 3 7 h X 7 i 4 k x p S y j V M 1 P q f B 5 7 i q x U E b n 2 X l C y 6 R C F m s B n J e L v S w b F X t 2 c T P B L 6 T u 3 m T P F g u a V 4 w O Z K 4 b W G J x L H y / / F H b K B v e O C J v t A G 6 4 w k o o 1 o m 5 E O X H x K + G V 5 1 d S 7 g L v y X R n h r t D f W V G u 4 L b m 8 H X 9 u E B F 7 V / Z 9 7 + C 1 B L A Q I t A B Q A A g A I A N q m T V n w S c x D p A A A A P U A A A A S A A A A A A A A A A A A A A A A A A A A A A B D b 2 5 m a W c v U G F j a 2 F n Z S 5 4 b W x Q S w E C L Q A U A A I A C A D a p k 1 Z D 8 r p q 6 Q A A A D p A A A A E w A A A A A A A A A A A A A A A A D w A A A A W 0 N v b n R l b n R f V H l w Z X N d L n h t b F B L A Q I t A B Q A A g A I A N q m T V k B E z B S o Q M A A D Y K A A A T A A A A A A A A A A A A A A A A A O E B A A B G b 3 J t d W x h c y 9 T Z W N 0 a W 9 u M S 5 t U E s F B g A A A A A D A A M A w g A A A M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4 A A A A A A A A O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T E w L T E z V D I w N T F f T m 9 0 Y X M t R U N N N T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Y 3 M j A w M W I t N D E y N y 0 0 N W Q w L W J k Z G I t N G J l N T h l Y z c 0 M j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X z E w X z E z V D I w N T F f T m 9 0 Y X N f R U N N N T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I z O j U 0 O j U z L j Y y O D E y O D l a I i A v P j x F b n R y e S B U e X B l P S J G a W x s Q 2 9 s d W 1 u V H l w Z X M i I F Z h b H V l P S J z Q m d N R 0 J n W U d C Z 0 1 E Q X d N R E F 3 T U R B d 0 1 E Q X d N R E F 3 T U R B d 0 1 G Q l F V R k F 3 T U Z C U U 1 E Q l F N R E J n W U d C Z 1 l H Q m d Z R 0 J n W U c i I C 8 + P E V u d H J 5 I F R 5 c G U 9 I k Z p b G x D b 2 x 1 b W 5 O Y W 1 l c y I g V m F s d W U 9 I n N b J n F 1 b 3 Q 7 U 3 R 1 Z G V u d C Z x d W 9 0 O y w m c X V v d D t J R C Z x d W 9 0 O y w m c X V v d D t T S V M g V X N l c i B J R C Z x d W 9 0 O y w m c X V v d D t T S V M g T G 9 n a W 4 g S U Q m c X V v d D s s J n F 1 b 3 Q 7 S W 5 0 Z W d y Y X R p b 2 4 g S U Q m c X V v d D s s J n F 1 b 3 Q 7 U 2 V j d G l v b i Z x d W 9 0 O y w m c X V v d D t O b 3 R h c y Z x d W 9 0 O y w m c X V v d D t F e F 9 Q Y W 5 k Y X M x I C g z O D A 5 K S Z x d W 9 0 O y w m c X V v d D t F e F 9 Q Y W 5 k Y X N C M y A o N D A x N i k m c X V v d D s s J n F 1 b 3 Q 7 R X h f U G F u Z G F z R 3 J v d X B C e S A g K D Q y M D U p J n F 1 b 3 Q 7 L C Z x d W 9 0 O 0 V 4 X 1 B h b m R h c 0 I z I C A o N D I x N C k m c X V v d D s s J n F 1 b 3 Q 7 R X h f Q X B w b H l S Z W c g I C g 0 N D Q 0 K S Z x d W 9 0 O y w m c X V v d D t C d X N p b m V z c y B D Y X N l I C g 0 N z M y K S Z x d W 9 0 O y w m c X V v d D t F e F 9 D b 2 1 i a W 5 l X 1 J l c 2 h h c G V f S m 9 p b i A o N D c z N i k m c X V v d D s s J n F 1 b 3 Q 7 R X h f T W F 0 c G x v d G x p Y j E g K D Q 4 O D Y p J n F 1 b 3 Q 7 L C Z x d W 9 0 O 0 V 4 X 1 A x U z F B I C h S Q S D D r W 1 w Y X J l c y k g K D Q 5 N j c p J n F 1 b 3 Q 7 L C Z x d W 9 0 O 0 V 4 X 1 A x U z F C I C h S Q S B w Y X J l c y k g K D Q 5 N j g p J n F 1 b 3 Q 7 L C Z x d W 9 0 O 0 V 4 X 1 A x U z E g U G 9 z d G U g b y B u b 3 R l Y m 9 v a y B h c X V p I C h U b 2 R v c y w g w 6 1 t c G F y Z X M g Z S B w Y X J l c y k g K D Q 5 N z E p J n F 1 b 3 Q 7 L C Z x d W 9 0 O 0 x h Y i B D b 3 Z p Z C B 4 I E I z I C g 1 M T I 1 K S Z x d W 9 0 O y w m c X V v d D t M Y W I g R G l z d H J p Y n V 0 a W 9 u I C h H c s O h Z m l j b y B R N E E p I C g 1 N D Q z K S Z x d W 9 0 O y w m c X V v d D t M Y W I g Q m F y c y A o R 3 L D o W Z p Y 2 8 g U T c p I C g 1 N D Q 1 K S Z x d W 9 0 O y w m c X V v d D t F e F 9 E a X N 0 c m l i d X R p b 2 5 z I C g 1 N T U w K S Z x d W 9 0 O y w m c X V v d D t F e F 9 C Y X J z I C g 1 N T U x K S Z x d W 9 0 O y w m c X V v d D t F e F 9 Q b G 9 0 U m V s Y X R p b 2 5 z I C g 1 N j I x K S Z x d W 9 0 O y w m c X V v d D t M Y W I g U G x v d F J l b G F 0 a W 9 u c y A o R 3 L D o W Z p Y 2 8 g U T Y p I C g 1 N j I y K S Z x d W 9 0 O y w m c X V v d D t F e C B I a X B v d G V z Z X M g M S A g K D Y w N z M p J n F 1 b 3 Q 7 L C Z x d W 9 0 O 1 B y b 2 p l d G 8 g S S A o N j I y N C k m c X V v d D s s J n F 1 b 3 Q 7 U D I g K D Y z N z Y p J n F 1 b 3 Q 7 L C Z x d W 9 0 O 1 A y I H B v c 3 R l I G F x d W k g Z 3 L D o W Z p Y 2 8 g Z G E g c X V l c 3 T D o 2 8 g U T E u Y S B l b S B m b 3 J t Y X R v I C 5 w b m c g K D Y z O D E p J n F 1 b 3 Q 7 L C Z x d W 9 0 O 1 A y I H B v c 3 R l I G F x d W k g Z 3 L D o W Z p Y 2 8 g Z G E g c X V l c 3 T D o 2 8 g U T Q u Y S B l b S B m b 3 J t Y X R v I C 5 w b m c g K D Y z O D I p J n F 1 b 3 Q 7 L C Z x d W 9 0 O 1 A y I H B v c 3 R l I G F x d W k g c 2 V 1 I G F y c X V p d m 8 g L m l w e W 5 i I H B h c m E g Y 2 9 u Z m V y w 6 p u Y 2 l h I C g 2 M z g z K S Z x d W 9 0 O y w m c X V v d D t Q U 1 V C I D F v I F N l b W V z d H J l I C g 2 N z M x K S Z x d W 9 0 O y w m c X V v d D t M Y W I 6 I F J l Z 3 J l c 3 P D o 2 8 g T G l u Z W F y I C g 3 M z k 1 K S Z x d W 9 0 O y w m c X V v d D t M Y W I 6 I F J l Z 3 J l c 3 P D o 2 8 g T G l u Z W F y I E I g K D c 0 M D c p J n F 1 b 3 Q 7 L C Z x d W 9 0 O 0 x h Y j o g U m V n c m V z c 8 O j b y B O b 3 R l Y m 9 v a y A o N z Q x M i k m c X V v d D s s J n F 1 b 3 Q 7 T G F i O i B S Z W d y Z X N z w 6 N v I E 5 v d G V i b 2 9 r I E I g K D c 0 M T M p J n F 1 b 3 Q 7 L C Z x d W 9 0 O 0 x h Y j o g S G 9 0 I E V u Y 2 9 k Z S w g T m 9 y b W F s a X p h w 6 f D o 2 8 s I F J l Z 3 J l c 3 P D o 2 8 g T G 9 n w 6 1 z d G l j Y S B l I E s t V m l 6 a W 5 o b 3 M g b W F p c y B Q c s O z e G l t b 3 M g K D c 3 M j I p J n F 1 b 3 Q 7 L C Z x d W 9 0 O 1 B y b 3 B v c 3 R h I G R l I F B y b 2 p l d G 8 g Z G 8 g U 2 V t Z X N 0 c m U g K D c 5 N D A p J n F 1 b 3 Q 7 L C Z x d W 9 0 O 1 A z I C g 4 M D I x K S Z x d W 9 0 O y w m c X V v d D t U Y X J l Z m F z I E N 1 c n J l b n Q g U G 9 p b n R z J n F 1 b 3 Q 7 L C Z x d W 9 0 O 1 R h c m V m Y X M g R m l u Y W w g U G 9 p b n R z J n F 1 b 3 Q 7 L C Z x d W 9 0 O 1 R h c m V m Y X M g Q 3 V y c m V u d C B T Y 2 9 y Z S Z x d W 9 0 O y w m c X V v d D t U Y X J l Z m F z I F V u c G 9 z d G V k I E N 1 c n J l b n Q g U 2 N v c m U m c X V v d D s s J n F 1 b 3 Q 7 V G F y Z W Z h c y B G a W 5 h b C B T Y 2 9 y Z S Z x d W 9 0 O y w m c X V v d D t U Y X J l Z m F z I F V u c G 9 z d G V k I E Z p b m F s I F N j b 3 J l J n F 1 b 3 Q 7 L C Z x d W 9 0 O 0 N 1 c n J l b n Q g U G 9 p b n R z J n F 1 b 3 Q 7 L C Z x d W 9 0 O 0 Z p b m F s I F B v a W 5 0 c y Z x d W 9 0 O y w m c X V v d D t D d X J y Z W 5 0 I F N j b 3 J l J n F 1 b 3 Q 7 L C Z x d W 9 0 O 1 V u c G 9 z d G V k I E N 1 c n J l b n Q g U 2 N v c m U m c X V v d D s s J n F 1 b 3 Q 7 R m l u Y W w g U 2 N v c m U m c X V v d D s s J n F 1 b 3 Q 7 V W 5 w b 3 N 0 Z W Q g R m l u Y W w g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0 x M C 0 x M 1 Q y M D U x X 0 5 v d G F z L U V D T T U x N C 9 B d X R v U m V t b 3 Z l Z E N v b H V t b n M x L n t T d H V k Z W 5 0 L D B 9 J n F 1 b 3 Q 7 L C Z x d W 9 0 O 1 N l Y 3 R p b 2 4 x L z I w M j Q t M T A t M T N U M j A 1 M V 9 O b 3 R h c y 1 F Q 0 0 1 M T Q v Q X V 0 b 1 J l b W 9 2 Z W R D b 2 x 1 b W 5 z M S 5 7 S U Q s M X 0 m c X V v d D s s J n F 1 b 3 Q 7 U 2 V j d G l v b j E v M j A y N C 0 x M C 0 x M 1 Q y M D U x X 0 5 v d G F z L U V D T T U x N C 9 B d X R v U m V t b 3 Z l Z E N v b H V t b n M x L n t T S V M g V X N l c i B J R C w y f S Z x d W 9 0 O y w m c X V v d D t T Z W N 0 a W 9 u M S 8 y M D I 0 L T E w L T E z V D I w N T F f T m 9 0 Y X M t R U N N N T E 0 L 0 F 1 d G 9 S Z W 1 v d m V k Q 2 9 s d W 1 u c z E u e 1 N J U y B M b 2 d p b i B J R C w z f S Z x d W 9 0 O y w m c X V v d D t T Z W N 0 a W 9 u M S 8 y M D I 0 L T E w L T E z V D I w N T F f T m 9 0 Y X M t R U N N N T E 0 L 0 F 1 d G 9 S Z W 1 v d m V k Q 2 9 s d W 1 u c z E u e 0 l u d G V n c m F 0 a W 9 u I E l E L D R 9 J n F 1 b 3 Q 7 L C Z x d W 9 0 O 1 N l Y 3 R p b 2 4 x L z I w M j Q t M T A t M T N U M j A 1 M V 9 O b 3 R h c y 1 F Q 0 0 1 M T Q v Q X V 0 b 1 J l b W 9 2 Z W R D b 2 x 1 b W 5 z M S 5 7 U 2 V j d G l v b i w 1 f S Z x d W 9 0 O y w m c X V v d D t T Z W N 0 a W 9 u M S 8 y M D I 0 L T E w L T E z V D I w N T F f T m 9 0 Y X M t R U N N N T E 0 L 0 F 1 d G 9 S Z W 1 v d m V k Q 2 9 s d W 1 u c z E u e 0 5 v d G F z L D Z 9 J n F 1 b 3 Q 7 L C Z x d W 9 0 O 1 N l Y 3 R p b 2 4 x L z I w M j Q t M T A t M T N U M j A 1 M V 9 O b 3 R h c y 1 F Q 0 0 1 M T Q v Q X V 0 b 1 J l b W 9 2 Z W R D b 2 x 1 b W 5 z M S 5 7 R X h f U G F u Z G F z M S A o M z g w O S k s N 3 0 m c X V v d D s s J n F 1 b 3 Q 7 U 2 V j d G l v b j E v M j A y N C 0 x M C 0 x M 1 Q y M D U x X 0 5 v d G F z L U V D T T U x N C 9 B d X R v U m V t b 3 Z l Z E N v b H V t b n M x L n t F e F 9 Q Y W 5 k Y X N C M y A o N D A x N i k s O H 0 m c X V v d D s s J n F 1 b 3 Q 7 U 2 V j d G l v b j E v M j A y N C 0 x M C 0 x M 1 Q y M D U x X 0 5 v d G F z L U V D T T U x N C 9 B d X R v U m V t b 3 Z l Z E N v b H V t b n M x L n t F e F 9 Q Y W 5 k Y X N H c m 9 1 c E J 5 I C A o N D I w N S k s O X 0 m c X V v d D s s J n F 1 b 3 Q 7 U 2 V j d G l v b j E v M j A y N C 0 x M C 0 x M 1 Q y M D U x X 0 5 v d G F z L U V D T T U x N C 9 B d X R v U m V t b 3 Z l Z E N v b H V t b n M x L n t F e F 9 Q Y W 5 k Y X N C M y A g K D Q y M T Q p L D E w f S Z x d W 9 0 O y w m c X V v d D t T Z W N 0 a W 9 u M S 8 y M D I 0 L T E w L T E z V D I w N T F f T m 9 0 Y X M t R U N N N T E 0 L 0 F 1 d G 9 S Z W 1 v d m V k Q 2 9 s d W 1 u c z E u e 0 V 4 X 0 F w c G x 5 U m V n I C A o N D Q 0 N C k s M T F 9 J n F 1 b 3 Q 7 L C Z x d W 9 0 O 1 N l Y 3 R p b 2 4 x L z I w M j Q t M T A t M T N U M j A 1 M V 9 O b 3 R h c y 1 F Q 0 0 1 M T Q v Q X V 0 b 1 J l b W 9 2 Z W R D b 2 x 1 b W 5 z M S 5 7 Q n V z a W 5 l c 3 M g Q 2 F z Z S A o N D c z M i k s M T J 9 J n F 1 b 3 Q 7 L C Z x d W 9 0 O 1 N l Y 3 R p b 2 4 x L z I w M j Q t M T A t M T N U M j A 1 M V 9 O b 3 R h c y 1 F Q 0 0 1 M T Q v Q X V 0 b 1 J l b W 9 2 Z W R D b 2 x 1 b W 5 z M S 5 7 R X h f Q 2 9 t Y m l u Z V 9 S Z X N o Y X B l X 0 p v a W 4 g K D Q 3 M z Y p L D E z f S Z x d W 9 0 O y w m c X V v d D t T Z W N 0 a W 9 u M S 8 y M D I 0 L T E w L T E z V D I w N T F f T m 9 0 Y X M t R U N N N T E 0 L 0 F 1 d G 9 S Z W 1 v d m V k Q 2 9 s d W 1 u c z E u e 0 V 4 X 0 1 h d H B s b 3 R s a W I x I C g 0 O D g 2 K S w x N H 0 m c X V v d D s s J n F 1 b 3 Q 7 U 2 V j d G l v b j E v M j A y N C 0 x M C 0 x M 1 Q y M D U x X 0 5 v d G F z L U V D T T U x N C 9 B d X R v U m V t b 3 Z l Z E N v b H V t b n M x L n t F e F 9 Q M V M x Q S A o U k E g w 6 1 t c G F y Z X M p I C g 0 O T Y 3 K S w x N X 0 m c X V v d D s s J n F 1 b 3 Q 7 U 2 V j d G l v b j E v M j A y N C 0 x M C 0 x M 1 Q y M D U x X 0 5 v d G F z L U V D T T U x N C 9 B d X R v U m V t b 3 Z l Z E N v b H V t b n M x L n t F e F 9 Q M V M x Q i A o U k E g c G F y Z X M p I C g 0 O T Y 4 K S w x N n 0 m c X V v d D s s J n F 1 b 3 Q 7 U 2 V j d G l v b j E v M j A y N C 0 x M C 0 x M 1 Q y M D U x X 0 5 v d G F z L U V D T T U x N C 9 B d X R v U m V t b 3 Z l Z E N v b H V t b n M x L n t F e F 9 Q M V M x I F B v c 3 R l I G 8 g b m 9 0 Z W J v b 2 s g Y X F 1 a S A o V G 9 k b 3 M s I M O t b X B h c m V z I G U g c G F y Z X M p I C g 0 O T c x K S w x N 3 0 m c X V v d D s s J n F 1 b 3 Q 7 U 2 V j d G l v b j E v M j A y N C 0 x M C 0 x M 1 Q y M D U x X 0 5 v d G F z L U V D T T U x N C 9 B d X R v U m V t b 3 Z l Z E N v b H V t b n M x L n t M Y W I g Q 2 9 2 a W Q g e C B C M y A o N T E y N S k s M T h 9 J n F 1 b 3 Q 7 L C Z x d W 9 0 O 1 N l Y 3 R p b 2 4 x L z I w M j Q t M T A t M T N U M j A 1 M V 9 O b 3 R h c y 1 F Q 0 0 1 M T Q v Q X V 0 b 1 J l b W 9 2 Z W R D b 2 x 1 b W 5 z M S 5 7 T G F i I E R p c 3 R y a W J 1 d G l v b i A o R 3 L D o W Z p Y 2 8 g U T R B K S A o N T Q 0 M y k s M T l 9 J n F 1 b 3 Q 7 L C Z x d W 9 0 O 1 N l Y 3 R p b 2 4 x L z I w M j Q t M T A t M T N U M j A 1 M V 9 O b 3 R h c y 1 F Q 0 0 1 M T Q v Q X V 0 b 1 J l b W 9 2 Z W R D b 2 x 1 b W 5 z M S 5 7 T G F i I E J h c n M g K E d y w 6 F m a W N v I F E 3 K S A o N T Q 0 N S k s M j B 9 J n F 1 b 3 Q 7 L C Z x d W 9 0 O 1 N l Y 3 R p b 2 4 x L z I w M j Q t M T A t M T N U M j A 1 M V 9 O b 3 R h c y 1 F Q 0 0 1 M T Q v Q X V 0 b 1 J l b W 9 2 Z W R D b 2 x 1 b W 5 z M S 5 7 R X h f R G l z d H J p Y n V 0 a W 9 u c y A o N T U 1 M C k s M j F 9 J n F 1 b 3 Q 7 L C Z x d W 9 0 O 1 N l Y 3 R p b 2 4 x L z I w M j Q t M T A t M T N U M j A 1 M V 9 O b 3 R h c y 1 F Q 0 0 1 M T Q v Q X V 0 b 1 J l b W 9 2 Z W R D b 2 x 1 b W 5 z M S 5 7 R X h f Q m F y c y A o N T U 1 M S k s M j J 9 J n F 1 b 3 Q 7 L C Z x d W 9 0 O 1 N l Y 3 R p b 2 4 x L z I w M j Q t M T A t M T N U M j A 1 M V 9 O b 3 R h c y 1 F Q 0 0 1 M T Q v Q X V 0 b 1 J l b W 9 2 Z W R D b 2 x 1 b W 5 z M S 5 7 R X h f U G x v d F J l b G F 0 a W 9 u c y A o N T Y y M S k s M j N 9 J n F 1 b 3 Q 7 L C Z x d W 9 0 O 1 N l Y 3 R p b 2 4 x L z I w M j Q t M T A t M T N U M j A 1 M V 9 O b 3 R h c y 1 F Q 0 0 1 M T Q v Q X V 0 b 1 J l b W 9 2 Z W R D b 2 x 1 b W 5 z M S 5 7 T G F i I F B s b 3 R S Z W x h d G l v b n M g K E d y w 6 F m a W N v I F E 2 K S A o N T Y y M i k s M j R 9 J n F 1 b 3 Q 7 L C Z x d W 9 0 O 1 N l Y 3 R p b 2 4 x L z I w M j Q t M T A t M T N U M j A 1 M V 9 O b 3 R h c y 1 F Q 0 0 1 M T Q v Q X V 0 b 1 J l b W 9 2 Z W R D b 2 x 1 b W 5 z M S 5 7 R X g g S G l w b 3 R l c 2 V z I D E g I C g 2 M D c z K S w y N X 0 m c X V v d D s s J n F 1 b 3 Q 7 U 2 V j d G l v b j E v M j A y N C 0 x M C 0 x M 1 Q y M D U x X 0 5 v d G F z L U V D T T U x N C 9 B d X R v U m V t b 3 Z l Z E N v b H V t b n M x L n t Q c m 9 q Z X R v I E k g K D Y y M j Q p L D I 2 f S Z x d W 9 0 O y w m c X V v d D t T Z W N 0 a W 9 u M S 8 y M D I 0 L T E w L T E z V D I w N T F f T m 9 0 Y X M t R U N N N T E 0 L 0 F 1 d G 9 S Z W 1 v d m V k Q 2 9 s d W 1 u c z E u e 1 A y I C g 2 M z c 2 K S w y N 3 0 m c X V v d D s s J n F 1 b 3 Q 7 U 2 V j d G l v b j E v M j A y N C 0 x M C 0 x M 1 Q y M D U x X 0 5 v d G F z L U V D T T U x N C 9 B d X R v U m V t b 3 Z l Z E N v b H V t b n M x L n t Q M i B w b 3 N 0 Z S B h c X V p I G d y w 6 F m a W N v I G R h I H F 1 Z X N 0 w 6 N v I F E x L m E g Z W 0 g Z m 9 y b W F 0 b y A u c G 5 n I C g 2 M z g x K S w y O H 0 m c X V v d D s s J n F 1 b 3 Q 7 U 2 V j d G l v b j E v M j A y N C 0 x M C 0 x M 1 Q y M D U x X 0 5 v d G F z L U V D T T U x N C 9 B d X R v U m V t b 3 Z l Z E N v b H V t b n M x L n t Q M i B w b 3 N 0 Z S B h c X V p I G d y w 6 F m a W N v I G R h I H F 1 Z X N 0 w 6 N v I F E 0 L m E g Z W 0 g Z m 9 y b W F 0 b y A u c G 5 n I C g 2 M z g y K S w y O X 0 m c X V v d D s s J n F 1 b 3 Q 7 U 2 V j d G l v b j E v M j A y N C 0 x M C 0 x M 1 Q y M D U x X 0 5 v d G F z L U V D T T U x N C 9 B d X R v U m V t b 3 Z l Z E N v b H V t b n M x L n t Q M i B w b 3 N 0 Z S B h c X V p I H N l d S B h c n F 1 a X Z v I C 5 p c H l u Y i B w Y X J h I G N v b m Z l c s O q b m N p Y S A o N j M 4 M y k s M z B 9 J n F 1 b 3 Q 7 L C Z x d W 9 0 O 1 N l Y 3 R p b 2 4 x L z I w M j Q t M T A t M T N U M j A 1 M V 9 O b 3 R h c y 1 F Q 0 0 1 M T Q v Q X V 0 b 1 J l b W 9 2 Z W R D b 2 x 1 b W 5 z M S 5 7 U F N V Q i A x b y B T Z W 1 l c 3 R y Z S A o N j c z M S k s M z F 9 J n F 1 b 3 Q 7 L C Z x d W 9 0 O 1 N l Y 3 R p b 2 4 x L z I w M j Q t M T A t M T N U M j A 1 M V 9 O b 3 R h c y 1 F Q 0 0 1 M T Q v Q X V 0 b 1 J l b W 9 2 Z W R D b 2 x 1 b W 5 z M S 5 7 T G F i O i B S Z W d y Z X N z w 6 N v I E x p b m V h c i A o N z M 5 N S k s M z J 9 J n F 1 b 3 Q 7 L C Z x d W 9 0 O 1 N l Y 3 R p b 2 4 x L z I w M j Q t M T A t M T N U M j A 1 M V 9 O b 3 R h c y 1 F Q 0 0 1 M T Q v Q X V 0 b 1 J l b W 9 2 Z W R D b 2 x 1 b W 5 z M S 5 7 T G F i O i B S Z W d y Z X N z w 6 N v I E x p b m V h c i B C I C g 3 N D A 3 K S w z M 3 0 m c X V v d D s s J n F 1 b 3 Q 7 U 2 V j d G l v b j E v M j A y N C 0 x M C 0 x M 1 Q y M D U x X 0 5 v d G F z L U V D T T U x N C 9 B d X R v U m V t b 3 Z l Z E N v b H V t b n M x L n t M Y W I 6 I F J l Z 3 J l c 3 P D o 2 8 g T m 9 0 Z W J v b 2 s g K D c 0 M T I p L D M 0 f S Z x d W 9 0 O y w m c X V v d D t T Z W N 0 a W 9 u M S 8 y M D I 0 L T E w L T E z V D I w N T F f T m 9 0 Y X M t R U N N N T E 0 L 0 F 1 d G 9 S Z W 1 v d m V k Q 2 9 s d W 1 u c z E u e 0 x h Y j o g U m V n c m V z c 8 O j b y B O b 3 R l Y m 9 v a y B C I C g 3 N D E z K S w z N X 0 m c X V v d D s s J n F 1 b 3 Q 7 U 2 V j d G l v b j E v M j A y N C 0 x M C 0 x M 1 Q y M D U x X 0 5 v d G F z L U V D T T U x N C 9 B d X R v U m V t b 3 Z l Z E N v b H V t b n M x L n t M Y W I 6 I E h v d C B F b m N v Z G U s I E 5 v c m 1 h b G l 6 Y c O n w 6 N v L C B S Z W d y Z X N z w 6 N v I E x v Z 8 O t c 3 R p Y 2 E g Z S B L L V Z p e m l u a G 9 z I G 1 h a X M g U H L D s 3 h p b W 9 z I C g 3 N z I y K S w z N n 0 m c X V v d D s s J n F 1 b 3 Q 7 U 2 V j d G l v b j E v M j A y N C 0 x M C 0 x M 1 Q y M D U x X 0 5 v d G F z L U V D T T U x N C 9 B d X R v U m V t b 3 Z l Z E N v b H V t b n M x L n t Q c m 9 w b 3 N 0 Y S B k Z S B Q c m 9 q Z X R v I G R v I F N l b W V z d H J l I C g 3 O T Q w K S w z N 3 0 m c X V v d D s s J n F 1 b 3 Q 7 U 2 V j d G l v b j E v M j A y N C 0 x M C 0 x M 1 Q y M D U x X 0 5 v d G F z L U V D T T U x N C 9 B d X R v U m V t b 3 Z l Z E N v b H V t b n M x L n t Q M y A o O D A y M S k s M z h 9 J n F 1 b 3 Q 7 L C Z x d W 9 0 O 1 N l Y 3 R p b 2 4 x L z I w M j Q t M T A t M T N U M j A 1 M V 9 O b 3 R h c y 1 F Q 0 0 1 M T Q v Q X V 0 b 1 J l b W 9 2 Z W R D b 2 x 1 b W 5 z M S 5 7 V G F y Z W Z h c y B D d X J y Z W 5 0 I F B v a W 5 0 c y w z O X 0 m c X V v d D s s J n F 1 b 3 Q 7 U 2 V j d G l v b j E v M j A y N C 0 x M C 0 x M 1 Q y M D U x X 0 5 v d G F z L U V D T T U x N C 9 B d X R v U m V t b 3 Z l Z E N v b H V t b n M x L n t U Y X J l Z m F z I E Z p b m F s I F B v a W 5 0 c y w 0 M H 0 m c X V v d D s s J n F 1 b 3 Q 7 U 2 V j d G l v b j E v M j A y N C 0 x M C 0 x M 1 Q y M D U x X 0 5 v d G F z L U V D T T U x N C 9 B d X R v U m V t b 3 Z l Z E N v b H V t b n M x L n t U Y X J l Z m F z I E N 1 c n J l b n Q g U 2 N v c m U s N D F 9 J n F 1 b 3 Q 7 L C Z x d W 9 0 O 1 N l Y 3 R p b 2 4 x L z I w M j Q t M T A t M T N U M j A 1 M V 9 O b 3 R h c y 1 F Q 0 0 1 M T Q v Q X V 0 b 1 J l b W 9 2 Z W R D b 2 x 1 b W 5 z M S 5 7 V G F y Z W Z h c y B V b n B v c 3 R l Z C B D d X J y Z W 5 0 I F N j b 3 J l L D Q y f S Z x d W 9 0 O y w m c X V v d D t T Z W N 0 a W 9 u M S 8 y M D I 0 L T E w L T E z V D I w N T F f T m 9 0 Y X M t R U N N N T E 0 L 0 F 1 d G 9 S Z W 1 v d m V k Q 2 9 s d W 1 u c z E u e 1 R h c m V m Y X M g R m l u Y W w g U 2 N v c m U s N D N 9 J n F 1 b 3 Q 7 L C Z x d W 9 0 O 1 N l Y 3 R p b 2 4 x L z I w M j Q t M T A t M T N U M j A 1 M V 9 O b 3 R h c y 1 F Q 0 0 1 M T Q v Q X V 0 b 1 J l b W 9 2 Z W R D b 2 x 1 b W 5 z M S 5 7 V G F y Z W Z h c y B V b n B v c 3 R l Z C B G a W 5 h b C B T Y 2 9 y Z S w 0 N H 0 m c X V v d D s s J n F 1 b 3 Q 7 U 2 V j d G l v b j E v M j A y N C 0 x M C 0 x M 1 Q y M D U x X 0 5 v d G F z L U V D T T U x N C 9 B d X R v U m V t b 3 Z l Z E N v b H V t b n M x L n t D d X J y Z W 5 0 I F B v a W 5 0 c y w 0 N X 0 m c X V v d D s s J n F 1 b 3 Q 7 U 2 V j d G l v b j E v M j A y N C 0 x M C 0 x M 1 Q y M D U x X 0 5 v d G F z L U V D T T U x N C 9 B d X R v U m V t b 3 Z l Z E N v b H V t b n M x L n t G a W 5 h b C B Q b 2 l u d H M s N D Z 9 J n F 1 b 3 Q 7 L C Z x d W 9 0 O 1 N l Y 3 R p b 2 4 x L z I w M j Q t M T A t M T N U M j A 1 M V 9 O b 3 R h c y 1 F Q 0 0 1 M T Q v Q X V 0 b 1 J l b W 9 2 Z W R D b 2 x 1 b W 5 z M S 5 7 Q 3 V y c m V u d C B T Y 2 9 y Z S w 0 N 3 0 m c X V v d D s s J n F 1 b 3 Q 7 U 2 V j d G l v b j E v M j A y N C 0 x M C 0 x M 1 Q y M D U x X 0 5 v d G F z L U V D T T U x N C 9 B d X R v U m V t b 3 Z l Z E N v b H V t b n M x L n t V b n B v c 3 R l Z C B D d X J y Z W 5 0 I F N j b 3 J l L D Q 4 f S Z x d W 9 0 O y w m c X V v d D t T Z W N 0 a W 9 u M S 8 y M D I 0 L T E w L T E z V D I w N T F f T m 9 0 Y X M t R U N N N T E 0 L 0 F 1 d G 9 S Z W 1 v d m V k Q 2 9 s d W 1 u c z E u e 0 Z p b m F s I F N j b 3 J l L D Q 5 f S Z x d W 9 0 O y w m c X V v d D t T Z W N 0 a W 9 u M S 8 y M D I 0 L T E w L T E z V D I w N T F f T m 9 0 Y X M t R U N N N T E 0 L 0 F 1 d G 9 S Z W 1 v d m V k Q 2 9 s d W 1 u c z E u e 1 V u c G 9 z d G V k I E Z p b m F s I F N j b 3 J l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M j A y N C 0 x M C 0 x M 1 Q y M D U x X 0 5 v d G F z L U V D T T U x N C 9 B d X R v U m V t b 3 Z l Z E N v b H V t b n M x L n t T d H V k Z W 5 0 L D B 9 J n F 1 b 3 Q 7 L C Z x d W 9 0 O 1 N l Y 3 R p b 2 4 x L z I w M j Q t M T A t M T N U M j A 1 M V 9 O b 3 R h c y 1 F Q 0 0 1 M T Q v Q X V 0 b 1 J l b W 9 2 Z W R D b 2 x 1 b W 5 z M S 5 7 S U Q s M X 0 m c X V v d D s s J n F 1 b 3 Q 7 U 2 V j d G l v b j E v M j A y N C 0 x M C 0 x M 1 Q y M D U x X 0 5 v d G F z L U V D T T U x N C 9 B d X R v U m V t b 3 Z l Z E N v b H V t b n M x L n t T S V M g V X N l c i B J R C w y f S Z x d W 9 0 O y w m c X V v d D t T Z W N 0 a W 9 u M S 8 y M D I 0 L T E w L T E z V D I w N T F f T m 9 0 Y X M t R U N N N T E 0 L 0 F 1 d G 9 S Z W 1 v d m V k Q 2 9 s d W 1 u c z E u e 1 N J U y B M b 2 d p b i B J R C w z f S Z x d W 9 0 O y w m c X V v d D t T Z W N 0 a W 9 u M S 8 y M D I 0 L T E w L T E z V D I w N T F f T m 9 0 Y X M t R U N N N T E 0 L 0 F 1 d G 9 S Z W 1 v d m V k Q 2 9 s d W 1 u c z E u e 0 l u d G V n c m F 0 a W 9 u I E l E L D R 9 J n F 1 b 3 Q 7 L C Z x d W 9 0 O 1 N l Y 3 R p b 2 4 x L z I w M j Q t M T A t M T N U M j A 1 M V 9 O b 3 R h c y 1 F Q 0 0 1 M T Q v Q X V 0 b 1 J l b W 9 2 Z W R D b 2 x 1 b W 5 z M S 5 7 U 2 V j d G l v b i w 1 f S Z x d W 9 0 O y w m c X V v d D t T Z W N 0 a W 9 u M S 8 y M D I 0 L T E w L T E z V D I w N T F f T m 9 0 Y X M t R U N N N T E 0 L 0 F 1 d G 9 S Z W 1 v d m V k Q 2 9 s d W 1 u c z E u e 0 5 v d G F z L D Z 9 J n F 1 b 3 Q 7 L C Z x d W 9 0 O 1 N l Y 3 R p b 2 4 x L z I w M j Q t M T A t M T N U M j A 1 M V 9 O b 3 R h c y 1 F Q 0 0 1 M T Q v Q X V 0 b 1 J l b W 9 2 Z W R D b 2 x 1 b W 5 z M S 5 7 R X h f U G F u Z G F z M S A o M z g w O S k s N 3 0 m c X V v d D s s J n F 1 b 3 Q 7 U 2 V j d G l v b j E v M j A y N C 0 x M C 0 x M 1 Q y M D U x X 0 5 v d G F z L U V D T T U x N C 9 B d X R v U m V t b 3 Z l Z E N v b H V t b n M x L n t F e F 9 Q Y W 5 k Y X N C M y A o N D A x N i k s O H 0 m c X V v d D s s J n F 1 b 3 Q 7 U 2 V j d G l v b j E v M j A y N C 0 x M C 0 x M 1 Q y M D U x X 0 5 v d G F z L U V D T T U x N C 9 B d X R v U m V t b 3 Z l Z E N v b H V t b n M x L n t F e F 9 Q Y W 5 k Y X N H c m 9 1 c E J 5 I C A o N D I w N S k s O X 0 m c X V v d D s s J n F 1 b 3 Q 7 U 2 V j d G l v b j E v M j A y N C 0 x M C 0 x M 1 Q y M D U x X 0 5 v d G F z L U V D T T U x N C 9 B d X R v U m V t b 3 Z l Z E N v b H V t b n M x L n t F e F 9 Q Y W 5 k Y X N C M y A g K D Q y M T Q p L D E w f S Z x d W 9 0 O y w m c X V v d D t T Z W N 0 a W 9 u M S 8 y M D I 0 L T E w L T E z V D I w N T F f T m 9 0 Y X M t R U N N N T E 0 L 0 F 1 d G 9 S Z W 1 v d m V k Q 2 9 s d W 1 u c z E u e 0 V 4 X 0 F w c G x 5 U m V n I C A o N D Q 0 N C k s M T F 9 J n F 1 b 3 Q 7 L C Z x d W 9 0 O 1 N l Y 3 R p b 2 4 x L z I w M j Q t M T A t M T N U M j A 1 M V 9 O b 3 R h c y 1 F Q 0 0 1 M T Q v Q X V 0 b 1 J l b W 9 2 Z W R D b 2 x 1 b W 5 z M S 5 7 Q n V z a W 5 l c 3 M g Q 2 F z Z S A o N D c z M i k s M T J 9 J n F 1 b 3 Q 7 L C Z x d W 9 0 O 1 N l Y 3 R p b 2 4 x L z I w M j Q t M T A t M T N U M j A 1 M V 9 O b 3 R h c y 1 F Q 0 0 1 M T Q v Q X V 0 b 1 J l b W 9 2 Z W R D b 2 x 1 b W 5 z M S 5 7 R X h f Q 2 9 t Y m l u Z V 9 S Z X N o Y X B l X 0 p v a W 4 g K D Q 3 M z Y p L D E z f S Z x d W 9 0 O y w m c X V v d D t T Z W N 0 a W 9 u M S 8 y M D I 0 L T E w L T E z V D I w N T F f T m 9 0 Y X M t R U N N N T E 0 L 0 F 1 d G 9 S Z W 1 v d m V k Q 2 9 s d W 1 u c z E u e 0 V 4 X 0 1 h d H B s b 3 R s a W I x I C g 0 O D g 2 K S w x N H 0 m c X V v d D s s J n F 1 b 3 Q 7 U 2 V j d G l v b j E v M j A y N C 0 x M C 0 x M 1 Q y M D U x X 0 5 v d G F z L U V D T T U x N C 9 B d X R v U m V t b 3 Z l Z E N v b H V t b n M x L n t F e F 9 Q M V M x Q S A o U k E g w 6 1 t c G F y Z X M p I C g 0 O T Y 3 K S w x N X 0 m c X V v d D s s J n F 1 b 3 Q 7 U 2 V j d G l v b j E v M j A y N C 0 x M C 0 x M 1 Q y M D U x X 0 5 v d G F z L U V D T T U x N C 9 B d X R v U m V t b 3 Z l Z E N v b H V t b n M x L n t F e F 9 Q M V M x Q i A o U k E g c G F y Z X M p I C g 0 O T Y 4 K S w x N n 0 m c X V v d D s s J n F 1 b 3 Q 7 U 2 V j d G l v b j E v M j A y N C 0 x M C 0 x M 1 Q y M D U x X 0 5 v d G F z L U V D T T U x N C 9 B d X R v U m V t b 3 Z l Z E N v b H V t b n M x L n t F e F 9 Q M V M x I F B v c 3 R l I G 8 g b m 9 0 Z W J v b 2 s g Y X F 1 a S A o V G 9 k b 3 M s I M O t b X B h c m V z I G U g c G F y Z X M p I C g 0 O T c x K S w x N 3 0 m c X V v d D s s J n F 1 b 3 Q 7 U 2 V j d G l v b j E v M j A y N C 0 x M C 0 x M 1 Q y M D U x X 0 5 v d G F z L U V D T T U x N C 9 B d X R v U m V t b 3 Z l Z E N v b H V t b n M x L n t M Y W I g Q 2 9 2 a W Q g e C B C M y A o N T E y N S k s M T h 9 J n F 1 b 3 Q 7 L C Z x d W 9 0 O 1 N l Y 3 R p b 2 4 x L z I w M j Q t M T A t M T N U M j A 1 M V 9 O b 3 R h c y 1 F Q 0 0 1 M T Q v Q X V 0 b 1 J l b W 9 2 Z W R D b 2 x 1 b W 5 z M S 5 7 T G F i I E R p c 3 R y a W J 1 d G l v b i A o R 3 L D o W Z p Y 2 8 g U T R B K S A o N T Q 0 M y k s M T l 9 J n F 1 b 3 Q 7 L C Z x d W 9 0 O 1 N l Y 3 R p b 2 4 x L z I w M j Q t M T A t M T N U M j A 1 M V 9 O b 3 R h c y 1 F Q 0 0 1 M T Q v Q X V 0 b 1 J l b W 9 2 Z W R D b 2 x 1 b W 5 z M S 5 7 T G F i I E J h c n M g K E d y w 6 F m a W N v I F E 3 K S A o N T Q 0 N S k s M j B 9 J n F 1 b 3 Q 7 L C Z x d W 9 0 O 1 N l Y 3 R p b 2 4 x L z I w M j Q t M T A t M T N U M j A 1 M V 9 O b 3 R h c y 1 F Q 0 0 1 M T Q v Q X V 0 b 1 J l b W 9 2 Z W R D b 2 x 1 b W 5 z M S 5 7 R X h f R G l z d H J p Y n V 0 a W 9 u c y A o N T U 1 M C k s M j F 9 J n F 1 b 3 Q 7 L C Z x d W 9 0 O 1 N l Y 3 R p b 2 4 x L z I w M j Q t M T A t M T N U M j A 1 M V 9 O b 3 R h c y 1 F Q 0 0 1 M T Q v Q X V 0 b 1 J l b W 9 2 Z W R D b 2 x 1 b W 5 z M S 5 7 R X h f Q m F y c y A o N T U 1 M S k s M j J 9 J n F 1 b 3 Q 7 L C Z x d W 9 0 O 1 N l Y 3 R p b 2 4 x L z I w M j Q t M T A t M T N U M j A 1 M V 9 O b 3 R h c y 1 F Q 0 0 1 M T Q v Q X V 0 b 1 J l b W 9 2 Z W R D b 2 x 1 b W 5 z M S 5 7 R X h f U G x v d F J l b G F 0 a W 9 u c y A o N T Y y M S k s M j N 9 J n F 1 b 3 Q 7 L C Z x d W 9 0 O 1 N l Y 3 R p b 2 4 x L z I w M j Q t M T A t M T N U M j A 1 M V 9 O b 3 R h c y 1 F Q 0 0 1 M T Q v Q X V 0 b 1 J l b W 9 2 Z W R D b 2 x 1 b W 5 z M S 5 7 T G F i I F B s b 3 R S Z W x h d G l v b n M g K E d y w 6 F m a W N v I F E 2 K S A o N T Y y M i k s M j R 9 J n F 1 b 3 Q 7 L C Z x d W 9 0 O 1 N l Y 3 R p b 2 4 x L z I w M j Q t M T A t M T N U M j A 1 M V 9 O b 3 R h c y 1 F Q 0 0 1 M T Q v Q X V 0 b 1 J l b W 9 2 Z W R D b 2 x 1 b W 5 z M S 5 7 R X g g S G l w b 3 R l c 2 V z I D E g I C g 2 M D c z K S w y N X 0 m c X V v d D s s J n F 1 b 3 Q 7 U 2 V j d G l v b j E v M j A y N C 0 x M C 0 x M 1 Q y M D U x X 0 5 v d G F z L U V D T T U x N C 9 B d X R v U m V t b 3 Z l Z E N v b H V t b n M x L n t Q c m 9 q Z X R v I E k g K D Y y M j Q p L D I 2 f S Z x d W 9 0 O y w m c X V v d D t T Z W N 0 a W 9 u M S 8 y M D I 0 L T E w L T E z V D I w N T F f T m 9 0 Y X M t R U N N N T E 0 L 0 F 1 d G 9 S Z W 1 v d m V k Q 2 9 s d W 1 u c z E u e 1 A y I C g 2 M z c 2 K S w y N 3 0 m c X V v d D s s J n F 1 b 3 Q 7 U 2 V j d G l v b j E v M j A y N C 0 x M C 0 x M 1 Q y M D U x X 0 5 v d G F z L U V D T T U x N C 9 B d X R v U m V t b 3 Z l Z E N v b H V t b n M x L n t Q M i B w b 3 N 0 Z S B h c X V p I G d y w 6 F m a W N v I G R h I H F 1 Z X N 0 w 6 N v I F E x L m E g Z W 0 g Z m 9 y b W F 0 b y A u c G 5 n I C g 2 M z g x K S w y O H 0 m c X V v d D s s J n F 1 b 3 Q 7 U 2 V j d G l v b j E v M j A y N C 0 x M C 0 x M 1 Q y M D U x X 0 5 v d G F z L U V D T T U x N C 9 B d X R v U m V t b 3 Z l Z E N v b H V t b n M x L n t Q M i B w b 3 N 0 Z S B h c X V p I G d y w 6 F m a W N v I G R h I H F 1 Z X N 0 w 6 N v I F E 0 L m E g Z W 0 g Z m 9 y b W F 0 b y A u c G 5 n I C g 2 M z g y K S w y O X 0 m c X V v d D s s J n F 1 b 3 Q 7 U 2 V j d G l v b j E v M j A y N C 0 x M C 0 x M 1 Q y M D U x X 0 5 v d G F z L U V D T T U x N C 9 B d X R v U m V t b 3 Z l Z E N v b H V t b n M x L n t Q M i B w b 3 N 0 Z S B h c X V p I H N l d S B h c n F 1 a X Z v I C 5 p c H l u Y i B w Y X J h I G N v b m Z l c s O q b m N p Y S A o N j M 4 M y k s M z B 9 J n F 1 b 3 Q 7 L C Z x d W 9 0 O 1 N l Y 3 R p b 2 4 x L z I w M j Q t M T A t M T N U M j A 1 M V 9 O b 3 R h c y 1 F Q 0 0 1 M T Q v Q X V 0 b 1 J l b W 9 2 Z W R D b 2 x 1 b W 5 z M S 5 7 U F N V Q i A x b y B T Z W 1 l c 3 R y Z S A o N j c z M S k s M z F 9 J n F 1 b 3 Q 7 L C Z x d W 9 0 O 1 N l Y 3 R p b 2 4 x L z I w M j Q t M T A t M T N U M j A 1 M V 9 O b 3 R h c y 1 F Q 0 0 1 M T Q v Q X V 0 b 1 J l b W 9 2 Z W R D b 2 x 1 b W 5 z M S 5 7 T G F i O i B S Z W d y Z X N z w 6 N v I E x p b m V h c i A o N z M 5 N S k s M z J 9 J n F 1 b 3 Q 7 L C Z x d W 9 0 O 1 N l Y 3 R p b 2 4 x L z I w M j Q t M T A t M T N U M j A 1 M V 9 O b 3 R h c y 1 F Q 0 0 1 M T Q v Q X V 0 b 1 J l b W 9 2 Z W R D b 2 x 1 b W 5 z M S 5 7 T G F i O i B S Z W d y Z X N z w 6 N v I E x p b m V h c i B C I C g 3 N D A 3 K S w z M 3 0 m c X V v d D s s J n F 1 b 3 Q 7 U 2 V j d G l v b j E v M j A y N C 0 x M C 0 x M 1 Q y M D U x X 0 5 v d G F z L U V D T T U x N C 9 B d X R v U m V t b 3 Z l Z E N v b H V t b n M x L n t M Y W I 6 I F J l Z 3 J l c 3 P D o 2 8 g T m 9 0 Z W J v b 2 s g K D c 0 M T I p L D M 0 f S Z x d W 9 0 O y w m c X V v d D t T Z W N 0 a W 9 u M S 8 y M D I 0 L T E w L T E z V D I w N T F f T m 9 0 Y X M t R U N N N T E 0 L 0 F 1 d G 9 S Z W 1 v d m V k Q 2 9 s d W 1 u c z E u e 0 x h Y j o g U m V n c m V z c 8 O j b y B O b 3 R l Y m 9 v a y B C I C g 3 N D E z K S w z N X 0 m c X V v d D s s J n F 1 b 3 Q 7 U 2 V j d G l v b j E v M j A y N C 0 x M C 0 x M 1 Q y M D U x X 0 5 v d G F z L U V D T T U x N C 9 B d X R v U m V t b 3 Z l Z E N v b H V t b n M x L n t M Y W I 6 I E h v d C B F b m N v Z G U s I E 5 v c m 1 h b G l 6 Y c O n w 6 N v L C B S Z W d y Z X N z w 6 N v I E x v Z 8 O t c 3 R p Y 2 E g Z S B L L V Z p e m l u a G 9 z I G 1 h a X M g U H L D s 3 h p b W 9 z I C g 3 N z I y K S w z N n 0 m c X V v d D s s J n F 1 b 3 Q 7 U 2 V j d G l v b j E v M j A y N C 0 x M C 0 x M 1 Q y M D U x X 0 5 v d G F z L U V D T T U x N C 9 B d X R v U m V t b 3 Z l Z E N v b H V t b n M x L n t Q c m 9 w b 3 N 0 Y S B k Z S B Q c m 9 q Z X R v I G R v I F N l b W V z d H J l I C g 3 O T Q w K S w z N 3 0 m c X V v d D s s J n F 1 b 3 Q 7 U 2 V j d G l v b j E v M j A y N C 0 x M C 0 x M 1 Q y M D U x X 0 5 v d G F z L U V D T T U x N C 9 B d X R v U m V t b 3 Z l Z E N v b H V t b n M x L n t Q M y A o O D A y M S k s M z h 9 J n F 1 b 3 Q 7 L C Z x d W 9 0 O 1 N l Y 3 R p b 2 4 x L z I w M j Q t M T A t M T N U M j A 1 M V 9 O b 3 R h c y 1 F Q 0 0 1 M T Q v Q X V 0 b 1 J l b W 9 2 Z W R D b 2 x 1 b W 5 z M S 5 7 V G F y Z W Z h c y B D d X J y Z W 5 0 I F B v a W 5 0 c y w z O X 0 m c X V v d D s s J n F 1 b 3 Q 7 U 2 V j d G l v b j E v M j A y N C 0 x M C 0 x M 1 Q y M D U x X 0 5 v d G F z L U V D T T U x N C 9 B d X R v U m V t b 3 Z l Z E N v b H V t b n M x L n t U Y X J l Z m F z I E Z p b m F s I F B v a W 5 0 c y w 0 M H 0 m c X V v d D s s J n F 1 b 3 Q 7 U 2 V j d G l v b j E v M j A y N C 0 x M C 0 x M 1 Q y M D U x X 0 5 v d G F z L U V D T T U x N C 9 B d X R v U m V t b 3 Z l Z E N v b H V t b n M x L n t U Y X J l Z m F z I E N 1 c n J l b n Q g U 2 N v c m U s N D F 9 J n F 1 b 3 Q 7 L C Z x d W 9 0 O 1 N l Y 3 R p b 2 4 x L z I w M j Q t M T A t M T N U M j A 1 M V 9 O b 3 R h c y 1 F Q 0 0 1 M T Q v Q X V 0 b 1 J l b W 9 2 Z W R D b 2 x 1 b W 5 z M S 5 7 V G F y Z W Z h c y B V b n B v c 3 R l Z C B D d X J y Z W 5 0 I F N j b 3 J l L D Q y f S Z x d W 9 0 O y w m c X V v d D t T Z W N 0 a W 9 u M S 8 y M D I 0 L T E w L T E z V D I w N T F f T m 9 0 Y X M t R U N N N T E 0 L 0 F 1 d G 9 S Z W 1 v d m V k Q 2 9 s d W 1 u c z E u e 1 R h c m V m Y X M g R m l u Y W w g U 2 N v c m U s N D N 9 J n F 1 b 3 Q 7 L C Z x d W 9 0 O 1 N l Y 3 R p b 2 4 x L z I w M j Q t M T A t M T N U M j A 1 M V 9 O b 3 R h c y 1 F Q 0 0 1 M T Q v Q X V 0 b 1 J l b W 9 2 Z W R D b 2 x 1 b W 5 z M S 5 7 V G F y Z W Z h c y B V b n B v c 3 R l Z C B G a W 5 h b C B T Y 2 9 y Z S w 0 N H 0 m c X V v d D s s J n F 1 b 3 Q 7 U 2 V j d G l v b j E v M j A y N C 0 x M C 0 x M 1 Q y M D U x X 0 5 v d G F z L U V D T T U x N C 9 B d X R v U m V t b 3 Z l Z E N v b H V t b n M x L n t D d X J y Z W 5 0 I F B v a W 5 0 c y w 0 N X 0 m c X V v d D s s J n F 1 b 3 Q 7 U 2 V j d G l v b j E v M j A y N C 0 x M C 0 x M 1 Q y M D U x X 0 5 v d G F z L U V D T T U x N C 9 B d X R v U m V t b 3 Z l Z E N v b H V t b n M x L n t G a W 5 h b C B Q b 2 l u d H M s N D Z 9 J n F 1 b 3 Q 7 L C Z x d W 9 0 O 1 N l Y 3 R p b 2 4 x L z I w M j Q t M T A t M T N U M j A 1 M V 9 O b 3 R h c y 1 F Q 0 0 1 M T Q v Q X V 0 b 1 J l b W 9 2 Z W R D b 2 x 1 b W 5 z M S 5 7 Q 3 V y c m V u d C B T Y 2 9 y Z S w 0 N 3 0 m c X V v d D s s J n F 1 b 3 Q 7 U 2 V j d G l v b j E v M j A y N C 0 x M C 0 x M 1 Q y M D U x X 0 5 v d G F z L U V D T T U x N C 9 B d X R v U m V t b 3 Z l Z E N v b H V t b n M x L n t V b n B v c 3 R l Z C B D d X J y Z W 5 0 I F N j b 3 J l L D Q 4 f S Z x d W 9 0 O y w m c X V v d D t T Z W N 0 a W 9 u M S 8 y M D I 0 L T E w L T E z V D I w N T F f T m 9 0 Y X M t R U N N N T E 0 L 0 F 1 d G 9 S Z W 1 v d m V k Q 2 9 s d W 1 u c z E u e 0 Z p b m F s I F N j b 3 J l L D Q 5 f S Z x d W 9 0 O y w m c X V v d D t T Z W N 0 a W 9 u M S 8 y M D I 0 L T E w L T E z V D I w N T F f T m 9 0 Y X M t R U N N N T E 0 L 0 F 1 d G 9 S Z W 1 v d m V k Q 2 9 s d W 1 u c z E u e 1 V u c G 9 z d G V k I E Z p b m F s I F N j b 3 J l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C 0 x M C 0 x M 1 Q y M D U x X 0 5 v d G F z L U V D T T U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T E w L T E z V D I w N T F f T m 9 0 Y X M t R U N N N T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T A t M T N U M j A 1 M V 9 O b 3 R h c y 1 F Q 0 0 1 M T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/ 6 9 R k I M b E O E i u z X D a k m D Q A A A A A C A A A A A A A Q Z g A A A A E A A C A A A A C I 1 w k F L H y X / o Y v C F e x p l p d z s i p a Y 3 Z S a N u r Q I W e Y g 9 / Q A A A A A O g A A A A A I A A C A A A A D e B a 6 v b I G 7 U y q 3 6 3 a v L s B X 9 c f O O Q m o 2 Q h d J 0 S E J m l T W V A A A A B t y 6 j a l I X B 6 v s 6 Q I x G k 2 M 7 a S b 7 p 8 U S U D A s M Y z I g f V 8 Q k O b P R Q K z + c / / Y h A H t T G r y P G Q U Q A 2 9 F U W Y n 9 8 P i 8 6 l p e v 1 v O Q V u C g B A t E J Y g r 6 5 w 9 k A A A A B k / B l q M A h y 2 L K W I l w o 1 / g v S a 2 n z 6 q K b Q j 9 S X 5 k Q r 5 G 9 g h J d T K V W m A 1 R 9 + l D k 8 d y 9 p W + A L n 2 X g r V 7 B H F T 9 m D c A 5 < / D a t a M a s h u p > 
</file>

<file path=customXml/itemProps1.xml><?xml version="1.0" encoding="utf-8"?>
<ds:datastoreItem xmlns:ds="http://schemas.openxmlformats.org/officeDocument/2006/customXml" ds:itemID="{6089CD65-6577-4564-81F2-40C3E0E476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Prova e Projeto</vt:lpstr>
      <vt:lpstr>Labs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Rogerio de Oliveira</cp:lastModifiedBy>
  <dcterms:created xsi:type="dcterms:W3CDTF">2024-10-04T19:03:13Z</dcterms:created>
  <dcterms:modified xsi:type="dcterms:W3CDTF">2024-10-17T14:04:38Z</dcterms:modified>
</cp:coreProperties>
</file>