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belingar\Magistrska_R\podatki\"/>
    </mc:Choice>
  </mc:AlternateContent>
  <xr:revisionPtr revIDLastSave="0" documentId="13_ncr:1_{0DCBD4A4-AACC-4CF1-AFFF-45DE1900CBDB}" xr6:coauthVersionLast="47" xr6:coauthVersionMax="47" xr10:uidLastSave="{00000000-0000-0000-0000-000000000000}"/>
  <bookViews>
    <workbookView xWindow="-108" yWindow="-108" windowWidth="23256" windowHeight="12456" activeTab="4" xr2:uid="{6F708338-F537-47BE-8552-89DA76C6B930}"/>
  </bookViews>
  <sheets>
    <sheet name="Sava" sheetId="2" r:id="rId1"/>
    <sheet name="Triglav" sheetId="4" r:id="rId2"/>
    <sheet name="Generali" sheetId="5" r:id="rId3"/>
    <sheet name="Grawe" sheetId="9" r:id="rId4"/>
    <sheet name="Sava Re" sheetId="11" r:id="rId5"/>
    <sheet name="Triglav R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0" l="1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D29" i="10"/>
  <c r="E29" i="11"/>
  <c r="F29" i="11"/>
  <c r="G29" i="11"/>
  <c r="H29" i="11"/>
  <c r="I29" i="11"/>
  <c r="J29" i="11"/>
  <c r="K29" i="11"/>
  <c r="L29" i="11"/>
  <c r="M29" i="11"/>
  <c r="O29" i="11"/>
  <c r="P29" i="11"/>
  <c r="Q29" i="11"/>
  <c r="R29" i="11"/>
  <c r="S29" i="11"/>
  <c r="D29" i="11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D29" i="9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5" i="11" l="1"/>
  <c r="T24" i="11"/>
  <c r="T23" i="11"/>
  <c r="T22" i="11"/>
  <c r="T21" i="11"/>
  <c r="T20" i="11"/>
  <c r="T18" i="11"/>
  <c r="T17" i="11"/>
  <c r="T16" i="11"/>
  <c r="T15" i="11"/>
  <c r="T14" i="11"/>
  <c r="T12" i="11"/>
  <c r="T11" i="11"/>
  <c r="T10" i="11"/>
  <c r="T9" i="11"/>
  <c r="T8" i="11"/>
  <c r="T25" i="10"/>
  <c r="T24" i="10"/>
  <c r="T23" i="10"/>
  <c r="T22" i="10"/>
  <c r="T21" i="10"/>
  <c r="T20" i="10"/>
  <c r="T18" i="10"/>
  <c r="T17" i="10"/>
  <c r="T16" i="10"/>
  <c r="T15" i="10"/>
  <c r="T14" i="10"/>
  <c r="T12" i="10"/>
  <c r="T11" i="10"/>
  <c r="T10" i="10"/>
  <c r="T9" i="10"/>
  <c r="T8" i="10"/>
  <c r="T25" i="9" l="1"/>
  <c r="T24" i="9"/>
  <c r="T23" i="9"/>
  <c r="T22" i="9"/>
  <c r="T21" i="9"/>
  <c r="T20" i="9"/>
  <c r="T18" i="9"/>
  <c r="T17" i="9"/>
  <c r="T16" i="9"/>
  <c r="T15" i="9"/>
  <c r="T14" i="9"/>
  <c r="T12" i="9"/>
  <c r="T11" i="9"/>
  <c r="T10" i="9"/>
  <c r="T9" i="9"/>
  <c r="T8" i="9"/>
  <c r="T25" i="5"/>
  <c r="T24" i="5"/>
  <c r="T23" i="5"/>
  <c r="T22" i="5"/>
  <c r="T21" i="5"/>
  <c r="T20" i="5"/>
  <c r="T18" i="5"/>
  <c r="T17" i="5"/>
  <c r="T16" i="5"/>
  <c r="T15" i="5"/>
  <c r="T14" i="5"/>
  <c r="T12" i="5"/>
  <c r="T11" i="5"/>
  <c r="T10" i="5"/>
  <c r="T9" i="5"/>
  <c r="T8" i="5"/>
  <c r="T25" i="4"/>
  <c r="T8" i="4"/>
  <c r="T24" i="4"/>
  <c r="T23" i="4"/>
  <c r="T22" i="4"/>
  <c r="T21" i="4"/>
  <c r="T20" i="4"/>
  <c r="T18" i="4"/>
  <c r="T17" i="4"/>
  <c r="T16" i="4"/>
  <c r="T15" i="4"/>
  <c r="T14" i="4"/>
  <c r="T12" i="4"/>
  <c r="T11" i="4"/>
  <c r="T10" i="4"/>
  <c r="T9" i="4"/>
  <c r="D29" i="4"/>
  <c r="D29" i="2"/>
  <c r="T25" i="2"/>
  <c r="T24" i="2"/>
  <c r="T23" i="2"/>
  <c r="T22" i="2"/>
  <c r="T21" i="2"/>
  <c r="T20" i="2"/>
  <c r="T18" i="2"/>
  <c r="T17" i="2"/>
  <c r="T16" i="2"/>
  <c r="T15" i="2"/>
  <c r="T14" i="2"/>
  <c r="T10" i="2"/>
  <c r="T9" i="2"/>
  <c r="T11" i="2"/>
  <c r="T12" i="2"/>
  <c r="T8" i="2"/>
  <c r="T29" i="2" l="1"/>
</calcChain>
</file>

<file path=xl/sharedStrings.xml><?xml version="1.0" encoding="utf-8"?>
<sst xmlns="http://schemas.openxmlformats.org/spreadsheetml/2006/main" count="804" uniqueCount="112">
  <si>
    <t>Vrsta poslovanja za: zavarovalne in pozavarovalne obveznosti iz neživljenjskega zavarovanja (neposredni posli in sprejeto proporcionalno pozavarovanje)</t>
  </si>
  <si>
    <t>Zavarovanje za stroške zdravljenja</t>
  </si>
  <si>
    <t>Zavarovanje izpada dohodka</t>
  </si>
  <si>
    <t>Nezgodno zavarovanje zaposlenih</t>
  </si>
  <si>
    <t>Zavarovanje avtomobilske odgovornosti</t>
  </si>
  <si>
    <t>Druga zavarovanja motornih vozil</t>
  </si>
  <si>
    <t>Pomorsko, letalsko in transportno zavarovanje</t>
  </si>
  <si>
    <t>Požarno in drugo škodno zavarovanje</t>
  </si>
  <si>
    <t>Splošno zavarovanje odgovornosti</t>
  </si>
  <si>
    <t>Kreditno in kavcijsko zavarovanje</t>
  </si>
  <si>
    <t>Zavarovanje stroškov postopka</t>
  </si>
  <si>
    <t>Zavarovanje pomoči</t>
  </si>
  <si>
    <t>Različne finančne izgube</t>
  </si>
  <si>
    <t>C0010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</si>
  <si>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</si>
  <si>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</si>
  <si>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</si>
  <si>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</si>
  <si>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</si>
  <si>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</si>
  <si>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</si>
  <si>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</si>
  <si>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</si>
  <si>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</si>
  <si>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</si>
  <si>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Obračunane premije</t>
  </si>
  <si>
    <t>bruto – neposredni posli</t>
  </si>
  <si>
    <t>bruto – sprejeto proporcionalno pozavarovanje</t>
  </si>
  <si>
    <t>bruto – sprejeto neproporcionalno pozavarovanje</t>
  </si>
  <si>
    <t>delež pozavarovateljev</t>
  </si>
  <si>
    <t>neto</t>
  </si>
  <si>
    <t>Prihodki od premije</t>
  </si>
  <si>
    <t>Odhodki za škode</t>
  </si>
  <si>
    <t>Odhodki</t>
  </si>
  <si>
    <t>Stanje – drugi zavarovalnotehnični odhodki/prihodki</t>
  </si>
  <si>
    <t>Skupaj zavarovalno-tehnični odhodki</t>
  </si>
  <si>
    <t>C0130</t>
  </si>
  <si>
    <t>C0140</t>
  </si>
  <si>
    <t>Vrsta poslovanja za: sprejeto neproporcionalno pozavarovanje</t>
  </si>
  <si>
    <t>C0150</t>
  </si>
  <si>
    <t>C0160</t>
  </si>
  <si>
    <t>Zdravstveno</t>
  </si>
  <si>
    <t>Pozavarovanje odgovornosti</t>
  </si>
  <si>
    <t>Pomorsko, letalsko in transportno</t>
  </si>
  <si>
    <t>Premoženjsko</t>
  </si>
  <si>
    <t>SKUPAJ</t>
  </si>
  <si>
    <t>R0110</t>
  </si>
  <si>
    <t>R0120</t>
  </si>
  <si>
    <t>R0130</t>
  </si>
  <si>
    <t>R0140</t>
  </si>
  <si>
    <t>R0200</t>
  </si>
  <si>
    <t>R0210</t>
  </si>
  <si>
    <t>R0220</t>
  </si>
  <si>
    <t>R0230</t>
  </si>
  <si>
    <t>R0240</t>
  </si>
  <si>
    <t>R0300</t>
  </si>
  <si>
    <t>R0310</t>
  </si>
  <si>
    <t>R0320</t>
  </si>
  <si>
    <t>R0330</t>
  </si>
  <si>
    <t>R0340</t>
  </si>
  <si>
    <t>R0400</t>
  </si>
  <si>
    <t>R0550</t>
  </si>
  <si>
    <t>R1210</t>
  </si>
  <si>
    <t>R1300</t>
  </si>
  <si>
    <t>Premiums written</t>
  </si>
  <si>
    <t>Gross - Direct Business</t>
  </si>
  <si>
    <t>Gross - accepted proportional reinsurance</t>
  </si>
  <si>
    <t>gross - accepted non-proportional reinsurance</t>
  </si>
  <si>
    <t>Reinsurers' share</t>
  </si>
  <si>
    <t>Net</t>
  </si>
  <si>
    <t>Premiums earned</t>
  </si>
  <si>
    <t>gross - accepted proportional reinsurance</t>
  </si>
  <si>
    <t>reinsurers' share</t>
  </si>
  <si>
    <t>net</t>
  </si>
  <si>
    <t>gross - direct business</t>
  </si>
  <si>
    <t>expenses incurred</t>
  </si>
  <si>
    <t>balance - other technical expenses/income</t>
  </si>
  <si>
    <t>total technical expenses</t>
  </si>
  <si>
    <t>CR</t>
  </si>
  <si>
    <t>claims incurred</t>
  </si>
  <si>
    <t>Medical expense insurance</t>
  </si>
  <si>
    <t>income protection insurance</t>
  </si>
  <si>
    <t>workers' compensation 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</si>
  <si>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</si>
  <si>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</si>
  <si>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</si>
  <si>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</si>
  <si>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</si>
  <si>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</si>
  <si>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 insurance</t>
  </si>
  <si>
    <t>assistance</t>
  </si>
  <si>
    <t>miscellaneous financial loss</t>
  </si>
  <si>
    <t xml:space="preserve">health </t>
  </si>
  <si>
    <t>casualty</t>
  </si>
  <si>
    <t>marine, aviation, transport</t>
  </si>
  <si>
    <t>property</t>
  </si>
  <si>
    <t>stran 89</t>
  </si>
  <si>
    <t>Postavka-ang</t>
  </si>
  <si>
    <t>Postavka-slo</t>
  </si>
  <si>
    <t>postavka-nr</t>
  </si>
  <si>
    <t>skupaj</t>
  </si>
  <si>
    <t>https://www.sava-re.si/media/objave/dokumenti/2020/PSFP_skupine_2019.pdf</t>
  </si>
  <si>
    <t>stran 143</t>
  </si>
  <si>
    <t>https://www.triglav.eu/wps/wcm/connect/b7a83f8b-e906-4bcf-99bd-411514f4f0c8/SFCR_ZT_2019_FINAL.pdf?MOD=AJPERES&amp;CONVERT_TO=url&amp;CACHEID=ROOTWORKSPACE-b7a83f8b-e906-4bcf-99bd-411514f4f0c8-oTVvq6y</t>
  </si>
  <si>
    <t>stran 111</t>
  </si>
  <si>
    <t>https://www.generali.si/documents/180316/284011/SFCR_2019_on+basis+2018_SKUPNA_v8_FINAL_SECURED.pdf/723cd6e8-efc9-4b3b-93a7-b83e23cab712</t>
  </si>
  <si>
    <t>https://www.grawe.si/fileadmin/grawe_si/Documents/Reports/SFCR/SFCR_2019_FINAL.pdf</t>
  </si>
  <si>
    <t>stran 97</t>
  </si>
  <si>
    <t>https://www.triglavre.si/wp-content/uploads/2024/07/Porocilo_SFCR_Triglav_RE_2019.pdf</t>
  </si>
  <si>
    <t>stran 86</t>
  </si>
  <si>
    <t>https://www.sava-re.si/media/store/savare/sl-si/doc/2020/SFCR_Sava-Re_2019_revidirano_za-objavo_cistopis.pdf</t>
  </si>
  <si>
    <t>stran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</si>
</sst>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lightTrellis">
        <fgColor theme="1" tint="0.49998474074526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0" fillId="3" borderId="1" xfId="0" applyFill="1" applyBorder="1"/>
    <xf numFmtId="0" fontId="0" fillId="0" borderId="1" xfId="0" applyBorder="1"/>
    <xf numFmtId="0" fontId="2" fillId="2" borderId="8" xfId="0" applyFont="1" applyFill="1" applyBorder="1"/>
    <xf numFmtId="0" fontId="2" fillId="0" borderId="0" xfId="0" applyFont="1"/>
    <xf numFmtId="3" fontId="0" fillId="0" borderId="1" xfId="0" applyNumberFormat="1" applyBorder="1" applyAlignment="1">
      <alignment wrapText="1"/>
    </xf>
    <xf numFmtId="3" fontId="2" fillId="2" borderId="5" xfId="0" applyNumberFormat="1" applyFont="1" applyFill="1" applyBorder="1" applyAlignment="1">
      <alignment wrapText="1"/>
    </xf>
    <xf numFmtId="3" fontId="0" fillId="0" borderId="1" xfId="0" applyNumberFormat="1" applyBorder="1"/>
    <xf numFmtId="0" fontId="2" fillId="2" borderId="2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2" fillId="2" borderId="1" xfId="0" applyFont="1" applyFill="1" applyBorder="1"/>
    <xf numFmtId="3" fontId="0" fillId="0" borderId="0" xfId="0" applyNumberFormat="1"/>
    <xf numFmtId="0" fontId="3" fillId="2" borderId="5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wrapText="1"/>
    </xf>
    <xf numFmtId="3" fontId="3" fillId="0" borderId="1" xfId="0" applyNumberFormat="1" applyFont="1" applyBorder="1"/>
    <xf numFmtId="0" fontId="3" fillId="0" borderId="0" xfId="0" applyFont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0" borderId="14" xfId="0" applyFont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/>
    <xf numFmtId="0" fontId="5" fillId="2" borderId="0" xfId="0" applyFont="1" applyFill="1"/>
    <xf numFmtId="0" fontId="5" fillId="2" borderId="6" xfId="0" applyFont="1" applyFill="1" applyBorder="1"/>
    <xf numFmtId="0" fontId="5" fillId="2" borderId="8" xfId="0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2" borderId="5" xfId="0" applyFont="1" applyFill="1" applyBorder="1"/>
    <xf numFmtId="0" fontId="6" fillId="2" borderId="0" xfId="0" applyFont="1" applyFill="1"/>
    <xf numFmtId="0" fontId="6" fillId="2" borderId="6" xfId="0" applyFont="1" applyFill="1" applyBorder="1"/>
    <xf numFmtId="3" fontId="0" fillId="6" borderId="1" xfId="0" applyNumberFormat="1" applyFill="1" applyBorder="1" applyAlignment="1">
      <alignment wrapText="1"/>
    </xf>
    <xf numFmtId="3" fontId="3" fillId="6" borderId="1" xfId="0" applyNumberFormat="1" applyFont="1" applyFill="1" applyBorder="1" applyAlignment="1">
      <alignment wrapText="1"/>
    </xf>
    <xf numFmtId="0" fontId="2" fillId="7" borderId="0" xfId="0" applyFont="1" applyFill="1" applyAlignment="1">
      <alignment wrapText="1"/>
    </xf>
  </cellXfs>
  <cellStyles count="2">
    <cellStyle name="Hiperpovezava" xfId="1" builtinId="8"/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va-re.si/media/objave/dokumenti/2020/PSFP_skupine_20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iglav.eu/wps/wcm/connect/b7a83f8b-e906-4bcf-99bd-411514f4f0c8/SFCR_ZT_2019_FINAL.pdf?MOD=AJPERES&amp;CONVERT_TO=url&amp;CACHEID=ROOTWORKSPACE-b7a83f8b-e906-4bcf-99bd-411514f4f0c8-oTVvq6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nerali.si/documents/180316/284011/SFCR_2019_on+basis+2018_SKUPNA_v8_FINAL_SECURED.pdf/723cd6e8-efc9-4b3b-93a7-b83e23cab71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we.si/fileadmin/grawe_si/Documents/Reports/SFCR/SFCR_2019_FINAL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va-re.si/media/store/savare/sl-si/doc/2020/SFCR_Sava-Re_2019_revidirano_za-objavo_cistopis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iglavre.si/wp-content/uploads/2024/07/Porocilo_SFCR_Triglav_RE_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AB70-0BF4-42A7-86E8-686BE850989A}">
  <dimension ref="A1:T29"/>
  <sheetViews>
    <sheetView topLeftCell="B5" zoomScale="91" zoomScaleNormal="91" workbookViewId="0">
      <selection activeCell="I11" sqref="I11"/>
    </sheetView>
  </sheetViews>
  <sheetFormatPr defaultRowHeight="14.4" x14ac:dyDescent="0.3"/>
  <cols>
    <col min="1" max="1" width="43.33203125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101</v>
      </c>
    </row>
    <row r="2" spans="1:20" x14ac:dyDescent="0.3">
      <c r="A2" t="s">
        <v>102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7195</v>
      </c>
      <c r="E8" s="16">
        <v>47534</v>
      </c>
      <c r="F8" s="16">
        <v>0</v>
      </c>
      <c r="G8" s="57">
        <v>136039</v>
      </c>
      <c r="H8" s="57">
        <v>119514</v>
      </c>
      <c r="I8" s="16">
        <v>6159</v>
      </c>
      <c r="J8" s="57">
        <v>75470</v>
      </c>
      <c r="K8" s="57">
        <v>22179</v>
      </c>
      <c r="L8" s="16">
        <v>991</v>
      </c>
      <c r="M8" s="16">
        <v>1069</v>
      </c>
      <c r="N8" s="57">
        <v>17880</v>
      </c>
      <c r="O8" s="57">
        <v>3170</v>
      </c>
      <c r="P8" s="12"/>
      <c r="Q8" s="12"/>
      <c r="R8" s="12"/>
      <c r="S8" s="12"/>
      <c r="T8" s="18">
        <f>SUM(D8:S8)</f>
        <v>437200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1</v>
      </c>
      <c r="E9" s="16">
        <v>1290</v>
      </c>
      <c r="F9" s="16">
        <v>0</v>
      </c>
      <c r="G9" s="57">
        <v>352</v>
      </c>
      <c r="H9" s="57">
        <v>262</v>
      </c>
      <c r="I9" s="16">
        <v>5764</v>
      </c>
      <c r="J9" s="57">
        <v>38100</v>
      </c>
      <c r="K9" s="57">
        <v>2523</v>
      </c>
      <c r="L9" s="16">
        <v>281</v>
      </c>
      <c r="M9" s="16">
        <v>9</v>
      </c>
      <c r="N9" s="57">
        <v>0</v>
      </c>
      <c r="O9" s="57">
        <v>325</v>
      </c>
      <c r="P9" s="12"/>
      <c r="Q9" s="12"/>
      <c r="R9" s="12"/>
      <c r="S9" s="12"/>
      <c r="T9" s="18">
        <f t="shared" ref="T9:T25" si="0">SUM(D9:S9)</f>
        <v>48907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351</v>
      </c>
      <c r="Q10" s="18">
        <v>2324</v>
      </c>
      <c r="R10" s="18">
        <v>864</v>
      </c>
      <c r="S10" s="18">
        <v>37686</v>
      </c>
      <c r="T10" s="18">
        <f>SUM(D10:S10)</f>
        <v>41225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852</v>
      </c>
      <c r="E11" s="16">
        <v>-83</v>
      </c>
      <c r="F11" s="16">
        <v>0</v>
      </c>
      <c r="G11" s="57">
        <v>5224</v>
      </c>
      <c r="H11" s="57">
        <v>1993</v>
      </c>
      <c r="I11" s="16">
        <v>2512</v>
      </c>
      <c r="J11" s="57">
        <v>14789</v>
      </c>
      <c r="K11" s="57">
        <v>-3067</v>
      </c>
      <c r="L11" s="16">
        <v>6</v>
      </c>
      <c r="M11" s="16">
        <v>625</v>
      </c>
      <c r="N11" s="57">
        <v>80</v>
      </c>
      <c r="O11" s="57">
        <v>447</v>
      </c>
      <c r="P11" s="18">
        <v>-10</v>
      </c>
      <c r="Q11" s="18">
        <v>4808</v>
      </c>
      <c r="R11" s="18">
        <v>561</v>
      </c>
      <c r="S11" s="18">
        <v>6917</v>
      </c>
      <c r="T11" s="18">
        <f t="shared" si="0"/>
        <v>35654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6344</v>
      </c>
      <c r="E12" s="16">
        <v>48907</v>
      </c>
      <c r="F12" s="16">
        <v>0</v>
      </c>
      <c r="G12" s="57">
        <v>131166</v>
      </c>
      <c r="H12" s="57">
        <v>117783</v>
      </c>
      <c r="I12" s="16">
        <v>9411</v>
      </c>
      <c r="J12" s="57">
        <v>98780</v>
      </c>
      <c r="K12" s="57">
        <v>27769</v>
      </c>
      <c r="L12" s="16">
        <v>1265</v>
      </c>
      <c r="M12" s="16">
        <v>453</v>
      </c>
      <c r="N12" s="57">
        <v>17800</v>
      </c>
      <c r="O12" s="57">
        <v>3048</v>
      </c>
      <c r="P12" s="18">
        <v>361</v>
      </c>
      <c r="Q12" s="18">
        <v>-2484</v>
      </c>
      <c r="R12" s="18">
        <v>303</v>
      </c>
      <c r="S12" s="23">
        <v>30770</v>
      </c>
      <c r="T12" s="18">
        <f t="shared" si="0"/>
        <v>491676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7218</v>
      </c>
      <c r="E14" s="16">
        <v>47173</v>
      </c>
      <c r="F14" s="16">
        <v>0</v>
      </c>
      <c r="G14" s="57">
        <v>127593</v>
      </c>
      <c r="H14" s="57">
        <v>113444</v>
      </c>
      <c r="I14" s="16">
        <v>4100</v>
      </c>
      <c r="J14" s="57">
        <v>73311</v>
      </c>
      <c r="K14" s="57">
        <v>20724</v>
      </c>
      <c r="L14" s="16">
        <v>3568</v>
      </c>
      <c r="M14" s="16">
        <v>1073</v>
      </c>
      <c r="N14" s="57">
        <v>16775</v>
      </c>
      <c r="O14" s="57">
        <v>3014</v>
      </c>
      <c r="P14" s="12"/>
      <c r="Q14" s="12"/>
      <c r="R14" s="12"/>
      <c r="S14" s="12"/>
      <c r="T14" s="18">
        <f t="shared" si="0"/>
        <v>417993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1</v>
      </c>
      <c r="E15" s="16">
        <v>1381</v>
      </c>
      <c r="F15" s="16">
        <v>0</v>
      </c>
      <c r="G15" s="57">
        <v>240</v>
      </c>
      <c r="H15" s="57">
        <v>646</v>
      </c>
      <c r="I15" s="16">
        <v>5674</v>
      </c>
      <c r="J15" s="57">
        <v>38207</v>
      </c>
      <c r="K15" s="57">
        <v>2653</v>
      </c>
      <c r="L15" s="16">
        <v>328</v>
      </c>
      <c r="M15" s="16">
        <v>8</v>
      </c>
      <c r="N15" s="57">
        <v>0</v>
      </c>
      <c r="O15" s="57">
        <v>333</v>
      </c>
      <c r="P15" s="12"/>
      <c r="Q15" s="12"/>
      <c r="R15" s="12"/>
      <c r="S15" s="12"/>
      <c r="T15" s="18">
        <f>SUM(D15:S15)</f>
        <v>49471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357</v>
      </c>
      <c r="Q16" s="18">
        <v>2215</v>
      </c>
      <c r="R16" s="18">
        <v>1212</v>
      </c>
      <c r="S16" s="18">
        <v>36800</v>
      </c>
      <c r="T16" s="18">
        <f t="shared" si="0"/>
        <v>40584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873</v>
      </c>
      <c r="E17" s="16">
        <v>-74</v>
      </c>
      <c r="F17" s="16">
        <v>0</v>
      </c>
      <c r="G17" s="57">
        <v>1924</v>
      </c>
      <c r="H17" s="57">
        <v>1643</v>
      </c>
      <c r="I17" s="16">
        <v>716</v>
      </c>
      <c r="J17" s="57">
        <v>14233</v>
      </c>
      <c r="K17" s="57">
        <v>281</v>
      </c>
      <c r="L17" s="16">
        <v>7</v>
      </c>
      <c r="M17" s="16">
        <v>621</v>
      </c>
      <c r="N17" s="57">
        <v>111</v>
      </c>
      <c r="O17" s="57">
        <v>441</v>
      </c>
      <c r="P17" s="18">
        <v>0</v>
      </c>
      <c r="Q17" s="18">
        <v>2106</v>
      </c>
      <c r="R17" s="18">
        <v>539</v>
      </c>
      <c r="S17" s="18">
        <v>6970</v>
      </c>
      <c r="T17" s="18">
        <f t="shared" si="0"/>
        <v>30391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6346</v>
      </c>
      <c r="E18" s="26">
        <v>48628</v>
      </c>
      <c r="F18" s="26">
        <v>0</v>
      </c>
      <c r="G18" s="58">
        <v>125909</v>
      </c>
      <c r="H18" s="58">
        <v>112447</v>
      </c>
      <c r="I18" s="26">
        <v>9058</v>
      </c>
      <c r="J18" s="58">
        <v>97286</v>
      </c>
      <c r="K18" s="58">
        <v>23096</v>
      </c>
      <c r="L18" s="26">
        <v>3889</v>
      </c>
      <c r="M18" s="26">
        <v>459</v>
      </c>
      <c r="N18" s="58">
        <v>16665</v>
      </c>
      <c r="O18" s="58">
        <v>2905</v>
      </c>
      <c r="P18" s="27">
        <v>357</v>
      </c>
      <c r="Q18" s="27">
        <v>109</v>
      </c>
      <c r="R18" s="27">
        <v>673</v>
      </c>
      <c r="S18" s="27">
        <v>29829</v>
      </c>
      <c r="T18" s="27">
        <f t="shared" si="0"/>
        <v>477656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4483</v>
      </c>
      <c r="E20" s="16">
        <v>15354</v>
      </c>
      <c r="F20" s="16">
        <v>0</v>
      </c>
      <c r="G20" s="57">
        <v>80918</v>
      </c>
      <c r="H20" s="57">
        <v>80937</v>
      </c>
      <c r="I20" s="16">
        <v>1503</v>
      </c>
      <c r="J20" s="57">
        <v>38046</v>
      </c>
      <c r="K20" s="57">
        <v>9639</v>
      </c>
      <c r="L20" s="16">
        <v>2413</v>
      </c>
      <c r="M20" s="16">
        <v>302</v>
      </c>
      <c r="N20" s="57">
        <v>10025</v>
      </c>
      <c r="O20" s="57">
        <v>874</v>
      </c>
      <c r="P20" s="12"/>
      <c r="Q20" s="12"/>
      <c r="R20" s="12"/>
      <c r="S20" s="12"/>
      <c r="T20" s="18">
        <f t="shared" si="0"/>
        <v>244494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62</v>
      </c>
      <c r="E21" s="16">
        <v>814</v>
      </c>
      <c r="F21" s="16">
        <v>0</v>
      </c>
      <c r="G21" s="57">
        <v>190</v>
      </c>
      <c r="H21" s="57">
        <v>-177</v>
      </c>
      <c r="I21" s="16">
        <v>6459</v>
      </c>
      <c r="J21" s="57">
        <v>26791</v>
      </c>
      <c r="K21" s="57">
        <v>1594</v>
      </c>
      <c r="L21" s="16">
        <v>127</v>
      </c>
      <c r="M21" s="16">
        <v>1</v>
      </c>
      <c r="N21" s="57">
        <v>0</v>
      </c>
      <c r="O21" s="57">
        <v>56</v>
      </c>
      <c r="P21" s="12"/>
      <c r="Q21" s="12"/>
      <c r="R21" s="12"/>
      <c r="S21" s="12"/>
      <c r="T21" s="18">
        <f t="shared" si="0"/>
        <v>35917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326</v>
      </c>
      <c r="Q22" s="18">
        <v>2140</v>
      </c>
      <c r="R22" s="18">
        <v>111</v>
      </c>
      <c r="S22" s="18">
        <v>28159</v>
      </c>
      <c r="T22" s="18">
        <f t="shared" si="0"/>
        <v>30736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-7</v>
      </c>
      <c r="E23" s="16">
        <v>138</v>
      </c>
      <c r="F23" s="16">
        <v>0</v>
      </c>
      <c r="G23" s="57">
        <v>967</v>
      </c>
      <c r="H23" s="57">
        <v>987</v>
      </c>
      <c r="I23" s="16">
        <v>307</v>
      </c>
      <c r="J23" s="57">
        <v>8063</v>
      </c>
      <c r="K23" s="57">
        <v>5995</v>
      </c>
      <c r="L23" s="16">
        <v>-2</v>
      </c>
      <c r="M23" s="16">
        <v>64</v>
      </c>
      <c r="N23" s="57">
        <v>-131</v>
      </c>
      <c r="O23" s="57">
        <v>32</v>
      </c>
      <c r="P23" s="18">
        <v>0</v>
      </c>
      <c r="Q23" s="18">
        <v>5229</v>
      </c>
      <c r="R23" s="18">
        <v>133</v>
      </c>
      <c r="S23" s="18">
        <v>1478</v>
      </c>
      <c r="T23" s="18">
        <f t="shared" si="0"/>
        <v>23253</v>
      </c>
    </row>
    <row r="24" spans="1:20" s="28" customFormat="1" ht="14.25" customHeight="1" x14ac:dyDescent="0.3">
      <c r="A24" s="28" t="s">
        <v>73</v>
      </c>
      <c r="B24" s="24" t="s">
        <v>30</v>
      </c>
      <c r="C24" s="25" t="s">
        <v>60</v>
      </c>
      <c r="D24" s="26">
        <v>4552</v>
      </c>
      <c r="E24" s="26">
        <v>16030</v>
      </c>
      <c r="F24" s="26">
        <v>0</v>
      </c>
      <c r="G24" s="58">
        <v>80141</v>
      </c>
      <c r="H24" s="58">
        <v>79774</v>
      </c>
      <c r="I24" s="26">
        <v>7654</v>
      </c>
      <c r="J24" s="58">
        <v>56774</v>
      </c>
      <c r="K24" s="58">
        <v>5237</v>
      </c>
      <c r="L24" s="26">
        <v>2542</v>
      </c>
      <c r="M24" s="26">
        <v>239</v>
      </c>
      <c r="N24" s="58">
        <v>10157</v>
      </c>
      <c r="O24" s="58">
        <v>898</v>
      </c>
      <c r="P24" s="27">
        <v>326</v>
      </c>
      <c r="Q24" s="27">
        <v>-3089</v>
      </c>
      <c r="R24" s="27">
        <v>-22</v>
      </c>
      <c r="S24" s="27">
        <v>26681</v>
      </c>
      <c r="T24" s="27">
        <f t="shared" si="0"/>
        <v>287894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3176</v>
      </c>
      <c r="E25" s="26">
        <v>16249</v>
      </c>
      <c r="F25" s="26">
        <v>0</v>
      </c>
      <c r="G25" s="58">
        <v>37825</v>
      </c>
      <c r="H25" s="58">
        <v>29738</v>
      </c>
      <c r="I25" s="26">
        <v>3420</v>
      </c>
      <c r="J25" s="58">
        <v>46287</v>
      </c>
      <c r="K25" s="58">
        <v>7235</v>
      </c>
      <c r="L25" s="26">
        <v>937</v>
      </c>
      <c r="M25" s="26">
        <v>253</v>
      </c>
      <c r="N25" s="58">
        <v>5665</v>
      </c>
      <c r="O25" s="58">
        <v>1239</v>
      </c>
      <c r="P25" s="27">
        <v>90</v>
      </c>
      <c r="Q25" s="27">
        <v>819</v>
      </c>
      <c r="R25" s="27">
        <v>335</v>
      </c>
      <c r="S25" s="27">
        <v>7290</v>
      </c>
      <c r="T25" s="27">
        <f t="shared" si="0"/>
        <v>160558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1.2177749763630634</v>
      </c>
      <c r="E29" s="30">
        <f t="shared" ref="E29:S29" si="1">+(E24+E25)/E18</f>
        <v>0.66379452167475528</v>
      </c>
      <c r="F29" s="30" t="e">
        <f t="shared" si="1"/>
        <v>#DIV/0!</v>
      </c>
      <c r="G29" s="59">
        <f t="shared" si="1"/>
        <v>0.93691475589513062</v>
      </c>
      <c r="H29" s="59">
        <f t="shared" si="1"/>
        <v>0.97389881455263372</v>
      </c>
      <c r="I29" s="30">
        <f t="shared" si="1"/>
        <v>1.222565687789799</v>
      </c>
      <c r="J29" s="59">
        <f t="shared" si="1"/>
        <v>1.0593610591452007</v>
      </c>
      <c r="K29" s="59">
        <f t="shared" si="1"/>
        <v>0.54000692760651192</v>
      </c>
      <c r="L29" s="30">
        <f t="shared" si="1"/>
        <v>0.89457444073026482</v>
      </c>
      <c r="M29" s="30">
        <f t="shared" si="1"/>
        <v>1.0718954248366013</v>
      </c>
      <c r="N29" s="59">
        <f t="shared" si="1"/>
        <v>0.9494149414941494</v>
      </c>
      <c r="O29" s="59">
        <f t="shared" si="1"/>
        <v>0.73562822719449228</v>
      </c>
      <c r="P29" s="30">
        <f t="shared" si="1"/>
        <v>1.1652661064425771</v>
      </c>
      <c r="Q29" s="30">
        <f t="shared" si="1"/>
        <v>-20.825688073394495</v>
      </c>
      <c r="R29" s="30">
        <f t="shared" si="1"/>
        <v>0.46508172362555722</v>
      </c>
      <c r="S29" s="30">
        <f t="shared" si="1"/>
        <v>1.1388581581682256</v>
      </c>
      <c r="T29" s="30">
        <f t="shared" ref="E29:T29" si="2">+(T24+T25)/T18</f>
        <v>0.93885976518666148</v>
      </c>
    </row>
  </sheetData>
  <mergeCells count="3">
    <mergeCell ref="D3:O3"/>
    <mergeCell ref="T3:T4"/>
    <mergeCell ref="P3:S3"/>
  </mergeCells>
  <hyperlinks>
    <hyperlink ref="A1" r:id="rId1" xr:uid="{2E3A2324-F35A-49A7-B00B-3DA810ED50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EA7D-13A9-478D-8F19-3336881566D2}">
  <dimension ref="A1:T29"/>
  <sheetViews>
    <sheetView topLeftCell="B4" zoomScale="85" zoomScaleNormal="85" workbookViewId="0">
      <selection activeCell="G16" sqref="G16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103</v>
      </c>
    </row>
    <row r="2" spans="1:20" x14ac:dyDescent="0.3">
      <c r="A2" t="s">
        <v>104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586</v>
      </c>
      <c r="E8" s="16">
        <v>54933</v>
      </c>
      <c r="F8" s="16"/>
      <c r="G8" s="57">
        <v>98296</v>
      </c>
      <c r="H8" s="57">
        <v>124329</v>
      </c>
      <c r="I8" s="16">
        <v>13391</v>
      </c>
      <c r="J8" s="57">
        <v>136573</v>
      </c>
      <c r="K8" s="57">
        <v>34242</v>
      </c>
      <c r="L8" s="16">
        <v>24109</v>
      </c>
      <c r="M8" s="16">
        <v>700</v>
      </c>
      <c r="N8" s="57">
        <v>17549</v>
      </c>
      <c r="O8" s="57">
        <v>2604</v>
      </c>
      <c r="P8" s="12"/>
      <c r="Q8" s="12"/>
      <c r="R8" s="12"/>
      <c r="S8" s="12"/>
      <c r="T8" s="18">
        <f>SUM(D8:S8)</f>
        <v>507312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358</v>
      </c>
      <c r="E9" s="16">
        <v>65</v>
      </c>
      <c r="F9" s="16"/>
      <c r="G9" s="57">
        <v>6</v>
      </c>
      <c r="H9" s="57">
        <v>44</v>
      </c>
      <c r="I9" s="16">
        <v>3431</v>
      </c>
      <c r="J9" s="57">
        <v>31619</v>
      </c>
      <c r="K9" s="57">
        <v>4863</v>
      </c>
      <c r="L9" s="16">
        <v>1268</v>
      </c>
      <c r="M9" s="16"/>
      <c r="N9" s="57">
        <v>293</v>
      </c>
      <c r="O9" s="57">
        <v>230</v>
      </c>
      <c r="P9" s="12"/>
      <c r="Q9" s="12"/>
      <c r="R9" s="12"/>
      <c r="S9" s="12"/>
      <c r="T9" s="18">
        <f t="shared" ref="T9:T24" si="0">SUM(D9:S9)</f>
        <v>42177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>
        <v>43</v>
      </c>
      <c r="R10" s="18">
        <v>102</v>
      </c>
      <c r="S10" s="18">
        <v>645</v>
      </c>
      <c r="T10" s="18">
        <f>SUM(D10:S10)</f>
        <v>790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262</v>
      </c>
      <c r="E11" s="16">
        <v>1145</v>
      </c>
      <c r="F11" s="16"/>
      <c r="G11" s="57">
        <v>9392</v>
      </c>
      <c r="H11" s="57">
        <v>9722</v>
      </c>
      <c r="I11" s="16">
        <v>6629</v>
      </c>
      <c r="J11" s="57">
        <v>72035</v>
      </c>
      <c r="K11" s="57">
        <v>11824</v>
      </c>
      <c r="L11" s="16">
        <v>4613</v>
      </c>
      <c r="M11" s="16">
        <v>169</v>
      </c>
      <c r="N11" s="57">
        <v>935</v>
      </c>
      <c r="O11" s="57">
        <v>1564</v>
      </c>
      <c r="P11" s="18"/>
      <c r="Q11" s="18">
        <v>19</v>
      </c>
      <c r="R11" s="18"/>
      <c r="S11" s="18">
        <v>542</v>
      </c>
      <c r="T11" s="18">
        <f t="shared" si="0"/>
        <v>118851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682</v>
      </c>
      <c r="E12" s="16">
        <v>53854</v>
      </c>
      <c r="F12" s="16"/>
      <c r="G12" s="57">
        <v>88910</v>
      </c>
      <c r="H12" s="57">
        <v>114651</v>
      </c>
      <c r="I12" s="16">
        <v>10193</v>
      </c>
      <c r="J12" s="57">
        <v>96157</v>
      </c>
      <c r="K12" s="57">
        <v>27281</v>
      </c>
      <c r="L12" s="16">
        <v>20764</v>
      </c>
      <c r="M12" s="16">
        <v>531</v>
      </c>
      <c r="N12" s="57">
        <v>16907</v>
      </c>
      <c r="O12" s="57">
        <v>1269</v>
      </c>
      <c r="P12" s="18"/>
      <c r="Q12" s="18">
        <v>23</v>
      </c>
      <c r="R12" s="18">
        <v>102</v>
      </c>
      <c r="S12" s="23">
        <v>103</v>
      </c>
      <c r="T12" s="18">
        <f t="shared" si="0"/>
        <v>431427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673</v>
      </c>
      <c r="E14" s="16">
        <v>54867</v>
      </c>
      <c r="F14" s="16"/>
      <c r="G14" s="57">
        <v>95351</v>
      </c>
      <c r="H14" s="57">
        <v>121983</v>
      </c>
      <c r="I14" s="16">
        <v>13093</v>
      </c>
      <c r="J14" s="57">
        <v>129865</v>
      </c>
      <c r="K14" s="57">
        <v>33287</v>
      </c>
      <c r="L14" s="16">
        <v>24167</v>
      </c>
      <c r="M14" s="16">
        <v>626</v>
      </c>
      <c r="N14" s="57">
        <v>15382</v>
      </c>
      <c r="O14" s="57">
        <v>2607</v>
      </c>
      <c r="P14" s="12"/>
      <c r="Q14" s="12"/>
      <c r="R14" s="12"/>
      <c r="S14" s="12"/>
      <c r="T14" s="18">
        <f t="shared" si="0"/>
        <v>491901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442</v>
      </c>
      <c r="E15" s="16">
        <v>67</v>
      </c>
      <c r="F15" s="16"/>
      <c r="G15" s="57">
        <v>6</v>
      </c>
      <c r="H15" s="57">
        <v>37</v>
      </c>
      <c r="I15" s="16">
        <v>2719</v>
      </c>
      <c r="J15" s="57">
        <v>28967</v>
      </c>
      <c r="K15" s="57">
        <v>4731</v>
      </c>
      <c r="L15" s="16">
        <v>1227</v>
      </c>
      <c r="M15" s="16"/>
      <c r="N15" s="57">
        <v>293</v>
      </c>
      <c r="O15" s="57">
        <v>232</v>
      </c>
      <c r="P15" s="12"/>
      <c r="Q15" s="12"/>
      <c r="R15" s="12"/>
      <c r="S15" s="12"/>
      <c r="T15" s="18">
        <f t="shared" si="0"/>
        <v>38721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>
        <v>43</v>
      </c>
      <c r="R16" s="18">
        <v>102</v>
      </c>
      <c r="S16" s="18">
        <v>629</v>
      </c>
      <c r="T16" s="18">
        <f t="shared" si="0"/>
        <v>774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261</v>
      </c>
      <c r="E17" s="16">
        <v>1143</v>
      </c>
      <c r="F17" s="16"/>
      <c r="G17" s="57">
        <v>8985</v>
      </c>
      <c r="H17" s="57">
        <v>9624</v>
      </c>
      <c r="I17" s="16">
        <v>6097</v>
      </c>
      <c r="J17" s="57">
        <v>65598</v>
      </c>
      <c r="K17" s="57">
        <v>11688</v>
      </c>
      <c r="L17" s="16">
        <v>4670</v>
      </c>
      <c r="M17" s="16">
        <v>153</v>
      </c>
      <c r="N17" s="57">
        <v>855</v>
      </c>
      <c r="O17" s="57">
        <v>1541</v>
      </c>
      <c r="P17" s="18"/>
      <c r="Q17" s="18">
        <v>16</v>
      </c>
      <c r="R17" s="18"/>
      <c r="S17" s="18">
        <v>387</v>
      </c>
      <c r="T17" s="18">
        <f t="shared" si="0"/>
        <v>111018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854</v>
      </c>
      <c r="E18" s="26">
        <v>53791</v>
      </c>
      <c r="F18" s="26"/>
      <c r="G18" s="58">
        <v>86372</v>
      </c>
      <c r="H18" s="58">
        <v>112396</v>
      </c>
      <c r="I18" s="26">
        <v>9715</v>
      </c>
      <c r="J18" s="58">
        <v>93234</v>
      </c>
      <c r="K18" s="58">
        <v>26330</v>
      </c>
      <c r="L18" s="26">
        <v>20724</v>
      </c>
      <c r="M18" s="26">
        <v>473</v>
      </c>
      <c r="N18" s="58">
        <v>14820</v>
      </c>
      <c r="O18" s="58">
        <v>1298</v>
      </c>
      <c r="P18" s="27"/>
      <c r="Q18" s="27">
        <v>26</v>
      </c>
      <c r="R18" s="27">
        <v>102</v>
      </c>
      <c r="S18" s="27">
        <v>242</v>
      </c>
      <c r="T18" s="27">
        <f t="shared" si="0"/>
        <v>420377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301</v>
      </c>
      <c r="E20" s="16">
        <v>15134</v>
      </c>
      <c r="F20" s="16"/>
      <c r="G20" s="57">
        <v>52056</v>
      </c>
      <c r="H20" s="57">
        <v>79083</v>
      </c>
      <c r="I20" s="16">
        <v>6442</v>
      </c>
      <c r="J20" s="57">
        <v>55053</v>
      </c>
      <c r="K20" s="57">
        <v>106</v>
      </c>
      <c r="L20" s="16">
        <v>10910</v>
      </c>
      <c r="M20" s="16">
        <v>-37</v>
      </c>
      <c r="N20" s="57">
        <v>10581</v>
      </c>
      <c r="O20" s="57">
        <v>1099</v>
      </c>
      <c r="P20" s="12"/>
      <c r="Q20" s="12"/>
      <c r="R20" s="12"/>
      <c r="S20" s="12"/>
      <c r="T20" s="18">
        <f t="shared" si="0"/>
        <v>230728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250</v>
      </c>
      <c r="E21" s="16">
        <v>-80</v>
      </c>
      <c r="F21" s="16"/>
      <c r="G21" s="57"/>
      <c r="H21" s="57">
        <v>5</v>
      </c>
      <c r="I21" s="16">
        <v>413</v>
      </c>
      <c r="J21" s="57">
        <v>11769</v>
      </c>
      <c r="K21" s="57">
        <v>1993</v>
      </c>
      <c r="L21" s="16">
        <v>1124</v>
      </c>
      <c r="M21" s="16"/>
      <c r="N21" s="57">
        <v>240</v>
      </c>
      <c r="O21" s="57">
        <v>4</v>
      </c>
      <c r="P21" s="12"/>
      <c r="Q21" s="12"/>
      <c r="R21" s="12"/>
      <c r="S21" s="12"/>
      <c r="T21" s="18">
        <f t="shared" si="0"/>
        <v>15718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/>
      <c r="R22" s="18"/>
      <c r="S22" s="18">
        <v>290</v>
      </c>
      <c r="T22" s="18">
        <f>SUM(D22:S22)</f>
        <v>290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3</v>
      </c>
      <c r="E23" s="16">
        <v>482</v>
      </c>
      <c r="F23" s="16"/>
      <c r="G23" s="57">
        <v>1488</v>
      </c>
      <c r="H23" s="57">
        <v>3983</v>
      </c>
      <c r="I23" s="16">
        <v>955</v>
      </c>
      <c r="J23" s="57">
        <v>17642</v>
      </c>
      <c r="K23" s="57">
        <v>5056</v>
      </c>
      <c r="L23" s="16">
        <v>2126</v>
      </c>
      <c r="M23" s="16">
        <v>0</v>
      </c>
      <c r="N23" s="57">
        <v>533</v>
      </c>
      <c r="O23" s="57">
        <v>1447</v>
      </c>
      <c r="P23" s="18"/>
      <c r="Q23" s="18"/>
      <c r="R23" s="18"/>
      <c r="S23" s="18">
        <v>297</v>
      </c>
      <c r="T23" s="18">
        <f t="shared" si="0"/>
        <v>34012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547</v>
      </c>
      <c r="E24" s="26">
        <v>14572</v>
      </c>
      <c r="F24" s="26"/>
      <c r="G24" s="58">
        <v>50567</v>
      </c>
      <c r="H24" s="58">
        <v>75106</v>
      </c>
      <c r="I24" s="26">
        <v>5899</v>
      </c>
      <c r="J24" s="58">
        <v>49179</v>
      </c>
      <c r="K24" s="58">
        <v>-2957</v>
      </c>
      <c r="L24" s="26">
        <v>9907</v>
      </c>
      <c r="M24" s="26">
        <v>-37</v>
      </c>
      <c r="N24" s="58">
        <v>10287</v>
      </c>
      <c r="O24" s="58">
        <v>-344</v>
      </c>
      <c r="P24" s="27"/>
      <c r="Q24" s="27"/>
      <c r="R24" s="27"/>
      <c r="S24" s="27">
        <v>-7</v>
      </c>
      <c r="T24" s="27">
        <f t="shared" si="0"/>
        <v>212719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910</v>
      </c>
      <c r="E25" s="26">
        <v>15660</v>
      </c>
      <c r="F25" s="26"/>
      <c r="G25" s="58">
        <v>24369</v>
      </c>
      <c r="H25" s="58">
        <v>30176</v>
      </c>
      <c r="I25" s="26">
        <v>3853</v>
      </c>
      <c r="J25" s="58">
        <v>40620</v>
      </c>
      <c r="K25" s="58">
        <v>10954</v>
      </c>
      <c r="L25" s="26">
        <v>4265</v>
      </c>
      <c r="M25" s="26">
        <v>232</v>
      </c>
      <c r="N25" s="58">
        <v>5359</v>
      </c>
      <c r="O25" s="58">
        <v>387</v>
      </c>
      <c r="P25" s="27"/>
      <c r="Q25" s="27">
        <v>4</v>
      </c>
      <c r="R25" s="27">
        <v>11</v>
      </c>
      <c r="S25" s="27">
        <v>60</v>
      </c>
      <c r="T25" s="27">
        <f>SUM(D25:S25)</f>
        <v>136860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1.7060889929742389</v>
      </c>
      <c r="E29" s="30">
        <f t="shared" ref="E29:S29" si="1">+(E24+E25)/E18</f>
        <v>0.56202710490602514</v>
      </c>
      <c r="F29" s="30" t="e">
        <f t="shared" si="1"/>
        <v>#DIV/0!</v>
      </c>
      <c r="G29" s="59">
        <f t="shared" si="1"/>
        <v>0.86759598017876161</v>
      </c>
      <c r="H29" s="59">
        <f t="shared" si="1"/>
        <v>0.93670593259546608</v>
      </c>
      <c r="I29" s="30">
        <f t="shared" si="1"/>
        <v>1.0038085434894493</v>
      </c>
      <c r="J29" s="59">
        <f t="shared" si="1"/>
        <v>0.96315721732415216</v>
      </c>
      <c r="K29" s="59">
        <f t="shared" si="1"/>
        <v>0.3037219901253323</v>
      </c>
      <c r="L29" s="30">
        <f t="shared" si="1"/>
        <v>0.68384481760277938</v>
      </c>
      <c r="M29" s="30">
        <f t="shared" si="1"/>
        <v>0.41226215644820297</v>
      </c>
      <c r="N29" s="59">
        <f t="shared" si="1"/>
        <v>1.0557354925775979</v>
      </c>
      <c r="O29" s="59">
        <f t="shared" si="1"/>
        <v>3.3127889060092452E-2</v>
      </c>
      <c r="P29" s="30" t="e">
        <f t="shared" si="1"/>
        <v>#DIV/0!</v>
      </c>
      <c r="Q29" s="30">
        <f t="shared" si="1"/>
        <v>0.15384615384615385</v>
      </c>
      <c r="R29" s="30">
        <f t="shared" si="1"/>
        <v>0.10784313725490197</v>
      </c>
      <c r="S29" s="30">
        <f t="shared" si="1"/>
        <v>0.21900826446280991</v>
      </c>
      <c r="T29" s="30"/>
    </row>
  </sheetData>
  <mergeCells count="3">
    <mergeCell ref="D3:O3"/>
    <mergeCell ref="P3:S3"/>
    <mergeCell ref="T3:T4"/>
  </mergeCells>
  <hyperlinks>
    <hyperlink ref="A1" r:id="rId1" xr:uid="{414A8E4C-71B9-4667-876E-95DE3B39DE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6094-017E-4622-8254-8CD66AB9955E}">
  <dimension ref="A1:T29"/>
  <sheetViews>
    <sheetView topLeftCell="B4" zoomScale="85" zoomScaleNormal="85" workbookViewId="0">
      <selection activeCell="K31" sqref="K31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105</v>
      </c>
    </row>
    <row r="2" spans="1:20" x14ac:dyDescent="0.3">
      <c r="A2" t="s">
        <v>96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>
        <v>0</v>
      </c>
      <c r="E8" s="16">
        <v>6795</v>
      </c>
      <c r="F8" s="16"/>
      <c r="G8" s="57">
        <v>18215</v>
      </c>
      <c r="H8" s="57">
        <v>19687</v>
      </c>
      <c r="I8" s="16">
        <v>131</v>
      </c>
      <c r="J8" s="57">
        <v>21318</v>
      </c>
      <c r="K8" s="57">
        <v>4935</v>
      </c>
      <c r="L8" s="16"/>
      <c r="M8" s="16">
        <v>237</v>
      </c>
      <c r="N8" s="57">
        <v>2242</v>
      </c>
      <c r="O8" s="57">
        <v>708</v>
      </c>
      <c r="P8" s="12"/>
      <c r="Q8" s="12"/>
      <c r="R8" s="12"/>
      <c r="S8" s="12"/>
      <c r="T8" s="18">
        <f>SUM(D8:S8)</f>
        <v>74268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>
        <v>9</v>
      </c>
      <c r="F9" s="16"/>
      <c r="G9" s="57">
        <v>21</v>
      </c>
      <c r="H9" s="57">
        <v>32</v>
      </c>
      <c r="I9" s="16">
        <v>33</v>
      </c>
      <c r="J9" s="57">
        <v>1890</v>
      </c>
      <c r="K9" s="57">
        <v>680</v>
      </c>
      <c r="L9" s="16"/>
      <c r="M9" s="16"/>
      <c r="N9" s="57"/>
      <c r="O9" s="57">
        <v>257</v>
      </c>
      <c r="P9" s="12"/>
      <c r="Q9" s="12"/>
      <c r="R9" s="12"/>
      <c r="S9" s="12"/>
      <c r="T9" s="18">
        <f t="shared" ref="T9:T24" si="0">SUM(D9:S9)</f>
        <v>2922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>
        <v>6395</v>
      </c>
      <c r="R10" s="18">
        <v>13628</v>
      </c>
      <c r="S10" s="18">
        <v>8288</v>
      </c>
      <c r="T10" s="18">
        <f>SUM(D10:S10)</f>
        <v>28311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>
        <v>317</v>
      </c>
      <c r="F11" s="16"/>
      <c r="G11" s="57">
        <v>493</v>
      </c>
      <c r="H11" s="57">
        <v>1389</v>
      </c>
      <c r="I11" s="16">
        <v>103</v>
      </c>
      <c r="J11" s="57">
        <v>6357</v>
      </c>
      <c r="K11" s="57">
        <v>2078</v>
      </c>
      <c r="L11" s="16"/>
      <c r="M11" s="16"/>
      <c r="N11" s="57">
        <v>105</v>
      </c>
      <c r="O11" s="57">
        <v>500</v>
      </c>
      <c r="P11" s="18"/>
      <c r="Q11" s="18">
        <v>3184</v>
      </c>
      <c r="R11" s="18">
        <v>6814</v>
      </c>
      <c r="S11" s="18">
        <v>4816</v>
      </c>
      <c r="T11" s="18">
        <f t="shared" si="0"/>
        <v>26156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0</v>
      </c>
      <c r="E12" s="16">
        <v>6487</v>
      </c>
      <c r="F12" s="16"/>
      <c r="G12" s="57">
        <v>17743</v>
      </c>
      <c r="H12" s="57">
        <v>18330</v>
      </c>
      <c r="I12" s="16">
        <v>60</v>
      </c>
      <c r="J12" s="57">
        <v>16851</v>
      </c>
      <c r="K12" s="57">
        <v>3537</v>
      </c>
      <c r="L12" s="16"/>
      <c r="M12" s="16">
        <v>237</v>
      </c>
      <c r="N12" s="57">
        <v>2137</v>
      </c>
      <c r="O12" s="57">
        <v>466</v>
      </c>
      <c r="P12" s="18"/>
      <c r="Q12" s="18">
        <v>3211</v>
      </c>
      <c r="R12" s="18">
        <v>6814</v>
      </c>
      <c r="S12" s="23">
        <v>3472</v>
      </c>
      <c r="T12" s="18">
        <f t="shared" si="0"/>
        <v>79345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>
        <v>0</v>
      </c>
      <c r="E14" s="16">
        <v>6845</v>
      </c>
      <c r="F14" s="16"/>
      <c r="G14" s="57">
        <v>18342</v>
      </c>
      <c r="H14" s="57">
        <v>19732</v>
      </c>
      <c r="I14" s="16">
        <v>132</v>
      </c>
      <c r="J14" s="57">
        <v>20891</v>
      </c>
      <c r="K14" s="57">
        <v>4780</v>
      </c>
      <c r="L14" s="16"/>
      <c r="M14" s="16">
        <v>249</v>
      </c>
      <c r="N14" s="57">
        <v>2179</v>
      </c>
      <c r="O14" s="57">
        <v>703</v>
      </c>
      <c r="P14" s="12"/>
      <c r="Q14" s="12"/>
      <c r="R14" s="12"/>
      <c r="S14" s="12"/>
      <c r="T14" s="18">
        <f t="shared" si="0"/>
        <v>73853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>
        <v>9</v>
      </c>
      <c r="F15" s="16"/>
      <c r="G15" s="57">
        <v>21</v>
      </c>
      <c r="H15" s="57">
        <v>32</v>
      </c>
      <c r="I15" s="16">
        <v>33</v>
      </c>
      <c r="J15" s="57">
        <v>1914</v>
      </c>
      <c r="K15" s="57">
        <v>680</v>
      </c>
      <c r="L15" s="16"/>
      <c r="M15" s="16"/>
      <c r="N15" s="57"/>
      <c r="O15" s="57">
        <v>257</v>
      </c>
      <c r="P15" s="12"/>
      <c r="Q15" s="12"/>
      <c r="R15" s="12"/>
      <c r="S15" s="12"/>
      <c r="T15" s="18">
        <f t="shared" si="0"/>
        <v>2946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>
        <v>6397</v>
      </c>
      <c r="R16" s="18">
        <v>13628</v>
      </c>
      <c r="S16" s="18">
        <v>7937</v>
      </c>
      <c r="T16" s="18">
        <f t="shared" si="0"/>
        <v>27962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>
        <v>324</v>
      </c>
      <c r="F17" s="16"/>
      <c r="G17" s="57">
        <v>493</v>
      </c>
      <c r="H17" s="57">
        <v>1389</v>
      </c>
      <c r="I17" s="16">
        <v>103</v>
      </c>
      <c r="J17" s="57">
        <v>6377</v>
      </c>
      <c r="K17" s="57">
        <v>2083</v>
      </c>
      <c r="L17" s="16"/>
      <c r="M17" s="16"/>
      <c r="N17" s="57">
        <v>101</v>
      </c>
      <c r="O17" s="57">
        <v>502</v>
      </c>
      <c r="P17" s="18"/>
      <c r="Q17" s="18">
        <v>3185</v>
      </c>
      <c r="R17" s="18">
        <v>6814</v>
      </c>
      <c r="S17" s="18">
        <v>4722</v>
      </c>
      <c r="T17" s="18">
        <f t="shared" si="0"/>
        <v>26093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0</v>
      </c>
      <c r="E18" s="26">
        <v>6530</v>
      </c>
      <c r="F18" s="26"/>
      <c r="G18" s="58">
        <v>17870</v>
      </c>
      <c r="H18" s="58">
        <v>18375</v>
      </c>
      <c r="I18" s="26">
        <v>61</v>
      </c>
      <c r="J18" s="58">
        <v>16428</v>
      </c>
      <c r="K18" s="58">
        <v>3377</v>
      </c>
      <c r="L18" s="26"/>
      <c r="M18" s="26">
        <v>249</v>
      </c>
      <c r="N18" s="58">
        <v>2078</v>
      </c>
      <c r="O18" s="58">
        <v>458</v>
      </c>
      <c r="P18" s="27"/>
      <c r="Q18" s="27">
        <v>3212</v>
      </c>
      <c r="R18" s="27">
        <v>6814</v>
      </c>
      <c r="S18" s="27">
        <v>3215</v>
      </c>
      <c r="T18" s="27">
        <f t="shared" si="0"/>
        <v>78667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>
        <v>0</v>
      </c>
      <c r="E20" s="16">
        <v>1471</v>
      </c>
      <c r="F20" s="16"/>
      <c r="G20" s="57">
        <v>8397</v>
      </c>
      <c r="H20" s="57">
        <v>12811</v>
      </c>
      <c r="I20" s="16">
        <v>2</v>
      </c>
      <c r="J20" s="57">
        <v>8121</v>
      </c>
      <c r="K20" s="57">
        <v>1172</v>
      </c>
      <c r="L20" s="16"/>
      <c r="M20" s="16">
        <v>4</v>
      </c>
      <c r="N20" s="57">
        <v>1345</v>
      </c>
      <c r="O20" s="57">
        <v>152</v>
      </c>
      <c r="P20" s="12"/>
      <c r="Q20" s="12"/>
      <c r="R20" s="12"/>
      <c r="S20" s="12"/>
      <c r="T20" s="18">
        <f t="shared" si="0"/>
        <v>33475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>
        <v>1</v>
      </c>
      <c r="F21" s="16"/>
      <c r="G21" s="57">
        <v>16</v>
      </c>
      <c r="H21" s="57">
        <v>19</v>
      </c>
      <c r="I21" s="16"/>
      <c r="J21" s="57">
        <v>635</v>
      </c>
      <c r="K21" s="57">
        <v>296</v>
      </c>
      <c r="L21" s="16"/>
      <c r="M21" s="16"/>
      <c r="N21" s="57"/>
      <c r="O21" s="57"/>
      <c r="P21" s="12"/>
      <c r="Q21" s="12"/>
      <c r="R21" s="12"/>
      <c r="S21" s="12"/>
      <c r="T21" s="18">
        <f t="shared" si="0"/>
        <v>967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>
        <v>5480</v>
      </c>
      <c r="R22" s="18">
        <v>5156</v>
      </c>
      <c r="S22" s="18">
        <v>801</v>
      </c>
      <c r="T22" s="18">
        <f t="shared" si="0"/>
        <v>11437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>
        <v>86</v>
      </c>
      <c r="F23" s="16"/>
      <c r="G23" s="57">
        <v>1198</v>
      </c>
      <c r="H23" s="57">
        <v>0</v>
      </c>
      <c r="I23" s="16">
        <v>3</v>
      </c>
      <c r="J23" s="57">
        <v>1729</v>
      </c>
      <c r="K23" s="57">
        <v>74</v>
      </c>
      <c r="L23" s="16"/>
      <c r="M23" s="16"/>
      <c r="N23" s="57">
        <v>48</v>
      </c>
      <c r="O23" s="57">
        <v>52</v>
      </c>
      <c r="P23" s="18"/>
      <c r="Q23" s="18">
        <v>2739</v>
      </c>
      <c r="R23" s="18">
        <v>2577</v>
      </c>
      <c r="S23" s="18">
        <v>502</v>
      </c>
      <c r="T23" s="18">
        <f t="shared" si="0"/>
        <v>9008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0</v>
      </c>
      <c r="E24" s="26">
        <v>1386</v>
      </c>
      <c r="F24" s="26"/>
      <c r="G24" s="58">
        <v>7216</v>
      </c>
      <c r="H24" s="58">
        <v>12830</v>
      </c>
      <c r="I24" s="26">
        <v>-1</v>
      </c>
      <c r="J24" s="58">
        <v>7027</v>
      </c>
      <c r="K24" s="58">
        <v>1394</v>
      </c>
      <c r="L24" s="26"/>
      <c r="M24" s="26">
        <v>4</v>
      </c>
      <c r="N24" s="58">
        <v>1297</v>
      </c>
      <c r="O24" s="58">
        <v>101</v>
      </c>
      <c r="P24" s="27"/>
      <c r="Q24" s="27">
        <v>2741</v>
      </c>
      <c r="R24" s="27">
        <v>2579</v>
      </c>
      <c r="S24" s="27">
        <v>298</v>
      </c>
      <c r="T24" s="27">
        <f t="shared" si="0"/>
        <v>36872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0</v>
      </c>
      <c r="E25" s="26">
        <v>2223</v>
      </c>
      <c r="F25" s="26"/>
      <c r="G25" s="58">
        <v>6651</v>
      </c>
      <c r="H25" s="58">
        <v>7122</v>
      </c>
      <c r="I25" s="26">
        <v>-7</v>
      </c>
      <c r="J25" s="58">
        <v>7774</v>
      </c>
      <c r="K25" s="58">
        <v>1350</v>
      </c>
      <c r="L25" s="26"/>
      <c r="M25" s="26">
        <v>96</v>
      </c>
      <c r="N25" s="58">
        <v>690</v>
      </c>
      <c r="O25" s="58">
        <v>111</v>
      </c>
      <c r="P25" s="27"/>
      <c r="Q25" s="27">
        <v>3922</v>
      </c>
      <c r="R25" s="27">
        <v>-1340</v>
      </c>
      <c r="S25" s="27">
        <v>5198</v>
      </c>
      <c r="T25" s="27">
        <f>SUM(D25:S25)</f>
        <v>33790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 t="e">
        <f>+(D24+D25)/D18</f>
        <v>#DIV/0!</v>
      </c>
      <c r="E29" s="30">
        <f>+(E24+E25)/E18</f>
        <v>0.55267993874425725</v>
      </c>
      <c r="F29" s="30" t="e">
        <f>+(F24+F25)/F18</f>
        <v>#DIV/0!</v>
      </c>
      <c r="G29" s="59">
        <f>+(G24+G25)/G18</f>
        <v>0.77599328483491881</v>
      </c>
      <c r="H29" s="59">
        <f>+(H24+H25)/H18</f>
        <v>1.0858231292517007</v>
      </c>
      <c r="I29" s="30">
        <f>+(I24+I25)/I18</f>
        <v>-0.13114754098360656</v>
      </c>
      <c r="J29" s="59">
        <f>+(J24+J25)/J18</f>
        <v>0.90096177258339416</v>
      </c>
      <c r="K29" s="59">
        <f>+(K24+K25)/K18</f>
        <v>0.81255552265324249</v>
      </c>
      <c r="L29" s="30" t="e">
        <f>+(L24+L25)/L18</f>
        <v>#DIV/0!</v>
      </c>
      <c r="M29" s="30">
        <f>+(M24+M25)/M18</f>
        <v>0.40160642570281124</v>
      </c>
      <c r="N29" s="59">
        <f>+(N24+N25)/N18</f>
        <v>0.95620789220404234</v>
      </c>
      <c r="O29" s="59">
        <f>+(O24+O25)/O18</f>
        <v>0.46288209606986902</v>
      </c>
      <c r="P29" s="30" t="e">
        <f>+(P24+P25)/P18</f>
        <v>#DIV/0!</v>
      </c>
      <c r="Q29" s="30">
        <f>+(Q24+Q25)/Q18</f>
        <v>2.0744084682440849</v>
      </c>
      <c r="R29" s="30">
        <f>+(R24+R25)/R18</f>
        <v>0.18183152333431171</v>
      </c>
      <c r="S29" s="30">
        <f>+(S24+S25)/S18</f>
        <v>1.7094867807153966</v>
      </c>
      <c r="T29" s="30"/>
    </row>
  </sheetData>
  <mergeCells count="3">
    <mergeCell ref="D3:O3"/>
    <mergeCell ref="P3:S3"/>
    <mergeCell ref="T3:T4"/>
  </mergeCells>
  <hyperlinks>
    <hyperlink ref="A1" r:id="rId1" xr:uid="{DE772F3E-A59A-4007-A0B8-D81761972BA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EA45-9028-403B-9FF9-CBE4B6392EBA}">
  <dimension ref="A1:T29"/>
  <sheetViews>
    <sheetView topLeftCell="F4" zoomScale="85" zoomScaleNormal="85" workbookViewId="0">
      <selection activeCell="D7" sqref="D7:S29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106</v>
      </c>
    </row>
    <row r="2" spans="1:20" x14ac:dyDescent="0.3">
      <c r="A2" t="s">
        <v>107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>
        <v>4342</v>
      </c>
      <c r="F8" s="16"/>
      <c r="G8" s="57">
        <v>8852</v>
      </c>
      <c r="H8" s="57">
        <v>7723</v>
      </c>
      <c r="I8" s="16"/>
      <c r="J8" s="57">
        <v>6685</v>
      </c>
      <c r="K8" s="57">
        <v>920</v>
      </c>
      <c r="L8" s="16"/>
      <c r="M8" s="16"/>
      <c r="N8" s="57">
        <v>1113</v>
      </c>
      <c r="O8" s="57">
        <v>532</v>
      </c>
      <c r="P8" s="12"/>
      <c r="Q8" s="12"/>
      <c r="R8" s="12"/>
      <c r="S8" s="12"/>
      <c r="T8" s="18">
        <f>SUM(D8:S8)</f>
        <v>30167</v>
      </c>
    </row>
    <row r="9" spans="1:20" x14ac:dyDescent="0.3">
      <c r="A9" t="s">
        <v>66</v>
      </c>
      <c r="B9" s="20" t="s">
        <v>27</v>
      </c>
      <c r="C9" s="13" t="s">
        <v>47</v>
      </c>
      <c r="D9" s="16"/>
      <c r="E9" s="16"/>
      <c r="F9" s="16"/>
      <c r="G9" s="57"/>
      <c r="H9" s="57"/>
      <c r="I9" s="16"/>
      <c r="J9" s="57"/>
      <c r="K9" s="57"/>
      <c r="L9" s="16"/>
      <c r="M9" s="16"/>
      <c r="N9" s="57"/>
      <c r="O9" s="57"/>
      <c r="P9" s="12"/>
      <c r="Q9" s="12"/>
      <c r="R9" s="12"/>
      <c r="S9" s="12"/>
      <c r="T9" s="18">
        <f t="shared" ref="T9:T24" si="0">SUM(D9:S9)</f>
        <v>0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/>
      <c r="Q10" s="18"/>
      <c r="R10" s="18"/>
      <c r="S10" s="18"/>
      <c r="T10" s="18">
        <f>SUM(D10:S10)</f>
        <v>0</v>
      </c>
    </row>
    <row r="11" spans="1:20" x14ac:dyDescent="0.3">
      <c r="A11" t="s">
        <v>68</v>
      </c>
      <c r="B11" s="20" t="s">
        <v>29</v>
      </c>
      <c r="C11" s="13" t="s">
        <v>49</v>
      </c>
      <c r="D11" s="16"/>
      <c r="E11" s="16">
        <v>2162</v>
      </c>
      <c r="F11" s="16"/>
      <c r="G11" s="57">
        <v>5459</v>
      </c>
      <c r="H11" s="57">
        <v>4750</v>
      </c>
      <c r="I11" s="16"/>
      <c r="J11" s="57">
        <v>3135</v>
      </c>
      <c r="K11" s="57">
        <v>598</v>
      </c>
      <c r="L11" s="16"/>
      <c r="M11" s="16"/>
      <c r="N11" s="57">
        <v>500</v>
      </c>
      <c r="O11" s="57">
        <v>168</v>
      </c>
      <c r="P11" s="18"/>
      <c r="Q11" s="18"/>
      <c r="R11" s="18"/>
      <c r="S11" s="18"/>
      <c r="T11" s="18">
        <f t="shared" si="0"/>
        <v>16772</v>
      </c>
    </row>
    <row r="12" spans="1:20" x14ac:dyDescent="0.3">
      <c r="A12" t="s">
        <v>69</v>
      </c>
      <c r="B12" s="20" t="s">
        <v>30</v>
      </c>
      <c r="C12" s="13" t="s">
        <v>50</v>
      </c>
      <c r="D12" s="16"/>
      <c r="E12" s="16">
        <v>2179</v>
      </c>
      <c r="F12" s="16"/>
      <c r="G12" s="57">
        <v>3393</v>
      </c>
      <c r="H12" s="57">
        <v>2973</v>
      </c>
      <c r="I12" s="16"/>
      <c r="J12" s="57">
        <v>3550</v>
      </c>
      <c r="K12" s="57">
        <v>322</v>
      </c>
      <c r="L12" s="16"/>
      <c r="M12" s="16"/>
      <c r="N12" s="57">
        <v>613</v>
      </c>
      <c r="O12" s="57">
        <v>364</v>
      </c>
      <c r="P12" s="18"/>
      <c r="Q12" s="18"/>
      <c r="R12" s="18"/>
      <c r="S12" s="23"/>
      <c r="T12" s="18">
        <f t="shared" si="0"/>
        <v>13394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>
        <v>4291</v>
      </c>
      <c r="F14" s="16"/>
      <c r="G14" s="57">
        <v>8598</v>
      </c>
      <c r="H14" s="57">
        <v>7462</v>
      </c>
      <c r="I14" s="16"/>
      <c r="J14" s="57">
        <v>6530</v>
      </c>
      <c r="K14" s="57">
        <v>895</v>
      </c>
      <c r="L14" s="16"/>
      <c r="M14" s="16"/>
      <c r="N14" s="57">
        <v>1059</v>
      </c>
      <c r="O14" s="57">
        <v>509</v>
      </c>
      <c r="P14" s="12"/>
      <c r="Q14" s="12"/>
      <c r="R14" s="12"/>
      <c r="S14" s="12"/>
      <c r="T14" s="18">
        <f t="shared" si="0"/>
        <v>29344</v>
      </c>
    </row>
    <row r="15" spans="1:20" x14ac:dyDescent="0.3">
      <c r="A15" t="s">
        <v>71</v>
      </c>
      <c r="B15" s="20" t="s">
        <v>27</v>
      </c>
      <c r="C15" s="13" t="s">
        <v>52</v>
      </c>
      <c r="D15" s="16"/>
      <c r="E15" s="16"/>
      <c r="F15" s="16"/>
      <c r="G15" s="57"/>
      <c r="H15" s="57"/>
      <c r="I15" s="16"/>
      <c r="J15" s="57"/>
      <c r="K15" s="57"/>
      <c r="L15" s="16"/>
      <c r="M15" s="16"/>
      <c r="N15" s="57"/>
      <c r="O15" s="57"/>
      <c r="P15" s="12"/>
      <c r="Q15" s="12"/>
      <c r="R15" s="12"/>
      <c r="S15" s="12"/>
      <c r="T15" s="18">
        <f t="shared" si="0"/>
        <v>0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/>
      <c r="Q16" s="18"/>
      <c r="R16" s="18"/>
      <c r="S16" s="18"/>
      <c r="T16" s="18">
        <f t="shared" si="0"/>
        <v>0</v>
      </c>
    </row>
    <row r="17" spans="1:20" x14ac:dyDescent="0.3">
      <c r="A17" t="s">
        <v>72</v>
      </c>
      <c r="B17" s="20" t="s">
        <v>29</v>
      </c>
      <c r="C17" s="13" t="s">
        <v>54</v>
      </c>
      <c r="D17" s="16"/>
      <c r="E17" s="16">
        <v>2153</v>
      </c>
      <c r="F17" s="16"/>
      <c r="G17" s="57">
        <v>5364</v>
      </c>
      <c r="H17" s="57">
        <v>4670</v>
      </c>
      <c r="I17" s="16"/>
      <c r="J17" s="57">
        <v>3105</v>
      </c>
      <c r="K17" s="57">
        <v>586</v>
      </c>
      <c r="L17" s="16"/>
      <c r="M17" s="16"/>
      <c r="N17" s="57">
        <v>500</v>
      </c>
      <c r="O17" s="57">
        <v>169</v>
      </c>
      <c r="P17" s="18"/>
      <c r="Q17" s="18"/>
      <c r="R17" s="18"/>
      <c r="S17" s="18"/>
      <c r="T17" s="18">
        <f t="shared" si="0"/>
        <v>16547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/>
      <c r="E18" s="26">
        <v>2137</v>
      </c>
      <c r="F18" s="26"/>
      <c r="G18" s="58">
        <v>3233</v>
      </c>
      <c r="H18" s="58">
        <v>2793</v>
      </c>
      <c r="I18" s="26"/>
      <c r="J18" s="58">
        <v>3425</v>
      </c>
      <c r="K18" s="58">
        <v>309</v>
      </c>
      <c r="L18" s="26"/>
      <c r="M18" s="26"/>
      <c r="N18" s="58">
        <v>559</v>
      </c>
      <c r="O18" s="58">
        <v>340</v>
      </c>
      <c r="P18" s="27"/>
      <c r="Q18" s="27"/>
      <c r="R18" s="27"/>
      <c r="S18" s="27"/>
      <c r="T18" s="27">
        <f t="shared" si="0"/>
        <v>12796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>
        <v>774</v>
      </c>
      <c r="F20" s="16"/>
      <c r="G20" s="57">
        <v>5517</v>
      </c>
      <c r="H20" s="57">
        <v>7092</v>
      </c>
      <c r="I20" s="16"/>
      <c r="J20" s="57">
        <v>2370</v>
      </c>
      <c r="K20" s="57">
        <v>289</v>
      </c>
      <c r="L20" s="16"/>
      <c r="M20" s="16"/>
      <c r="N20" s="57">
        <v>500</v>
      </c>
      <c r="O20" s="57">
        <v>280</v>
      </c>
      <c r="P20" s="12"/>
      <c r="Q20" s="12"/>
      <c r="R20" s="12"/>
      <c r="S20" s="12"/>
      <c r="T20" s="18">
        <f t="shared" si="0"/>
        <v>16822</v>
      </c>
    </row>
    <row r="21" spans="1:20" x14ac:dyDescent="0.3">
      <c r="A21" t="s">
        <v>71</v>
      </c>
      <c r="B21" s="20" t="s">
        <v>27</v>
      </c>
      <c r="C21" s="13" t="s">
        <v>57</v>
      </c>
      <c r="D21" s="16"/>
      <c r="E21" s="16"/>
      <c r="F21" s="16"/>
      <c r="G21" s="57"/>
      <c r="H21" s="57"/>
      <c r="I21" s="16"/>
      <c r="J21" s="57"/>
      <c r="K21" s="57"/>
      <c r="L21" s="16"/>
      <c r="M21" s="16"/>
      <c r="N21" s="57"/>
      <c r="O21" s="57"/>
      <c r="P21" s="12"/>
      <c r="Q21" s="12"/>
      <c r="R21" s="12"/>
      <c r="S21" s="12"/>
      <c r="T21" s="18">
        <f t="shared" si="0"/>
        <v>0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/>
      <c r="Q22" s="18"/>
      <c r="R22" s="18"/>
      <c r="S22" s="18"/>
      <c r="T22" s="18">
        <f t="shared" si="0"/>
        <v>0</v>
      </c>
    </row>
    <row r="23" spans="1:20" x14ac:dyDescent="0.3">
      <c r="A23" t="s">
        <v>72</v>
      </c>
      <c r="B23" s="20" t="s">
        <v>29</v>
      </c>
      <c r="C23" s="13" t="s">
        <v>59</v>
      </c>
      <c r="D23" s="16"/>
      <c r="E23" s="16">
        <v>405</v>
      </c>
      <c r="F23" s="16"/>
      <c r="G23" s="57">
        <v>3403</v>
      </c>
      <c r="H23" s="57">
        <v>4284</v>
      </c>
      <c r="I23" s="16"/>
      <c r="J23" s="57">
        <v>1105</v>
      </c>
      <c r="K23" s="57">
        <v>198</v>
      </c>
      <c r="L23" s="16"/>
      <c r="M23" s="16"/>
      <c r="N23" s="57">
        <v>250</v>
      </c>
      <c r="O23" s="57">
        <v>133</v>
      </c>
      <c r="P23" s="18"/>
      <c r="Q23" s="18"/>
      <c r="R23" s="18"/>
      <c r="S23" s="18"/>
      <c r="T23" s="18">
        <f t="shared" si="0"/>
        <v>9778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/>
      <c r="E24" s="26">
        <v>370</v>
      </c>
      <c r="F24" s="26"/>
      <c r="G24" s="58">
        <v>2115</v>
      </c>
      <c r="H24" s="58">
        <v>2808</v>
      </c>
      <c r="I24" s="26"/>
      <c r="J24" s="58">
        <v>1264</v>
      </c>
      <c r="K24" s="58">
        <v>92</v>
      </c>
      <c r="L24" s="26"/>
      <c r="M24" s="26"/>
      <c r="N24" s="58">
        <v>251</v>
      </c>
      <c r="O24" s="58">
        <v>147</v>
      </c>
      <c r="P24" s="27"/>
      <c r="Q24" s="27"/>
      <c r="R24" s="27"/>
      <c r="S24" s="27"/>
      <c r="T24" s="27">
        <f t="shared" si="0"/>
        <v>7047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0</v>
      </c>
      <c r="E25" s="26">
        <v>881</v>
      </c>
      <c r="F25" s="26">
        <v>0</v>
      </c>
      <c r="G25" s="58">
        <v>1651</v>
      </c>
      <c r="H25" s="58">
        <v>1998</v>
      </c>
      <c r="I25" s="26">
        <v>0</v>
      </c>
      <c r="J25" s="58">
        <v>1550</v>
      </c>
      <c r="K25" s="58">
        <v>150</v>
      </c>
      <c r="L25" s="26">
        <v>0</v>
      </c>
      <c r="M25" s="26">
        <v>0</v>
      </c>
      <c r="N25" s="58">
        <v>327</v>
      </c>
      <c r="O25" s="58">
        <v>141</v>
      </c>
      <c r="P25" s="27"/>
      <c r="Q25" s="27"/>
      <c r="R25" s="27"/>
      <c r="S25" s="27"/>
      <c r="T25" s="27">
        <f>SUM(D25:S25)</f>
        <v>6698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 t="e">
        <f>+(D24+D25)/D18</f>
        <v>#DIV/0!</v>
      </c>
      <c r="E29" s="30">
        <f t="shared" ref="E29:S29" si="1">+(E24+E25)/E18</f>
        <v>0.58540009358914369</v>
      </c>
      <c r="F29" s="30" t="e">
        <f t="shared" si="1"/>
        <v>#DIV/0!</v>
      </c>
      <c r="G29" s="59">
        <f t="shared" si="1"/>
        <v>1.1648623569440149</v>
      </c>
      <c r="H29" s="59">
        <f t="shared" si="1"/>
        <v>1.7207303974221269</v>
      </c>
      <c r="I29" s="30" t="e">
        <f t="shared" si="1"/>
        <v>#DIV/0!</v>
      </c>
      <c r="J29" s="59">
        <f t="shared" si="1"/>
        <v>0.82160583941605836</v>
      </c>
      <c r="K29" s="59">
        <f t="shared" si="1"/>
        <v>0.78317152103559873</v>
      </c>
      <c r="L29" s="30" t="e">
        <f t="shared" si="1"/>
        <v>#DIV/0!</v>
      </c>
      <c r="M29" s="30" t="e">
        <f t="shared" si="1"/>
        <v>#DIV/0!</v>
      </c>
      <c r="N29" s="59">
        <f t="shared" si="1"/>
        <v>1.033989266547406</v>
      </c>
      <c r="O29" s="59">
        <f t="shared" si="1"/>
        <v>0.84705882352941175</v>
      </c>
      <c r="P29" s="30" t="e">
        <f t="shared" si="1"/>
        <v>#DIV/0!</v>
      </c>
      <c r="Q29" s="30" t="e">
        <f t="shared" si="1"/>
        <v>#DIV/0!</v>
      </c>
      <c r="R29" s="30" t="e">
        <f t="shared" si="1"/>
        <v>#DIV/0!</v>
      </c>
      <c r="S29" s="30" t="e">
        <f t="shared" si="1"/>
        <v>#DIV/0!</v>
      </c>
      <c r="T29" s="30"/>
    </row>
  </sheetData>
  <mergeCells count="3">
    <mergeCell ref="D3:O3"/>
    <mergeCell ref="P3:S3"/>
    <mergeCell ref="T3:T4"/>
  </mergeCells>
  <hyperlinks>
    <hyperlink ref="A1" r:id="rId1" xr:uid="{3577A158-E502-4C97-97EA-DF057D60A6C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EF38-3BAC-4601-B408-6A88B2D0B800}">
  <dimension ref="A1:T29"/>
  <sheetViews>
    <sheetView tabSelected="1" topLeftCell="C4" zoomScale="85" zoomScaleNormal="85" workbookViewId="0">
      <selection activeCell="N30" sqref="N30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110</v>
      </c>
    </row>
    <row r="2" spans="1:20" x14ac:dyDescent="0.3">
      <c r="A2" t="s">
        <v>111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1</v>
      </c>
      <c r="E9" s="16">
        <v>5109</v>
      </c>
      <c r="F9" s="16">
        <v>0</v>
      </c>
      <c r="G9" s="57">
        <v>14289</v>
      </c>
      <c r="H9" s="57">
        <v>17042</v>
      </c>
      <c r="I9" s="16">
        <v>8744</v>
      </c>
      <c r="J9" s="57">
        <v>59017</v>
      </c>
      <c r="K9" s="57">
        <v>7266</v>
      </c>
      <c r="L9" s="16">
        <v>430</v>
      </c>
      <c r="M9" s="16">
        <v>9</v>
      </c>
      <c r="N9" s="57">
        <v>0</v>
      </c>
      <c r="O9" s="57">
        <v>1517</v>
      </c>
      <c r="P9" s="12"/>
      <c r="Q9" s="12"/>
      <c r="R9" s="12"/>
      <c r="S9" s="12"/>
      <c r="T9" s="18">
        <f t="shared" ref="T9:T25" si="0">SUM(D9:S9)</f>
        <v>113424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385</v>
      </c>
      <c r="Q10" s="18">
        <v>8173</v>
      </c>
      <c r="R10" s="18">
        <v>997</v>
      </c>
      <c r="S10" s="18">
        <v>42975</v>
      </c>
      <c r="T10" s="18">
        <f>SUM(D10:S10)</f>
        <v>52530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0</v>
      </c>
      <c r="E11" s="16">
        <v>121</v>
      </c>
      <c r="F11" s="16">
        <v>0</v>
      </c>
      <c r="G11" s="57">
        <v>0</v>
      </c>
      <c r="H11" s="57">
        <v>1</v>
      </c>
      <c r="I11" s="16">
        <v>2041</v>
      </c>
      <c r="J11" s="57">
        <v>11091</v>
      </c>
      <c r="K11" s="57">
        <v>134</v>
      </c>
      <c r="L11" s="16">
        <v>0</v>
      </c>
      <c r="M11" s="16">
        <v>0</v>
      </c>
      <c r="N11" s="57">
        <v>0</v>
      </c>
      <c r="O11" s="57">
        <v>419</v>
      </c>
      <c r="P11" s="18">
        <v>0</v>
      </c>
      <c r="Q11" s="18">
        <v>4808</v>
      </c>
      <c r="R11" s="18">
        <v>561</v>
      </c>
      <c r="S11" s="18">
        <v>6917</v>
      </c>
      <c r="T11" s="18">
        <f t="shared" si="0"/>
        <v>26093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1</v>
      </c>
      <c r="E12" s="16">
        <v>4988</v>
      </c>
      <c r="F12" s="16">
        <v>0</v>
      </c>
      <c r="G12" s="57">
        <v>14289</v>
      </c>
      <c r="H12" s="57">
        <v>17041</v>
      </c>
      <c r="I12" s="16">
        <v>6703</v>
      </c>
      <c r="J12" s="57">
        <v>47925</v>
      </c>
      <c r="K12" s="57">
        <v>7132</v>
      </c>
      <c r="L12" s="16">
        <v>430</v>
      </c>
      <c r="M12" s="16">
        <v>9</v>
      </c>
      <c r="N12" s="57">
        <v>0</v>
      </c>
      <c r="O12" s="57">
        <v>1099</v>
      </c>
      <c r="P12" s="18">
        <v>385</v>
      </c>
      <c r="Q12" s="18">
        <v>3365</v>
      </c>
      <c r="R12" s="18">
        <v>435</v>
      </c>
      <c r="S12" s="23">
        <v>36059</v>
      </c>
      <c r="T12" s="18">
        <f>SUM(D12:S12)</f>
        <v>139861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1</v>
      </c>
      <c r="E15" s="16">
        <v>5173</v>
      </c>
      <c r="F15" s="16">
        <v>0</v>
      </c>
      <c r="G15" s="57">
        <v>13759</v>
      </c>
      <c r="H15" s="57">
        <v>16756</v>
      </c>
      <c r="I15" s="16">
        <v>6894</v>
      </c>
      <c r="J15" s="57">
        <v>58430</v>
      </c>
      <c r="K15" s="57">
        <v>6771</v>
      </c>
      <c r="L15" s="16">
        <v>844</v>
      </c>
      <c r="M15" s="16">
        <v>8</v>
      </c>
      <c r="N15" s="57">
        <v>0</v>
      </c>
      <c r="O15" s="57">
        <v>1461</v>
      </c>
      <c r="P15" s="12"/>
      <c r="Q15" s="12"/>
      <c r="R15" s="12"/>
      <c r="S15" s="12"/>
      <c r="T15" s="18">
        <f t="shared" si="0"/>
        <v>110097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391</v>
      </c>
      <c r="Q16" s="18">
        <v>4796</v>
      </c>
      <c r="R16" s="18">
        <v>1342</v>
      </c>
      <c r="S16" s="18">
        <v>41912</v>
      </c>
      <c r="T16" s="18">
        <f t="shared" si="0"/>
        <v>48441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0</v>
      </c>
      <c r="E17" s="16">
        <v>119</v>
      </c>
      <c r="F17" s="16">
        <v>0</v>
      </c>
      <c r="G17" s="57">
        <v>0</v>
      </c>
      <c r="H17" s="57">
        <v>1</v>
      </c>
      <c r="I17" s="16">
        <v>288</v>
      </c>
      <c r="J17" s="57">
        <v>10827</v>
      </c>
      <c r="K17" s="57">
        <v>115</v>
      </c>
      <c r="L17" s="16">
        <v>0</v>
      </c>
      <c r="M17" s="16">
        <v>0</v>
      </c>
      <c r="N17" s="57">
        <v>0</v>
      </c>
      <c r="O17" s="57">
        <v>419</v>
      </c>
      <c r="P17" s="18">
        <v>0</v>
      </c>
      <c r="Q17" s="18">
        <v>2106</v>
      </c>
      <c r="R17" s="18">
        <v>539</v>
      </c>
      <c r="S17" s="18">
        <v>6970</v>
      </c>
      <c r="T17" s="18">
        <f t="shared" si="0"/>
        <v>21384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</v>
      </c>
      <c r="E18" s="26">
        <v>5054</v>
      </c>
      <c r="F18" s="26">
        <v>0</v>
      </c>
      <c r="G18" s="58">
        <v>13759</v>
      </c>
      <c r="H18" s="58">
        <v>16755</v>
      </c>
      <c r="I18" s="26">
        <v>6606</v>
      </c>
      <c r="J18" s="58">
        <v>47603</v>
      </c>
      <c r="K18" s="58">
        <v>6656</v>
      </c>
      <c r="L18" s="26">
        <v>844</v>
      </c>
      <c r="M18" s="26">
        <v>8</v>
      </c>
      <c r="N18" s="58">
        <v>0</v>
      </c>
      <c r="O18" s="58">
        <v>1043</v>
      </c>
      <c r="P18" s="27">
        <v>391</v>
      </c>
      <c r="Q18" s="27">
        <v>2689</v>
      </c>
      <c r="R18" s="27">
        <v>803</v>
      </c>
      <c r="S18" s="27">
        <v>34942</v>
      </c>
      <c r="T18" s="27">
        <f t="shared" si="0"/>
        <v>137154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62</v>
      </c>
      <c r="E21" s="16">
        <v>2081</v>
      </c>
      <c r="F21" s="16">
        <v>0</v>
      </c>
      <c r="G21" s="57">
        <v>9161</v>
      </c>
      <c r="H21" s="57">
        <v>10881</v>
      </c>
      <c r="I21" s="16">
        <v>7007</v>
      </c>
      <c r="J21" s="57">
        <v>36505</v>
      </c>
      <c r="K21" s="57">
        <v>4573</v>
      </c>
      <c r="L21" s="16">
        <v>-42</v>
      </c>
      <c r="M21" s="16">
        <v>1</v>
      </c>
      <c r="N21" s="57">
        <v>0</v>
      </c>
      <c r="O21" s="57">
        <v>163</v>
      </c>
      <c r="P21" s="12"/>
      <c r="Q21" s="12"/>
      <c r="R21" s="12"/>
      <c r="S21" s="12"/>
      <c r="T21" s="18">
        <f t="shared" si="0"/>
        <v>70392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326</v>
      </c>
      <c r="Q22" s="18">
        <v>7520</v>
      </c>
      <c r="R22" s="18">
        <v>112</v>
      </c>
      <c r="S22" s="18">
        <v>28517</v>
      </c>
      <c r="T22" s="18">
        <f t="shared" si="0"/>
        <v>36475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6</v>
      </c>
      <c r="E23" s="16">
        <v>0</v>
      </c>
      <c r="F23" s="16">
        <v>12</v>
      </c>
      <c r="G23" s="57">
        <v>0</v>
      </c>
      <c r="H23" s="57">
        <v>123</v>
      </c>
      <c r="I23" s="16">
        <v>4925</v>
      </c>
      <c r="J23" s="57">
        <v>-3</v>
      </c>
      <c r="K23" s="57">
        <v>0</v>
      </c>
      <c r="L23" s="16">
        <v>0</v>
      </c>
      <c r="M23" s="16">
        <v>0</v>
      </c>
      <c r="N23" s="57">
        <v>9</v>
      </c>
      <c r="O23" s="57">
        <v>0</v>
      </c>
      <c r="P23" s="18">
        <v>5757</v>
      </c>
      <c r="Q23" s="18">
        <v>133</v>
      </c>
      <c r="R23" s="18">
        <v>1478</v>
      </c>
      <c r="S23" s="18">
        <v>0</v>
      </c>
      <c r="T23" s="18">
        <f t="shared" si="0"/>
        <v>12440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56</v>
      </c>
      <c r="E24" s="26">
        <v>2081</v>
      </c>
      <c r="F24" s="26">
        <v>-12</v>
      </c>
      <c r="G24" s="58">
        <v>9161</v>
      </c>
      <c r="H24" s="58">
        <v>10757</v>
      </c>
      <c r="I24" s="26">
        <v>2082</v>
      </c>
      <c r="J24" s="58">
        <v>36507</v>
      </c>
      <c r="K24" s="58">
        <v>4573</v>
      </c>
      <c r="L24" s="26">
        <v>-42</v>
      </c>
      <c r="M24" s="26">
        <v>1</v>
      </c>
      <c r="N24" s="58">
        <v>-9</v>
      </c>
      <c r="O24" s="58">
        <v>163</v>
      </c>
      <c r="P24" s="27">
        <v>-5431</v>
      </c>
      <c r="Q24" s="27">
        <v>7387</v>
      </c>
      <c r="R24" s="27">
        <v>-1366</v>
      </c>
      <c r="S24" s="27">
        <v>28517</v>
      </c>
      <c r="T24" s="27">
        <f t="shared" si="0"/>
        <v>94425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4</v>
      </c>
      <c r="E25" s="26">
        <v>615</v>
      </c>
      <c r="F25" s="26">
        <v>0</v>
      </c>
      <c r="G25" s="58">
        <v>501</v>
      </c>
      <c r="H25" s="58">
        <v>911</v>
      </c>
      <c r="I25" s="26">
        <v>1636</v>
      </c>
      <c r="J25" s="58">
        <v>12550</v>
      </c>
      <c r="K25" s="58">
        <v>1074</v>
      </c>
      <c r="L25" s="26">
        <v>169</v>
      </c>
      <c r="M25" s="26">
        <v>3</v>
      </c>
      <c r="N25" s="58">
        <v>0</v>
      </c>
      <c r="O25" s="58">
        <v>14</v>
      </c>
      <c r="P25" s="27">
        <v>75</v>
      </c>
      <c r="Q25" s="27">
        <v>498</v>
      </c>
      <c r="R25" s="27">
        <v>298</v>
      </c>
      <c r="S25" s="27">
        <v>5604</v>
      </c>
      <c r="T25" s="27">
        <f t="shared" si="0"/>
        <v>23952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60</v>
      </c>
      <c r="E29" s="30">
        <f t="shared" ref="E29:S29" si="1">+(E24+E25)/E18</f>
        <v>0.53343886030866638</v>
      </c>
      <c r="F29" s="30" t="e">
        <f t="shared" si="1"/>
        <v>#DIV/0!</v>
      </c>
      <c r="G29" s="59">
        <f t="shared" si="1"/>
        <v>0.70223126680718073</v>
      </c>
      <c r="H29" s="59">
        <f t="shared" si="1"/>
        <v>0.69638913757087439</v>
      </c>
      <c r="I29" s="30">
        <f t="shared" si="1"/>
        <v>0.56282167726309418</v>
      </c>
      <c r="J29" s="59">
        <f t="shared" si="1"/>
        <v>1.0305442934268849</v>
      </c>
      <c r="K29" s="59">
        <f t="shared" si="1"/>
        <v>0.84840745192307687</v>
      </c>
      <c r="L29" s="30">
        <f t="shared" si="1"/>
        <v>0.1504739336492891</v>
      </c>
      <c r="M29" s="30">
        <f t="shared" si="1"/>
        <v>0.5</v>
      </c>
      <c r="N29" s="59">
        <v>0</v>
      </c>
      <c r="O29" s="59">
        <f t="shared" si="1"/>
        <v>0.16970278044103548</v>
      </c>
      <c r="P29" s="30">
        <f t="shared" si="1"/>
        <v>-13.698209718670077</v>
      </c>
      <c r="Q29" s="30">
        <f t="shared" si="1"/>
        <v>2.9323168464113052</v>
      </c>
      <c r="R29" s="30">
        <f t="shared" si="1"/>
        <v>-1.3300124533001245</v>
      </c>
      <c r="S29" s="30">
        <f t="shared" si="1"/>
        <v>0.97650392078301185</v>
      </c>
      <c r="T29" s="30"/>
    </row>
  </sheetData>
  <mergeCells count="3">
    <mergeCell ref="D3:O3"/>
    <mergeCell ref="P3:S3"/>
    <mergeCell ref="T3:T4"/>
  </mergeCells>
  <hyperlinks>
    <hyperlink ref="A1" r:id="rId1" xr:uid="{7EB59378-40BC-4E99-8D8F-DCB119C7172A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E00A-7302-4DD4-B89B-C3D81AC18112}">
  <dimension ref="A1:T29"/>
  <sheetViews>
    <sheetView topLeftCell="B4" zoomScale="70" zoomScaleNormal="70" workbookViewId="0">
      <selection activeCell="N21" sqref="N21"/>
    </sheetView>
  </sheetViews>
  <sheetFormatPr defaultRowHeight="14.4" x14ac:dyDescent="0.3"/>
  <cols>
    <col min="1" max="1" width="43.33203125" bestFit="1" customWidth="1"/>
    <col min="2" max="2" width="48" customWidth="1"/>
    <col min="3" max="3" width="8.6640625" customWidth="1"/>
    <col min="4" max="4" width="15.6640625" style="2" customWidth="1"/>
    <col min="5" max="12" width="17.33203125" style="2" customWidth="1"/>
    <col min="13" max="15" width="16.109375" style="2" customWidth="1"/>
    <col min="16" max="16" width="12.88671875" customWidth="1"/>
    <col min="17" max="17" width="13.88671875" customWidth="1"/>
    <col min="18" max="18" width="17" customWidth="1"/>
    <col min="19" max="19" width="14.109375" customWidth="1"/>
    <col min="20" max="20" width="11.109375" bestFit="1" customWidth="1"/>
  </cols>
  <sheetData>
    <row r="1" spans="1:20" x14ac:dyDescent="0.3">
      <c r="A1" s="1" t="s">
        <v>108</v>
      </c>
    </row>
    <row r="2" spans="1:20" x14ac:dyDescent="0.3">
      <c r="A2" t="s">
        <v>109</v>
      </c>
    </row>
    <row r="3" spans="1:20" x14ac:dyDescent="0.3"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  <c r="P3" s="46" t="s">
        <v>38</v>
      </c>
      <c r="Q3" s="47"/>
      <c r="R3" s="47"/>
      <c r="S3" s="48"/>
      <c r="T3" s="49" t="s">
        <v>45</v>
      </c>
    </row>
    <row r="4" spans="1:20" ht="43.2" x14ac:dyDescent="0.3">
      <c r="D4" s="6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7" t="s">
        <v>12</v>
      </c>
      <c r="P4" s="6" t="s">
        <v>41</v>
      </c>
      <c r="Q4" s="3" t="s">
        <v>42</v>
      </c>
      <c r="R4" s="3" t="s">
        <v>43</v>
      </c>
      <c r="S4" s="7" t="s">
        <v>44</v>
      </c>
      <c r="T4" s="50"/>
    </row>
    <row r="5" spans="1:20" s="33" customFormat="1" ht="36.75" customHeight="1" x14ac:dyDescent="0.3">
      <c r="D5" s="34" t="s">
        <v>80</v>
      </c>
      <c r="E5" s="31" t="s">
        <v>81</v>
      </c>
      <c r="F5" s="32" t="s">
        <v>82</v>
      </c>
      <c r="G5" s="31" t="s">
        <v>83</v>
      </c>
      <c r="H5" s="31" t="s">
        <v>84</v>
      </c>
      <c r="I5" s="31" t="s">
        <v>85</v>
      </c>
      <c r="J5" s="31" t="s">
        <v>86</v>
      </c>
      <c r="K5" s="31" t="s">
        <v>87</v>
      </c>
      <c r="L5" s="31" t="s">
        <v>88</v>
      </c>
      <c r="M5" s="31" t="s">
        <v>89</v>
      </c>
      <c r="N5" s="31" t="s">
        <v>90</v>
      </c>
      <c r="O5" s="35" t="s">
        <v>91</v>
      </c>
      <c r="P5" s="36" t="s">
        <v>92</v>
      </c>
      <c r="Q5" s="31" t="s">
        <v>93</v>
      </c>
      <c r="R5" s="31" t="s">
        <v>94</v>
      </c>
      <c r="S5" s="35" t="s">
        <v>95</v>
      </c>
      <c r="T5" s="37"/>
    </row>
    <row r="6" spans="1:20" s="38" customFormat="1" x14ac:dyDescent="0.3">
      <c r="A6" s="38" t="s">
        <v>97</v>
      </c>
      <c r="B6" s="38" t="s">
        <v>98</v>
      </c>
      <c r="C6" s="38" t="s">
        <v>99</v>
      </c>
      <c r="D6" s="39" t="s">
        <v>13</v>
      </c>
      <c r="E6" s="40" t="s">
        <v>14</v>
      </c>
      <c r="F6" s="40" t="s">
        <v>15</v>
      </c>
      <c r="G6" s="40" t="s">
        <v>16</v>
      </c>
      <c r="H6" s="40" t="s">
        <v>17</v>
      </c>
      <c r="I6" s="40" t="s">
        <v>18</v>
      </c>
      <c r="J6" s="40" t="s">
        <v>19</v>
      </c>
      <c r="K6" s="40" t="s">
        <v>20</v>
      </c>
      <c r="L6" s="40" t="s">
        <v>21</v>
      </c>
      <c r="M6" s="40" t="s">
        <v>22</v>
      </c>
      <c r="N6" s="40" t="s">
        <v>23</v>
      </c>
      <c r="O6" s="41" t="s">
        <v>24</v>
      </c>
      <c r="P6" s="42" t="s">
        <v>36</v>
      </c>
      <c r="Q6" s="43" t="s">
        <v>37</v>
      </c>
      <c r="R6" s="43" t="s">
        <v>39</v>
      </c>
      <c r="S6" s="44" t="s">
        <v>40</v>
      </c>
      <c r="T6" s="45" t="s">
        <v>100</v>
      </c>
    </row>
    <row r="7" spans="1:20" s="15" customFormat="1" x14ac:dyDescent="0.3">
      <c r="A7" s="15" t="s">
        <v>64</v>
      </c>
      <c r="B7" s="19" t="s">
        <v>25</v>
      </c>
      <c r="C7" s="22"/>
      <c r="D7" s="51" t="s">
        <v>13</v>
      </c>
      <c r="E7" s="52" t="s">
        <v>14</v>
      </c>
      <c r="F7" s="52" t="s">
        <v>15</v>
      </c>
      <c r="G7" s="52" t="s">
        <v>16</v>
      </c>
      <c r="H7" s="52" t="s">
        <v>17</v>
      </c>
      <c r="I7" s="52" t="s">
        <v>18</v>
      </c>
      <c r="J7" s="52" t="s">
        <v>19</v>
      </c>
      <c r="K7" s="52" t="s">
        <v>20</v>
      </c>
      <c r="L7" s="52" t="s">
        <v>21</v>
      </c>
      <c r="M7" s="52" t="s">
        <v>22</v>
      </c>
      <c r="N7" s="52" t="s">
        <v>23</v>
      </c>
      <c r="O7" s="53" t="s">
        <v>24</v>
      </c>
      <c r="P7" s="54" t="s">
        <v>36</v>
      </c>
      <c r="Q7" s="55" t="s">
        <v>37</v>
      </c>
      <c r="R7" s="55" t="s">
        <v>39</v>
      </c>
      <c r="S7" s="56" t="s">
        <v>40</v>
      </c>
      <c r="T7" s="14"/>
    </row>
    <row r="8" spans="1:20" x14ac:dyDescent="0.3">
      <c r="A8" t="s">
        <v>65</v>
      </c>
      <c r="B8" s="20" t="s">
        <v>26</v>
      </c>
      <c r="C8" s="13" t="s">
        <v>46</v>
      </c>
      <c r="D8" s="16"/>
      <c r="E8" s="16"/>
      <c r="F8" s="16"/>
      <c r="G8" s="57"/>
      <c r="H8" s="57"/>
      <c r="I8" s="16"/>
      <c r="J8" s="57"/>
      <c r="K8" s="57"/>
      <c r="L8" s="16"/>
      <c r="M8" s="16"/>
      <c r="N8" s="57"/>
      <c r="O8" s="57"/>
      <c r="P8" s="12"/>
      <c r="Q8" s="12"/>
      <c r="R8" s="12"/>
      <c r="S8" s="12"/>
      <c r="T8" s="18">
        <f>SUM(D8:S8)</f>
        <v>0</v>
      </c>
    </row>
    <row r="9" spans="1:20" x14ac:dyDescent="0.3">
      <c r="A9" t="s">
        <v>66</v>
      </c>
      <c r="B9" s="20" t="s">
        <v>27</v>
      </c>
      <c r="C9" s="13" t="s">
        <v>47</v>
      </c>
      <c r="D9" s="16">
        <v>2170</v>
      </c>
      <c r="E9" s="16">
        <v>3333</v>
      </c>
      <c r="F9" s="16">
        <v>0</v>
      </c>
      <c r="G9" s="57">
        <v>16680</v>
      </c>
      <c r="H9" s="57">
        <v>8544</v>
      </c>
      <c r="I9" s="16">
        <v>7046</v>
      </c>
      <c r="J9" s="57">
        <v>81919</v>
      </c>
      <c r="K9" s="57">
        <v>2692</v>
      </c>
      <c r="L9" s="16">
        <v>4750</v>
      </c>
      <c r="M9" s="16">
        <v>111</v>
      </c>
      <c r="N9" s="57">
        <v>1210</v>
      </c>
      <c r="O9" s="57">
        <v>1724</v>
      </c>
      <c r="P9" s="12"/>
      <c r="Q9" s="12"/>
      <c r="R9" s="12"/>
      <c r="S9" s="12"/>
      <c r="T9" s="18">
        <f t="shared" ref="T9:T25" si="0">SUM(D9:S9)</f>
        <v>130179</v>
      </c>
    </row>
    <row r="10" spans="1:20" x14ac:dyDescent="0.3">
      <c r="A10" t="s">
        <v>67</v>
      </c>
      <c r="B10" s="20" t="s">
        <v>28</v>
      </c>
      <c r="C10" s="13" t="s">
        <v>48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8">
        <v>159</v>
      </c>
      <c r="Q10" s="18">
        <v>4786</v>
      </c>
      <c r="R10" s="18">
        <v>1385</v>
      </c>
      <c r="S10" s="18">
        <v>20162</v>
      </c>
      <c r="T10" s="18">
        <f>SUM(D10:S10)</f>
        <v>26492</v>
      </c>
    </row>
    <row r="11" spans="1:20" x14ac:dyDescent="0.3">
      <c r="A11" t="s">
        <v>68</v>
      </c>
      <c r="B11" s="20" t="s">
        <v>29</v>
      </c>
      <c r="C11" s="13" t="s">
        <v>49</v>
      </c>
      <c r="D11" s="16">
        <v>632</v>
      </c>
      <c r="E11" s="16">
        <v>141</v>
      </c>
      <c r="F11" s="16">
        <v>0</v>
      </c>
      <c r="G11" s="57">
        <v>2487</v>
      </c>
      <c r="H11" s="57">
        <v>2797</v>
      </c>
      <c r="I11" s="16">
        <v>1704</v>
      </c>
      <c r="J11" s="57">
        <v>28920</v>
      </c>
      <c r="K11" s="57">
        <v>1065</v>
      </c>
      <c r="L11" s="16">
        <v>3301</v>
      </c>
      <c r="M11" s="16">
        <v>99</v>
      </c>
      <c r="N11" s="57">
        <v>0</v>
      </c>
      <c r="O11" s="57">
        <v>1126</v>
      </c>
      <c r="P11" s="18">
        <v>57</v>
      </c>
      <c r="Q11" s="18">
        <v>4359</v>
      </c>
      <c r="R11" s="18">
        <v>309</v>
      </c>
      <c r="S11" s="18">
        <v>9160</v>
      </c>
      <c r="T11" s="18">
        <f t="shared" si="0"/>
        <v>56157</v>
      </c>
    </row>
    <row r="12" spans="1:20" x14ac:dyDescent="0.3">
      <c r="A12" t="s">
        <v>69</v>
      </c>
      <c r="B12" s="20" t="s">
        <v>30</v>
      </c>
      <c r="C12" s="13" t="s">
        <v>50</v>
      </c>
      <c r="D12" s="16">
        <v>1538</v>
      </c>
      <c r="E12" s="16">
        <v>3192</v>
      </c>
      <c r="F12" s="16"/>
      <c r="G12" s="57">
        <v>14193</v>
      </c>
      <c r="H12" s="57">
        <v>5747</v>
      </c>
      <c r="I12" s="16">
        <v>5342</v>
      </c>
      <c r="J12" s="57">
        <v>52999</v>
      </c>
      <c r="K12" s="57">
        <v>1627</v>
      </c>
      <c r="L12" s="16">
        <v>1449</v>
      </c>
      <c r="M12" s="16">
        <v>12</v>
      </c>
      <c r="N12" s="57">
        <v>1210</v>
      </c>
      <c r="O12" s="57">
        <v>598</v>
      </c>
      <c r="P12" s="18">
        <v>102</v>
      </c>
      <c r="Q12" s="18">
        <v>427</v>
      </c>
      <c r="R12" s="18">
        <v>1076</v>
      </c>
      <c r="S12" s="23">
        <v>11002</v>
      </c>
      <c r="T12" s="18">
        <f>SUM(D12:S12)</f>
        <v>100514</v>
      </c>
    </row>
    <row r="13" spans="1:20" s="15" customFormat="1" x14ac:dyDescent="0.3">
      <c r="A13" s="15" t="s">
        <v>70</v>
      </c>
      <c r="B13" s="10" t="s">
        <v>31</v>
      </c>
      <c r="C13" s="22"/>
      <c r="D13" s="1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4"/>
      <c r="R13" s="4"/>
      <c r="S13" s="11"/>
      <c r="T13" s="14"/>
    </row>
    <row r="14" spans="1:20" x14ac:dyDescent="0.3">
      <c r="A14" t="s">
        <v>65</v>
      </c>
      <c r="B14" s="20" t="s">
        <v>26</v>
      </c>
      <c r="C14" s="13" t="s">
        <v>51</v>
      </c>
      <c r="D14" s="16"/>
      <c r="E14" s="16"/>
      <c r="F14" s="16"/>
      <c r="G14" s="57"/>
      <c r="H14" s="57"/>
      <c r="I14" s="16"/>
      <c r="J14" s="57"/>
      <c r="K14" s="57"/>
      <c r="L14" s="16"/>
      <c r="M14" s="16"/>
      <c r="N14" s="57"/>
      <c r="O14" s="57"/>
      <c r="P14" s="12"/>
      <c r="Q14" s="12"/>
      <c r="R14" s="12"/>
      <c r="S14" s="12"/>
      <c r="T14" s="18">
        <f t="shared" si="0"/>
        <v>0</v>
      </c>
    </row>
    <row r="15" spans="1:20" x14ac:dyDescent="0.3">
      <c r="A15" t="s">
        <v>71</v>
      </c>
      <c r="B15" s="20" t="s">
        <v>27</v>
      </c>
      <c r="C15" s="13" t="s">
        <v>52</v>
      </c>
      <c r="D15" s="16">
        <v>2337</v>
      </c>
      <c r="E15" s="16">
        <v>3326</v>
      </c>
      <c r="F15" s="16">
        <v>0</v>
      </c>
      <c r="G15" s="57">
        <v>16438</v>
      </c>
      <c r="H15" s="57">
        <v>8441</v>
      </c>
      <c r="I15" s="16">
        <v>6975</v>
      </c>
      <c r="J15" s="57">
        <v>80213</v>
      </c>
      <c r="K15" s="57">
        <v>2693</v>
      </c>
      <c r="L15" s="16">
        <v>4760</v>
      </c>
      <c r="M15" s="16">
        <v>96</v>
      </c>
      <c r="N15" s="57">
        <v>1130</v>
      </c>
      <c r="O15" s="57">
        <v>1696</v>
      </c>
      <c r="P15" s="12"/>
      <c r="Q15" s="12"/>
      <c r="R15" s="12"/>
      <c r="S15" s="12"/>
      <c r="T15" s="18">
        <f t="shared" si="0"/>
        <v>128105</v>
      </c>
    </row>
    <row r="16" spans="1:20" x14ac:dyDescent="0.3">
      <c r="A16" t="s">
        <v>67</v>
      </c>
      <c r="B16" s="20" t="s">
        <v>28</v>
      </c>
      <c r="C16" s="13" t="s">
        <v>53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8">
        <v>159</v>
      </c>
      <c r="Q16" s="18">
        <v>4749</v>
      </c>
      <c r="R16" s="18">
        <v>1370</v>
      </c>
      <c r="S16" s="18">
        <v>20026</v>
      </c>
      <c r="T16" s="18">
        <f t="shared" si="0"/>
        <v>26304</v>
      </c>
    </row>
    <row r="17" spans="1:20" x14ac:dyDescent="0.3">
      <c r="A17" t="s">
        <v>72</v>
      </c>
      <c r="B17" s="20" t="s">
        <v>29</v>
      </c>
      <c r="C17" s="13" t="s">
        <v>54</v>
      </c>
      <c r="D17" s="16">
        <v>549</v>
      </c>
      <c r="E17" s="16">
        <v>144</v>
      </c>
      <c r="F17" s="16">
        <v>0</v>
      </c>
      <c r="G17" s="57">
        <v>2909</v>
      </c>
      <c r="H17" s="57">
        <v>3035</v>
      </c>
      <c r="I17" s="16">
        <v>1525</v>
      </c>
      <c r="J17" s="57">
        <v>29290</v>
      </c>
      <c r="K17" s="57">
        <v>1001</v>
      </c>
      <c r="L17" s="16">
        <v>3266</v>
      </c>
      <c r="M17" s="16">
        <v>117</v>
      </c>
      <c r="N17" s="57">
        <v>0</v>
      </c>
      <c r="O17" s="57">
        <v>1151</v>
      </c>
      <c r="P17" s="18">
        <v>57</v>
      </c>
      <c r="Q17" s="18">
        <v>4447</v>
      </c>
      <c r="R17" s="18">
        <v>333</v>
      </c>
      <c r="S17" s="18">
        <v>9260</v>
      </c>
      <c r="T17" s="18">
        <f t="shared" si="0"/>
        <v>57084</v>
      </c>
    </row>
    <row r="18" spans="1:20" s="28" customFormat="1" x14ac:dyDescent="0.3">
      <c r="A18" s="28" t="s">
        <v>73</v>
      </c>
      <c r="B18" s="24" t="s">
        <v>30</v>
      </c>
      <c r="C18" s="25" t="s">
        <v>55</v>
      </c>
      <c r="D18" s="26">
        <v>1788</v>
      </c>
      <c r="E18" s="26">
        <v>3182</v>
      </c>
      <c r="F18" s="26"/>
      <c r="G18" s="58">
        <v>13529</v>
      </c>
      <c r="H18" s="58">
        <v>5406</v>
      </c>
      <c r="I18" s="26">
        <v>5450</v>
      </c>
      <c r="J18" s="58">
        <v>50924</v>
      </c>
      <c r="K18" s="58">
        <v>1693</v>
      </c>
      <c r="L18" s="26">
        <v>1493</v>
      </c>
      <c r="M18" s="26">
        <v>-20</v>
      </c>
      <c r="N18" s="58">
        <v>1130</v>
      </c>
      <c r="O18" s="58">
        <v>545</v>
      </c>
      <c r="P18" s="27">
        <v>102</v>
      </c>
      <c r="Q18" s="27">
        <v>302</v>
      </c>
      <c r="R18" s="27">
        <v>1037</v>
      </c>
      <c r="S18" s="27">
        <v>10766</v>
      </c>
      <c r="T18" s="27">
        <f t="shared" si="0"/>
        <v>97327</v>
      </c>
    </row>
    <row r="19" spans="1:20" s="15" customFormat="1" x14ac:dyDescent="0.3">
      <c r="A19" s="15" t="s">
        <v>79</v>
      </c>
      <c r="B19" s="10" t="s">
        <v>32</v>
      </c>
      <c r="C19" s="22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0"/>
      <c r="Q19" s="4"/>
      <c r="R19" s="4"/>
      <c r="S19" s="11"/>
      <c r="T19" s="14"/>
    </row>
    <row r="20" spans="1:20" x14ac:dyDescent="0.3">
      <c r="A20" t="s">
        <v>74</v>
      </c>
      <c r="B20" s="20" t="s">
        <v>26</v>
      </c>
      <c r="C20" s="13" t="s">
        <v>56</v>
      </c>
      <c r="D20" s="16"/>
      <c r="E20" s="16"/>
      <c r="F20" s="16"/>
      <c r="G20" s="57"/>
      <c r="H20" s="57"/>
      <c r="I20" s="16"/>
      <c r="J20" s="57"/>
      <c r="K20" s="57"/>
      <c r="L20" s="16"/>
      <c r="M20" s="16"/>
      <c r="N20" s="57"/>
      <c r="O20" s="57"/>
      <c r="P20" s="12"/>
      <c r="Q20" s="12"/>
      <c r="R20" s="12"/>
      <c r="S20" s="12"/>
      <c r="T20" s="18">
        <f t="shared" si="0"/>
        <v>0</v>
      </c>
    </row>
    <row r="21" spans="1:20" x14ac:dyDescent="0.3">
      <c r="A21" t="s">
        <v>71</v>
      </c>
      <c r="B21" s="20" t="s">
        <v>27</v>
      </c>
      <c r="C21" s="13" t="s">
        <v>57</v>
      </c>
      <c r="D21" s="16">
        <v>1566</v>
      </c>
      <c r="E21" s="16">
        <v>2085</v>
      </c>
      <c r="F21" s="16">
        <v>0</v>
      </c>
      <c r="G21" s="57">
        <v>6448</v>
      </c>
      <c r="H21" s="57">
        <v>5834</v>
      </c>
      <c r="I21" s="16">
        <v>5032</v>
      </c>
      <c r="J21" s="57">
        <v>40588</v>
      </c>
      <c r="K21" s="57">
        <v>1733</v>
      </c>
      <c r="L21" s="16">
        <v>2259</v>
      </c>
      <c r="M21" s="16">
        <v>0</v>
      </c>
      <c r="N21" s="57">
        <v>638</v>
      </c>
      <c r="O21" s="57">
        <v>1109</v>
      </c>
      <c r="P21" s="12"/>
      <c r="Q21" s="12"/>
      <c r="R21" s="12"/>
      <c r="S21" s="12"/>
      <c r="T21" s="18">
        <f t="shared" si="0"/>
        <v>67292</v>
      </c>
    </row>
    <row r="22" spans="1:20" x14ac:dyDescent="0.3">
      <c r="A22" t="s">
        <v>67</v>
      </c>
      <c r="B22" s="20" t="s">
        <v>28</v>
      </c>
      <c r="C22" s="13" t="s">
        <v>58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8">
        <v>56</v>
      </c>
      <c r="Q22" s="18">
        <v>-1119</v>
      </c>
      <c r="R22" s="18">
        <v>458</v>
      </c>
      <c r="S22" s="18">
        <v>10911</v>
      </c>
      <c r="T22" s="18">
        <f t="shared" si="0"/>
        <v>10306</v>
      </c>
    </row>
    <row r="23" spans="1:20" x14ac:dyDescent="0.3">
      <c r="A23" t="s">
        <v>72</v>
      </c>
      <c r="B23" s="20" t="s">
        <v>29</v>
      </c>
      <c r="C23" s="13" t="s">
        <v>59</v>
      </c>
      <c r="D23" s="16">
        <v>341</v>
      </c>
      <c r="E23" s="16">
        <v>79</v>
      </c>
      <c r="F23" s="16">
        <v>0</v>
      </c>
      <c r="G23" s="57">
        <v>-136</v>
      </c>
      <c r="H23" s="57">
        <v>1351</v>
      </c>
      <c r="I23" s="16">
        <v>82</v>
      </c>
      <c r="J23" s="57">
        <v>9382</v>
      </c>
      <c r="K23" s="57">
        <v>1483</v>
      </c>
      <c r="L23" s="16">
        <v>700</v>
      </c>
      <c r="M23" s="16">
        <v>-1</v>
      </c>
      <c r="N23" s="57">
        <v>0</v>
      </c>
      <c r="O23" s="57">
        <v>1040</v>
      </c>
      <c r="P23" s="18">
        <v>0</v>
      </c>
      <c r="Q23" s="18">
        <v>2648</v>
      </c>
      <c r="R23" s="18">
        <v>-38</v>
      </c>
      <c r="S23" s="18">
        <v>2175</v>
      </c>
      <c r="T23" s="18">
        <f t="shared" si="0"/>
        <v>19106</v>
      </c>
    </row>
    <row r="24" spans="1:20" s="28" customFormat="1" x14ac:dyDescent="0.3">
      <c r="A24" s="28" t="s">
        <v>73</v>
      </c>
      <c r="B24" s="24" t="s">
        <v>30</v>
      </c>
      <c r="C24" s="25" t="s">
        <v>60</v>
      </c>
      <c r="D24" s="26">
        <v>1226</v>
      </c>
      <c r="E24" s="26">
        <v>2006</v>
      </c>
      <c r="F24" s="26">
        <v>0</v>
      </c>
      <c r="G24" s="58">
        <v>6584</v>
      </c>
      <c r="H24" s="58">
        <v>4483</v>
      </c>
      <c r="I24" s="26">
        <v>4950</v>
      </c>
      <c r="J24" s="58">
        <v>31206</v>
      </c>
      <c r="K24" s="58">
        <v>250</v>
      </c>
      <c r="L24" s="26">
        <v>1560</v>
      </c>
      <c r="M24" s="26">
        <v>1</v>
      </c>
      <c r="N24" s="58">
        <v>638</v>
      </c>
      <c r="O24" s="58">
        <v>69</v>
      </c>
      <c r="P24" s="27">
        <v>56</v>
      </c>
      <c r="Q24" s="27">
        <v>-3767</v>
      </c>
      <c r="R24" s="27">
        <v>496</v>
      </c>
      <c r="S24" s="27">
        <v>8735</v>
      </c>
      <c r="T24" s="27">
        <f t="shared" si="0"/>
        <v>58493</v>
      </c>
    </row>
    <row r="25" spans="1:20" s="28" customFormat="1" x14ac:dyDescent="0.3">
      <c r="A25" s="28" t="s">
        <v>75</v>
      </c>
      <c r="B25" s="24" t="s">
        <v>33</v>
      </c>
      <c r="C25" s="25" t="s">
        <v>61</v>
      </c>
      <c r="D25" s="26">
        <v>1117</v>
      </c>
      <c r="E25" s="26">
        <v>1247</v>
      </c>
      <c r="F25" s="26">
        <v>0</v>
      </c>
      <c r="G25" s="58">
        <v>6319</v>
      </c>
      <c r="H25" s="58">
        <v>1968</v>
      </c>
      <c r="I25" s="26">
        <v>1500</v>
      </c>
      <c r="J25" s="58">
        <v>17791</v>
      </c>
      <c r="K25" s="58">
        <v>502</v>
      </c>
      <c r="L25" s="26">
        <v>675</v>
      </c>
      <c r="M25" s="26">
        <v>4</v>
      </c>
      <c r="N25" s="58">
        <v>387</v>
      </c>
      <c r="O25" s="58">
        <v>158</v>
      </c>
      <c r="P25" s="27">
        <v>8</v>
      </c>
      <c r="Q25" s="27">
        <v>-17</v>
      </c>
      <c r="R25" s="27">
        <v>92</v>
      </c>
      <c r="S25" s="27">
        <v>1149</v>
      </c>
      <c r="T25" s="27">
        <f t="shared" si="0"/>
        <v>32900</v>
      </c>
    </row>
    <row r="26" spans="1:20" x14ac:dyDescent="0.3">
      <c r="A26" t="s">
        <v>76</v>
      </c>
      <c r="B26" s="20" t="s">
        <v>34</v>
      </c>
      <c r="C26" s="13" t="s">
        <v>62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2"/>
      <c r="Q26" s="12"/>
      <c r="R26" s="12"/>
      <c r="S26" s="12"/>
      <c r="T26" s="18"/>
    </row>
    <row r="27" spans="1:20" x14ac:dyDescent="0.3">
      <c r="A27" t="s">
        <v>77</v>
      </c>
      <c r="B27" s="21" t="s">
        <v>35</v>
      </c>
      <c r="C27" s="13" t="s">
        <v>63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2"/>
      <c r="Q27" s="12"/>
      <c r="R27" s="12"/>
      <c r="S27" s="12"/>
      <c r="T27" s="18"/>
    </row>
    <row r="29" spans="1:20" s="29" customFormat="1" x14ac:dyDescent="0.3">
      <c r="A29" s="29" t="s">
        <v>78</v>
      </c>
      <c r="D29" s="30">
        <f>+(D24+D25)/D18</f>
        <v>1.3104026845637584</v>
      </c>
      <c r="E29" s="30">
        <f t="shared" ref="E29:S29" si="1">+(E24+E25)/E18</f>
        <v>1.0223130106851037</v>
      </c>
      <c r="F29" s="30" t="e">
        <f t="shared" si="1"/>
        <v>#DIV/0!</v>
      </c>
      <c r="G29" s="59">
        <f t="shared" si="1"/>
        <v>0.95372902653559022</v>
      </c>
      <c r="H29" s="59">
        <f t="shared" si="1"/>
        <v>1.1933037365889752</v>
      </c>
      <c r="I29" s="30">
        <f t="shared" si="1"/>
        <v>1.1834862385321101</v>
      </c>
      <c r="J29" s="59">
        <f t="shared" si="1"/>
        <v>0.96215929620611107</v>
      </c>
      <c r="K29" s="59">
        <f t="shared" si="1"/>
        <v>0.44418192557590075</v>
      </c>
      <c r="L29" s="30">
        <f t="shared" si="1"/>
        <v>1.4969859343603482</v>
      </c>
      <c r="M29" s="30">
        <f t="shared" si="1"/>
        <v>-0.25</v>
      </c>
      <c r="N29" s="59">
        <f t="shared" si="1"/>
        <v>0.90707964601769908</v>
      </c>
      <c r="O29" s="59">
        <f t="shared" si="1"/>
        <v>0.41651376146788993</v>
      </c>
      <c r="P29" s="30">
        <f t="shared" si="1"/>
        <v>0.62745098039215685</v>
      </c>
      <c r="Q29" s="30">
        <f t="shared" si="1"/>
        <v>-12.52980132450331</v>
      </c>
      <c r="R29" s="30">
        <f t="shared" si="1"/>
        <v>0.56702025072324014</v>
      </c>
      <c r="S29" s="30">
        <f t="shared" si="1"/>
        <v>0.91807542262678798</v>
      </c>
      <c r="T29" s="30"/>
    </row>
  </sheetData>
  <mergeCells count="3">
    <mergeCell ref="D3:O3"/>
    <mergeCell ref="P3:S3"/>
    <mergeCell ref="T3:T4"/>
  </mergeCells>
  <hyperlinks>
    <hyperlink ref="A1" r:id="rId1" xr:uid="{E7DEE59D-22BC-4A97-8E32-FDE9E3D891CD}"/>
  </hyperlinks>
  <pageMargins left="0.7" right="0.7" top="0.75" bottom="0.75" header="0.3" footer="0.3"/>
  <headerFooter>
    <oddHeader>&amp;L&amp;"Calibri"&amp;10&amp;K000000 Stopnja zaupnosti | Data Classification: Interno /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Sava</vt:lpstr>
      <vt:lpstr>Triglav</vt:lpstr>
      <vt:lpstr>Generali</vt:lpstr>
      <vt:lpstr>Grawe</vt:lpstr>
      <vt:lpstr>Sava Re</vt:lpstr>
      <vt:lpstr>Triglav 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Belingar</dc:creator>
  <cp:lastModifiedBy>Ana Marija Belingar</cp:lastModifiedBy>
  <dcterms:created xsi:type="dcterms:W3CDTF">2025-03-10T19:22:37Z</dcterms:created>
  <dcterms:modified xsi:type="dcterms:W3CDTF">2025-07-30T07:56:37Z</dcterms:modified>
</cp:coreProperties>
</file>