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elingar\Magistrska_R\podatki\"/>
    </mc:Choice>
  </mc:AlternateContent>
  <xr:revisionPtr revIDLastSave="0" documentId="13_ncr:1_{C1555491-16EA-4697-BB75-70624DE6EB9F}" xr6:coauthVersionLast="47" xr6:coauthVersionMax="47" xr10:uidLastSave="{00000000-0000-0000-0000-000000000000}"/>
  <bookViews>
    <workbookView xWindow="-108" yWindow="-108" windowWidth="23256" windowHeight="12600" activeTab="5" xr2:uid="{6F708338-F537-47BE-8552-89DA76C6B930}"/>
  </bookViews>
  <sheets>
    <sheet name="Sava" sheetId="2" r:id="rId1"/>
    <sheet name="Triglav" sheetId="4" r:id="rId2"/>
    <sheet name="Generali" sheetId="5" r:id="rId3"/>
    <sheet name="Grawe" sheetId="9" r:id="rId4"/>
    <sheet name="Sava Re" sheetId="11" r:id="rId5"/>
    <sheet name="Triglav R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0" l="1"/>
  <c r="O29" i="4"/>
  <c r="P29" i="4"/>
  <c r="Q29" i="4"/>
  <c r="R29" i="4"/>
  <c r="S29" i="4"/>
  <c r="M29" i="11" l="1"/>
  <c r="E29" i="10" l="1"/>
  <c r="F29" i="10"/>
  <c r="G29" i="10"/>
  <c r="H29" i="10"/>
  <c r="I29" i="10"/>
  <c r="J29" i="10"/>
  <c r="K29" i="10"/>
  <c r="L29" i="10"/>
  <c r="M29" i="10"/>
  <c r="N29" i="10"/>
  <c r="P29" i="10"/>
  <c r="Q29" i="10"/>
  <c r="R29" i="10"/>
  <c r="S29" i="10"/>
  <c r="D29" i="10"/>
  <c r="S29" i="11"/>
  <c r="E29" i="11"/>
  <c r="F29" i="11"/>
  <c r="G29" i="11"/>
  <c r="H29" i="11"/>
  <c r="I29" i="11"/>
  <c r="J29" i="11"/>
  <c r="K29" i="11"/>
  <c r="L29" i="11"/>
  <c r="N29" i="11"/>
  <c r="O29" i="11"/>
  <c r="P29" i="11"/>
  <c r="Q29" i="11"/>
  <c r="R29" i="11"/>
  <c r="D29" i="11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D29" i="9"/>
  <c r="D29" i="4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D29" i="5"/>
  <c r="E29" i="4"/>
  <c r="F29" i="4"/>
  <c r="G29" i="4"/>
  <c r="H29" i="4"/>
  <c r="I29" i="4"/>
  <c r="J29" i="4"/>
  <c r="K29" i="4"/>
  <c r="L29" i="4"/>
  <c r="M29" i="4"/>
  <c r="N29" i="4"/>
  <c r="S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D29" i="2"/>
  <c r="T25" i="11" l="1"/>
  <c r="T24" i="11"/>
  <c r="T23" i="11"/>
  <c r="T22" i="11"/>
  <c r="T21" i="11"/>
  <c r="T20" i="11"/>
  <c r="T18" i="11"/>
  <c r="T17" i="11"/>
  <c r="T16" i="11"/>
  <c r="T15" i="11"/>
  <c r="T14" i="11"/>
  <c r="T12" i="11"/>
  <c r="T11" i="11"/>
  <c r="T10" i="11"/>
  <c r="T9" i="11"/>
  <c r="T8" i="11"/>
  <c r="T25" i="10"/>
  <c r="T24" i="10"/>
  <c r="T23" i="10"/>
  <c r="T22" i="10"/>
  <c r="T21" i="10"/>
  <c r="T20" i="10"/>
  <c r="T18" i="10"/>
  <c r="T17" i="10"/>
  <c r="T16" i="10"/>
  <c r="T15" i="10"/>
  <c r="T14" i="10"/>
  <c r="T12" i="10"/>
  <c r="T11" i="10"/>
  <c r="T10" i="10"/>
  <c r="T9" i="10"/>
  <c r="T8" i="10"/>
  <c r="T25" i="9" l="1"/>
  <c r="T24" i="9"/>
  <c r="T23" i="9"/>
  <c r="T22" i="9"/>
  <c r="T21" i="9"/>
  <c r="T20" i="9"/>
  <c r="T18" i="9"/>
  <c r="T17" i="9"/>
  <c r="T16" i="9"/>
  <c r="T15" i="9"/>
  <c r="T14" i="9"/>
  <c r="T12" i="9"/>
  <c r="T11" i="9"/>
  <c r="T10" i="9"/>
  <c r="T9" i="9"/>
  <c r="T8" i="9"/>
  <c r="T25" i="5"/>
  <c r="T24" i="5"/>
  <c r="T23" i="5"/>
  <c r="T22" i="5"/>
  <c r="T21" i="5"/>
  <c r="T20" i="5"/>
  <c r="T18" i="5"/>
  <c r="T17" i="5"/>
  <c r="T16" i="5"/>
  <c r="T15" i="5"/>
  <c r="T14" i="5"/>
  <c r="T12" i="5"/>
  <c r="T11" i="5"/>
  <c r="T10" i="5"/>
  <c r="T9" i="5"/>
  <c r="T8" i="5"/>
  <c r="T25" i="4"/>
  <c r="T8" i="4"/>
  <c r="T24" i="4"/>
  <c r="T23" i="4"/>
  <c r="T22" i="4"/>
  <c r="T21" i="4"/>
  <c r="T20" i="4"/>
  <c r="T18" i="4"/>
  <c r="T17" i="4"/>
  <c r="T16" i="4"/>
  <c r="T15" i="4"/>
  <c r="T14" i="4"/>
  <c r="T12" i="4"/>
  <c r="T11" i="4"/>
  <c r="T10" i="4"/>
  <c r="T9" i="4"/>
  <c r="T25" i="2"/>
  <c r="T24" i="2"/>
  <c r="T23" i="2"/>
  <c r="T22" i="2"/>
  <c r="T21" i="2"/>
  <c r="T20" i="2"/>
  <c r="T18" i="2"/>
  <c r="T17" i="2"/>
  <c r="T16" i="2"/>
  <c r="T15" i="2"/>
  <c r="T14" i="2"/>
  <c r="T10" i="2"/>
  <c r="T9" i="2"/>
  <c r="T11" i="2"/>
  <c r="T12" i="2"/>
  <c r="T8" i="2"/>
</calcChain>
</file>

<file path=xl/sharedStrings.xml><?xml version="1.0" encoding="utf-8"?>
<sst xmlns="http://schemas.openxmlformats.org/spreadsheetml/2006/main" count="804" uniqueCount="112">
  <si>
    <t>Vrsta poslovanja za: zavarovalne in pozavarovalne obveznosti iz neživljenjskega zavarovanja (neposredni posli in sprejeto proporcionalno pozavarovanje)</t>
  </si>
  <si>
    <t>Zavarovanje za stroške zdravljenja</t>
  </si>
  <si>
    <t>Zavarovanje izpada dohodka</t>
  </si>
  <si>
    <t>Nezgodno zavarovanje zaposlenih</t>
  </si>
  <si>
    <t>Zavarovanje avtomobilske odgovornosti</t>
  </si>
  <si>
    <t>Druga zavarovanja motornih vozil</t>
  </si>
  <si>
    <t>Pomorsko, letalsko in transportno zavarovanje</t>
  </si>
  <si>
    <t>Požarno in drugo škodno zavarovanje</t>
  </si>
  <si>
    <t>Splošno zavarovanje odgovornosti</t>
  </si>
  <si>
    <t>Kreditno in kavcijsko zavarovanje</t>
  </si>
  <si>
    <t>Zavarovanje stroškov postopka</t>
  </si>
  <si>
    <t>Zavarovanje pomoči</t>
  </si>
  <si>
    <t>Različne finančne izgube</t>
  </si>
  <si>
    <t>C0010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</si>
  <si>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</si>
  <si>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</si>
  <si>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</si>
  <si>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</si>
  <si>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</si>
  <si>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</si>
  <si>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</si>
  <si>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</si>
  <si>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</si>
  <si>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</si>
  <si>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</si>
  <si>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Obračunane premije</t>
  </si>
  <si>
    <t>bruto – neposredni posli</t>
  </si>
  <si>
    <t>bruto – sprejeto proporcionalno pozavarovanje</t>
  </si>
  <si>
    <t>bruto – sprejeto neproporcionalno pozavarovanje</t>
  </si>
  <si>
    <t>delež pozavarovateljev</t>
  </si>
  <si>
    <t>neto</t>
  </si>
  <si>
    <t>Prihodki od premije</t>
  </si>
  <si>
    <t>Odhodki za škode</t>
  </si>
  <si>
    <t>Odhodki</t>
  </si>
  <si>
    <t>Stanje – drugi zavarovalnotehnični odhodki/prihodki</t>
  </si>
  <si>
    <t>Skupaj zavarovalno-tehnični odhodki</t>
  </si>
  <si>
    <t>C0130</t>
  </si>
  <si>
    <t>C0140</t>
  </si>
  <si>
    <t>Vrsta poslovanja za: sprejeto neproporcionalno pozavarovanje</t>
  </si>
  <si>
    <t>C0150</t>
  </si>
  <si>
    <t>C0160</t>
  </si>
  <si>
    <t>Zdravstveno</t>
  </si>
  <si>
    <t>Pozavarovanje odgovornosti</t>
  </si>
  <si>
    <t>Pomorsko, letalsko in transportno</t>
  </si>
  <si>
    <t>Premoženjsko</t>
  </si>
  <si>
    <t>SKUPAJ</t>
  </si>
  <si>
    <t>R0110</t>
  </si>
  <si>
    <t>R0120</t>
  </si>
  <si>
    <t>R0130</t>
  </si>
  <si>
    <t>R0140</t>
  </si>
  <si>
    <t>R0200</t>
  </si>
  <si>
    <t>R0210</t>
  </si>
  <si>
    <t>R0220</t>
  </si>
  <si>
    <t>R0230</t>
  </si>
  <si>
    <t>R0240</t>
  </si>
  <si>
    <t>R0300</t>
  </si>
  <si>
    <t>R0310</t>
  </si>
  <si>
    <t>R0320</t>
  </si>
  <si>
    <t>R0330</t>
  </si>
  <si>
    <t>R0340</t>
  </si>
  <si>
    <t>R0400</t>
  </si>
  <si>
    <t>R0550</t>
  </si>
  <si>
    <t>R1210</t>
  </si>
  <si>
    <t>R1300</t>
  </si>
  <si>
    <t>Premiums written</t>
  </si>
  <si>
    <t>Gross - Direct Business</t>
  </si>
  <si>
    <t>Gross - accepted proportional reinsurance</t>
  </si>
  <si>
    <t>gross - accepted non-proportional reinsurance</t>
  </si>
  <si>
    <t>Reinsurers' share</t>
  </si>
  <si>
    <t>Net</t>
  </si>
  <si>
    <t>Premiums earned</t>
  </si>
  <si>
    <t>gross - accepted proportional reinsurance</t>
  </si>
  <si>
    <t>reinsurers' share</t>
  </si>
  <si>
    <t>net</t>
  </si>
  <si>
    <t>gross - direct business</t>
  </si>
  <si>
    <t>expenses incurred</t>
  </si>
  <si>
    <t>balance - other technical expenses/income</t>
  </si>
  <si>
    <t>total technical expenses</t>
  </si>
  <si>
    <t>CR</t>
  </si>
  <si>
    <t>claims incurred</t>
  </si>
  <si>
    <t>Medical expense insurance</t>
  </si>
  <si>
    <t>income protection insurance</t>
  </si>
  <si>
    <t>workers' compensation 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</si>
  <si>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</si>
  <si>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</si>
  <si>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</si>
  <si>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</si>
  <si>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</si>
  <si>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</si>
  <si>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 insurance</t>
  </si>
  <si>
    <t>assistance</t>
  </si>
  <si>
    <t>miscellaneous financial loss</t>
  </si>
  <si>
    <t xml:space="preserve">health </t>
  </si>
  <si>
    <t>casualty</t>
  </si>
  <si>
    <t>marine, aviation, transport</t>
  </si>
  <si>
    <t>property</t>
  </si>
  <si>
    <t>Postavka-ang</t>
  </si>
  <si>
    <t>Postavka-slo</t>
  </si>
  <si>
    <t>postavka-nr</t>
  </si>
  <si>
    <t>skupaj</t>
  </si>
  <si>
    <t>https://www.sava-re.si/media/store/savare/sl-si/doc/2022/PSFP-skupine-2021.pdf</t>
  </si>
  <si>
    <t>stran 142</t>
  </si>
  <si>
    <t>https://www.triglav.eu/wps/wcm/connect/5d9bb2da-a56f-4653-9f90-5ba121696110/SFCR_ZT_2021_FINAL.pdf?MOD=AJPERES&amp;CONVERT_TO=url&amp;CACHEID=ROOTWORKSPACE-5d9bb2da-a56f-4653-9f90-5ba121696110-oTVt6AR</t>
  </si>
  <si>
    <t>stran 111</t>
  </si>
  <si>
    <t>https://www.generali.si/documents/180316/284011/SFCR+2021+on+basis+2020+SKUPNA/15dda13e-157b-4b5f-a690-2aa45d024787</t>
  </si>
  <si>
    <t>stran 88</t>
  </si>
  <si>
    <t>https://www.grawe.si/fileadmin/grawe_si/Documents/Reports/SFCR/SFCR_2021.pdf</t>
  </si>
  <si>
    <t>https://www.triglavre.si/wp-content/uploads/2024/07/Porocilo_SFCR_Triglav_RE_2021.pdf</t>
  </si>
  <si>
    <t>stran 90</t>
  </si>
  <si>
    <t>https://www.sava-re.si/media/store/savare/sl-si/doc/2022/Porocilo-o-solventnosti-in-financnem-polozaju-Save-Re-2021-z-zagotovilom-revizorja.pdf</t>
  </si>
  <si>
    <t>stran 120</t>
  </si>
  <si>
    <t>stran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</si>
</sst>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8" xfId="0" applyFont="1" applyFill="1" applyBorder="1"/>
    <xf numFmtId="0" fontId="2" fillId="0" borderId="0" xfId="0" applyFont="1"/>
    <xf numFmtId="3" fontId="0" fillId="0" borderId="1" xfId="0" applyNumberFormat="1" applyBorder="1" applyAlignment="1">
      <alignment wrapText="1"/>
    </xf>
    <xf numFmtId="3" fontId="2" fillId="2" borderId="5" xfId="0" applyNumberFormat="1" applyFont="1" applyFill="1" applyBorder="1" applyAlignment="1">
      <alignment wrapText="1"/>
    </xf>
    <xf numFmtId="3" fontId="0" fillId="0" borderId="1" xfId="0" applyNumberFormat="1" applyBorder="1"/>
    <xf numFmtId="0" fontId="2" fillId="2" borderId="2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1" xfId="0" applyFont="1" applyFill="1" applyBorder="1"/>
    <xf numFmtId="3" fontId="0" fillId="0" borderId="0" xfId="0" applyNumberFormat="1"/>
    <xf numFmtId="0" fontId="3" fillId="2" borderId="5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wrapText="1"/>
    </xf>
    <xf numFmtId="3" fontId="3" fillId="0" borderId="1" xfId="0" applyNumberFormat="1" applyFont="1" applyBorder="1"/>
    <xf numFmtId="0" fontId="3" fillId="0" borderId="0" xfId="0" applyFont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8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5" xfId="0" applyFont="1" applyFill="1" applyBorder="1"/>
    <xf numFmtId="0" fontId="6" fillId="2" borderId="0" xfId="0" applyFont="1" applyFill="1"/>
    <xf numFmtId="0" fontId="6" fillId="2" borderId="6" xfId="0" applyFont="1" applyFill="1" applyBorder="1"/>
    <xf numFmtId="3" fontId="0" fillId="6" borderId="1" xfId="0" applyNumberFormat="1" applyFill="1" applyBorder="1" applyAlignment="1">
      <alignment wrapText="1"/>
    </xf>
    <xf numFmtId="3" fontId="3" fillId="6" borderId="1" xfId="0" applyNumberFormat="1" applyFont="1" applyFill="1" applyBorder="1" applyAlignment="1">
      <alignment wrapText="1"/>
    </xf>
    <xf numFmtId="0" fontId="2" fillId="7" borderId="0" xfId="0" applyFont="1" applyFill="1" applyAlignment="1">
      <alignment wrapText="1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store/savare/sl-si/doc/2022/PSFP-skupine-202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.eu/wps/wcm/connect/5d9bb2da-a56f-4653-9f90-5ba121696110/SFCR_ZT_2021_FINAL.pdf?MOD=AJPERES&amp;CONVERT_TO=url&amp;CACHEID=ROOTWORKSPACE-5d9bb2da-a56f-4653-9f90-5ba121696110-oTVt6A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nerali.si/documents/180316/284011/SFCR+2021+on+basis+2020+SKUPNA/15dda13e-157b-4b5f-a690-2aa45d02478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we.si/fileadmin/grawe_si/Documents/Reports/SFCR/SFCR_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store/savare/sl-si/doc/2022/Porocilo-o-solventnosti-in-financnem-polozaju-Save-Re-2021-z-zagotovilom-revizorja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re.si/wp-content/uploads/2024/07/Porocilo_SFCR_Triglav_RE_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AB70-0BF4-42A7-86E8-686BE850989A}">
  <dimension ref="A1:T29"/>
  <sheetViews>
    <sheetView topLeftCell="B1" zoomScale="70" zoomScaleNormal="70" workbookViewId="0">
      <selection activeCell="D7" sqref="D7:S29"/>
    </sheetView>
  </sheetViews>
  <sheetFormatPr defaultRowHeight="14.4" x14ac:dyDescent="0.3"/>
  <cols>
    <col min="1" max="1" width="43.33203125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2" bestFit="1" customWidth="1"/>
  </cols>
  <sheetData>
    <row r="1" spans="1:20" x14ac:dyDescent="0.3">
      <c r="A1" s="1" t="s">
        <v>100</v>
      </c>
    </row>
    <row r="2" spans="1:20" x14ac:dyDescent="0.3">
      <c r="A2" t="s">
        <v>101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10736</v>
      </c>
      <c r="E8" s="16">
        <v>52917</v>
      </c>
      <c r="F8" s="16">
        <v>0</v>
      </c>
      <c r="G8" s="57">
        <v>126330</v>
      </c>
      <c r="H8" s="57">
        <v>131685</v>
      </c>
      <c r="I8" s="16">
        <v>4240</v>
      </c>
      <c r="J8" s="57">
        <v>85712</v>
      </c>
      <c r="K8" s="57">
        <v>19357</v>
      </c>
      <c r="L8" s="16">
        <v>411</v>
      </c>
      <c r="M8" s="16">
        <v>735</v>
      </c>
      <c r="N8" s="57">
        <v>19437</v>
      </c>
      <c r="O8" s="57">
        <v>2282</v>
      </c>
      <c r="P8" s="12"/>
      <c r="Q8" s="12"/>
      <c r="R8" s="12"/>
      <c r="S8" s="12"/>
      <c r="T8" s="18">
        <f>SUM(D8:S8)</f>
        <v>453842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0</v>
      </c>
      <c r="E9" s="16">
        <v>1512</v>
      </c>
      <c r="F9" s="16">
        <v>0</v>
      </c>
      <c r="G9" s="57">
        <v>444</v>
      </c>
      <c r="H9" s="57">
        <v>2445</v>
      </c>
      <c r="I9" s="16">
        <v>7172</v>
      </c>
      <c r="J9" s="57">
        <v>49880</v>
      </c>
      <c r="K9" s="57">
        <v>2935</v>
      </c>
      <c r="L9" s="16">
        <v>723</v>
      </c>
      <c r="M9" s="16">
        <v>9</v>
      </c>
      <c r="N9" s="57">
        <v>0</v>
      </c>
      <c r="O9" s="57">
        <v>5</v>
      </c>
      <c r="P9" s="12"/>
      <c r="Q9" s="12"/>
      <c r="R9" s="12"/>
      <c r="S9" s="12"/>
      <c r="T9" s="18">
        <f t="shared" ref="T9:T25" si="0">SUM(D9:S9)</f>
        <v>65125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502</v>
      </c>
      <c r="Q10" s="18">
        <v>2491</v>
      </c>
      <c r="R10" s="18">
        <v>3201</v>
      </c>
      <c r="S10" s="18">
        <v>40741</v>
      </c>
      <c r="T10" s="18">
        <f>SUM(D10:S10)</f>
        <v>46935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867</v>
      </c>
      <c r="E11" s="16">
        <v>-6</v>
      </c>
      <c r="F11" s="16">
        <v>0</v>
      </c>
      <c r="G11" s="57">
        <v>4812</v>
      </c>
      <c r="H11" s="57">
        <v>2070</v>
      </c>
      <c r="I11" s="16">
        <v>1117</v>
      </c>
      <c r="J11" s="57">
        <v>19070</v>
      </c>
      <c r="K11" s="57">
        <v>1048</v>
      </c>
      <c r="L11" s="16">
        <v>49</v>
      </c>
      <c r="M11" s="16">
        <v>626</v>
      </c>
      <c r="N11" s="57">
        <v>122</v>
      </c>
      <c r="O11" s="57">
        <v>1062</v>
      </c>
      <c r="P11" s="18">
        <v>-28</v>
      </c>
      <c r="Q11" s="18">
        <v>2411</v>
      </c>
      <c r="R11" s="18">
        <v>649</v>
      </c>
      <c r="S11" s="18">
        <v>11302</v>
      </c>
      <c r="T11" s="18">
        <f t="shared" si="0"/>
        <v>45171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9869</v>
      </c>
      <c r="E12" s="16">
        <v>54435</v>
      </c>
      <c r="F12" s="16">
        <v>0</v>
      </c>
      <c r="G12" s="57">
        <v>121962</v>
      </c>
      <c r="H12" s="57">
        <v>132060</v>
      </c>
      <c r="I12" s="16">
        <v>10295</v>
      </c>
      <c r="J12" s="57">
        <v>116523</v>
      </c>
      <c r="K12" s="57">
        <v>21245</v>
      </c>
      <c r="L12" s="16">
        <v>1085</v>
      </c>
      <c r="M12" s="16">
        <v>119</v>
      </c>
      <c r="N12" s="57">
        <v>19315</v>
      </c>
      <c r="O12" s="57">
        <v>1224</v>
      </c>
      <c r="P12" s="18">
        <v>530</v>
      </c>
      <c r="Q12" s="18">
        <v>80</v>
      </c>
      <c r="R12" s="18">
        <v>2552</v>
      </c>
      <c r="S12" s="23">
        <v>29438</v>
      </c>
      <c r="T12" s="18">
        <f t="shared" si="0"/>
        <v>520732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9680</v>
      </c>
      <c r="E14" s="16">
        <v>52885</v>
      </c>
      <c r="F14" s="16">
        <v>0</v>
      </c>
      <c r="G14" s="57">
        <v>127880</v>
      </c>
      <c r="H14" s="57">
        <v>126985</v>
      </c>
      <c r="I14" s="16">
        <v>6232</v>
      </c>
      <c r="J14" s="57">
        <v>86912</v>
      </c>
      <c r="K14" s="57">
        <v>22700</v>
      </c>
      <c r="L14" s="16">
        <v>1838</v>
      </c>
      <c r="M14" s="16">
        <v>749</v>
      </c>
      <c r="N14" s="57">
        <v>18421</v>
      </c>
      <c r="O14" s="57">
        <v>2761</v>
      </c>
      <c r="P14" s="12"/>
      <c r="Q14" s="12"/>
      <c r="R14" s="12"/>
      <c r="S14" s="12"/>
      <c r="T14" s="18">
        <f t="shared" si="0"/>
        <v>457043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0</v>
      </c>
      <c r="E15" s="16">
        <v>1503</v>
      </c>
      <c r="F15" s="16">
        <v>0</v>
      </c>
      <c r="G15" s="57">
        <v>441</v>
      </c>
      <c r="H15" s="57">
        <v>2273</v>
      </c>
      <c r="I15" s="16">
        <v>7738</v>
      </c>
      <c r="J15" s="57">
        <v>49060</v>
      </c>
      <c r="K15" s="57">
        <v>3208</v>
      </c>
      <c r="L15" s="16">
        <v>801</v>
      </c>
      <c r="M15" s="16">
        <v>9</v>
      </c>
      <c r="N15" s="57">
        <v>0</v>
      </c>
      <c r="O15" s="57">
        <v>22</v>
      </c>
      <c r="P15" s="12"/>
      <c r="Q15" s="12"/>
      <c r="R15" s="12"/>
      <c r="S15" s="12"/>
      <c r="T15" s="18">
        <f t="shared" si="0"/>
        <v>65055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507</v>
      </c>
      <c r="Q16" s="18">
        <v>2476</v>
      </c>
      <c r="R16" s="18">
        <v>3211</v>
      </c>
      <c r="S16" s="18">
        <v>40962</v>
      </c>
      <c r="T16" s="18">
        <f t="shared" si="0"/>
        <v>47156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1007</v>
      </c>
      <c r="E17" s="16">
        <v>6</v>
      </c>
      <c r="F17" s="16">
        <v>0</v>
      </c>
      <c r="G17" s="57">
        <v>5223</v>
      </c>
      <c r="H17" s="57">
        <v>2025</v>
      </c>
      <c r="I17" s="16">
        <v>2512</v>
      </c>
      <c r="J17" s="57">
        <v>18193</v>
      </c>
      <c r="K17" s="57">
        <v>442</v>
      </c>
      <c r="L17" s="16">
        <v>47</v>
      </c>
      <c r="M17" s="16">
        <v>632</v>
      </c>
      <c r="N17" s="57">
        <v>105</v>
      </c>
      <c r="O17" s="57">
        <v>1070</v>
      </c>
      <c r="P17" s="18">
        <v>2577</v>
      </c>
      <c r="Q17" s="18">
        <v>645</v>
      </c>
      <c r="R17" s="18">
        <v>11014</v>
      </c>
      <c r="S17" s="18"/>
      <c r="T17" s="18">
        <f t="shared" si="0"/>
        <v>45498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8673</v>
      </c>
      <c r="E18" s="26">
        <v>54382</v>
      </c>
      <c r="F18" s="26">
        <v>0</v>
      </c>
      <c r="G18" s="58">
        <v>123099</v>
      </c>
      <c r="H18" s="58">
        <v>127232</v>
      </c>
      <c r="I18" s="26">
        <v>11457</v>
      </c>
      <c r="J18" s="58">
        <v>117780</v>
      </c>
      <c r="K18" s="58">
        <v>25466</v>
      </c>
      <c r="L18" s="26">
        <v>2591</v>
      </c>
      <c r="M18" s="26">
        <v>127</v>
      </c>
      <c r="N18" s="58">
        <v>18316</v>
      </c>
      <c r="O18" s="58">
        <v>1714</v>
      </c>
      <c r="P18" s="27">
        <v>507</v>
      </c>
      <c r="Q18" s="27">
        <v>-101</v>
      </c>
      <c r="R18" s="27">
        <v>2567</v>
      </c>
      <c r="S18" s="27">
        <v>29948</v>
      </c>
      <c r="T18" s="27">
        <f t="shared" si="0"/>
        <v>523758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4598</v>
      </c>
      <c r="E20" s="16">
        <v>13535</v>
      </c>
      <c r="F20" s="16">
        <v>0</v>
      </c>
      <c r="G20" s="57">
        <v>63840</v>
      </c>
      <c r="H20" s="57">
        <v>78427</v>
      </c>
      <c r="I20" s="16">
        <v>4219</v>
      </c>
      <c r="J20" s="57">
        <v>45017</v>
      </c>
      <c r="K20" s="57">
        <v>11837</v>
      </c>
      <c r="L20" s="16">
        <v>1011</v>
      </c>
      <c r="M20" s="16">
        <v>-1</v>
      </c>
      <c r="N20" s="57">
        <v>9479</v>
      </c>
      <c r="O20" s="57">
        <v>1127</v>
      </c>
      <c r="P20" s="12"/>
      <c r="Q20" s="12"/>
      <c r="R20" s="12"/>
      <c r="S20" s="12"/>
      <c r="T20" s="18">
        <f t="shared" si="0"/>
        <v>233089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-266</v>
      </c>
      <c r="E21" s="16">
        <v>665</v>
      </c>
      <c r="F21" s="16">
        <v>0</v>
      </c>
      <c r="G21" s="57">
        <v>280</v>
      </c>
      <c r="H21" s="57">
        <v>1317</v>
      </c>
      <c r="I21" s="16">
        <v>6781</v>
      </c>
      <c r="J21" s="57">
        <v>29937</v>
      </c>
      <c r="K21" s="57">
        <v>2383</v>
      </c>
      <c r="L21" s="16">
        <v>269</v>
      </c>
      <c r="M21" s="16">
        <v>3</v>
      </c>
      <c r="N21" s="57">
        <v>0</v>
      </c>
      <c r="O21" s="57">
        <v>1909</v>
      </c>
      <c r="P21" s="12"/>
      <c r="Q21" s="12"/>
      <c r="R21" s="12"/>
      <c r="S21" s="12"/>
      <c r="T21" s="18">
        <f t="shared" si="0"/>
        <v>43278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244</v>
      </c>
      <c r="Q22" s="18">
        <v>887</v>
      </c>
      <c r="R22" s="18">
        <v>4856</v>
      </c>
      <c r="S22" s="18">
        <v>45103</v>
      </c>
      <c r="T22" s="18">
        <f t="shared" si="0"/>
        <v>51090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-318</v>
      </c>
      <c r="E23" s="16">
        <v>612</v>
      </c>
      <c r="F23" s="16">
        <v>0</v>
      </c>
      <c r="G23" s="57">
        <v>968</v>
      </c>
      <c r="H23" s="57">
        <v>1234</v>
      </c>
      <c r="I23" s="16">
        <v>1654</v>
      </c>
      <c r="J23" s="57">
        <v>10080</v>
      </c>
      <c r="K23" s="57">
        <v>625</v>
      </c>
      <c r="L23" s="16">
        <v>23</v>
      </c>
      <c r="M23" s="16">
        <v>-1</v>
      </c>
      <c r="N23" s="57">
        <v>20</v>
      </c>
      <c r="O23" s="57">
        <v>677</v>
      </c>
      <c r="P23" s="18">
        <v>0</v>
      </c>
      <c r="Q23" s="18">
        <v>-241</v>
      </c>
      <c r="R23" s="18">
        <v>-172</v>
      </c>
      <c r="S23" s="18">
        <v>16047</v>
      </c>
      <c r="T23" s="18">
        <f t="shared" si="0"/>
        <v>31208</v>
      </c>
    </row>
    <row r="24" spans="1:20" s="28" customFormat="1" ht="14.25" customHeight="1" x14ac:dyDescent="0.3">
      <c r="A24" s="28" t="s">
        <v>73</v>
      </c>
      <c r="B24" s="24" t="s">
        <v>30</v>
      </c>
      <c r="C24" s="25" t="s">
        <v>60</v>
      </c>
      <c r="D24" s="26">
        <v>4649</v>
      </c>
      <c r="E24" s="26">
        <v>13588</v>
      </c>
      <c r="F24" s="26">
        <v>0</v>
      </c>
      <c r="G24" s="58">
        <v>63152</v>
      </c>
      <c r="H24" s="58">
        <v>78510</v>
      </c>
      <c r="I24" s="26">
        <v>9346</v>
      </c>
      <c r="J24" s="58">
        <v>64875</v>
      </c>
      <c r="K24" s="58">
        <v>13595</v>
      </c>
      <c r="L24" s="26">
        <v>1256</v>
      </c>
      <c r="M24" s="26">
        <v>3</v>
      </c>
      <c r="N24" s="58">
        <v>9459</v>
      </c>
      <c r="O24" s="58">
        <v>2359</v>
      </c>
      <c r="P24" s="27">
        <v>244</v>
      </c>
      <c r="Q24" s="27">
        <v>1128</v>
      </c>
      <c r="R24" s="27">
        <v>5029</v>
      </c>
      <c r="S24" s="27">
        <v>29056</v>
      </c>
      <c r="T24" s="27">
        <f t="shared" si="0"/>
        <v>296249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3552</v>
      </c>
      <c r="E25" s="26">
        <v>20014</v>
      </c>
      <c r="F25" s="26">
        <v>0</v>
      </c>
      <c r="G25" s="58">
        <v>35027</v>
      </c>
      <c r="H25" s="58">
        <v>32894</v>
      </c>
      <c r="I25" s="26">
        <v>3942</v>
      </c>
      <c r="J25" s="58">
        <v>47002</v>
      </c>
      <c r="K25" s="58">
        <v>8931</v>
      </c>
      <c r="L25" s="26">
        <v>887</v>
      </c>
      <c r="M25" s="26">
        <v>286</v>
      </c>
      <c r="N25" s="58">
        <v>8671</v>
      </c>
      <c r="O25" s="58">
        <v>1002</v>
      </c>
      <c r="P25" s="27">
        <v>114</v>
      </c>
      <c r="Q25" s="27">
        <v>751</v>
      </c>
      <c r="R25" s="27">
        <v>594</v>
      </c>
      <c r="S25" s="27">
        <v>8143</v>
      </c>
      <c r="T25" s="27">
        <f t="shared" si="0"/>
        <v>171810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>
        <v>0</v>
      </c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>
        <v>176653000</v>
      </c>
    </row>
    <row r="29" spans="1:20" s="29" customFormat="1" x14ac:dyDescent="0.3">
      <c r="A29" s="29" t="s">
        <v>78</v>
      </c>
      <c r="D29" s="30">
        <f>+(D24+D25)/D18</f>
        <v>0.94557823129251706</v>
      </c>
      <c r="E29" s="30">
        <f t="shared" ref="E29:S29" si="1">+(E24+E25)/E18</f>
        <v>0.61788827185465778</v>
      </c>
      <c r="F29" s="30" t="e">
        <f t="shared" si="1"/>
        <v>#DIV/0!</v>
      </c>
      <c r="G29" s="59">
        <f t="shared" si="1"/>
        <v>0.79756131243958117</v>
      </c>
      <c r="H29" s="59">
        <f t="shared" si="1"/>
        <v>0.87559733400402417</v>
      </c>
      <c r="I29" s="30">
        <f t="shared" si="1"/>
        <v>1.1598149602862879</v>
      </c>
      <c r="J29" s="59">
        <f t="shared" si="1"/>
        <v>0.94988113431822041</v>
      </c>
      <c r="K29" s="59">
        <f t="shared" si="1"/>
        <v>0.88455195162177025</v>
      </c>
      <c r="L29" s="30">
        <f t="shared" si="1"/>
        <v>0.82709378618294094</v>
      </c>
      <c r="M29" s="30">
        <f t="shared" si="1"/>
        <v>2.2755905511811023</v>
      </c>
      <c r="N29" s="59">
        <f t="shared" si="1"/>
        <v>0.98984494431098491</v>
      </c>
      <c r="O29" s="59">
        <f t="shared" si="1"/>
        <v>1.9609101516919487</v>
      </c>
      <c r="P29" s="30">
        <f t="shared" si="1"/>
        <v>0.70611439842209078</v>
      </c>
      <c r="Q29" s="30">
        <f t="shared" si="1"/>
        <v>-18.603960396039604</v>
      </c>
      <c r="R29" s="30">
        <f t="shared" si="1"/>
        <v>2.1904947409427349</v>
      </c>
      <c r="S29" s="30">
        <f>+(S24+S25)/S18</f>
        <v>1.2421196741017764</v>
      </c>
      <c r="T29" s="30"/>
    </row>
  </sheetData>
  <mergeCells count="3">
    <mergeCell ref="D3:O3"/>
    <mergeCell ref="T3:T4"/>
    <mergeCell ref="P3:S3"/>
  </mergeCells>
  <hyperlinks>
    <hyperlink ref="A1" r:id="rId1" xr:uid="{87095680-59FD-4EAB-BBE2-71D90C8433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A7D-13A9-478D-8F19-3336881566D2}">
  <dimension ref="A1:T29"/>
  <sheetViews>
    <sheetView zoomScale="70" zoomScaleNormal="70" workbookViewId="0">
      <selection activeCell="C35" sqref="C35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102</v>
      </c>
    </row>
    <row r="2" spans="1:20" x14ac:dyDescent="0.3">
      <c r="A2" t="s">
        <v>103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549</v>
      </c>
      <c r="E8" s="16">
        <v>54475</v>
      </c>
      <c r="F8" s="16"/>
      <c r="G8" s="57">
        <v>102708</v>
      </c>
      <c r="H8" s="57">
        <v>127852</v>
      </c>
      <c r="I8" s="16">
        <v>20363</v>
      </c>
      <c r="J8" s="57">
        <v>162738</v>
      </c>
      <c r="K8" s="57">
        <v>37625</v>
      </c>
      <c r="L8" s="16">
        <v>21350</v>
      </c>
      <c r="M8" s="16">
        <v>595</v>
      </c>
      <c r="N8" s="57">
        <v>17886</v>
      </c>
      <c r="O8" s="57">
        <v>2372</v>
      </c>
      <c r="P8" s="12"/>
      <c r="Q8" s="12"/>
      <c r="R8" s="12"/>
      <c r="S8" s="12"/>
      <c r="T8" s="18">
        <f>SUM(D8:S8)</f>
        <v>548513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313</v>
      </c>
      <c r="E9" s="16">
        <v>662</v>
      </c>
      <c r="F9" s="16"/>
      <c r="G9" s="57">
        <v>3364</v>
      </c>
      <c r="H9" s="57">
        <v>1242</v>
      </c>
      <c r="I9" s="16">
        <v>9956</v>
      </c>
      <c r="J9" s="57">
        <v>43965</v>
      </c>
      <c r="K9" s="57">
        <v>5046</v>
      </c>
      <c r="L9" s="16">
        <v>4134</v>
      </c>
      <c r="M9" s="16">
        <v>1</v>
      </c>
      <c r="N9" s="57">
        <v>335</v>
      </c>
      <c r="O9" s="57">
        <v>574</v>
      </c>
      <c r="P9" s="12"/>
      <c r="Q9" s="12"/>
      <c r="R9" s="12"/>
      <c r="S9" s="12"/>
      <c r="T9" s="18">
        <f t="shared" ref="T9:T24" si="0">SUM(D9:S9)</f>
        <v>69592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>
        <v>64</v>
      </c>
      <c r="R10" s="18">
        <v>200</v>
      </c>
      <c r="S10" s="18">
        <v>17541</v>
      </c>
      <c r="T10" s="18">
        <f>SUM(D10:S10)</f>
        <v>17805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385</v>
      </c>
      <c r="E11" s="16">
        <v>1282</v>
      </c>
      <c r="F11" s="16"/>
      <c r="G11" s="57">
        <v>13719</v>
      </c>
      <c r="H11" s="57">
        <v>10552</v>
      </c>
      <c r="I11" s="16">
        <v>13490</v>
      </c>
      <c r="J11" s="57">
        <v>104179</v>
      </c>
      <c r="K11" s="57">
        <v>16360</v>
      </c>
      <c r="L11" s="16">
        <v>8144</v>
      </c>
      <c r="M11" s="16">
        <v>116</v>
      </c>
      <c r="N11" s="57">
        <v>1039</v>
      </c>
      <c r="O11" s="57">
        <v>3644</v>
      </c>
      <c r="P11" s="18"/>
      <c r="Q11" s="18">
        <v>40</v>
      </c>
      <c r="R11" s="18">
        <v>73</v>
      </c>
      <c r="S11" s="18">
        <v>14280</v>
      </c>
      <c r="T11" s="18">
        <f t="shared" si="0"/>
        <v>187303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478</v>
      </c>
      <c r="E12" s="16">
        <v>53854</v>
      </c>
      <c r="F12" s="16"/>
      <c r="G12" s="57">
        <v>92353</v>
      </c>
      <c r="H12" s="57">
        <v>118542</v>
      </c>
      <c r="I12" s="16">
        <v>16829</v>
      </c>
      <c r="J12" s="57">
        <v>102524</v>
      </c>
      <c r="K12" s="57">
        <v>26312</v>
      </c>
      <c r="L12" s="16">
        <v>17340</v>
      </c>
      <c r="M12" s="16">
        <v>480</v>
      </c>
      <c r="N12" s="57">
        <v>17182</v>
      </c>
      <c r="O12" s="57">
        <v>-698</v>
      </c>
      <c r="P12" s="18"/>
      <c r="Q12" s="18">
        <v>23</v>
      </c>
      <c r="R12" s="18">
        <v>127</v>
      </c>
      <c r="S12" s="23">
        <v>3261</v>
      </c>
      <c r="T12" s="18">
        <f t="shared" si="0"/>
        <v>448607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554</v>
      </c>
      <c r="E14" s="16">
        <v>54417</v>
      </c>
      <c r="F14" s="16"/>
      <c r="G14" s="57">
        <v>100506</v>
      </c>
      <c r="H14" s="57">
        <v>126540</v>
      </c>
      <c r="I14" s="16">
        <v>18082</v>
      </c>
      <c r="J14" s="57">
        <v>157519</v>
      </c>
      <c r="K14" s="57">
        <v>36068</v>
      </c>
      <c r="L14" s="16">
        <v>23457</v>
      </c>
      <c r="M14" s="16">
        <v>601</v>
      </c>
      <c r="N14" s="57">
        <v>17554</v>
      </c>
      <c r="O14" s="57">
        <v>2318</v>
      </c>
      <c r="P14" s="12"/>
      <c r="Q14" s="12"/>
      <c r="R14" s="12"/>
      <c r="S14" s="12"/>
      <c r="T14" s="18">
        <f t="shared" si="0"/>
        <v>537616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313</v>
      </c>
      <c r="E15" s="16">
        <v>663</v>
      </c>
      <c r="F15" s="16"/>
      <c r="G15" s="57">
        <v>3363</v>
      </c>
      <c r="H15" s="57">
        <v>1243</v>
      </c>
      <c r="I15" s="16">
        <v>9418</v>
      </c>
      <c r="J15" s="57">
        <v>45481</v>
      </c>
      <c r="K15" s="57">
        <v>5059</v>
      </c>
      <c r="L15" s="16">
        <v>3216</v>
      </c>
      <c r="M15" s="16">
        <v>1</v>
      </c>
      <c r="N15" s="57">
        <v>335</v>
      </c>
      <c r="O15" s="57">
        <v>534</v>
      </c>
      <c r="P15" s="12"/>
      <c r="Q15" s="12"/>
      <c r="R15" s="12"/>
      <c r="S15" s="12"/>
      <c r="T15" s="18">
        <f t="shared" si="0"/>
        <v>69626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>
        <v>61</v>
      </c>
      <c r="R16" s="18">
        <v>205</v>
      </c>
      <c r="S16" s="18">
        <v>17552</v>
      </c>
      <c r="T16" s="18">
        <f t="shared" si="0"/>
        <v>17818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387</v>
      </c>
      <c r="E17" s="16">
        <v>1222</v>
      </c>
      <c r="F17" s="16"/>
      <c r="G17" s="57">
        <v>12375</v>
      </c>
      <c r="H17" s="57">
        <v>10480</v>
      </c>
      <c r="I17" s="16">
        <v>12886</v>
      </c>
      <c r="J17" s="57">
        <v>103630</v>
      </c>
      <c r="K17" s="57">
        <v>15010</v>
      </c>
      <c r="L17" s="16">
        <v>7599</v>
      </c>
      <c r="M17" s="16">
        <v>117</v>
      </c>
      <c r="N17" s="57">
        <v>972</v>
      </c>
      <c r="O17" s="57">
        <v>3277</v>
      </c>
      <c r="P17" s="18"/>
      <c r="Q17" s="18">
        <v>40</v>
      </c>
      <c r="R17" s="18">
        <v>78</v>
      </c>
      <c r="S17" s="18">
        <v>13276</v>
      </c>
      <c r="T17" s="18">
        <f t="shared" si="0"/>
        <v>181349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480</v>
      </c>
      <c r="E18" s="26">
        <v>53859</v>
      </c>
      <c r="F18" s="26"/>
      <c r="G18" s="58">
        <v>91495</v>
      </c>
      <c r="H18" s="58">
        <v>117304</v>
      </c>
      <c r="I18" s="26">
        <v>14614</v>
      </c>
      <c r="J18" s="58">
        <v>99370</v>
      </c>
      <c r="K18" s="58">
        <v>26118</v>
      </c>
      <c r="L18" s="26">
        <v>19074</v>
      </c>
      <c r="M18" s="26">
        <v>485</v>
      </c>
      <c r="N18" s="58">
        <v>16917</v>
      </c>
      <c r="O18" s="58">
        <v>-425</v>
      </c>
      <c r="P18" s="27"/>
      <c r="Q18" s="27">
        <v>21</v>
      </c>
      <c r="R18" s="27">
        <v>127</v>
      </c>
      <c r="S18" s="27">
        <v>4276</v>
      </c>
      <c r="T18" s="27">
        <f t="shared" si="0"/>
        <v>443715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28</v>
      </c>
      <c r="E20" s="16">
        <v>18540</v>
      </c>
      <c r="F20" s="16"/>
      <c r="G20" s="57">
        <v>34704</v>
      </c>
      <c r="H20" s="57">
        <v>73085</v>
      </c>
      <c r="I20" s="16">
        <v>5926</v>
      </c>
      <c r="J20" s="57">
        <v>47128</v>
      </c>
      <c r="K20" s="57">
        <v>1271</v>
      </c>
      <c r="L20" s="16">
        <v>9037</v>
      </c>
      <c r="M20" s="16">
        <v>-16</v>
      </c>
      <c r="N20" s="57">
        <v>12499</v>
      </c>
      <c r="O20" s="57">
        <v>2456</v>
      </c>
      <c r="P20" s="12"/>
      <c r="Q20" s="12"/>
      <c r="R20" s="12"/>
      <c r="S20" s="12"/>
      <c r="T20" s="18">
        <f t="shared" si="0"/>
        <v>204658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249</v>
      </c>
      <c r="E21" s="16">
        <v>421</v>
      </c>
      <c r="F21" s="16"/>
      <c r="G21" s="57">
        <v>1791</v>
      </c>
      <c r="H21" s="57">
        <v>1040</v>
      </c>
      <c r="I21" s="16">
        <v>963</v>
      </c>
      <c r="J21" s="57">
        <v>36763</v>
      </c>
      <c r="K21" s="57">
        <v>1183</v>
      </c>
      <c r="L21" s="16">
        <v>741</v>
      </c>
      <c r="M21" s="16">
        <v>0</v>
      </c>
      <c r="N21" s="57">
        <v>351</v>
      </c>
      <c r="O21" s="57">
        <v>-243</v>
      </c>
      <c r="P21" s="12"/>
      <c r="Q21" s="12"/>
      <c r="R21" s="12"/>
      <c r="S21" s="12"/>
      <c r="T21" s="18">
        <f t="shared" si="0"/>
        <v>43259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>
        <v>-25</v>
      </c>
      <c r="R22" s="18"/>
      <c r="S22" s="18">
        <v>29</v>
      </c>
      <c r="T22" s="18">
        <f>SUM(D22:S22)</f>
        <v>4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7</v>
      </c>
      <c r="E23" s="16">
        <v>630</v>
      </c>
      <c r="F23" s="16"/>
      <c r="G23" s="57">
        <v>6891</v>
      </c>
      <c r="H23" s="57">
        <v>4662</v>
      </c>
      <c r="I23" s="16">
        <v>1135</v>
      </c>
      <c r="J23" s="57">
        <v>34561</v>
      </c>
      <c r="K23" s="57">
        <v>2093</v>
      </c>
      <c r="L23" s="16">
        <v>717</v>
      </c>
      <c r="M23" s="16">
        <v>3</v>
      </c>
      <c r="N23" s="57">
        <v>628</v>
      </c>
      <c r="O23" s="57">
        <v>1431</v>
      </c>
      <c r="P23" s="18"/>
      <c r="Q23" s="18"/>
      <c r="R23" s="18">
        <v>10</v>
      </c>
      <c r="S23" s="18">
        <v>7032</v>
      </c>
      <c r="T23" s="18">
        <f t="shared" si="0"/>
        <v>59800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214</v>
      </c>
      <c r="E24" s="26">
        <v>18331</v>
      </c>
      <c r="F24" s="26"/>
      <c r="G24" s="58">
        <v>29604</v>
      </c>
      <c r="H24" s="58">
        <v>69462</v>
      </c>
      <c r="I24" s="26">
        <v>5753</v>
      </c>
      <c r="J24" s="58">
        <v>49329</v>
      </c>
      <c r="K24" s="58">
        <v>361</v>
      </c>
      <c r="L24" s="26">
        <v>9061</v>
      </c>
      <c r="M24" s="26">
        <v>-20</v>
      </c>
      <c r="N24" s="58">
        <v>12221</v>
      </c>
      <c r="O24" s="58">
        <v>782</v>
      </c>
      <c r="P24" s="27"/>
      <c r="Q24" s="27">
        <v>-25</v>
      </c>
      <c r="R24" s="27">
        <v>-10</v>
      </c>
      <c r="S24" s="27">
        <v>-7003</v>
      </c>
      <c r="T24" s="27">
        <f t="shared" si="0"/>
        <v>188060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456</v>
      </c>
      <c r="E25" s="26">
        <v>16228</v>
      </c>
      <c r="F25" s="26"/>
      <c r="G25" s="58">
        <v>28026</v>
      </c>
      <c r="H25" s="58">
        <v>32845</v>
      </c>
      <c r="I25" s="26">
        <v>3417</v>
      </c>
      <c r="J25" s="58">
        <v>42434</v>
      </c>
      <c r="K25" s="58">
        <v>16052</v>
      </c>
      <c r="L25" s="26">
        <v>7520</v>
      </c>
      <c r="M25" s="26">
        <v>515</v>
      </c>
      <c r="N25" s="58">
        <v>6688</v>
      </c>
      <c r="O25" s="58">
        <v>205</v>
      </c>
      <c r="P25" s="27"/>
      <c r="Q25" s="27">
        <v>-357</v>
      </c>
      <c r="R25" s="27">
        <v>-59</v>
      </c>
      <c r="S25" s="27">
        <v>681</v>
      </c>
      <c r="T25" s="27">
        <f>SUM(D25:S25)</f>
        <v>154651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1.3958333333333333</v>
      </c>
      <c r="E29" s="30">
        <f t="shared" ref="E29:S29" si="1">+(E24+E25)/E18</f>
        <v>0.64165691899218325</v>
      </c>
      <c r="F29" s="30" t="e">
        <f t="shared" si="1"/>
        <v>#DIV/0!</v>
      </c>
      <c r="G29" s="59">
        <f t="shared" si="1"/>
        <v>0.62987048472594132</v>
      </c>
      <c r="H29" s="59">
        <f t="shared" si="1"/>
        <v>0.87215269726522537</v>
      </c>
      <c r="I29" s="30">
        <f t="shared" si="1"/>
        <v>0.62748049815245655</v>
      </c>
      <c r="J29" s="59">
        <f t="shared" si="1"/>
        <v>0.92344772064003222</v>
      </c>
      <c r="K29" s="59">
        <f t="shared" si="1"/>
        <v>0.62841718355157361</v>
      </c>
      <c r="L29" s="30">
        <f t="shared" si="1"/>
        <v>0.86929852154765652</v>
      </c>
      <c r="M29" s="30">
        <f t="shared" si="1"/>
        <v>1.0206185567010309</v>
      </c>
      <c r="N29" s="59">
        <f t="shared" si="1"/>
        <v>1.1177513743571554</v>
      </c>
      <c r="O29" s="59">
        <f>+(O24+O25)/O18</f>
        <v>-2.3223529411764705</v>
      </c>
      <c r="P29" s="59" t="e">
        <f t="shared" ref="P29:S29" si="2">+(P24+P25)/P18</f>
        <v>#DIV/0!</v>
      </c>
      <c r="Q29" s="59">
        <f t="shared" si="2"/>
        <v>-18.19047619047619</v>
      </c>
      <c r="R29" s="59">
        <f t="shared" si="2"/>
        <v>-0.54330708661417326</v>
      </c>
      <c r="S29" s="59">
        <f t="shared" si="2"/>
        <v>-1.4784845650140319</v>
      </c>
      <c r="T29" s="30"/>
    </row>
  </sheetData>
  <mergeCells count="3">
    <mergeCell ref="D3:O3"/>
    <mergeCell ref="P3:S3"/>
    <mergeCell ref="T3:T4"/>
  </mergeCells>
  <hyperlinks>
    <hyperlink ref="A1" r:id="rId1" xr:uid="{673B58E6-D03A-4BDC-BEEA-3EDEDA55C2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6094-017E-4622-8254-8CD66AB9955E}">
  <dimension ref="A1:T29"/>
  <sheetViews>
    <sheetView topLeftCell="B1" zoomScale="70" zoomScaleNormal="70" workbookViewId="0">
      <selection activeCell="F31" sqref="F31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104</v>
      </c>
    </row>
    <row r="2" spans="1:20" x14ac:dyDescent="0.3">
      <c r="A2" t="s">
        <v>105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124201</v>
      </c>
      <c r="E8" s="16">
        <v>23988</v>
      </c>
      <c r="F8" s="16"/>
      <c r="G8" s="57">
        <v>53896</v>
      </c>
      <c r="H8" s="57">
        <v>72710</v>
      </c>
      <c r="I8" s="16">
        <v>3592</v>
      </c>
      <c r="J8" s="57">
        <v>56878</v>
      </c>
      <c r="K8" s="57">
        <v>17028</v>
      </c>
      <c r="L8" s="16"/>
      <c r="M8" s="16">
        <v>717</v>
      </c>
      <c r="N8" s="57">
        <v>8313</v>
      </c>
      <c r="O8" s="57">
        <v>1019</v>
      </c>
      <c r="P8" s="12"/>
      <c r="Q8" s="12"/>
      <c r="R8" s="12"/>
      <c r="S8" s="12"/>
      <c r="T8" s="18">
        <f>SUM(D8:S8)</f>
        <v>362342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>
        <v>9</v>
      </c>
      <c r="F9" s="16"/>
      <c r="G9" s="57">
        <v>19</v>
      </c>
      <c r="H9" s="57">
        <v>30</v>
      </c>
      <c r="I9" s="16">
        <v>43</v>
      </c>
      <c r="J9" s="57">
        <v>3296</v>
      </c>
      <c r="K9" s="57">
        <v>773</v>
      </c>
      <c r="L9" s="16"/>
      <c r="M9" s="16"/>
      <c r="N9" s="57"/>
      <c r="O9" s="57">
        <v>256</v>
      </c>
      <c r="P9" s="12"/>
      <c r="Q9" s="12"/>
      <c r="R9" s="12"/>
      <c r="S9" s="12"/>
      <c r="T9" s="18">
        <f t="shared" ref="T9:T24" si="0">SUM(D9:S9)</f>
        <v>4426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>
        <v>10597</v>
      </c>
      <c r="R10" s="18">
        <v>46888</v>
      </c>
      <c r="S10" s="18">
        <v>28928</v>
      </c>
      <c r="T10" s="18">
        <f>SUM(D10:S10)</f>
        <v>86413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>
        <v>309</v>
      </c>
      <c r="F11" s="16"/>
      <c r="G11" s="57">
        <v>1599</v>
      </c>
      <c r="H11" s="57">
        <v>3906</v>
      </c>
      <c r="I11" s="16">
        <v>2777</v>
      </c>
      <c r="J11" s="57">
        <v>12576</v>
      </c>
      <c r="K11" s="57">
        <v>4222</v>
      </c>
      <c r="L11" s="16"/>
      <c r="M11" s="16"/>
      <c r="N11" s="57">
        <v>1009</v>
      </c>
      <c r="O11" s="57">
        <v>551</v>
      </c>
      <c r="P11" s="18"/>
      <c r="Q11" s="18">
        <v>29</v>
      </c>
      <c r="R11" s="18"/>
      <c r="S11" s="18">
        <v>4014</v>
      </c>
      <c r="T11" s="18">
        <f t="shared" si="0"/>
        <v>30992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124201</v>
      </c>
      <c r="E12" s="16">
        <v>23688</v>
      </c>
      <c r="F12" s="16"/>
      <c r="G12" s="57">
        <v>52316</v>
      </c>
      <c r="H12" s="57">
        <v>68834</v>
      </c>
      <c r="I12" s="16">
        <v>858</v>
      </c>
      <c r="J12" s="57">
        <v>47598</v>
      </c>
      <c r="K12" s="57">
        <v>13580</v>
      </c>
      <c r="L12" s="16"/>
      <c r="M12" s="16">
        <v>661</v>
      </c>
      <c r="N12" s="57">
        <v>7305</v>
      </c>
      <c r="O12" s="57">
        <v>724</v>
      </c>
      <c r="P12" s="18"/>
      <c r="Q12" s="18">
        <v>10568</v>
      </c>
      <c r="R12" s="18">
        <v>46888</v>
      </c>
      <c r="S12" s="23">
        <v>24914</v>
      </c>
      <c r="T12" s="18">
        <f t="shared" si="0"/>
        <v>422135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124002</v>
      </c>
      <c r="E14" s="16">
        <v>23861</v>
      </c>
      <c r="F14" s="16"/>
      <c r="G14" s="57">
        <v>53321</v>
      </c>
      <c r="H14" s="57">
        <v>70112</v>
      </c>
      <c r="I14" s="16">
        <v>3554</v>
      </c>
      <c r="J14" s="57">
        <v>55996</v>
      </c>
      <c r="K14" s="57">
        <v>16346</v>
      </c>
      <c r="L14" s="16"/>
      <c r="M14" s="16">
        <v>631</v>
      </c>
      <c r="N14" s="57">
        <v>8051</v>
      </c>
      <c r="O14" s="57">
        <v>1031</v>
      </c>
      <c r="P14" s="12"/>
      <c r="Q14" s="12"/>
      <c r="R14" s="12"/>
      <c r="S14" s="12"/>
      <c r="T14" s="18">
        <f t="shared" si="0"/>
        <v>356905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>
        <v>9</v>
      </c>
      <c r="F15" s="16"/>
      <c r="G15" s="57">
        <v>19</v>
      </c>
      <c r="H15" s="57">
        <v>30</v>
      </c>
      <c r="I15" s="16">
        <v>41</v>
      </c>
      <c r="J15" s="57">
        <v>3150</v>
      </c>
      <c r="K15" s="57">
        <v>760</v>
      </c>
      <c r="L15" s="16"/>
      <c r="M15" s="16"/>
      <c r="N15" s="57"/>
      <c r="O15" s="57">
        <v>259</v>
      </c>
      <c r="P15" s="12"/>
      <c r="Q15" s="12"/>
      <c r="R15" s="12"/>
      <c r="S15" s="12"/>
      <c r="T15" s="18">
        <f t="shared" si="0"/>
        <v>4268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>
        <v>10630</v>
      </c>
      <c r="R16" s="18">
        <v>46888</v>
      </c>
      <c r="S16" s="18">
        <v>28933</v>
      </c>
      <c r="T16" s="18">
        <f t="shared" si="0"/>
        <v>86451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>
        <v>305</v>
      </c>
      <c r="F17" s="16"/>
      <c r="G17" s="57">
        <v>1599</v>
      </c>
      <c r="H17" s="57">
        <v>3906</v>
      </c>
      <c r="I17" s="16">
        <v>2754</v>
      </c>
      <c r="J17" s="57">
        <v>12566</v>
      </c>
      <c r="K17" s="57">
        <v>4258</v>
      </c>
      <c r="L17" s="16"/>
      <c r="M17" s="16"/>
      <c r="N17" s="57">
        <v>1022</v>
      </c>
      <c r="O17" s="57">
        <v>544</v>
      </c>
      <c r="P17" s="18"/>
      <c r="Q17" s="18">
        <v>29</v>
      </c>
      <c r="R17" s="18"/>
      <c r="S17" s="18">
        <v>4182</v>
      </c>
      <c r="T17" s="18">
        <f t="shared" si="0"/>
        <v>31165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124002</v>
      </c>
      <c r="E18" s="26">
        <v>23565</v>
      </c>
      <c r="F18" s="26"/>
      <c r="G18" s="58">
        <v>51742</v>
      </c>
      <c r="H18" s="58">
        <v>66235</v>
      </c>
      <c r="I18" s="26">
        <v>841</v>
      </c>
      <c r="J18" s="58">
        <v>46581</v>
      </c>
      <c r="K18" s="58">
        <v>12848</v>
      </c>
      <c r="L18" s="26"/>
      <c r="M18" s="26">
        <v>574</v>
      </c>
      <c r="N18" s="58">
        <v>7029</v>
      </c>
      <c r="O18" s="58">
        <v>746</v>
      </c>
      <c r="P18" s="27"/>
      <c r="Q18" s="27">
        <v>10601</v>
      </c>
      <c r="R18" s="27">
        <v>46888</v>
      </c>
      <c r="S18" s="27">
        <v>24751</v>
      </c>
      <c r="T18" s="27">
        <f t="shared" si="0"/>
        <v>416403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103435</v>
      </c>
      <c r="E20" s="16">
        <v>9060</v>
      </c>
      <c r="F20" s="16"/>
      <c r="G20" s="57">
        <v>28697</v>
      </c>
      <c r="H20" s="57">
        <v>43886</v>
      </c>
      <c r="I20" s="16">
        <v>1449</v>
      </c>
      <c r="J20" s="57">
        <v>28479</v>
      </c>
      <c r="K20" s="57">
        <v>6488</v>
      </c>
      <c r="L20" s="16"/>
      <c r="M20" s="16">
        <v>11</v>
      </c>
      <c r="N20" s="57">
        <v>4761</v>
      </c>
      <c r="O20" s="57">
        <v>255</v>
      </c>
      <c r="P20" s="12"/>
      <c r="Q20" s="12"/>
      <c r="R20" s="12"/>
      <c r="S20" s="12"/>
      <c r="T20" s="18">
        <f t="shared" si="0"/>
        <v>226521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>
        <v>-31</v>
      </c>
      <c r="F21" s="16"/>
      <c r="G21" s="57">
        <v>-16</v>
      </c>
      <c r="H21" s="57">
        <v>1178</v>
      </c>
      <c r="I21" s="16"/>
      <c r="J21" s="57">
        <v>82</v>
      </c>
      <c r="K21" s="57">
        <v>-221</v>
      </c>
      <c r="L21" s="16"/>
      <c r="M21" s="16"/>
      <c r="N21" s="57"/>
      <c r="O21" s="57"/>
      <c r="P21" s="12"/>
      <c r="Q21" s="12"/>
      <c r="R21" s="12"/>
      <c r="S21" s="12"/>
      <c r="T21" s="18">
        <f t="shared" si="0"/>
        <v>992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>
        <v>13685</v>
      </c>
      <c r="R22" s="18">
        <v>33037</v>
      </c>
      <c r="S22" s="18">
        <v>6500</v>
      </c>
      <c r="T22" s="18">
        <f t="shared" si="0"/>
        <v>53222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>
        <v>143</v>
      </c>
      <c r="F23" s="16"/>
      <c r="G23" s="57">
        <v>-1274</v>
      </c>
      <c r="H23" s="57">
        <v>1308</v>
      </c>
      <c r="I23" s="16">
        <v>1060</v>
      </c>
      <c r="J23" s="57">
        <v>6390</v>
      </c>
      <c r="K23" s="57">
        <v>2794</v>
      </c>
      <c r="L23" s="16"/>
      <c r="M23" s="16"/>
      <c r="N23" s="57">
        <v>59</v>
      </c>
      <c r="O23" s="57">
        <v>-67</v>
      </c>
      <c r="P23" s="18"/>
      <c r="Q23" s="18">
        <v>2</v>
      </c>
      <c r="R23" s="18"/>
      <c r="S23" s="18">
        <v>928</v>
      </c>
      <c r="T23" s="18">
        <f t="shared" si="0"/>
        <v>11343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103435</v>
      </c>
      <c r="E24" s="26">
        <v>8886</v>
      </c>
      <c r="F24" s="26"/>
      <c r="G24" s="58">
        <v>29956</v>
      </c>
      <c r="H24" s="58">
        <v>43757</v>
      </c>
      <c r="I24" s="26">
        <v>414</v>
      </c>
      <c r="J24" s="58">
        <v>22171</v>
      </c>
      <c r="K24" s="58">
        <v>3474</v>
      </c>
      <c r="L24" s="26"/>
      <c r="M24" s="26">
        <v>11</v>
      </c>
      <c r="N24" s="58">
        <v>4706</v>
      </c>
      <c r="O24" s="58">
        <v>221</v>
      </c>
      <c r="P24" s="27"/>
      <c r="Q24" s="27">
        <v>13683</v>
      </c>
      <c r="R24" s="27">
        <v>33037</v>
      </c>
      <c r="S24" s="27">
        <v>5572</v>
      </c>
      <c r="T24" s="27">
        <f t="shared" si="0"/>
        <v>269323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10649</v>
      </c>
      <c r="E25" s="26">
        <v>7942</v>
      </c>
      <c r="F25" s="26"/>
      <c r="G25" s="58">
        <v>14514</v>
      </c>
      <c r="H25" s="58">
        <v>19614</v>
      </c>
      <c r="I25" s="26">
        <v>295</v>
      </c>
      <c r="J25" s="58">
        <v>18264</v>
      </c>
      <c r="K25" s="58">
        <v>5792</v>
      </c>
      <c r="L25" s="26"/>
      <c r="M25" s="26">
        <v>117</v>
      </c>
      <c r="N25" s="58">
        <v>2710</v>
      </c>
      <c r="O25" s="58">
        <v>317</v>
      </c>
      <c r="P25" s="27"/>
      <c r="Q25" s="27">
        <v>3085</v>
      </c>
      <c r="R25" s="27">
        <v>8665</v>
      </c>
      <c r="S25" s="27">
        <v>11542</v>
      </c>
      <c r="T25" s="27">
        <f>SUM(D25:S25)</f>
        <v>103506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0.9200174190738859</v>
      </c>
      <c r="E29" s="30">
        <f t="shared" ref="E29:S29" si="1">+(E24+E25)/E18</f>
        <v>0.71410990876299596</v>
      </c>
      <c r="F29" s="30" t="e">
        <f t="shared" si="1"/>
        <v>#DIV/0!</v>
      </c>
      <c r="G29" s="59">
        <f t="shared" si="1"/>
        <v>0.85945653434347336</v>
      </c>
      <c r="H29" s="59">
        <f t="shared" si="1"/>
        <v>0.95676002113686121</v>
      </c>
      <c r="I29" s="30">
        <f t="shared" si="1"/>
        <v>0.84304399524375739</v>
      </c>
      <c r="J29" s="59">
        <f t="shared" si="1"/>
        <v>0.86805779180352505</v>
      </c>
      <c r="K29" s="59">
        <f t="shared" si="1"/>
        <v>0.72120174346201749</v>
      </c>
      <c r="L29" s="30" t="e">
        <f t="shared" si="1"/>
        <v>#DIV/0!</v>
      </c>
      <c r="M29" s="30">
        <f t="shared" si="1"/>
        <v>0.22299651567944251</v>
      </c>
      <c r="N29" s="59">
        <f t="shared" si="1"/>
        <v>1.0550576184379001</v>
      </c>
      <c r="O29" s="59">
        <f t="shared" si="1"/>
        <v>0.72117962466487939</v>
      </c>
      <c r="P29" s="59" t="e">
        <f t="shared" si="1"/>
        <v>#DIV/0!</v>
      </c>
      <c r="Q29" s="59">
        <f t="shared" si="1"/>
        <v>1.5817375719271767</v>
      </c>
      <c r="R29" s="59">
        <f t="shared" si="1"/>
        <v>0.88939600750725134</v>
      </c>
      <c r="S29" s="59">
        <f t="shared" si="1"/>
        <v>0.69144681022988974</v>
      </c>
      <c r="T29" s="30"/>
    </row>
  </sheetData>
  <mergeCells count="3">
    <mergeCell ref="D3:O3"/>
    <mergeCell ref="P3:S3"/>
    <mergeCell ref="T3:T4"/>
  </mergeCells>
  <hyperlinks>
    <hyperlink ref="A1" r:id="rId1" xr:uid="{A6362445-2C2F-437A-AE96-EADB648D14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EA45-9028-403B-9FF9-CBE4B6392EBA}">
  <dimension ref="A1:T29"/>
  <sheetViews>
    <sheetView topLeftCell="B1" zoomScale="70" zoomScaleNormal="70" workbookViewId="0">
      <selection activeCell="D7" sqref="D7:S29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106</v>
      </c>
    </row>
    <row r="2" spans="1:20" x14ac:dyDescent="0.3">
      <c r="A2" t="s">
        <v>111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0</v>
      </c>
      <c r="E8" s="16">
        <v>4420</v>
      </c>
      <c r="F8" s="16">
        <v>0</v>
      </c>
      <c r="G8" s="57">
        <v>8420</v>
      </c>
      <c r="H8" s="57">
        <v>8310</v>
      </c>
      <c r="I8" s="16">
        <v>0</v>
      </c>
      <c r="J8" s="57">
        <v>7720</v>
      </c>
      <c r="K8" s="57">
        <v>1214</v>
      </c>
      <c r="L8" s="16">
        <v>0</v>
      </c>
      <c r="M8" s="16">
        <v>0</v>
      </c>
      <c r="N8" s="57">
        <v>1286</v>
      </c>
      <c r="O8" s="57">
        <v>524</v>
      </c>
      <c r="P8" s="12"/>
      <c r="Q8" s="12"/>
      <c r="R8" s="12"/>
      <c r="S8" s="12"/>
      <c r="T8" s="18">
        <f>SUM(D8:S8)</f>
        <v>31894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0</v>
      </c>
      <c r="E9" s="16">
        <v>0</v>
      </c>
      <c r="F9" s="16">
        <v>0</v>
      </c>
      <c r="G9" s="57">
        <v>0</v>
      </c>
      <c r="H9" s="57">
        <v>0</v>
      </c>
      <c r="I9" s="16">
        <v>0</v>
      </c>
      <c r="J9" s="57">
        <v>0</v>
      </c>
      <c r="K9" s="57">
        <v>0</v>
      </c>
      <c r="L9" s="16">
        <v>0</v>
      </c>
      <c r="M9" s="16">
        <v>0</v>
      </c>
      <c r="N9" s="57">
        <v>0</v>
      </c>
      <c r="O9" s="57">
        <v>0</v>
      </c>
      <c r="P9" s="12"/>
      <c r="Q9" s="12"/>
      <c r="R9" s="12"/>
      <c r="S9" s="12"/>
      <c r="T9" s="18">
        <f t="shared" ref="T9:T24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0</v>
      </c>
      <c r="Q10" s="18">
        <v>0</v>
      </c>
      <c r="R10" s="18">
        <v>0</v>
      </c>
      <c r="S10" s="18">
        <v>0</v>
      </c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0</v>
      </c>
      <c r="E11" s="16">
        <v>1282</v>
      </c>
      <c r="F11" s="16">
        <v>0</v>
      </c>
      <c r="G11" s="57">
        <v>2772</v>
      </c>
      <c r="H11" s="57">
        <v>2713</v>
      </c>
      <c r="I11" s="16">
        <v>0</v>
      </c>
      <c r="J11" s="57">
        <v>3632</v>
      </c>
      <c r="K11" s="57">
        <v>792</v>
      </c>
      <c r="L11" s="16">
        <v>0</v>
      </c>
      <c r="M11" s="16">
        <v>0</v>
      </c>
      <c r="N11" s="57">
        <v>670</v>
      </c>
      <c r="O11" s="57">
        <v>234</v>
      </c>
      <c r="P11" s="18">
        <v>0</v>
      </c>
      <c r="Q11" s="18">
        <v>0</v>
      </c>
      <c r="R11" s="18">
        <v>0</v>
      </c>
      <c r="S11" s="18">
        <v>0</v>
      </c>
      <c r="T11" s="18">
        <f t="shared" si="0"/>
        <v>12095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0</v>
      </c>
      <c r="E12" s="16">
        <v>3138</v>
      </c>
      <c r="F12" s="16">
        <v>0</v>
      </c>
      <c r="G12" s="57">
        <v>5647</v>
      </c>
      <c r="H12" s="57">
        <v>5598</v>
      </c>
      <c r="I12" s="16">
        <v>0</v>
      </c>
      <c r="J12" s="57">
        <v>4088</v>
      </c>
      <c r="K12" s="57">
        <v>421</v>
      </c>
      <c r="L12" s="16">
        <v>0</v>
      </c>
      <c r="M12" s="16">
        <v>0</v>
      </c>
      <c r="N12" s="57">
        <v>616</v>
      </c>
      <c r="O12" s="57">
        <v>290</v>
      </c>
      <c r="P12" s="18">
        <v>0</v>
      </c>
      <c r="Q12" s="18">
        <v>0</v>
      </c>
      <c r="R12" s="18">
        <v>0</v>
      </c>
      <c r="S12" s="23">
        <v>0</v>
      </c>
      <c r="T12" s="18">
        <f t="shared" si="0"/>
        <v>19798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0</v>
      </c>
      <c r="E14" s="16">
        <v>4410</v>
      </c>
      <c r="F14" s="16">
        <v>0</v>
      </c>
      <c r="G14" s="57">
        <v>8457</v>
      </c>
      <c r="H14" s="57">
        <v>8093</v>
      </c>
      <c r="I14" s="16">
        <v>0</v>
      </c>
      <c r="J14" s="57">
        <v>7444</v>
      </c>
      <c r="K14" s="57">
        <v>1176</v>
      </c>
      <c r="L14" s="16">
        <v>0</v>
      </c>
      <c r="M14" s="16">
        <v>0</v>
      </c>
      <c r="N14" s="57">
        <v>1236</v>
      </c>
      <c r="O14" s="57">
        <v>463</v>
      </c>
      <c r="P14" s="12"/>
      <c r="Q14" s="12"/>
      <c r="R14" s="12"/>
      <c r="S14" s="12"/>
      <c r="T14" s="18">
        <f t="shared" si="0"/>
        <v>31279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0</v>
      </c>
      <c r="E15" s="16">
        <v>0</v>
      </c>
      <c r="F15" s="16">
        <v>0</v>
      </c>
      <c r="G15" s="57">
        <v>0</v>
      </c>
      <c r="H15" s="57">
        <v>0</v>
      </c>
      <c r="I15" s="16">
        <v>0</v>
      </c>
      <c r="J15" s="57">
        <v>0</v>
      </c>
      <c r="K15" s="57">
        <v>0</v>
      </c>
      <c r="L15" s="16">
        <v>0</v>
      </c>
      <c r="M15" s="16">
        <v>0</v>
      </c>
      <c r="N15" s="57">
        <v>0</v>
      </c>
      <c r="O15" s="57">
        <v>0</v>
      </c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0</v>
      </c>
      <c r="Q16" s="18">
        <v>0</v>
      </c>
      <c r="R16" s="18">
        <v>0</v>
      </c>
      <c r="S16" s="18">
        <v>0</v>
      </c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0</v>
      </c>
      <c r="E17" s="16">
        <v>1278</v>
      </c>
      <c r="F17" s="16">
        <v>0</v>
      </c>
      <c r="G17" s="57">
        <v>2781</v>
      </c>
      <c r="H17" s="57">
        <v>2655</v>
      </c>
      <c r="I17" s="16">
        <v>0</v>
      </c>
      <c r="J17" s="57">
        <v>3523</v>
      </c>
      <c r="K17" s="57">
        <v>771</v>
      </c>
      <c r="L17" s="16">
        <v>0</v>
      </c>
      <c r="M17" s="16">
        <v>0</v>
      </c>
      <c r="N17" s="57">
        <v>670</v>
      </c>
      <c r="O17" s="57">
        <v>217</v>
      </c>
      <c r="P17" s="18">
        <v>0</v>
      </c>
      <c r="Q17" s="18">
        <v>0</v>
      </c>
      <c r="R17" s="18">
        <v>0</v>
      </c>
      <c r="S17" s="18">
        <v>0</v>
      </c>
      <c r="T17" s="18">
        <f t="shared" si="0"/>
        <v>11895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0</v>
      </c>
      <c r="E18" s="26">
        <v>3132</v>
      </c>
      <c r="F18" s="26">
        <v>0</v>
      </c>
      <c r="G18" s="58">
        <v>5676</v>
      </c>
      <c r="H18" s="58">
        <v>5438</v>
      </c>
      <c r="I18" s="26">
        <v>0</v>
      </c>
      <c r="J18" s="58">
        <v>3921</v>
      </c>
      <c r="K18" s="58">
        <v>404</v>
      </c>
      <c r="L18" s="26">
        <v>0</v>
      </c>
      <c r="M18" s="26">
        <v>0</v>
      </c>
      <c r="N18" s="58">
        <v>565</v>
      </c>
      <c r="O18" s="58">
        <v>246</v>
      </c>
      <c r="P18" s="27">
        <v>0</v>
      </c>
      <c r="Q18" s="27">
        <v>0</v>
      </c>
      <c r="R18" s="27">
        <v>0</v>
      </c>
      <c r="S18" s="27">
        <v>0</v>
      </c>
      <c r="T18" s="27">
        <f t="shared" si="0"/>
        <v>19382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0</v>
      </c>
      <c r="E20" s="16">
        <v>1011</v>
      </c>
      <c r="F20" s="16">
        <v>0</v>
      </c>
      <c r="G20" s="57">
        <v>5698</v>
      </c>
      <c r="H20" s="57">
        <v>7118</v>
      </c>
      <c r="I20" s="16">
        <v>0</v>
      </c>
      <c r="J20" s="57">
        <v>3410</v>
      </c>
      <c r="K20" s="57">
        <v>302</v>
      </c>
      <c r="L20" s="16">
        <v>0</v>
      </c>
      <c r="M20" s="16">
        <v>0</v>
      </c>
      <c r="N20" s="57">
        <v>256</v>
      </c>
      <c r="O20" s="57">
        <v>94</v>
      </c>
      <c r="P20" s="12"/>
      <c r="Q20" s="12"/>
      <c r="R20" s="12"/>
      <c r="S20" s="12"/>
      <c r="T20" s="18">
        <f t="shared" si="0"/>
        <v>17889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0</v>
      </c>
      <c r="E21" s="16">
        <v>0</v>
      </c>
      <c r="F21" s="16">
        <v>0</v>
      </c>
      <c r="G21" s="57">
        <v>0</v>
      </c>
      <c r="H21" s="57">
        <v>0</v>
      </c>
      <c r="I21" s="16">
        <v>0</v>
      </c>
      <c r="J21" s="57">
        <v>0</v>
      </c>
      <c r="K21" s="57">
        <v>0</v>
      </c>
      <c r="L21" s="16">
        <v>0</v>
      </c>
      <c r="M21" s="16">
        <v>0</v>
      </c>
      <c r="N21" s="57">
        <v>0</v>
      </c>
      <c r="O21" s="57">
        <v>0</v>
      </c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0</v>
      </c>
      <c r="Q22" s="18">
        <v>0</v>
      </c>
      <c r="R22" s="18">
        <v>0</v>
      </c>
      <c r="S22" s="18">
        <v>0</v>
      </c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0</v>
      </c>
      <c r="E23" s="16">
        <v>316</v>
      </c>
      <c r="F23" s="16">
        <v>0</v>
      </c>
      <c r="G23" s="57">
        <v>1938</v>
      </c>
      <c r="H23" s="57">
        <v>2126</v>
      </c>
      <c r="I23" s="16">
        <v>0</v>
      </c>
      <c r="J23" s="57">
        <v>1424</v>
      </c>
      <c r="K23" s="57">
        <v>246</v>
      </c>
      <c r="L23" s="16">
        <v>0</v>
      </c>
      <c r="M23" s="16">
        <v>0</v>
      </c>
      <c r="N23" s="57">
        <v>163</v>
      </c>
      <c r="O23" s="57">
        <v>42</v>
      </c>
      <c r="P23" s="18">
        <v>0</v>
      </c>
      <c r="Q23" s="18">
        <v>0</v>
      </c>
      <c r="R23" s="18">
        <v>0</v>
      </c>
      <c r="S23" s="18">
        <v>0</v>
      </c>
      <c r="T23" s="18">
        <f t="shared" si="0"/>
        <v>6255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0</v>
      </c>
      <c r="E24" s="26">
        <v>695</v>
      </c>
      <c r="F24" s="26">
        <v>0</v>
      </c>
      <c r="G24" s="58">
        <v>3760</v>
      </c>
      <c r="H24" s="58">
        <v>4992</v>
      </c>
      <c r="I24" s="26">
        <v>0</v>
      </c>
      <c r="J24" s="58">
        <v>1986</v>
      </c>
      <c r="K24" s="58">
        <v>56</v>
      </c>
      <c r="L24" s="26">
        <v>0</v>
      </c>
      <c r="M24" s="26">
        <v>0</v>
      </c>
      <c r="N24" s="58">
        <v>93</v>
      </c>
      <c r="O24" s="58">
        <v>52</v>
      </c>
      <c r="P24" s="27">
        <v>0</v>
      </c>
      <c r="Q24" s="27">
        <v>0</v>
      </c>
      <c r="R24" s="27">
        <v>0</v>
      </c>
      <c r="S24" s="27">
        <v>0</v>
      </c>
      <c r="T24" s="27">
        <f t="shared" si="0"/>
        <v>11634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0</v>
      </c>
      <c r="E25" s="26">
        <v>1058</v>
      </c>
      <c r="F25" s="26">
        <v>0</v>
      </c>
      <c r="G25" s="58">
        <v>2328</v>
      </c>
      <c r="H25" s="58">
        <v>2686</v>
      </c>
      <c r="I25" s="26">
        <v>0</v>
      </c>
      <c r="J25" s="58">
        <v>1829</v>
      </c>
      <c r="K25" s="58">
        <v>204</v>
      </c>
      <c r="L25" s="26">
        <v>0</v>
      </c>
      <c r="M25" s="26">
        <v>0</v>
      </c>
      <c r="N25" s="58">
        <v>399</v>
      </c>
      <c r="O25" s="58">
        <v>107</v>
      </c>
      <c r="P25" s="27">
        <v>0</v>
      </c>
      <c r="Q25" s="27">
        <v>0</v>
      </c>
      <c r="R25" s="27">
        <v>0</v>
      </c>
      <c r="S25" s="27">
        <v>0</v>
      </c>
      <c r="T25" s="27">
        <f>SUM(D25:S25)</f>
        <v>8611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 t="e">
        <f>+(D24+D25)/D18</f>
        <v>#DIV/0!</v>
      </c>
      <c r="E29" s="30">
        <f t="shared" ref="E29:S29" si="1">+(E24+E25)/E18</f>
        <v>0.55970625798212004</v>
      </c>
      <c r="F29" s="30" t="e">
        <f t="shared" si="1"/>
        <v>#DIV/0!</v>
      </c>
      <c r="G29" s="59">
        <f t="shared" si="1"/>
        <v>1.0725863284002819</v>
      </c>
      <c r="H29" s="59">
        <f t="shared" si="1"/>
        <v>1.4119161456417801</v>
      </c>
      <c r="I29" s="30" t="e">
        <f t="shared" si="1"/>
        <v>#DIV/0!</v>
      </c>
      <c r="J29" s="59">
        <f t="shared" si="1"/>
        <v>0.97296608008161178</v>
      </c>
      <c r="K29" s="59">
        <f t="shared" si="1"/>
        <v>0.64356435643564358</v>
      </c>
      <c r="L29" s="30" t="e">
        <f t="shared" si="1"/>
        <v>#DIV/0!</v>
      </c>
      <c r="M29" s="30" t="e">
        <f t="shared" si="1"/>
        <v>#DIV/0!</v>
      </c>
      <c r="N29" s="59">
        <f t="shared" si="1"/>
        <v>0.87079646017699119</v>
      </c>
      <c r="O29" s="59">
        <f t="shared" si="1"/>
        <v>0.64634146341463417</v>
      </c>
      <c r="P29" s="59" t="e">
        <f t="shared" si="1"/>
        <v>#DIV/0!</v>
      </c>
      <c r="Q29" s="59" t="e">
        <f t="shared" si="1"/>
        <v>#DIV/0!</v>
      </c>
      <c r="R29" s="59" t="e">
        <f t="shared" si="1"/>
        <v>#DIV/0!</v>
      </c>
      <c r="S29" s="59" t="e">
        <f t="shared" si="1"/>
        <v>#DIV/0!</v>
      </c>
      <c r="T29" s="30"/>
    </row>
  </sheetData>
  <mergeCells count="3">
    <mergeCell ref="D3:O3"/>
    <mergeCell ref="P3:S3"/>
    <mergeCell ref="T3:T4"/>
  </mergeCells>
  <hyperlinks>
    <hyperlink ref="A1" r:id="rId1" xr:uid="{0A263247-69A3-4237-A402-98748D47C48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669B-A010-4919-8AF0-AE7AD50CBD1D}">
  <dimension ref="A1:T29"/>
  <sheetViews>
    <sheetView topLeftCell="B1" zoomScale="70" zoomScaleNormal="70" workbookViewId="0">
      <selection activeCell="L16" sqref="L16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109</v>
      </c>
    </row>
    <row r="2" spans="1:20" x14ac:dyDescent="0.3">
      <c r="A2" t="s">
        <v>110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0</v>
      </c>
      <c r="E8" s="16">
        <v>0</v>
      </c>
      <c r="F8" s="16">
        <v>0</v>
      </c>
      <c r="G8" s="57">
        <v>0</v>
      </c>
      <c r="H8" s="57">
        <v>0</v>
      </c>
      <c r="I8" s="16">
        <v>0</v>
      </c>
      <c r="J8" s="57">
        <v>0</v>
      </c>
      <c r="K8" s="57">
        <v>0</v>
      </c>
      <c r="L8" s="16">
        <v>0</v>
      </c>
      <c r="M8" s="16">
        <v>0</v>
      </c>
      <c r="N8" s="57">
        <v>0</v>
      </c>
      <c r="O8" s="57">
        <v>0</v>
      </c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0</v>
      </c>
      <c r="E9" s="16">
        <v>5727</v>
      </c>
      <c r="F9" s="16">
        <v>0</v>
      </c>
      <c r="G9" s="57">
        <v>14944</v>
      </c>
      <c r="H9" s="57">
        <v>21525</v>
      </c>
      <c r="I9" s="16">
        <v>8124</v>
      </c>
      <c r="J9" s="57">
        <v>75935</v>
      </c>
      <c r="K9" s="57">
        <v>5812</v>
      </c>
      <c r="L9" s="16">
        <v>751</v>
      </c>
      <c r="M9" s="16">
        <v>9</v>
      </c>
      <c r="N9" s="57">
        <v>26</v>
      </c>
      <c r="O9" s="57">
        <v>525</v>
      </c>
      <c r="P9" s="12"/>
      <c r="Q9" s="12"/>
      <c r="R9" s="12"/>
      <c r="S9" s="12"/>
      <c r="T9" s="18">
        <f t="shared" ref="T9:T25" si="0">SUM(D9:S9)</f>
        <v>133378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551</v>
      </c>
      <c r="Q10" s="18">
        <v>5042</v>
      </c>
      <c r="R10" s="18">
        <v>3286</v>
      </c>
      <c r="S10" s="18">
        <v>47046</v>
      </c>
      <c r="T10" s="18">
        <f>SUM(D10:S10)</f>
        <v>55925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0</v>
      </c>
      <c r="E11" s="16">
        <v>118</v>
      </c>
      <c r="F11" s="16">
        <v>0</v>
      </c>
      <c r="G11" s="57">
        <v>0</v>
      </c>
      <c r="H11" s="57">
        <v>0</v>
      </c>
      <c r="I11" s="16">
        <v>422</v>
      </c>
      <c r="J11" s="57">
        <v>15328</v>
      </c>
      <c r="K11" s="57">
        <v>432</v>
      </c>
      <c r="L11" s="16">
        <v>0</v>
      </c>
      <c r="M11" s="16">
        <v>0</v>
      </c>
      <c r="N11" s="57">
        <v>11</v>
      </c>
      <c r="O11" s="57">
        <v>477</v>
      </c>
      <c r="P11" s="18">
        <v>0</v>
      </c>
      <c r="Q11" s="18">
        <v>2411</v>
      </c>
      <c r="R11" s="18">
        <v>649</v>
      </c>
      <c r="S11" s="18">
        <v>11302</v>
      </c>
      <c r="T11" s="18">
        <f t="shared" si="0"/>
        <v>31150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0</v>
      </c>
      <c r="E12" s="16">
        <v>5610</v>
      </c>
      <c r="F12" s="16">
        <v>0</v>
      </c>
      <c r="G12" s="57">
        <v>14944</v>
      </c>
      <c r="H12" s="57">
        <v>21525</v>
      </c>
      <c r="I12" s="16">
        <v>7703</v>
      </c>
      <c r="J12" s="57">
        <v>60607</v>
      </c>
      <c r="K12" s="57">
        <v>5380</v>
      </c>
      <c r="L12" s="16">
        <v>751</v>
      </c>
      <c r="M12" s="16">
        <v>9</v>
      </c>
      <c r="N12" s="57">
        <v>16</v>
      </c>
      <c r="O12" s="57">
        <v>48</v>
      </c>
      <c r="P12" s="18">
        <v>551</v>
      </c>
      <c r="Q12" s="18">
        <v>2631</v>
      </c>
      <c r="R12" s="18">
        <v>2637</v>
      </c>
      <c r="S12" s="23">
        <v>35744</v>
      </c>
      <c r="T12" s="18">
        <f t="shared" si="0"/>
        <v>158156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0</v>
      </c>
      <c r="E14" s="16">
        <v>0</v>
      </c>
      <c r="F14" s="16">
        <v>0</v>
      </c>
      <c r="G14" s="57">
        <v>0</v>
      </c>
      <c r="H14" s="57">
        <v>0</v>
      </c>
      <c r="I14" s="16">
        <v>0</v>
      </c>
      <c r="J14" s="57">
        <v>0</v>
      </c>
      <c r="K14" s="57">
        <v>0</v>
      </c>
      <c r="L14" s="16">
        <v>0</v>
      </c>
      <c r="M14" s="16">
        <v>0</v>
      </c>
      <c r="N14" s="57">
        <v>0</v>
      </c>
      <c r="O14" s="57">
        <v>0</v>
      </c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0</v>
      </c>
      <c r="E15" s="16">
        <v>5705</v>
      </c>
      <c r="F15" s="16">
        <v>0</v>
      </c>
      <c r="G15" s="57">
        <v>15072</v>
      </c>
      <c r="H15" s="57">
        <v>20599</v>
      </c>
      <c r="I15" s="16">
        <v>10395</v>
      </c>
      <c r="J15" s="57">
        <v>75677</v>
      </c>
      <c r="K15" s="57">
        <v>8071</v>
      </c>
      <c r="L15" s="16">
        <v>1073</v>
      </c>
      <c r="M15" s="16">
        <v>9</v>
      </c>
      <c r="N15" s="57">
        <v>26</v>
      </c>
      <c r="O15" s="57">
        <v>717</v>
      </c>
      <c r="P15" s="12"/>
      <c r="Q15" s="12"/>
      <c r="R15" s="12"/>
      <c r="S15" s="12"/>
      <c r="T15" s="18">
        <f t="shared" si="0"/>
        <v>137344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556</v>
      </c>
      <c r="Q16" s="18">
        <v>5587</v>
      </c>
      <c r="R16" s="18">
        <v>3307</v>
      </c>
      <c r="S16" s="18">
        <v>47196</v>
      </c>
      <c r="T16" s="18">
        <f t="shared" si="0"/>
        <v>56646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0</v>
      </c>
      <c r="E17" s="16">
        <v>108</v>
      </c>
      <c r="F17" s="16">
        <v>0</v>
      </c>
      <c r="G17" s="57">
        <v>0</v>
      </c>
      <c r="H17" s="57">
        <v>0</v>
      </c>
      <c r="I17" s="16">
        <v>1880</v>
      </c>
      <c r="J17" s="57">
        <v>14558</v>
      </c>
      <c r="K17" s="57">
        <v>406</v>
      </c>
      <c r="L17" s="16">
        <v>0</v>
      </c>
      <c r="M17" s="16">
        <v>0</v>
      </c>
      <c r="N17" s="57">
        <v>4</v>
      </c>
      <c r="O17" s="57">
        <v>469</v>
      </c>
      <c r="P17" s="18">
        <v>0</v>
      </c>
      <c r="Q17" s="18">
        <v>2577</v>
      </c>
      <c r="R17" s="18">
        <v>645</v>
      </c>
      <c r="S17" s="18">
        <v>11014</v>
      </c>
      <c r="T17" s="18">
        <f t="shared" si="0"/>
        <v>31661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0</v>
      </c>
      <c r="E18" s="26">
        <v>5596</v>
      </c>
      <c r="F18" s="26">
        <v>0</v>
      </c>
      <c r="G18" s="58">
        <v>15072</v>
      </c>
      <c r="H18" s="58">
        <v>20599</v>
      </c>
      <c r="I18" s="26">
        <v>8515</v>
      </c>
      <c r="J18" s="58">
        <v>61119</v>
      </c>
      <c r="K18" s="58">
        <v>7665</v>
      </c>
      <c r="L18" s="26">
        <v>1073</v>
      </c>
      <c r="M18" s="26">
        <v>9</v>
      </c>
      <c r="N18" s="58">
        <v>22</v>
      </c>
      <c r="O18" s="58">
        <v>249</v>
      </c>
      <c r="P18" s="27">
        <v>556</v>
      </c>
      <c r="Q18" s="27">
        <v>3010</v>
      </c>
      <c r="R18" s="27">
        <v>2663</v>
      </c>
      <c r="S18" s="27">
        <v>36181</v>
      </c>
      <c r="T18" s="27">
        <f t="shared" si="0"/>
        <v>162329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0</v>
      </c>
      <c r="E20" s="16">
        <v>0</v>
      </c>
      <c r="F20" s="16">
        <v>0</v>
      </c>
      <c r="G20" s="57">
        <v>0</v>
      </c>
      <c r="H20" s="57">
        <v>0</v>
      </c>
      <c r="I20" s="16">
        <v>0</v>
      </c>
      <c r="J20" s="57">
        <v>0</v>
      </c>
      <c r="K20" s="57">
        <v>0</v>
      </c>
      <c r="L20" s="16">
        <v>0</v>
      </c>
      <c r="M20" s="16">
        <v>0</v>
      </c>
      <c r="N20" s="57">
        <v>0</v>
      </c>
      <c r="O20" s="57">
        <v>0</v>
      </c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266</v>
      </c>
      <c r="E21" s="16">
        <v>1638</v>
      </c>
      <c r="F21" s="16">
        <v>0</v>
      </c>
      <c r="G21" s="57">
        <v>6861</v>
      </c>
      <c r="H21" s="57">
        <v>12390</v>
      </c>
      <c r="I21" s="16">
        <v>11008</v>
      </c>
      <c r="J21" s="57">
        <v>44622</v>
      </c>
      <c r="K21" s="57">
        <v>6848</v>
      </c>
      <c r="L21" s="16">
        <v>10</v>
      </c>
      <c r="M21" s="16">
        <v>3</v>
      </c>
      <c r="N21" s="57">
        <v>0</v>
      </c>
      <c r="O21" s="57">
        <v>2266</v>
      </c>
      <c r="P21" s="12"/>
      <c r="Q21" s="12"/>
      <c r="R21" s="12"/>
      <c r="S21" s="12"/>
      <c r="T21" s="18">
        <f t="shared" si="0"/>
        <v>85912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244</v>
      </c>
      <c r="Q22" s="18">
        <v>1477</v>
      </c>
      <c r="R22" s="18">
        <v>4623</v>
      </c>
      <c r="S22" s="18">
        <v>45161</v>
      </c>
      <c r="T22" s="18">
        <f t="shared" si="0"/>
        <v>51505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0</v>
      </c>
      <c r="E23" s="16">
        <v>5</v>
      </c>
      <c r="F23" s="16">
        <v>0</v>
      </c>
      <c r="G23" s="57">
        <v>2</v>
      </c>
      <c r="H23" s="57">
        <v>2</v>
      </c>
      <c r="I23" s="16">
        <v>3086</v>
      </c>
      <c r="J23" s="57">
        <v>7719</v>
      </c>
      <c r="K23" s="57">
        <v>7</v>
      </c>
      <c r="L23" s="16">
        <v>0</v>
      </c>
      <c r="M23" s="16">
        <v>0</v>
      </c>
      <c r="N23" s="57">
        <v>0</v>
      </c>
      <c r="O23" s="57">
        <v>244</v>
      </c>
      <c r="P23" s="18">
        <v>0</v>
      </c>
      <c r="Q23" s="18">
        <v>815</v>
      </c>
      <c r="R23" s="18">
        <v>172</v>
      </c>
      <c r="S23" s="18">
        <v>16047</v>
      </c>
      <c r="T23" s="18">
        <f t="shared" si="0"/>
        <v>28099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266</v>
      </c>
      <c r="E24" s="26">
        <v>1634</v>
      </c>
      <c r="F24" s="26">
        <v>0</v>
      </c>
      <c r="G24" s="58">
        <v>6859</v>
      </c>
      <c r="H24" s="58">
        <v>12392</v>
      </c>
      <c r="I24" s="26">
        <v>7922</v>
      </c>
      <c r="J24" s="58">
        <v>36903</v>
      </c>
      <c r="K24" s="58">
        <v>6856</v>
      </c>
      <c r="L24" s="26">
        <v>10</v>
      </c>
      <c r="M24" s="26">
        <v>3</v>
      </c>
      <c r="N24" s="58">
        <v>0</v>
      </c>
      <c r="O24" s="58">
        <v>2022</v>
      </c>
      <c r="P24" s="27">
        <v>244</v>
      </c>
      <c r="Q24" s="27">
        <v>2292</v>
      </c>
      <c r="R24" s="27">
        <v>4795</v>
      </c>
      <c r="S24" s="27">
        <v>29114</v>
      </c>
      <c r="T24" s="27">
        <f t="shared" si="0"/>
        <v>111312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66</v>
      </c>
      <c r="E25" s="26">
        <v>640</v>
      </c>
      <c r="F25" s="26">
        <v>0</v>
      </c>
      <c r="G25" s="58">
        <v>634</v>
      </c>
      <c r="H25" s="58">
        <v>1361</v>
      </c>
      <c r="I25" s="26">
        <v>1948</v>
      </c>
      <c r="J25" s="58">
        <v>13976</v>
      </c>
      <c r="K25" s="58">
        <v>1226</v>
      </c>
      <c r="L25" s="26">
        <v>353</v>
      </c>
      <c r="M25" s="26">
        <v>6</v>
      </c>
      <c r="N25" s="58">
        <v>1</v>
      </c>
      <c r="O25" s="58">
        <v>171</v>
      </c>
      <c r="P25" s="27">
        <v>94</v>
      </c>
      <c r="Q25" s="27">
        <v>564</v>
      </c>
      <c r="R25" s="27">
        <v>472</v>
      </c>
      <c r="S25" s="27">
        <v>6388</v>
      </c>
      <c r="T25" s="27">
        <f t="shared" si="0"/>
        <v>27900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 t="e">
        <f>+(D24+D25)/D18</f>
        <v>#DIV/0!</v>
      </c>
      <c r="E29" s="30">
        <f t="shared" ref="E29:S29" si="1">+(E24+E25)/E18</f>
        <v>0.40636168691922803</v>
      </c>
      <c r="F29" s="30" t="e">
        <f t="shared" si="1"/>
        <v>#DIV/0!</v>
      </c>
      <c r="G29" s="59">
        <f t="shared" si="1"/>
        <v>0.49714702760084928</v>
      </c>
      <c r="H29" s="59">
        <f t="shared" si="1"/>
        <v>0.66765376960046607</v>
      </c>
      <c r="I29" s="30">
        <f t="shared" si="1"/>
        <v>1.1591309453904874</v>
      </c>
      <c r="J29" s="59">
        <f t="shared" si="1"/>
        <v>0.83245799178651481</v>
      </c>
      <c r="K29" s="59">
        <f t="shared" si="1"/>
        <v>1.0544031311154598</v>
      </c>
      <c r="L29" s="30">
        <f t="shared" si="1"/>
        <v>0.33830382106244178</v>
      </c>
      <c r="M29" s="30">
        <f>+(M24+M25)/M18</f>
        <v>1</v>
      </c>
      <c r="N29" s="59">
        <f t="shared" si="1"/>
        <v>4.5454545454545456E-2</v>
      </c>
      <c r="O29" s="59">
        <f t="shared" si="1"/>
        <v>8.80722891566265</v>
      </c>
      <c r="P29" s="59">
        <f t="shared" si="1"/>
        <v>0.6079136690647482</v>
      </c>
      <c r="Q29" s="59">
        <f t="shared" si="1"/>
        <v>0.94883720930232562</v>
      </c>
      <c r="R29" s="59">
        <f t="shared" si="1"/>
        <v>1.9778445362373263</v>
      </c>
      <c r="S29" s="59">
        <f>+(S24+S25)/S18</f>
        <v>0.98123324396782841</v>
      </c>
      <c r="T29" s="30"/>
    </row>
  </sheetData>
  <mergeCells count="3">
    <mergeCell ref="D3:O3"/>
    <mergeCell ref="P3:S3"/>
    <mergeCell ref="T3:T4"/>
  </mergeCells>
  <hyperlinks>
    <hyperlink ref="A1" r:id="rId1" xr:uid="{D8759139-0C7F-43DA-88C7-1BD8A0BBBEAC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D080-379A-47A2-8615-EF75E6A66EEC}">
  <dimension ref="A1:T29"/>
  <sheetViews>
    <sheetView tabSelected="1" topLeftCell="B4" zoomScale="70" zoomScaleNormal="70" workbookViewId="0">
      <selection activeCell="K31" sqref="K31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107</v>
      </c>
    </row>
    <row r="2" spans="1:20" x14ac:dyDescent="0.3">
      <c r="A2" t="s">
        <v>108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5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18"/>
      <c r="S12" s="23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1189</v>
      </c>
      <c r="E18" s="26">
        <v>2382</v>
      </c>
      <c r="F18" s="26"/>
      <c r="G18" s="58">
        <v>9210</v>
      </c>
      <c r="H18" s="58">
        <v>5311</v>
      </c>
      <c r="I18" s="26">
        <v>6783</v>
      </c>
      <c r="J18" s="58">
        <v>57399</v>
      </c>
      <c r="K18" s="58">
        <v>1871</v>
      </c>
      <c r="L18" s="26">
        <v>2580</v>
      </c>
      <c r="M18" s="26">
        <v>26</v>
      </c>
      <c r="N18" s="58">
        <v>892</v>
      </c>
      <c r="O18" s="58">
        <v>799</v>
      </c>
      <c r="P18" s="27">
        <v>135</v>
      </c>
      <c r="Q18" s="27">
        <v>472</v>
      </c>
      <c r="R18" s="27">
        <v>2060</v>
      </c>
      <c r="S18" s="27">
        <v>14987</v>
      </c>
      <c r="T18" s="27">
        <f t="shared" si="0"/>
        <v>106096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259</v>
      </c>
      <c r="E24" s="26">
        <v>796</v>
      </c>
      <c r="F24" s="26"/>
      <c r="G24" s="58">
        <v>5237</v>
      </c>
      <c r="H24" s="58">
        <v>3209</v>
      </c>
      <c r="I24" s="26">
        <v>5585</v>
      </c>
      <c r="J24" s="58">
        <v>49233</v>
      </c>
      <c r="K24" s="58">
        <v>580</v>
      </c>
      <c r="L24" s="26">
        <v>504</v>
      </c>
      <c r="M24" s="26">
        <v>-1</v>
      </c>
      <c r="N24" s="58">
        <v>666</v>
      </c>
      <c r="O24" s="58">
        <v>-3595</v>
      </c>
      <c r="P24" s="27">
        <v>-11</v>
      </c>
      <c r="Q24" s="27">
        <v>432</v>
      </c>
      <c r="R24" s="27">
        <v>1387</v>
      </c>
      <c r="S24" s="27">
        <v>8663</v>
      </c>
      <c r="T24" s="27">
        <f t="shared" si="0"/>
        <v>72944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294</v>
      </c>
      <c r="E25" s="26">
        <v>997</v>
      </c>
      <c r="F25" s="26"/>
      <c r="G25" s="58">
        <v>2950</v>
      </c>
      <c r="H25" s="58">
        <v>1179</v>
      </c>
      <c r="I25" s="26">
        <v>1506</v>
      </c>
      <c r="J25" s="58">
        <v>19925</v>
      </c>
      <c r="K25" s="58">
        <v>619</v>
      </c>
      <c r="L25" s="26">
        <v>1156</v>
      </c>
      <c r="M25" s="26">
        <v>3</v>
      </c>
      <c r="N25" s="58">
        <v>274</v>
      </c>
      <c r="O25" s="58">
        <v>168</v>
      </c>
      <c r="P25" s="27">
        <v>14</v>
      </c>
      <c r="Q25" s="27">
        <v>-49</v>
      </c>
      <c r="R25" s="27">
        <v>181</v>
      </c>
      <c r="S25" s="27">
        <v>1742</v>
      </c>
      <c r="T25" s="27">
        <f t="shared" si="0"/>
        <v>30959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0.46509671993271656</v>
      </c>
      <c r="E29" s="30">
        <f t="shared" ref="E29:S29" si="1">+(E24+E25)/E18</f>
        <v>0.75272879932829551</v>
      </c>
      <c r="F29" s="30" t="e">
        <f t="shared" si="1"/>
        <v>#DIV/0!</v>
      </c>
      <c r="G29" s="59">
        <f t="shared" si="1"/>
        <v>0.8889250814332248</v>
      </c>
      <c r="H29" s="59">
        <f t="shared" si="1"/>
        <v>0.8262097533421201</v>
      </c>
      <c r="I29" s="30">
        <f t="shared" si="1"/>
        <v>1.045407636738906</v>
      </c>
      <c r="J29" s="59">
        <f t="shared" si="1"/>
        <v>1.2048641962403526</v>
      </c>
      <c r="K29" s="59">
        <f t="shared" si="1"/>
        <v>0.640833778727953</v>
      </c>
      <c r="L29" s="30">
        <f t="shared" si="1"/>
        <v>0.64341085271317833</v>
      </c>
      <c r="M29" s="30">
        <f t="shared" si="1"/>
        <v>7.6923076923076927E-2</v>
      </c>
      <c r="N29" s="59">
        <f t="shared" si="1"/>
        <v>1.053811659192825</v>
      </c>
      <c r="O29" s="59">
        <f>+(O24+O25)/O18</f>
        <v>-4.2891113892365453</v>
      </c>
      <c r="P29" s="59">
        <f t="shared" si="1"/>
        <v>2.2222222222222223E-2</v>
      </c>
      <c r="Q29" s="59">
        <f t="shared" si="1"/>
        <v>0.81144067796610164</v>
      </c>
      <c r="R29" s="59">
        <f t="shared" si="1"/>
        <v>0.76116504854368927</v>
      </c>
      <c r="S29" s="59">
        <f t="shared" si="1"/>
        <v>0.69426836591712815</v>
      </c>
      <c r="T29" s="30"/>
    </row>
  </sheetData>
  <mergeCells count="3">
    <mergeCell ref="D3:O3"/>
    <mergeCell ref="P3:S3"/>
    <mergeCell ref="T3:T4"/>
  </mergeCells>
  <hyperlinks>
    <hyperlink ref="A1" r:id="rId1" xr:uid="{1D144C43-1F4E-438B-9390-5FF817677A84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Sava</vt:lpstr>
      <vt:lpstr>Triglav</vt:lpstr>
      <vt:lpstr>Generali</vt:lpstr>
      <vt:lpstr>Grawe</vt:lpstr>
      <vt:lpstr>Sava Re</vt:lpstr>
      <vt:lpstr>Triglav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Belingar</dc:creator>
  <cp:lastModifiedBy>Ana Marija Belingar</cp:lastModifiedBy>
  <dcterms:created xsi:type="dcterms:W3CDTF">2025-03-10T19:22:37Z</dcterms:created>
  <dcterms:modified xsi:type="dcterms:W3CDTF">2025-08-09T22:24:07Z</dcterms:modified>
</cp:coreProperties>
</file>