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belingar\Magistrska_R\podatki\"/>
    </mc:Choice>
  </mc:AlternateContent>
  <xr:revisionPtr revIDLastSave="0" documentId="13_ncr:1_{3F307AA7-722B-4486-BF08-D1578D61BE54}" xr6:coauthVersionLast="47" xr6:coauthVersionMax="47" xr10:uidLastSave="{00000000-0000-0000-0000-000000000000}"/>
  <bookViews>
    <workbookView xWindow="-120" yWindow="-16320" windowWidth="29040" windowHeight="15720" activeTab="5" xr2:uid="{6F708338-F537-47BE-8552-89DA76C6B930}"/>
  </bookViews>
  <sheets>
    <sheet name="Sava" sheetId="2" r:id="rId1"/>
    <sheet name="Triglav" sheetId="4" r:id="rId2"/>
    <sheet name="Generali" sheetId="5" r:id="rId3"/>
    <sheet name="Grawe" sheetId="9" r:id="rId4"/>
    <sheet name="Sava Re" sheetId="11" r:id="rId5"/>
    <sheet name="Triglav Re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0" l="1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D29" i="10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S29" i="9" l="1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D29" i="9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I29" i="4"/>
  <c r="S29" i="4"/>
  <c r="D29" i="4"/>
  <c r="E29" i="4"/>
  <c r="F29" i="4"/>
  <c r="G29" i="4"/>
  <c r="H29" i="4"/>
  <c r="J29" i="4"/>
  <c r="K29" i="4"/>
  <c r="L29" i="4"/>
  <c r="M29" i="4"/>
  <c r="N29" i="4"/>
  <c r="O29" i="4"/>
  <c r="P29" i="4"/>
  <c r="Q29" i="4"/>
  <c r="R29" i="4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5" i="11"/>
  <c r="T24" i="11"/>
  <c r="T23" i="11"/>
  <c r="T22" i="11"/>
  <c r="T21" i="11"/>
  <c r="T20" i="11"/>
  <c r="T18" i="11"/>
  <c r="T17" i="11"/>
  <c r="T16" i="11"/>
  <c r="T15" i="11"/>
  <c r="T14" i="11"/>
  <c r="T12" i="11"/>
  <c r="T11" i="11"/>
  <c r="T10" i="11"/>
  <c r="T9" i="11"/>
  <c r="T8" i="11"/>
  <c r="T25" i="10"/>
  <c r="T24" i="10"/>
  <c r="T23" i="10"/>
  <c r="T22" i="10"/>
  <c r="T21" i="10"/>
  <c r="T20" i="10"/>
  <c r="T18" i="10"/>
  <c r="T17" i="10"/>
  <c r="T16" i="10"/>
  <c r="T15" i="10"/>
  <c r="T14" i="10"/>
  <c r="T12" i="10"/>
  <c r="T11" i="10"/>
  <c r="T10" i="10"/>
  <c r="T9" i="10"/>
  <c r="T8" i="10"/>
  <c r="T25" i="9" l="1"/>
  <c r="T24" i="9"/>
  <c r="T23" i="9"/>
  <c r="T22" i="9"/>
  <c r="T21" i="9"/>
  <c r="T20" i="9"/>
  <c r="T18" i="9"/>
  <c r="T17" i="9"/>
  <c r="T16" i="9"/>
  <c r="T15" i="9"/>
  <c r="T14" i="9"/>
  <c r="T12" i="9"/>
  <c r="T11" i="9"/>
  <c r="T10" i="9"/>
  <c r="T9" i="9"/>
  <c r="T8" i="9"/>
  <c r="T25" i="5"/>
  <c r="T24" i="5"/>
  <c r="T23" i="5"/>
  <c r="T22" i="5"/>
  <c r="T21" i="5"/>
  <c r="T20" i="5"/>
  <c r="T18" i="5"/>
  <c r="T17" i="5"/>
  <c r="T16" i="5"/>
  <c r="T15" i="5"/>
  <c r="T14" i="5"/>
  <c r="T12" i="5"/>
  <c r="T11" i="5"/>
  <c r="T10" i="5"/>
  <c r="T9" i="5"/>
  <c r="T8" i="5"/>
  <c r="T25" i="4"/>
  <c r="T8" i="4"/>
  <c r="T24" i="4"/>
  <c r="T23" i="4"/>
  <c r="T22" i="4"/>
  <c r="T21" i="4"/>
  <c r="T20" i="4"/>
  <c r="T18" i="4"/>
  <c r="T17" i="4"/>
  <c r="T16" i="4"/>
  <c r="T15" i="4"/>
  <c r="T14" i="4"/>
  <c r="T12" i="4"/>
  <c r="T11" i="4"/>
  <c r="T10" i="4"/>
  <c r="T9" i="4"/>
  <c r="T25" i="2"/>
  <c r="T24" i="2"/>
  <c r="T23" i="2"/>
  <c r="T22" i="2"/>
  <c r="T21" i="2"/>
  <c r="T20" i="2"/>
  <c r="T18" i="2"/>
  <c r="T17" i="2"/>
  <c r="T16" i="2"/>
  <c r="T15" i="2"/>
  <c r="T14" i="2"/>
  <c r="T10" i="2"/>
  <c r="T9" i="2"/>
  <c r="T11" i="2"/>
  <c r="T12" i="2"/>
  <c r="T8" i="2"/>
</calcChain>
</file>

<file path=xl/sharedStrings.xml><?xml version="1.0" encoding="utf-8"?>
<sst xmlns="http://schemas.openxmlformats.org/spreadsheetml/2006/main" count="804" uniqueCount="112">
  <si>
    <t>Vrsta poslovanja za: zavarovalne in pozavarovalne obveznosti iz neživljenjskega zavarovanja (neposredni posli in sprejeto proporcionalno pozavarovanje)</t>
  </si>
  <si>
    <t>Zavarovanje za stroške zdravljenja</t>
  </si>
  <si>
    <t>Zavarovanje izpada dohodka</t>
  </si>
  <si>
    <t>Nezgodno zavarovanje zaposlenih</t>
  </si>
  <si>
    <t>Zavarovanje avtomobilske odgovornosti</t>
  </si>
  <si>
    <t>Druga zavarovanja motornih vozil</t>
  </si>
  <si>
    <t>Pomorsko, letalsko in transportno zavarovanje</t>
  </si>
  <si>
    <t>Požarno in drugo škodno zavarovanje</t>
  </si>
  <si>
    <t>Splošno zavarovanje odgovornosti</t>
  </si>
  <si>
    <t>Kreditno in kavcijsko zavarovanje</t>
  </si>
  <si>
    <t>Zavarovanje stroškov postopka</t>
  </si>
  <si>
    <t>Zavarovanje pomoči</t>
  </si>
  <si>
    <t>Različne finančne izgube</t>
  </si>
  <si>
    <t>C0010</t>
  </si>
  <si>
    <t>C0020</t>
  </si>
  <si>
    <t>C0030</t>
  </si>
  <si>
    <t>C0040</t>
  </si>
  <si>
    <t>C0050</t>
  </si>
  <si>
    <t>C0060</t>
  </si>
  <si>
    <t>C0070</t>
  </si>
  <si>
    <t>C0080</t>
  </si>
  <si>
    <t>C0090</t>
  </si>
  <si>
    <t>C0100</t>
  </si>
  <si>
    <t>C0110</t>
  </si>
  <si>
    <t>C0120</t>
  </si>
  <si>
    <t>Obračunane premije</t>
  </si>
  <si>
    <t>bruto – neposredni posli</t>
  </si>
  <si>
    <t>bruto – sprejeto proporcionalno pozavarovanje</t>
  </si>
  <si>
    <t>bruto – sprejeto neproporcionalno pozavarovanje</t>
  </si>
  <si>
    <t>delež pozavarovateljev</t>
  </si>
  <si>
    <t>neto</t>
  </si>
  <si>
    <t>Prihodki od premije</t>
  </si>
  <si>
    <t>Odhodki za škode</t>
  </si>
  <si>
    <t>Odhodki</t>
  </si>
  <si>
    <t>Stanje – drugi zavarovalnotehnični odhodki/prihodki</t>
  </si>
  <si>
    <t>Skupaj zavarovalno-tehnični odhodki</t>
  </si>
  <si>
    <t>C0130</t>
  </si>
  <si>
    <t>C0140</t>
  </si>
  <si>
    <t>Vrsta poslovanja za: sprejeto neproporcionalno pozavarovanje</t>
  </si>
  <si>
    <t>C0150</t>
  </si>
  <si>
    <t>C0160</t>
  </si>
  <si>
    <t>Zdravstveno</t>
  </si>
  <si>
    <t>Pozavarovanje odgovornosti</t>
  </si>
  <si>
    <t>Pomorsko, letalsko in transportno</t>
  </si>
  <si>
    <t>Premoženjsko</t>
  </si>
  <si>
    <t>SKUPAJ</t>
  </si>
  <si>
    <t>R0110</t>
  </si>
  <si>
    <t>R0120</t>
  </si>
  <si>
    <t>R0130</t>
  </si>
  <si>
    <t>R0140</t>
  </si>
  <si>
    <t>R0200</t>
  </si>
  <si>
    <t>R0210</t>
  </si>
  <si>
    <t>R0220</t>
  </si>
  <si>
    <t>R0230</t>
  </si>
  <si>
    <t>R0240</t>
  </si>
  <si>
    <t>R0300</t>
  </si>
  <si>
    <t>R0310</t>
  </si>
  <si>
    <t>R0320</t>
  </si>
  <si>
    <t>R0330</t>
  </si>
  <si>
    <t>R0340</t>
  </si>
  <si>
    <t>R0400</t>
  </si>
  <si>
    <t>R0550</t>
  </si>
  <si>
    <t>R1210</t>
  </si>
  <si>
    <t>R1300</t>
  </si>
  <si>
    <t>Premiums written</t>
  </si>
  <si>
    <t>Gross - Direct Business</t>
  </si>
  <si>
    <t>Gross - accepted proportional reinsurance</t>
  </si>
  <si>
    <t>gross - accepted non-proportional reinsurance</t>
  </si>
  <si>
    <t>Reinsurers' share</t>
  </si>
  <si>
    <t>Net</t>
  </si>
  <si>
    <t>Premiums earned</t>
  </si>
  <si>
    <t>gross - accepted proportional reinsurance</t>
  </si>
  <si>
    <t>reinsurers' share</t>
  </si>
  <si>
    <t>net</t>
  </si>
  <si>
    <t>gross - direct business</t>
  </si>
  <si>
    <t>expenses incurred</t>
  </si>
  <si>
    <t>balance - other technical expenses/income</t>
  </si>
  <si>
    <t>total technical expenses</t>
  </si>
  <si>
    <t>CR</t>
  </si>
  <si>
    <t>claims incurred</t>
  </si>
  <si>
    <t>Medical expense insurance</t>
  </si>
  <si>
    <t>income protection insurance</t>
  </si>
  <si>
    <t>workers' compensation 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</si>
  <si>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</si>
  <si>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</si>
  <si>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</si>
  <si>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</si>
  <si>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</si>
  <si>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</si>
  <si>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 insurance</t>
  </si>
  <si>
    <t>assistance</t>
  </si>
  <si>
    <t>miscellaneous financial loss</t>
  </si>
  <si>
    <t xml:space="preserve">health </t>
  </si>
  <si>
    <t>casualty</t>
  </si>
  <si>
    <t>marine, aviation, transport</t>
  </si>
  <si>
    <t>property</t>
  </si>
  <si>
    <t>Postavka-ang</t>
  </si>
  <si>
    <t>Postavka-slo</t>
  </si>
  <si>
    <t>postavka-nr</t>
  </si>
  <si>
    <t>skupaj</t>
  </si>
  <si>
    <t>https://www.sava-re.si/media/store/savare/sl-si/doc/2023/Doc/PSFP-skupine-2022.pdf</t>
  </si>
  <si>
    <t>stran 129</t>
  </si>
  <si>
    <t>https://www.triglav.eu/wps/wcm/connect/134a724f-bb79-4802-a78c-b48ff637f4fb/SFCR_ZT_2022_FINAL.pdf?MOD=AJPERES&amp;CONVERT_TO=url&amp;CACHEID=ROOTWORKSPACE-134a724f-bb79-4802-a78c-b48ff637f4fb-oTVs1dF</t>
  </si>
  <si>
    <t>stran 112</t>
  </si>
  <si>
    <t>https://www.generali.si/documents/180316/283252/Poro%C4%8Dilo-o-solventnosti-in-finan%C4%8Dnem-polo%C5%BEaju+-+SFCR+2022.pdf/926e8965-d54e-49f9-800a-ceb2130ef52f</t>
  </si>
  <si>
    <t>https://www.grawe.si/fileadmin/grawe_si/Documents/SFCR_2022.pdf</t>
  </si>
  <si>
    <t>stran 119</t>
  </si>
  <si>
    <t>https://www.triglavre.si/wp-content/uploads/2024/07/Porocilo_SFCR_Triglav_RE_2022.pdf</t>
  </si>
  <si>
    <t>stran 90</t>
  </si>
  <si>
    <t>stran 88</t>
  </si>
  <si>
    <t>https://www.sava-re.si/media/store/savare/sl-si/doc/2023/Doc/PSFP-Save-Re-2022.pdf</t>
  </si>
  <si>
    <t>stran 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</si>
</sst>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theme="0" tint="-0.249977111117893"/>
      <name val="Aptos Narrow"/>
      <family val="2"/>
      <scheme val="minor"/>
    </font>
    <font>
      <b/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lightTrellis">
        <fgColor theme="1" tint="0.49998474074526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2" fillId="2" borderId="5" xfId="0" applyFont="1" applyFill="1" applyBorder="1"/>
    <xf numFmtId="0" fontId="2" fillId="2" borderId="6" xfId="0" applyFont="1" applyFill="1" applyBorder="1"/>
    <xf numFmtId="0" fontId="0" fillId="3" borderId="1" xfId="0" applyFill="1" applyBorder="1"/>
    <xf numFmtId="0" fontId="0" fillId="0" borderId="1" xfId="0" applyBorder="1"/>
    <xf numFmtId="0" fontId="2" fillId="2" borderId="8" xfId="0" applyFont="1" applyFill="1" applyBorder="1"/>
    <xf numFmtId="0" fontId="2" fillId="0" borderId="0" xfId="0" applyFont="1"/>
    <xf numFmtId="3" fontId="0" fillId="0" borderId="1" xfId="0" applyNumberFormat="1" applyBorder="1" applyAlignment="1">
      <alignment wrapText="1"/>
    </xf>
    <xf numFmtId="3" fontId="2" fillId="2" borderId="5" xfId="0" applyNumberFormat="1" applyFont="1" applyFill="1" applyBorder="1" applyAlignment="1">
      <alignment wrapText="1"/>
    </xf>
    <xf numFmtId="3" fontId="0" fillId="0" borderId="1" xfId="0" applyNumberFormat="1" applyBorder="1"/>
    <xf numFmtId="0" fontId="2" fillId="2" borderId="2" xfId="0" applyFont="1" applyFill="1" applyBorder="1"/>
    <xf numFmtId="0" fontId="0" fillId="2" borderId="5" xfId="0" applyFill="1" applyBorder="1"/>
    <xf numFmtId="0" fontId="0" fillId="2" borderId="7" xfId="0" applyFill="1" applyBorder="1"/>
    <xf numFmtId="0" fontId="2" fillId="2" borderId="1" xfId="0" applyFont="1" applyFill="1" applyBorder="1"/>
    <xf numFmtId="3" fontId="0" fillId="0" borderId="0" xfId="0" applyNumberFormat="1"/>
    <xf numFmtId="0" fontId="3" fillId="2" borderId="5" xfId="0" applyFont="1" applyFill="1" applyBorder="1"/>
    <xf numFmtId="0" fontId="3" fillId="0" borderId="1" xfId="0" applyFont="1" applyBorder="1"/>
    <xf numFmtId="3" fontId="3" fillId="0" borderId="1" xfId="0" applyNumberFormat="1" applyFont="1" applyBorder="1" applyAlignment="1">
      <alignment wrapText="1"/>
    </xf>
    <xf numFmtId="3" fontId="3" fillId="0" borderId="1" xfId="0" applyNumberFormat="1" applyFont="1" applyBorder="1"/>
    <xf numFmtId="0" fontId="3" fillId="0" borderId="0" xfId="0" applyFont="1"/>
    <xf numFmtId="0" fontId="2" fillId="5" borderId="0" xfId="0" applyFont="1" applyFill="1"/>
    <xf numFmtId="0" fontId="2" fillId="5" borderId="0" xfId="0" applyFont="1" applyFill="1" applyAlignment="1">
      <alignment wrapText="1"/>
    </xf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10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2" fillId="0" borderId="14" xfId="0" applyFont="1" applyBorder="1" applyAlignment="1">
      <alignment horizontal="center" vertical="top" wrapText="1"/>
    </xf>
    <xf numFmtId="0" fontId="4" fillId="0" borderId="0" xfId="0" applyFont="1" applyAlignment="1">
      <alignment vertical="top"/>
    </xf>
    <xf numFmtId="0" fontId="5" fillId="2" borderId="5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2" borderId="6" xfId="0" applyFont="1" applyFill="1" applyBorder="1" applyAlignment="1">
      <alignment wrapText="1"/>
    </xf>
    <xf numFmtId="0" fontId="5" fillId="2" borderId="5" xfId="0" applyFont="1" applyFill="1" applyBorder="1"/>
    <xf numFmtId="0" fontId="5" fillId="2" borderId="0" xfId="0" applyFont="1" applyFill="1"/>
    <xf numFmtId="0" fontId="5" fillId="2" borderId="6" xfId="0" applyFont="1" applyFill="1" applyBorder="1"/>
    <xf numFmtId="0" fontId="5" fillId="2" borderId="8" xfId="0" applyFont="1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6" fillId="2" borderId="6" xfId="0" applyFont="1" applyFill="1" applyBorder="1" applyAlignment="1">
      <alignment wrapText="1"/>
    </xf>
    <xf numFmtId="0" fontId="6" fillId="2" borderId="5" xfId="0" applyFont="1" applyFill="1" applyBorder="1"/>
    <xf numFmtId="0" fontId="6" fillId="2" borderId="0" xfId="0" applyFont="1" applyFill="1"/>
    <xf numFmtId="0" fontId="6" fillId="2" borderId="6" xfId="0" applyFont="1" applyFill="1" applyBorder="1"/>
    <xf numFmtId="3" fontId="0" fillId="6" borderId="1" xfId="0" applyNumberFormat="1" applyFill="1" applyBorder="1" applyAlignment="1">
      <alignment wrapText="1"/>
    </xf>
    <xf numFmtId="3" fontId="3" fillId="6" borderId="1" xfId="0" applyNumberFormat="1" applyFont="1" applyFill="1" applyBorder="1" applyAlignment="1">
      <alignment wrapText="1"/>
    </xf>
    <xf numFmtId="0" fontId="2" fillId="7" borderId="0" xfId="0" applyFont="1" applyFill="1" applyAlignment="1">
      <alignment wrapText="1"/>
    </xf>
  </cellXfs>
  <cellStyles count="2">
    <cellStyle name="Hiperpovezava" xfId="1" builtinId="8"/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va-re.si/media/store/savare/sl-si/doc/2023/Doc/PSFP-skupine-202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iglav.eu/wps/wcm/connect/134a724f-bb79-4802-a78c-b48ff637f4fb/SFCR_ZT_2022_FINAL.pdf?MOD=AJPERES&amp;CONVERT_TO=url&amp;CACHEID=ROOTWORKSPACE-134a724f-bb79-4802-a78c-b48ff637f4fb-oTVs1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enerali.si/documents/180316/283252/Poro%C4%8Dilo-o-solventnosti-in-finan%C4%8Dnem-polo%C5%BEaju+-+SFCR+2022.pdf/926e8965-d54e-49f9-800a-ceb2130ef52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rawe.si/fileadmin/grawe_si/Documents/SFCR_2022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iglavre.si/wp-content/uploads/2024/07/Porocilo_SFCR_Triglav_RE_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AB70-0BF4-42A7-86E8-686BE850989A}">
  <dimension ref="A1:T29"/>
  <sheetViews>
    <sheetView zoomScale="70" zoomScaleNormal="70" workbookViewId="0">
      <selection activeCell="K19" sqref="K19"/>
    </sheetView>
  </sheetViews>
  <sheetFormatPr defaultRowHeight="14.4" x14ac:dyDescent="0.3"/>
  <cols>
    <col min="1" max="1" width="43.33203125" customWidth="1"/>
    <col min="2" max="2" width="48" customWidth="1"/>
    <col min="3" max="3" width="8.6640625" customWidth="1"/>
    <col min="4" max="4" width="15.6640625" style="2" customWidth="1"/>
    <col min="5" max="12" width="17.33203125" style="2" customWidth="1"/>
    <col min="13" max="15" width="16.109375" style="2" customWidth="1"/>
    <col min="16" max="16" width="12.88671875" customWidth="1"/>
    <col min="17" max="17" width="13.88671875" customWidth="1"/>
    <col min="18" max="18" width="17" customWidth="1"/>
    <col min="19" max="19" width="14.109375" customWidth="1"/>
    <col min="20" max="20" width="12" bestFit="1" customWidth="1"/>
  </cols>
  <sheetData>
    <row r="1" spans="1:20" x14ac:dyDescent="0.3">
      <c r="A1" s="1" t="s">
        <v>100</v>
      </c>
    </row>
    <row r="2" spans="1:20" x14ac:dyDescent="0.3">
      <c r="A2" t="s">
        <v>101</v>
      </c>
    </row>
    <row r="3" spans="1:20" x14ac:dyDescent="0.3">
      <c r="D3" s="46" t="s">
        <v>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46" t="s">
        <v>38</v>
      </c>
      <c r="Q3" s="47"/>
      <c r="R3" s="47"/>
      <c r="S3" s="48"/>
      <c r="T3" s="49" t="s">
        <v>45</v>
      </c>
    </row>
    <row r="4" spans="1:20" ht="43.2" x14ac:dyDescent="0.3">
      <c r="D4" s="6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7" t="s">
        <v>12</v>
      </c>
      <c r="P4" s="6" t="s">
        <v>41</v>
      </c>
      <c r="Q4" s="3" t="s">
        <v>42</v>
      </c>
      <c r="R4" s="3" t="s">
        <v>43</v>
      </c>
      <c r="S4" s="7" t="s">
        <v>44</v>
      </c>
      <c r="T4" s="50"/>
    </row>
    <row r="5" spans="1:20" s="33" customFormat="1" ht="36.75" customHeight="1" x14ac:dyDescent="0.3">
      <c r="D5" s="34" t="s">
        <v>80</v>
      </c>
      <c r="E5" s="31" t="s">
        <v>81</v>
      </c>
      <c r="F5" s="32" t="s">
        <v>82</v>
      </c>
      <c r="G5" s="31" t="s">
        <v>83</v>
      </c>
      <c r="H5" s="31" t="s">
        <v>84</v>
      </c>
      <c r="I5" s="31" t="s">
        <v>85</v>
      </c>
      <c r="J5" s="31" t="s">
        <v>86</v>
      </c>
      <c r="K5" s="31" t="s">
        <v>87</v>
      </c>
      <c r="L5" s="31" t="s">
        <v>88</v>
      </c>
      <c r="M5" s="31" t="s">
        <v>89</v>
      </c>
      <c r="N5" s="31" t="s">
        <v>90</v>
      </c>
      <c r="O5" s="35" t="s">
        <v>91</v>
      </c>
      <c r="P5" s="36" t="s">
        <v>92</v>
      </c>
      <c r="Q5" s="31" t="s">
        <v>93</v>
      </c>
      <c r="R5" s="31" t="s">
        <v>94</v>
      </c>
      <c r="S5" s="35" t="s">
        <v>95</v>
      </c>
      <c r="T5" s="37"/>
    </row>
    <row r="6" spans="1:20" s="38" customFormat="1" x14ac:dyDescent="0.3">
      <c r="A6" s="38" t="s">
        <v>96</v>
      </c>
      <c r="B6" s="38" t="s">
        <v>97</v>
      </c>
      <c r="C6" s="38" t="s">
        <v>98</v>
      </c>
      <c r="D6" s="39" t="s">
        <v>13</v>
      </c>
      <c r="E6" s="40" t="s">
        <v>14</v>
      </c>
      <c r="F6" s="40" t="s">
        <v>15</v>
      </c>
      <c r="G6" s="40" t="s">
        <v>16</v>
      </c>
      <c r="H6" s="40" t="s">
        <v>17</v>
      </c>
      <c r="I6" s="40" t="s">
        <v>18</v>
      </c>
      <c r="J6" s="40" t="s">
        <v>19</v>
      </c>
      <c r="K6" s="40" t="s">
        <v>20</v>
      </c>
      <c r="L6" s="40" t="s">
        <v>21</v>
      </c>
      <c r="M6" s="40" t="s">
        <v>22</v>
      </c>
      <c r="N6" s="40" t="s">
        <v>23</v>
      </c>
      <c r="O6" s="41" t="s">
        <v>24</v>
      </c>
      <c r="P6" s="42" t="s">
        <v>36</v>
      </c>
      <c r="Q6" s="43" t="s">
        <v>37</v>
      </c>
      <c r="R6" s="43" t="s">
        <v>39</v>
      </c>
      <c r="S6" s="44" t="s">
        <v>40</v>
      </c>
      <c r="T6" s="45" t="s">
        <v>99</v>
      </c>
    </row>
    <row r="7" spans="1:20" s="15" customFormat="1" x14ac:dyDescent="0.3">
      <c r="A7" s="15" t="s">
        <v>64</v>
      </c>
      <c r="B7" s="19" t="s">
        <v>25</v>
      </c>
      <c r="C7" s="22"/>
      <c r="D7" s="51" t="s">
        <v>13</v>
      </c>
      <c r="E7" s="52" t="s">
        <v>14</v>
      </c>
      <c r="F7" s="52" t="s">
        <v>15</v>
      </c>
      <c r="G7" s="52" t="s">
        <v>16</v>
      </c>
      <c r="H7" s="52" t="s">
        <v>17</v>
      </c>
      <c r="I7" s="52" t="s">
        <v>18</v>
      </c>
      <c r="J7" s="52" t="s">
        <v>19</v>
      </c>
      <c r="K7" s="52" t="s">
        <v>20</v>
      </c>
      <c r="L7" s="52" t="s">
        <v>21</v>
      </c>
      <c r="M7" s="52" t="s">
        <v>22</v>
      </c>
      <c r="N7" s="52" t="s">
        <v>23</v>
      </c>
      <c r="O7" s="53" t="s">
        <v>24</v>
      </c>
      <c r="P7" s="54" t="s">
        <v>36</v>
      </c>
      <c r="Q7" s="55" t="s">
        <v>37</v>
      </c>
      <c r="R7" s="55" t="s">
        <v>39</v>
      </c>
      <c r="S7" s="56" t="s">
        <v>40</v>
      </c>
      <c r="T7" s="14"/>
    </row>
    <row r="8" spans="1:20" x14ac:dyDescent="0.3">
      <c r="A8" t="s">
        <v>65</v>
      </c>
      <c r="B8" s="20" t="s">
        <v>26</v>
      </c>
      <c r="C8" s="13" t="s">
        <v>46</v>
      </c>
      <c r="D8" s="16">
        <v>12571</v>
      </c>
      <c r="E8" s="16">
        <v>54888</v>
      </c>
      <c r="F8" s="16">
        <v>0</v>
      </c>
      <c r="G8" s="57">
        <v>136631</v>
      </c>
      <c r="H8" s="57">
        <v>149636</v>
      </c>
      <c r="I8" s="16">
        <v>4747</v>
      </c>
      <c r="J8" s="57">
        <v>90160</v>
      </c>
      <c r="K8" s="57">
        <v>18795</v>
      </c>
      <c r="L8" s="16">
        <v>1247</v>
      </c>
      <c r="M8" s="16">
        <v>716</v>
      </c>
      <c r="N8" s="57">
        <v>24886</v>
      </c>
      <c r="O8" s="57">
        <v>2885</v>
      </c>
      <c r="P8" s="12"/>
      <c r="Q8" s="12"/>
      <c r="R8" s="12"/>
      <c r="S8" s="12"/>
      <c r="T8" s="18">
        <f>SUM(D8:S8)</f>
        <v>497162</v>
      </c>
    </row>
    <row r="9" spans="1:20" x14ac:dyDescent="0.3">
      <c r="A9" t="s">
        <v>66</v>
      </c>
      <c r="B9" s="20" t="s">
        <v>27</v>
      </c>
      <c r="C9" s="13" t="s">
        <v>47</v>
      </c>
      <c r="D9" s="16">
        <v>21</v>
      </c>
      <c r="E9" s="16">
        <v>1769</v>
      </c>
      <c r="F9" s="16">
        <v>0</v>
      </c>
      <c r="G9" s="57">
        <v>69</v>
      </c>
      <c r="H9" s="57">
        <v>1795</v>
      </c>
      <c r="I9" s="16">
        <v>6879</v>
      </c>
      <c r="J9" s="57">
        <v>53003</v>
      </c>
      <c r="K9" s="57">
        <v>3193</v>
      </c>
      <c r="L9" s="16">
        <v>362</v>
      </c>
      <c r="M9" s="16">
        <v>10</v>
      </c>
      <c r="N9" s="57">
        <v>0</v>
      </c>
      <c r="O9" s="57">
        <v>185</v>
      </c>
      <c r="P9" s="12"/>
      <c r="Q9" s="12"/>
      <c r="R9" s="12"/>
      <c r="S9" s="12"/>
      <c r="T9" s="18">
        <f t="shared" ref="T9:T25" si="0">SUM(D9:S9)</f>
        <v>67286</v>
      </c>
    </row>
    <row r="10" spans="1:20" x14ac:dyDescent="0.3">
      <c r="A10" t="s">
        <v>67</v>
      </c>
      <c r="B10" s="20" t="s">
        <v>28</v>
      </c>
      <c r="C10" s="13" t="s">
        <v>48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8">
        <v>679</v>
      </c>
      <c r="Q10" s="18">
        <v>2302</v>
      </c>
      <c r="R10" s="18">
        <v>3836</v>
      </c>
      <c r="S10" s="18">
        <v>46733</v>
      </c>
      <c r="T10" s="18">
        <f>SUM(D10:S10)</f>
        <v>53550</v>
      </c>
    </row>
    <row r="11" spans="1:20" x14ac:dyDescent="0.3">
      <c r="A11" t="s">
        <v>68</v>
      </c>
      <c r="B11" s="20" t="s">
        <v>29</v>
      </c>
      <c r="C11" s="13" t="s">
        <v>49</v>
      </c>
      <c r="D11" s="16">
        <v>965</v>
      </c>
      <c r="E11" s="16">
        <v>-9</v>
      </c>
      <c r="F11" s="16">
        <v>0</v>
      </c>
      <c r="G11" s="57">
        <v>5401</v>
      </c>
      <c r="H11" s="57">
        <v>4237</v>
      </c>
      <c r="I11" s="16">
        <v>979</v>
      </c>
      <c r="J11" s="57">
        <v>20732</v>
      </c>
      <c r="K11" s="57">
        <v>922</v>
      </c>
      <c r="L11" s="16">
        <v>160</v>
      </c>
      <c r="M11" s="16">
        <v>641</v>
      </c>
      <c r="N11" s="57">
        <v>101</v>
      </c>
      <c r="O11" s="57">
        <v>871</v>
      </c>
      <c r="P11" s="18">
        <v>-35</v>
      </c>
      <c r="Q11" s="18">
        <v>1912</v>
      </c>
      <c r="R11" s="18">
        <v>1147</v>
      </c>
      <c r="S11" s="18">
        <v>12509</v>
      </c>
      <c r="T11" s="18">
        <f t="shared" si="0"/>
        <v>50533</v>
      </c>
    </row>
    <row r="12" spans="1:20" x14ac:dyDescent="0.3">
      <c r="A12" t="s">
        <v>69</v>
      </c>
      <c r="B12" s="20" t="s">
        <v>30</v>
      </c>
      <c r="C12" s="13" t="s">
        <v>50</v>
      </c>
      <c r="D12" s="16">
        <v>11627</v>
      </c>
      <c r="E12" s="16">
        <v>56667</v>
      </c>
      <c r="F12" s="16">
        <v>0</v>
      </c>
      <c r="G12" s="57">
        <v>131299</v>
      </c>
      <c r="H12" s="57">
        <v>147194</v>
      </c>
      <c r="I12" s="16">
        <v>10647</v>
      </c>
      <c r="J12" s="57">
        <v>122431</v>
      </c>
      <c r="K12" s="57">
        <v>21066</v>
      </c>
      <c r="L12" s="16">
        <v>1449</v>
      </c>
      <c r="M12" s="16">
        <v>85</v>
      </c>
      <c r="N12" s="57">
        <v>24785</v>
      </c>
      <c r="O12" s="57">
        <v>2199</v>
      </c>
      <c r="P12" s="18">
        <v>714</v>
      </c>
      <c r="Q12" s="18">
        <v>390</v>
      </c>
      <c r="R12" s="18">
        <v>2689</v>
      </c>
      <c r="S12" s="23">
        <v>34224</v>
      </c>
      <c r="T12" s="18">
        <f t="shared" si="0"/>
        <v>567466</v>
      </c>
    </row>
    <row r="13" spans="1:20" s="15" customFormat="1" x14ac:dyDescent="0.3">
      <c r="A13" s="15" t="s">
        <v>70</v>
      </c>
      <c r="B13" s="10" t="s">
        <v>31</v>
      </c>
      <c r="C13" s="22"/>
      <c r="D13" s="1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4"/>
      <c r="R13" s="4"/>
      <c r="S13" s="11"/>
      <c r="T13" s="14"/>
    </row>
    <row r="14" spans="1:20" x14ac:dyDescent="0.3">
      <c r="A14" t="s">
        <v>65</v>
      </c>
      <c r="B14" s="20" t="s">
        <v>26</v>
      </c>
      <c r="C14" s="13" t="s">
        <v>51</v>
      </c>
      <c r="D14" s="16">
        <v>11879</v>
      </c>
      <c r="E14" s="16">
        <v>54355</v>
      </c>
      <c r="F14" s="16">
        <v>0</v>
      </c>
      <c r="G14" s="57">
        <v>130636</v>
      </c>
      <c r="H14" s="57">
        <v>140633</v>
      </c>
      <c r="I14" s="16">
        <v>4307</v>
      </c>
      <c r="J14" s="57">
        <v>85865</v>
      </c>
      <c r="K14" s="57">
        <v>18684</v>
      </c>
      <c r="L14" s="16">
        <v>1667</v>
      </c>
      <c r="M14" s="16">
        <v>730</v>
      </c>
      <c r="N14" s="57">
        <v>22544</v>
      </c>
      <c r="O14" s="57">
        <v>2824</v>
      </c>
      <c r="P14" s="12"/>
      <c r="Q14" s="12"/>
      <c r="R14" s="12"/>
      <c r="S14" s="12"/>
      <c r="T14" s="18">
        <f t="shared" si="0"/>
        <v>474124</v>
      </c>
    </row>
    <row r="15" spans="1:20" x14ac:dyDescent="0.3">
      <c r="A15" t="s">
        <v>71</v>
      </c>
      <c r="B15" s="20" t="s">
        <v>27</v>
      </c>
      <c r="C15" s="13" t="s">
        <v>52</v>
      </c>
      <c r="D15" s="16">
        <v>18</v>
      </c>
      <c r="E15" s="16">
        <v>1717</v>
      </c>
      <c r="F15" s="16">
        <v>0</v>
      </c>
      <c r="G15" s="57">
        <v>237</v>
      </c>
      <c r="H15" s="57">
        <v>1849</v>
      </c>
      <c r="I15" s="16">
        <v>6978</v>
      </c>
      <c r="J15" s="57">
        <v>53667</v>
      </c>
      <c r="K15" s="57">
        <v>3382</v>
      </c>
      <c r="L15" s="16">
        <v>457</v>
      </c>
      <c r="M15" s="16">
        <v>10</v>
      </c>
      <c r="N15" s="57">
        <v>0</v>
      </c>
      <c r="O15" s="57">
        <v>203</v>
      </c>
      <c r="P15" s="12"/>
      <c r="Q15" s="12"/>
      <c r="R15" s="12"/>
      <c r="S15" s="12"/>
      <c r="T15" s="18">
        <f t="shared" si="0"/>
        <v>68518</v>
      </c>
    </row>
    <row r="16" spans="1:20" x14ac:dyDescent="0.3">
      <c r="A16" t="s">
        <v>67</v>
      </c>
      <c r="B16" s="20" t="s">
        <v>28</v>
      </c>
      <c r="C16" s="13" t="s">
        <v>53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8">
        <v>585</v>
      </c>
      <c r="Q16" s="18">
        <v>2423</v>
      </c>
      <c r="R16" s="18">
        <v>3863</v>
      </c>
      <c r="S16" s="18">
        <v>46427</v>
      </c>
      <c r="T16" s="18">
        <f t="shared" si="0"/>
        <v>53298</v>
      </c>
    </row>
    <row r="17" spans="1:20" x14ac:dyDescent="0.3">
      <c r="A17" t="s">
        <v>72</v>
      </c>
      <c r="B17" s="20" t="s">
        <v>29</v>
      </c>
      <c r="C17" s="13" t="s">
        <v>54</v>
      </c>
      <c r="D17" s="16">
        <v>952</v>
      </c>
      <c r="E17" s="16">
        <v>-55</v>
      </c>
      <c r="F17" s="16">
        <v>0</v>
      </c>
      <c r="G17" s="57">
        <v>5412</v>
      </c>
      <c r="H17" s="57">
        <v>3134</v>
      </c>
      <c r="I17" s="16">
        <v>760</v>
      </c>
      <c r="J17" s="57">
        <v>21615</v>
      </c>
      <c r="K17" s="57">
        <v>1044</v>
      </c>
      <c r="L17" s="16">
        <v>166</v>
      </c>
      <c r="M17" s="16">
        <v>615</v>
      </c>
      <c r="N17" s="57">
        <v>124</v>
      </c>
      <c r="O17" s="57">
        <v>901</v>
      </c>
      <c r="P17" s="18">
        <v>0</v>
      </c>
      <c r="Q17" s="18">
        <v>2062</v>
      </c>
      <c r="R17" s="18">
        <v>927</v>
      </c>
      <c r="S17" s="18">
        <v>11627</v>
      </c>
      <c r="T17" s="18">
        <f t="shared" si="0"/>
        <v>49284</v>
      </c>
    </row>
    <row r="18" spans="1:20" s="28" customFormat="1" x14ac:dyDescent="0.3">
      <c r="A18" s="28" t="s">
        <v>73</v>
      </c>
      <c r="B18" s="24" t="s">
        <v>30</v>
      </c>
      <c r="C18" s="25" t="s">
        <v>55</v>
      </c>
      <c r="D18" s="26">
        <v>10944</v>
      </c>
      <c r="E18" s="26">
        <v>56128</v>
      </c>
      <c r="F18" s="26">
        <v>0</v>
      </c>
      <c r="G18" s="58">
        <v>125460</v>
      </c>
      <c r="H18" s="58">
        <v>139348</v>
      </c>
      <c r="I18" s="26">
        <v>10525</v>
      </c>
      <c r="J18" s="58">
        <v>117917</v>
      </c>
      <c r="K18" s="58">
        <v>21022</v>
      </c>
      <c r="L18" s="26">
        <v>1958</v>
      </c>
      <c r="M18" s="26">
        <v>125</v>
      </c>
      <c r="N18" s="58">
        <v>22420</v>
      </c>
      <c r="O18" s="58">
        <v>2126</v>
      </c>
      <c r="P18" s="27">
        <v>585</v>
      </c>
      <c r="Q18" s="27">
        <v>360</v>
      </c>
      <c r="R18" s="27">
        <v>2936</v>
      </c>
      <c r="S18" s="27">
        <v>34799</v>
      </c>
      <c r="T18" s="27">
        <f t="shared" si="0"/>
        <v>546653</v>
      </c>
    </row>
    <row r="19" spans="1:20" s="15" customFormat="1" x14ac:dyDescent="0.3">
      <c r="A19" s="15" t="s">
        <v>79</v>
      </c>
      <c r="B19" s="10" t="s">
        <v>32</v>
      </c>
      <c r="C19" s="22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4"/>
      <c r="R19" s="4"/>
      <c r="S19" s="11"/>
      <c r="T19" s="14"/>
    </row>
    <row r="20" spans="1:20" x14ac:dyDescent="0.3">
      <c r="A20" t="s">
        <v>74</v>
      </c>
      <c r="B20" s="20" t="s">
        <v>26</v>
      </c>
      <c r="C20" s="13" t="s">
        <v>56</v>
      </c>
      <c r="D20" s="16">
        <v>6264</v>
      </c>
      <c r="E20" s="16">
        <v>10937</v>
      </c>
      <c r="F20" s="16">
        <v>0</v>
      </c>
      <c r="G20" s="57">
        <v>82019</v>
      </c>
      <c r="H20" s="57">
        <v>94970</v>
      </c>
      <c r="I20" s="16">
        <v>2801</v>
      </c>
      <c r="J20" s="57">
        <v>62315</v>
      </c>
      <c r="K20" s="57">
        <v>-4</v>
      </c>
      <c r="L20" s="16">
        <v>1242</v>
      </c>
      <c r="M20" s="16">
        <v>1</v>
      </c>
      <c r="N20" s="57">
        <v>13821</v>
      </c>
      <c r="O20" s="57">
        <v>56</v>
      </c>
      <c r="P20" s="12"/>
      <c r="Q20" s="12"/>
      <c r="R20" s="12"/>
      <c r="S20" s="12"/>
      <c r="T20" s="18">
        <f t="shared" si="0"/>
        <v>274422</v>
      </c>
    </row>
    <row r="21" spans="1:20" x14ac:dyDescent="0.3">
      <c r="A21" t="s">
        <v>71</v>
      </c>
      <c r="B21" s="20" t="s">
        <v>27</v>
      </c>
      <c r="C21" s="13" t="s">
        <v>57</v>
      </c>
      <c r="D21" s="16">
        <v>27</v>
      </c>
      <c r="E21" s="16">
        <v>691</v>
      </c>
      <c r="F21" s="16">
        <v>0</v>
      </c>
      <c r="G21" s="57">
        <v>145</v>
      </c>
      <c r="H21" s="57">
        <v>946</v>
      </c>
      <c r="I21" s="16">
        <v>2056</v>
      </c>
      <c r="J21" s="57">
        <v>37883</v>
      </c>
      <c r="K21" s="57">
        <v>1923</v>
      </c>
      <c r="L21" s="16">
        <v>79</v>
      </c>
      <c r="M21" s="16">
        <v>2</v>
      </c>
      <c r="N21" s="57">
        <v>0</v>
      </c>
      <c r="O21" s="57">
        <v>-19</v>
      </c>
      <c r="P21" s="12"/>
      <c r="Q21" s="12"/>
      <c r="R21" s="12"/>
      <c r="S21" s="12"/>
      <c r="T21" s="18">
        <f t="shared" si="0"/>
        <v>43733</v>
      </c>
    </row>
    <row r="22" spans="1:20" x14ac:dyDescent="0.3">
      <c r="A22" t="s">
        <v>67</v>
      </c>
      <c r="B22" s="20" t="s">
        <v>28</v>
      </c>
      <c r="C22" s="13" t="s">
        <v>58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8">
        <v>396</v>
      </c>
      <c r="Q22" s="18">
        <v>1247</v>
      </c>
      <c r="R22" s="18">
        <v>3996</v>
      </c>
      <c r="S22" s="18">
        <v>35011</v>
      </c>
      <c r="T22" s="18">
        <f t="shared" si="0"/>
        <v>40650</v>
      </c>
    </row>
    <row r="23" spans="1:20" x14ac:dyDescent="0.3">
      <c r="A23" t="s">
        <v>72</v>
      </c>
      <c r="B23" s="20" t="s">
        <v>29</v>
      </c>
      <c r="C23" s="13" t="s">
        <v>59</v>
      </c>
      <c r="D23" s="16">
        <v>195</v>
      </c>
      <c r="E23" s="16">
        <v>676</v>
      </c>
      <c r="F23" s="16">
        <v>0</v>
      </c>
      <c r="G23" s="57">
        <v>3299</v>
      </c>
      <c r="H23" s="57">
        <v>4134</v>
      </c>
      <c r="I23" s="16">
        <v>2223</v>
      </c>
      <c r="J23" s="57">
        <v>29887</v>
      </c>
      <c r="K23" s="57">
        <v>2179</v>
      </c>
      <c r="L23" s="16">
        <v>360</v>
      </c>
      <c r="M23" s="16">
        <v>0</v>
      </c>
      <c r="N23" s="57">
        <v>32</v>
      </c>
      <c r="O23" s="57">
        <v>1723</v>
      </c>
      <c r="P23" s="18">
        <v>0</v>
      </c>
      <c r="Q23" s="18">
        <v>1932</v>
      </c>
      <c r="R23" s="18">
        <v>-6</v>
      </c>
      <c r="S23" s="18">
        <v>10850</v>
      </c>
      <c r="T23" s="18">
        <f t="shared" si="0"/>
        <v>57484</v>
      </c>
    </row>
    <row r="24" spans="1:20" s="28" customFormat="1" ht="14.25" customHeight="1" x14ac:dyDescent="0.3">
      <c r="A24" s="28" t="s">
        <v>73</v>
      </c>
      <c r="B24" s="24" t="s">
        <v>30</v>
      </c>
      <c r="C24" s="25" t="s">
        <v>60</v>
      </c>
      <c r="D24" s="26">
        <v>6096</v>
      </c>
      <c r="E24" s="26">
        <v>10952</v>
      </c>
      <c r="F24" s="26">
        <v>0</v>
      </c>
      <c r="G24" s="58">
        <v>78865</v>
      </c>
      <c r="H24" s="58">
        <v>91783</v>
      </c>
      <c r="I24" s="26">
        <v>2635</v>
      </c>
      <c r="J24" s="58">
        <v>70310</v>
      </c>
      <c r="K24" s="58">
        <v>-260</v>
      </c>
      <c r="L24" s="26">
        <v>960</v>
      </c>
      <c r="M24" s="26">
        <v>2</v>
      </c>
      <c r="N24" s="58">
        <v>13789</v>
      </c>
      <c r="O24" s="58">
        <v>-1180</v>
      </c>
      <c r="P24" s="27">
        <v>396</v>
      </c>
      <c r="Q24" s="27">
        <v>-685</v>
      </c>
      <c r="R24" s="27">
        <v>4002</v>
      </c>
      <c r="S24" s="27">
        <v>24160</v>
      </c>
      <c r="T24" s="27">
        <f t="shared" si="0"/>
        <v>301825</v>
      </c>
    </row>
    <row r="25" spans="1:20" s="28" customFormat="1" x14ac:dyDescent="0.3">
      <c r="A25" s="28" t="s">
        <v>75</v>
      </c>
      <c r="B25" s="24" t="s">
        <v>33</v>
      </c>
      <c r="C25" s="25" t="s">
        <v>61</v>
      </c>
      <c r="D25" s="26">
        <v>4103</v>
      </c>
      <c r="E25" s="26">
        <v>17947</v>
      </c>
      <c r="F25" s="26">
        <v>0</v>
      </c>
      <c r="G25" s="58">
        <v>36680</v>
      </c>
      <c r="H25" s="58">
        <v>36674</v>
      </c>
      <c r="I25" s="26">
        <v>3990</v>
      </c>
      <c r="J25" s="58">
        <v>47474</v>
      </c>
      <c r="K25" s="58">
        <v>6979</v>
      </c>
      <c r="L25" s="26">
        <v>692</v>
      </c>
      <c r="M25" s="26">
        <v>-98</v>
      </c>
      <c r="N25" s="58">
        <v>11304</v>
      </c>
      <c r="O25" s="58">
        <v>1092</v>
      </c>
      <c r="P25" s="27">
        <v>133</v>
      </c>
      <c r="Q25" s="27">
        <v>740</v>
      </c>
      <c r="R25" s="27">
        <v>701</v>
      </c>
      <c r="S25" s="27">
        <v>8243</v>
      </c>
      <c r="T25" s="27">
        <f t="shared" si="0"/>
        <v>176654</v>
      </c>
    </row>
    <row r="26" spans="1:20" x14ac:dyDescent="0.3">
      <c r="A26" t="s">
        <v>76</v>
      </c>
      <c r="B26" s="20" t="s">
        <v>34</v>
      </c>
      <c r="C26" s="13" t="s">
        <v>62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2"/>
      <c r="Q26" s="12"/>
      <c r="R26" s="12"/>
      <c r="S26" s="12"/>
      <c r="T26" s="18">
        <v>0</v>
      </c>
    </row>
    <row r="27" spans="1:20" x14ac:dyDescent="0.3">
      <c r="A27" t="s">
        <v>77</v>
      </c>
      <c r="B27" s="21" t="s">
        <v>35</v>
      </c>
      <c r="C27" s="13" t="s">
        <v>63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2"/>
      <c r="Q27" s="12"/>
      <c r="R27" s="12"/>
      <c r="S27" s="12"/>
      <c r="T27" s="18">
        <v>176653000</v>
      </c>
    </row>
    <row r="29" spans="1:20" s="29" customFormat="1" x14ac:dyDescent="0.3">
      <c r="A29" s="29" t="s">
        <v>78</v>
      </c>
      <c r="D29" s="30">
        <f t="shared" ref="D29:R29" si="1">+(D24+D25)/D18</f>
        <v>0.93192616959064323</v>
      </c>
      <c r="E29" s="30">
        <f t="shared" si="1"/>
        <v>0.5148767103762828</v>
      </c>
      <c r="F29" s="30" t="e">
        <f t="shared" si="1"/>
        <v>#DIV/0!</v>
      </c>
      <c r="G29" s="59">
        <f t="shared" si="1"/>
        <v>0.92097082735533242</v>
      </c>
      <c r="H29" s="59">
        <f t="shared" si="1"/>
        <v>0.92184315526595284</v>
      </c>
      <c r="I29" s="30">
        <f t="shared" si="1"/>
        <v>0.62945368171021376</v>
      </c>
      <c r="J29" s="59">
        <f t="shared" si="1"/>
        <v>0.99887208799409755</v>
      </c>
      <c r="K29" s="59">
        <f t="shared" si="1"/>
        <v>0.31961754352583011</v>
      </c>
      <c r="L29" s="30">
        <f t="shared" si="1"/>
        <v>0.84371807967313583</v>
      </c>
      <c r="M29" s="30">
        <f t="shared" si="1"/>
        <v>-0.76800000000000002</v>
      </c>
      <c r="N29" s="59">
        <f t="shared" si="1"/>
        <v>1.1192239072256913</v>
      </c>
      <c r="O29" s="59">
        <f t="shared" si="1"/>
        <v>-4.1392285983066796E-2</v>
      </c>
      <c r="P29" s="59">
        <f t="shared" si="1"/>
        <v>0.90427350427350428</v>
      </c>
      <c r="Q29" s="59">
        <f t="shared" si="1"/>
        <v>0.15277777777777779</v>
      </c>
      <c r="R29" s="59">
        <f t="shared" si="1"/>
        <v>1.6018392370572208</v>
      </c>
      <c r="S29" s="59">
        <f>+(S24+S25)/S18</f>
        <v>0.93114744676571171</v>
      </c>
      <c r="T29" s="30"/>
    </row>
  </sheetData>
  <mergeCells count="3">
    <mergeCell ref="D3:O3"/>
    <mergeCell ref="T3:T4"/>
    <mergeCell ref="P3:S3"/>
  </mergeCells>
  <hyperlinks>
    <hyperlink ref="A1" r:id="rId1" xr:uid="{87095680-59FD-4EAB-BBE2-71D90C8433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DEA7D-13A9-478D-8F19-3336881566D2}">
  <dimension ref="A1:T29"/>
  <sheetViews>
    <sheetView topLeftCell="B1" zoomScale="70" zoomScaleNormal="70" workbookViewId="0">
      <selection activeCell="G17" sqref="G17"/>
    </sheetView>
  </sheetViews>
  <sheetFormatPr defaultRowHeight="14.4" x14ac:dyDescent="0.3"/>
  <cols>
    <col min="1" max="1" width="43.33203125" bestFit="1" customWidth="1"/>
    <col min="2" max="2" width="48" customWidth="1"/>
    <col min="3" max="3" width="8.6640625" customWidth="1"/>
    <col min="4" max="4" width="15.6640625" style="2" customWidth="1"/>
    <col min="5" max="12" width="17.33203125" style="2" customWidth="1"/>
    <col min="13" max="15" width="16.109375" style="2" customWidth="1"/>
    <col min="16" max="16" width="12.88671875" customWidth="1"/>
    <col min="17" max="17" width="13.88671875" customWidth="1"/>
    <col min="18" max="18" width="17" customWidth="1"/>
    <col min="19" max="19" width="14.109375" customWidth="1"/>
    <col min="20" max="20" width="12.6640625" bestFit="1" customWidth="1"/>
  </cols>
  <sheetData>
    <row r="1" spans="1:20" x14ac:dyDescent="0.3">
      <c r="A1" s="1" t="s">
        <v>102</v>
      </c>
    </row>
    <row r="2" spans="1:20" x14ac:dyDescent="0.3">
      <c r="A2" t="s">
        <v>103</v>
      </c>
    </row>
    <row r="3" spans="1:20" x14ac:dyDescent="0.3">
      <c r="D3" s="46" t="s">
        <v>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46" t="s">
        <v>38</v>
      </c>
      <c r="Q3" s="47"/>
      <c r="R3" s="47"/>
      <c r="S3" s="48"/>
      <c r="T3" s="49" t="s">
        <v>45</v>
      </c>
    </row>
    <row r="4" spans="1:20" ht="43.2" x14ac:dyDescent="0.3">
      <c r="D4" s="6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7" t="s">
        <v>12</v>
      </c>
      <c r="P4" s="6" t="s">
        <v>41</v>
      </c>
      <c r="Q4" s="3" t="s">
        <v>42</v>
      </c>
      <c r="R4" s="3" t="s">
        <v>43</v>
      </c>
      <c r="S4" s="7" t="s">
        <v>44</v>
      </c>
      <c r="T4" s="50"/>
    </row>
    <row r="5" spans="1:20" s="33" customFormat="1" ht="36.75" customHeight="1" x14ac:dyDescent="0.3">
      <c r="D5" s="34" t="s">
        <v>80</v>
      </c>
      <c r="E5" s="31" t="s">
        <v>81</v>
      </c>
      <c r="F5" s="32" t="s">
        <v>82</v>
      </c>
      <c r="G5" s="31" t="s">
        <v>83</v>
      </c>
      <c r="H5" s="31" t="s">
        <v>84</v>
      </c>
      <c r="I5" s="31" t="s">
        <v>85</v>
      </c>
      <c r="J5" s="31" t="s">
        <v>86</v>
      </c>
      <c r="K5" s="31" t="s">
        <v>87</v>
      </c>
      <c r="L5" s="31" t="s">
        <v>88</v>
      </c>
      <c r="M5" s="31" t="s">
        <v>89</v>
      </c>
      <c r="N5" s="31" t="s">
        <v>90</v>
      </c>
      <c r="O5" s="35" t="s">
        <v>91</v>
      </c>
      <c r="P5" s="36" t="s">
        <v>92</v>
      </c>
      <c r="Q5" s="31" t="s">
        <v>93</v>
      </c>
      <c r="R5" s="31" t="s">
        <v>94</v>
      </c>
      <c r="S5" s="35" t="s">
        <v>95</v>
      </c>
      <c r="T5" s="37"/>
    </row>
    <row r="6" spans="1:20" s="38" customFormat="1" x14ac:dyDescent="0.3">
      <c r="A6" s="38" t="s">
        <v>96</v>
      </c>
      <c r="B6" s="38" t="s">
        <v>97</v>
      </c>
      <c r="C6" s="38" t="s">
        <v>98</v>
      </c>
      <c r="D6" s="39" t="s">
        <v>13</v>
      </c>
      <c r="E6" s="40" t="s">
        <v>14</v>
      </c>
      <c r="F6" s="40" t="s">
        <v>15</v>
      </c>
      <c r="G6" s="40" t="s">
        <v>16</v>
      </c>
      <c r="H6" s="40" t="s">
        <v>17</v>
      </c>
      <c r="I6" s="40" t="s">
        <v>18</v>
      </c>
      <c r="J6" s="40" t="s">
        <v>19</v>
      </c>
      <c r="K6" s="40" t="s">
        <v>20</v>
      </c>
      <c r="L6" s="40" t="s">
        <v>21</v>
      </c>
      <c r="M6" s="40" t="s">
        <v>22</v>
      </c>
      <c r="N6" s="40" t="s">
        <v>23</v>
      </c>
      <c r="O6" s="41" t="s">
        <v>24</v>
      </c>
      <c r="P6" s="42" t="s">
        <v>36</v>
      </c>
      <c r="Q6" s="43" t="s">
        <v>37</v>
      </c>
      <c r="R6" s="43" t="s">
        <v>39</v>
      </c>
      <c r="S6" s="44" t="s">
        <v>40</v>
      </c>
      <c r="T6" s="45" t="s">
        <v>99</v>
      </c>
    </row>
    <row r="7" spans="1:20" s="15" customFormat="1" x14ac:dyDescent="0.3">
      <c r="A7" s="15" t="s">
        <v>64</v>
      </c>
      <c r="B7" s="19" t="s">
        <v>25</v>
      </c>
      <c r="C7" s="22"/>
      <c r="D7" s="51" t="s">
        <v>13</v>
      </c>
      <c r="E7" s="52" t="s">
        <v>14</v>
      </c>
      <c r="F7" s="52" t="s">
        <v>15</v>
      </c>
      <c r="G7" s="52" t="s">
        <v>16</v>
      </c>
      <c r="H7" s="52" t="s">
        <v>17</v>
      </c>
      <c r="I7" s="52" t="s">
        <v>18</v>
      </c>
      <c r="J7" s="52" t="s">
        <v>19</v>
      </c>
      <c r="K7" s="52" t="s">
        <v>20</v>
      </c>
      <c r="L7" s="52" t="s">
        <v>21</v>
      </c>
      <c r="M7" s="52" t="s">
        <v>22</v>
      </c>
      <c r="N7" s="52" t="s">
        <v>23</v>
      </c>
      <c r="O7" s="53" t="s">
        <v>24</v>
      </c>
      <c r="P7" s="54" t="s">
        <v>36</v>
      </c>
      <c r="Q7" s="55" t="s">
        <v>37</v>
      </c>
      <c r="R7" s="55" t="s">
        <v>39</v>
      </c>
      <c r="S7" s="56" t="s">
        <v>40</v>
      </c>
      <c r="T7" s="14"/>
    </row>
    <row r="8" spans="1:20" x14ac:dyDescent="0.3">
      <c r="A8" t="s">
        <v>65</v>
      </c>
      <c r="B8" s="20" t="s">
        <v>26</v>
      </c>
      <c r="C8" s="13" t="s">
        <v>46</v>
      </c>
      <c r="D8" s="16">
        <v>562</v>
      </c>
      <c r="E8" s="16">
        <v>56776</v>
      </c>
      <c r="F8" s="16"/>
      <c r="G8" s="57">
        <v>115004</v>
      </c>
      <c r="H8" s="57">
        <v>139914</v>
      </c>
      <c r="I8" s="16">
        <v>32876</v>
      </c>
      <c r="J8" s="57">
        <v>176845</v>
      </c>
      <c r="K8" s="57">
        <v>42815</v>
      </c>
      <c r="L8" s="16">
        <v>25686</v>
      </c>
      <c r="M8" s="16">
        <v>610</v>
      </c>
      <c r="N8" s="57">
        <v>22055</v>
      </c>
      <c r="O8" s="57">
        <v>3304</v>
      </c>
      <c r="P8" s="12"/>
      <c r="Q8" s="12"/>
      <c r="R8" s="12"/>
      <c r="S8" s="12"/>
      <c r="T8" s="18">
        <f>SUM(D8:S8)</f>
        <v>616447</v>
      </c>
    </row>
    <row r="9" spans="1:20" x14ac:dyDescent="0.3">
      <c r="A9" t="s">
        <v>66</v>
      </c>
      <c r="B9" s="20" t="s">
        <v>27</v>
      </c>
      <c r="C9" s="13" t="s">
        <v>47</v>
      </c>
      <c r="D9" s="16">
        <v>463</v>
      </c>
      <c r="E9" s="16">
        <v>696</v>
      </c>
      <c r="F9" s="16"/>
      <c r="G9" s="57">
        <v>3435</v>
      </c>
      <c r="H9" s="57">
        <v>1372</v>
      </c>
      <c r="I9" s="16">
        <v>7741</v>
      </c>
      <c r="J9" s="57">
        <v>37130</v>
      </c>
      <c r="K9" s="57">
        <v>5795</v>
      </c>
      <c r="L9" s="16">
        <v>5788</v>
      </c>
      <c r="M9" s="16">
        <v>1</v>
      </c>
      <c r="N9" s="57">
        <v>361</v>
      </c>
      <c r="O9" s="57">
        <v>360</v>
      </c>
      <c r="P9" s="12"/>
      <c r="Q9" s="12"/>
      <c r="R9" s="12"/>
      <c r="S9" s="12"/>
      <c r="T9" s="18">
        <f t="shared" ref="T9:T24" si="0">SUM(D9:S9)</f>
        <v>63142</v>
      </c>
    </row>
    <row r="10" spans="1:20" x14ac:dyDescent="0.3">
      <c r="A10" t="s">
        <v>67</v>
      </c>
      <c r="B10" s="20" t="s">
        <v>28</v>
      </c>
      <c r="C10" s="13" t="s">
        <v>48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8"/>
      <c r="Q10" s="18">
        <v>59</v>
      </c>
      <c r="R10" s="18">
        <v>299</v>
      </c>
      <c r="S10" s="18">
        <v>22267</v>
      </c>
      <c r="T10" s="18">
        <f>SUM(D10:S10)</f>
        <v>22625</v>
      </c>
    </row>
    <row r="11" spans="1:20" x14ac:dyDescent="0.3">
      <c r="A11" t="s">
        <v>68</v>
      </c>
      <c r="B11" s="20" t="s">
        <v>29</v>
      </c>
      <c r="C11" s="13" t="s">
        <v>49</v>
      </c>
      <c r="D11" s="16">
        <v>393</v>
      </c>
      <c r="E11" s="16">
        <v>2661</v>
      </c>
      <c r="F11" s="16"/>
      <c r="G11" s="57">
        <v>23951</v>
      </c>
      <c r="H11" s="57">
        <v>14914</v>
      </c>
      <c r="I11" s="16">
        <v>26644</v>
      </c>
      <c r="J11" s="57">
        <v>102526</v>
      </c>
      <c r="K11" s="57">
        <v>18213</v>
      </c>
      <c r="L11" s="16">
        <v>10274</v>
      </c>
      <c r="M11" s="16">
        <v>128</v>
      </c>
      <c r="N11" s="57">
        <v>2130</v>
      </c>
      <c r="O11" s="57">
        <v>1924</v>
      </c>
      <c r="P11" s="18"/>
      <c r="Q11" s="18">
        <v>70</v>
      </c>
      <c r="R11" s="18">
        <v>94</v>
      </c>
      <c r="S11" s="18">
        <v>18331</v>
      </c>
      <c r="T11" s="18">
        <f t="shared" si="0"/>
        <v>222253</v>
      </c>
    </row>
    <row r="12" spans="1:20" x14ac:dyDescent="0.3">
      <c r="A12" t="s">
        <v>69</v>
      </c>
      <c r="B12" s="20" t="s">
        <v>30</v>
      </c>
      <c r="C12" s="13" t="s">
        <v>50</v>
      </c>
      <c r="D12" s="16">
        <v>631</v>
      </c>
      <c r="E12" s="16">
        <v>54811</v>
      </c>
      <c r="F12" s="16"/>
      <c r="G12" s="57">
        <v>94489</v>
      </c>
      <c r="H12" s="57">
        <v>126371</v>
      </c>
      <c r="I12" s="16">
        <v>13974</v>
      </c>
      <c r="J12" s="57">
        <v>111449</v>
      </c>
      <c r="K12" s="57">
        <v>30397</v>
      </c>
      <c r="L12" s="16">
        <v>21200</v>
      </c>
      <c r="M12" s="16">
        <v>483</v>
      </c>
      <c r="N12" s="57">
        <v>20286</v>
      </c>
      <c r="O12" s="57">
        <v>1740</v>
      </c>
      <c r="P12" s="18"/>
      <c r="Q12" s="18">
        <v>-11</v>
      </c>
      <c r="R12" s="18">
        <v>205</v>
      </c>
      <c r="S12" s="23">
        <v>3936</v>
      </c>
      <c r="T12" s="18">
        <f t="shared" si="0"/>
        <v>479961</v>
      </c>
    </row>
    <row r="13" spans="1:20" s="15" customFormat="1" x14ac:dyDescent="0.3">
      <c r="A13" s="15" t="s">
        <v>70</v>
      </c>
      <c r="B13" s="10" t="s">
        <v>31</v>
      </c>
      <c r="C13" s="22"/>
      <c r="D13" s="1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4"/>
      <c r="R13" s="4"/>
      <c r="S13" s="11"/>
      <c r="T13" s="14"/>
    </row>
    <row r="14" spans="1:20" x14ac:dyDescent="0.3">
      <c r="A14" t="s">
        <v>65</v>
      </c>
      <c r="B14" s="20" t="s">
        <v>26</v>
      </c>
      <c r="C14" s="13" t="s">
        <v>51</v>
      </c>
      <c r="D14" s="16">
        <v>555</v>
      </c>
      <c r="E14" s="16">
        <v>56654</v>
      </c>
      <c r="F14" s="16"/>
      <c r="G14" s="57">
        <v>108149</v>
      </c>
      <c r="H14" s="57">
        <v>132904</v>
      </c>
      <c r="I14" s="16">
        <v>30796</v>
      </c>
      <c r="J14" s="57">
        <v>169569</v>
      </c>
      <c r="K14" s="57">
        <v>40623</v>
      </c>
      <c r="L14" s="16">
        <v>22907</v>
      </c>
      <c r="M14" s="16">
        <v>605</v>
      </c>
      <c r="N14" s="57">
        <v>19606</v>
      </c>
      <c r="O14" s="57">
        <v>3281</v>
      </c>
      <c r="P14" s="12"/>
      <c r="Q14" s="12"/>
      <c r="R14" s="12"/>
      <c r="S14" s="12"/>
      <c r="T14" s="18">
        <f t="shared" si="0"/>
        <v>585649</v>
      </c>
    </row>
    <row r="15" spans="1:20" x14ac:dyDescent="0.3">
      <c r="A15" t="s">
        <v>71</v>
      </c>
      <c r="B15" s="20" t="s">
        <v>27</v>
      </c>
      <c r="C15" s="13" t="s">
        <v>52</v>
      </c>
      <c r="D15" s="16">
        <v>463</v>
      </c>
      <c r="E15" s="16">
        <v>694</v>
      </c>
      <c r="F15" s="16"/>
      <c r="G15" s="57">
        <v>3436</v>
      </c>
      <c r="H15" s="57">
        <v>1372</v>
      </c>
      <c r="I15" s="16">
        <v>8703</v>
      </c>
      <c r="J15" s="57">
        <v>38383</v>
      </c>
      <c r="K15" s="57">
        <v>5604</v>
      </c>
      <c r="L15" s="16">
        <v>4305</v>
      </c>
      <c r="M15" s="16">
        <v>1</v>
      </c>
      <c r="N15" s="57">
        <v>271</v>
      </c>
      <c r="O15" s="57">
        <v>419</v>
      </c>
      <c r="P15" s="12"/>
      <c r="Q15" s="12"/>
      <c r="R15" s="12"/>
      <c r="S15" s="12"/>
      <c r="T15" s="18">
        <f t="shared" si="0"/>
        <v>63651</v>
      </c>
    </row>
    <row r="16" spans="1:20" x14ac:dyDescent="0.3">
      <c r="A16" t="s">
        <v>67</v>
      </c>
      <c r="B16" s="20" t="s">
        <v>28</v>
      </c>
      <c r="C16" s="13" t="s">
        <v>53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8"/>
      <c r="Q16" s="18">
        <v>59</v>
      </c>
      <c r="R16" s="18">
        <v>299</v>
      </c>
      <c r="S16" s="18">
        <v>22258</v>
      </c>
      <c r="T16" s="18">
        <f t="shared" si="0"/>
        <v>22616</v>
      </c>
    </row>
    <row r="17" spans="1:20" x14ac:dyDescent="0.3">
      <c r="A17" t="s">
        <v>72</v>
      </c>
      <c r="B17" s="20" t="s">
        <v>29</v>
      </c>
      <c r="C17" s="13" t="s">
        <v>54</v>
      </c>
      <c r="D17" s="16">
        <v>389</v>
      </c>
      <c r="E17" s="16">
        <v>2341</v>
      </c>
      <c r="F17" s="16"/>
      <c r="G17" s="57">
        <v>20071</v>
      </c>
      <c r="H17" s="57">
        <v>13683</v>
      </c>
      <c r="I17" s="16">
        <v>24938</v>
      </c>
      <c r="J17" s="57">
        <v>105003</v>
      </c>
      <c r="K17" s="57">
        <v>17514</v>
      </c>
      <c r="L17" s="16">
        <v>9638</v>
      </c>
      <c r="M17" s="16">
        <v>122</v>
      </c>
      <c r="N17" s="57">
        <v>1742</v>
      </c>
      <c r="O17" s="57">
        <v>2317</v>
      </c>
      <c r="P17" s="18"/>
      <c r="Q17" s="18">
        <v>71</v>
      </c>
      <c r="R17" s="18">
        <v>94</v>
      </c>
      <c r="S17" s="18">
        <v>16707</v>
      </c>
      <c r="T17" s="18">
        <f t="shared" si="0"/>
        <v>214630</v>
      </c>
    </row>
    <row r="18" spans="1:20" s="28" customFormat="1" x14ac:dyDescent="0.3">
      <c r="A18" s="28" t="s">
        <v>73</v>
      </c>
      <c r="B18" s="24" t="s">
        <v>30</v>
      </c>
      <c r="C18" s="25" t="s">
        <v>55</v>
      </c>
      <c r="D18" s="26">
        <v>628</v>
      </c>
      <c r="E18" s="26">
        <v>55007</v>
      </c>
      <c r="F18" s="26"/>
      <c r="G18" s="58">
        <v>91514</v>
      </c>
      <c r="H18" s="58">
        <v>120594</v>
      </c>
      <c r="I18" s="26">
        <v>14561</v>
      </c>
      <c r="J18" s="58">
        <v>102949</v>
      </c>
      <c r="K18" s="58">
        <v>28713</v>
      </c>
      <c r="L18" s="26">
        <v>17574</v>
      </c>
      <c r="M18" s="26">
        <v>483</v>
      </c>
      <c r="N18" s="58">
        <v>18135</v>
      </c>
      <c r="O18" s="58">
        <v>1383</v>
      </c>
      <c r="P18" s="27"/>
      <c r="Q18" s="27">
        <v>-12</v>
      </c>
      <c r="R18" s="27">
        <v>205</v>
      </c>
      <c r="S18" s="27">
        <v>5552</v>
      </c>
      <c r="T18" s="27">
        <f t="shared" si="0"/>
        <v>457286</v>
      </c>
    </row>
    <row r="19" spans="1:20" s="15" customFormat="1" x14ac:dyDescent="0.3">
      <c r="A19" s="15" t="s">
        <v>79</v>
      </c>
      <c r="B19" s="10" t="s">
        <v>32</v>
      </c>
      <c r="C19" s="22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4"/>
      <c r="R19" s="4"/>
      <c r="S19" s="11"/>
      <c r="T19" s="14"/>
    </row>
    <row r="20" spans="1:20" x14ac:dyDescent="0.3">
      <c r="A20" t="s">
        <v>74</v>
      </c>
      <c r="B20" s="20" t="s">
        <v>26</v>
      </c>
      <c r="C20" s="13" t="s">
        <v>56</v>
      </c>
      <c r="D20" s="16">
        <v>16</v>
      </c>
      <c r="E20" s="16">
        <v>17392</v>
      </c>
      <c r="F20" s="16"/>
      <c r="G20" s="57">
        <v>52370</v>
      </c>
      <c r="H20" s="57">
        <v>86489</v>
      </c>
      <c r="I20" s="16">
        <v>13505</v>
      </c>
      <c r="J20" s="57">
        <v>50744</v>
      </c>
      <c r="K20" s="57">
        <v>5614</v>
      </c>
      <c r="L20" s="16">
        <v>7471</v>
      </c>
      <c r="M20" s="16">
        <v>40</v>
      </c>
      <c r="N20" s="57">
        <v>17400</v>
      </c>
      <c r="O20" s="57">
        <v>880</v>
      </c>
      <c r="P20" s="12"/>
      <c r="Q20" s="12"/>
      <c r="R20" s="12"/>
      <c r="S20" s="12"/>
      <c r="T20" s="18">
        <f t="shared" si="0"/>
        <v>251921</v>
      </c>
    </row>
    <row r="21" spans="1:20" x14ac:dyDescent="0.3">
      <c r="A21" t="s">
        <v>71</v>
      </c>
      <c r="B21" s="20" t="s">
        <v>27</v>
      </c>
      <c r="C21" s="13" t="s">
        <v>57</v>
      </c>
      <c r="D21" s="16">
        <v>315</v>
      </c>
      <c r="E21" s="16">
        <v>535</v>
      </c>
      <c r="F21" s="16"/>
      <c r="G21" s="57">
        <v>1560</v>
      </c>
      <c r="H21" s="57">
        <v>959</v>
      </c>
      <c r="I21" s="16">
        <v>3806</v>
      </c>
      <c r="J21" s="57">
        <v>41997</v>
      </c>
      <c r="K21" s="57">
        <v>2902</v>
      </c>
      <c r="L21" s="16">
        <v>2470</v>
      </c>
      <c r="M21" s="16">
        <v>0</v>
      </c>
      <c r="N21" s="57">
        <v>208</v>
      </c>
      <c r="O21" s="57">
        <v>64</v>
      </c>
      <c r="P21" s="12"/>
      <c r="Q21" s="12"/>
      <c r="R21" s="12"/>
      <c r="S21" s="12"/>
      <c r="T21" s="18">
        <f t="shared" si="0"/>
        <v>54816</v>
      </c>
    </row>
    <row r="22" spans="1:20" x14ac:dyDescent="0.3">
      <c r="A22" t="s">
        <v>67</v>
      </c>
      <c r="B22" s="20" t="s">
        <v>28</v>
      </c>
      <c r="C22" s="13" t="s">
        <v>58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8"/>
      <c r="Q22" s="18">
        <v>26</v>
      </c>
      <c r="R22" s="18"/>
      <c r="S22" s="18">
        <v>-29</v>
      </c>
      <c r="T22" s="18">
        <f t="shared" si="0"/>
        <v>-3</v>
      </c>
    </row>
    <row r="23" spans="1:20" x14ac:dyDescent="0.3">
      <c r="A23" t="s">
        <v>72</v>
      </c>
      <c r="B23" s="20" t="s">
        <v>29</v>
      </c>
      <c r="C23" s="13" t="s">
        <v>59</v>
      </c>
      <c r="D23" s="16">
        <v>9</v>
      </c>
      <c r="E23" s="16">
        <v>741</v>
      </c>
      <c r="F23" s="16"/>
      <c r="G23" s="57">
        <v>7807</v>
      </c>
      <c r="H23" s="57">
        <v>7690</v>
      </c>
      <c r="I23" s="16">
        <v>7227</v>
      </c>
      <c r="J23" s="57">
        <v>47012</v>
      </c>
      <c r="K23" s="57">
        <v>5600</v>
      </c>
      <c r="L23" s="16">
        <v>3137</v>
      </c>
      <c r="M23" s="16">
        <v>14</v>
      </c>
      <c r="N23" s="57">
        <v>1274</v>
      </c>
      <c r="O23" s="57">
        <v>462</v>
      </c>
      <c r="P23" s="18"/>
      <c r="Q23" s="18"/>
      <c r="R23" s="18">
        <v>-10</v>
      </c>
      <c r="S23" s="18">
        <v>5167</v>
      </c>
      <c r="T23" s="18">
        <f t="shared" si="0"/>
        <v>86130</v>
      </c>
    </row>
    <row r="24" spans="1:20" s="28" customFormat="1" x14ac:dyDescent="0.3">
      <c r="A24" s="28" t="s">
        <v>73</v>
      </c>
      <c r="B24" s="24" t="s">
        <v>30</v>
      </c>
      <c r="C24" s="25" t="s">
        <v>60</v>
      </c>
      <c r="D24" s="26">
        <v>322</v>
      </c>
      <c r="E24" s="26">
        <v>17186</v>
      </c>
      <c r="F24" s="26"/>
      <c r="G24" s="58">
        <v>46123</v>
      </c>
      <c r="H24" s="58">
        <v>79758</v>
      </c>
      <c r="I24" s="26">
        <v>10085</v>
      </c>
      <c r="J24" s="58">
        <v>45729</v>
      </c>
      <c r="K24" s="58">
        <v>2916</v>
      </c>
      <c r="L24" s="26">
        <v>6804</v>
      </c>
      <c r="M24" s="26">
        <v>26</v>
      </c>
      <c r="N24" s="58">
        <v>16334</v>
      </c>
      <c r="O24" s="58">
        <v>482</v>
      </c>
      <c r="P24" s="27"/>
      <c r="Q24" s="27">
        <v>26</v>
      </c>
      <c r="R24" s="27">
        <v>10</v>
      </c>
      <c r="S24" s="27">
        <v>-5196</v>
      </c>
      <c r="T24" s="27">
        <f t="shared" si="0"/>
        <v>220605</v>
      </c>
    </row>
    <row r="25" spans="1:20" s="28" customFormat="1" x14ac:dyDescent="0.3">
      <c r="A25" s="28" t="s">
        <v>75</v>
      </c>
      <c r="B25" s="24" t="s">
        <v>33</v>
      </c>
      <c r="C25" s="25" t="s">
        <v>61</v>
      </c>
      <c r="D25" s="26">
        <v>534</v>
      </c>
      <c r="E25" s="26">
        <v>17901</v>
      </c>
      <c r="F25" s="26"/>
      <c r="G25" s="58">
        <v>26677</v>
      </c>
      <c r="H25" s="58">
        <v>33873</v>
      </c>
      <c r="I25" s="26">
        <v>3640</v>
      </c>
      <c r="J25" s="58">
        <v>42879</v>
      </c>
      <c r="K25" s="58">
        <v>11316</v>
      </c>
      <c r="L25" s="26">
        <v>4222</v>
      </c>
      <c r="M25" s="26">
        <v>445</v>
      </c>
      <c r="N25" s="58">
        <v>7541</v>
      </c>
      <c r="O25" s="58">
        <v>521</v>
      </c>
      <c r="P25" s="27"/>
      <c r="Q25" s="27">
        <v>-540</v>
      </c>
      <c r="R25" s="27">
        <v>-109</v>
      </c>
      <c r="S25" s="27">
        <v>1100</v>
      </c>
      <c r="T25" s="27">
        <f>SUM(D25:S25)</f>
        <v>150000</v>
      </c>
    </row>
    <row r="26" spans="1:20" x14ac:dyDescent="0.3">
      <c r="A26" t="s">
        <v>76</v>
      </c>
      <c r="B26" s="20" t="s">
        <v>34</v>
      </c>
      <c r="C26" s="13" t="s">
        <v>62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2"/>
      <c r="Q26" s="12"/>
      <c r="R26" s="12"/>
      <c r="S26" s="12"/>
      <c r="T26" s="18"/>
    </row>
    <row r="27" spans="1:20" x14ac:dyDescent="0.3">
      <c r="A27" t="s">
        <v>77</v>
      </c>
      <c r="B27" s="21" t="s">
        <v>35</v>
      </c>
      <c r="C27" s="13" t="s">
        <v>63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2"/>
      <c r="Q27" s="12"/>
      <c r="R27" s="12"/>
      <c r="S27" s="12"/>
      <c r="T27" s="18"/>
    </row>
    <row r="29" spans="1:20" s="29" customFormat="1" x14ac:dyDescent="0.3">
      <c r="A29" s="29" t="s">
        <v>78</v>
      </c>
      <c r="D29" s="30">
        <f t="shared" ref="D29:R29" si="1">+(D24+D25)/D18</f>
        <v>1.3630573248407643</v>
      </c>
      <c r="E29" s="30">
        <f t="shared" si="1"/>
        <v>0.6378642718199502</v>
      </c>
      <c r="F29" s="30" t="e">
        <f t="shared" si="1"/>
        <v>#DIV/0!</v>
      </c>
      <c r="G29" s="59">
        <f t="shared" si="1"/>
        <v>0.79550669842865573</v>
      </c>
      <c r="H29" s="59">
        <f t="shared" si="1"/>
        <v>0.94226080899547238</v>
      </c>
      <c r="I29" s="30">
        <f>+(I24+I25)/I18</f>
        <v>0.94258636082686631</v>
      </c>
      <c r="J29" s="59">
        <f t="shared" si="1"/>
        <v>0.86069801552224889</v>
      </c>
      <c r="K29" s="59">
        <f t="shared" si="1"/>
        <v>0.49566398495455022</v>
      </c>
      <c r="L29" s="30">
        <f t="shared" si="1"/>
        <v>0.62740411972231702</v>
      </c>
      <c r="M29" s="30">
        <f t="shared" si="1"/>
        <v>0.97515527950310554</v>
      </c>
      <c r="N29" s="59">
        <f t="shared" si="1"/>
        <v>1.3165150261924456</v>
      </c>
      <c r="O29" s="59">
        <f t="shared" si="1"/>
        <v>0.72523499638467104</v>
      </c>
      <c r="P29" s="59" t="e">
        <f t="shared" si="1"/>
        <v>#DIV/0!</v>
      </c>
      <c r="Q29" s="59">
        <f t="shared" si="1"/>
        <v>42.833333333333336</v>
      </c>
      <c r="R29" s="59">
        <f t="shared" si="1"/>
        <v>-0.48292682926829267</v>
      </c>
      <c r="S29" s="59">
        <f>+(S24+S25)/S18</f>
        <v>-0.73775216138328525</v>
      </c>
      <c r="T29" s="30"/>
    </row>
  </sheetData>
  <mergeCells count="3">
    <mergeCell ref="D3:O3"/>
    <mergeCell ref="P3:S3"/>
    <mergeCell ref="T3:T4"/>
  </mergeCells>
  <hyperlinks>
    <hyperlink ref="A1" r:id="rId1" xr:uid="{B93BBD89-A1C6-471D-9C2C-3407FA5E9E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6094-017E-4622-8254-8CD66AB9955E}">
  <dimension ref="A1:T29"/>
  <sheetViews>
    <sheetView topLeftCell="B4" zoomScale="70" zoomScaleNormal="70" workbookViewId="0">
      <selection activeCell="D7" sqref="D7:S29"/>
    </sheetView>
  </sheetViews>
  <sheetFormatPr defaultRowHeight="14.4" x14ac:dyDescent="0.3"/>
  <cols>
    <col min="1" max="1" width="43.33203125" bestFit="1" customWidth="1"/>
    <col min="2" max="2" width="48" customWidth="1"/>
    <col min="3" max="3" width="8.6640625" customWidth="1"/>
    <col min="4" max="4" width="15.6640625" style="2" customWidth="1"/>
    <col min="5" max="12" width="17.33203125" style="2" customWidth="1"/>
    <col min="13" max="15" width="16.109375" style="2" customWidth="1"/>
    <col min="16" max="16" width="12.88671875" customWidth="1"/>
    <col min="17" max="17" width="13.88671875" customWidth="1"/>
    <col min="18" max="18" width="17" customWidth="1"/>
    <col min="19" max="19" width="14.109375" customWidth="1"/>
    <col min="20" max="20" width="11.109375" bestFit="1" customWidth="1"/>
  </cols>
  <sheetData>
    <row r="1" spans="1:20" x14ac:dyDescent="0.3">
      <c r="A1" s="1" t="s">
        <v>104</v>
      </c>
    </row>
    <row r="2" spans="1:20" x14ac:dyDescent="0.3">
      <c r="A2" t="s">
        <v>109</v>
      </c>
    </row>
    <row r="3" spans="1:20" x14ac:dyDescent="0.3">
      <c r="D3" s="46" t="s">
        <v>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46" t="s">
        <v>38</v>
      </c>
      <c r="Q3" s="47"/>
      <c r="R3" s="47"/>
      <c r="S3" s="48"/>
      <c r="T3" s="49" t="s">
        <v>45</v>
      </c>
    </row>
    <row r="4" spans="1:20" ht="43.2" x14ac:dyDescent="0.3">
      <c r="D4" s="6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7" t="s">
        <v>12</v>
      </c>
      <c r="P4" s="6" t="s">
        <v>41</v>
      </c>
      <c r="Q4" s="3" t="s">
        <v>42</v>
      </c>
      <c r="R4" s="3" t="s">
        <v>43</v>
      </c>
      <c r="S4" s="7" t="s">
        <v>44</v>
      </c>
      <c r="T4" s="50"/>
    </row>
    <row r="5" spans="1:20" s="33" customFormat="1" ht="36.75" customHeight="1" x14ac:dyDescent="0.3">
      <c r="D5" s="34" t="s">
        <v>80</v>
      </c>
      <c r="E5" s="31" t="s">
        <v>81</v>
      </c>
      <c r="F5" s="32" t="s">
        <v>82</v>
      </c>
      <c r="G5" s="31" t="s">
        <v>83</v>
      </c>
      <c r="H5" s="31" t="s">
        <v>84</v>
      </c>
      <c r="I5" s="31" t="s">
        <v>85</v>
      </c>
      <c r="J5" s="31" t="s">
        <v>86</v>
      </c>
      <c r="K5" s="31" t="s">
        <v>87</v>
      </c>
      <c r="L5" s="31" t="s">
        <v>88</v>
      </c>
      <c r="M5" s="31" t="s">
        <v>89</v>
      </c>
      <c r="N5" s="31" t="s">
        <v>90</v>
      </c>
      <c r="O5" s="35" t="s">
        <v>91</v>
      </c>
      <c r="P5" s="36" t="s">
        <v>92</v>
      </c>
      <c r="Q5" s="31" t="s">
        <v>93</v>
      </c>
      <c r="R5" s="31" t="s">
        <v>94</v>
      </c>
      <c r="S5" s="35" t="s">
        <v>95</v>
      </c>
      <c r="T5" s="37"/>
    </row>
    <row r="6" spans="1:20" s="38" customFormat="1" x14ac:dyDescent="0.3">
      <c r="A6" s="38" t="s">
        <v>96</v>
      </c>
      <c r="B6" s="38" t="s">
        <v>97</v>
      </c>
      <c r="C6" s="38" t="s">
        <v>98</v>
      </c>
      <c r="D6" s="39" t="s">
        <v>13</v>
      </c>
      <c r="E6" s="40" t="s">
        <v>14</v>
      </c>
      <c r="F6" s="40" t="s">
        <v>15</v>
      </c>
      <c r="G6" s="40" t="s">
        <v>16</v>
      </c>
      <c r="H6" s="40" t="s">
        <v>17</v>
      </c>
      <c r="I6" s="40" t="s">
        <v>18</v>
      </c>
      <c r="J6" s="40" t="s">
        <v>19</v>
      </c>
      <c r="K6" s="40" t="s">
        <v>20</v>
      </c>
      <c r="L6" s="40" t="s">
        <v>21</v>
      </c>
      <c r="M6" s="40" t="s">
        <v>22</v>
      </c>
      <c r="N6" s="40" t="s">
        <v>23</v>
      </c>
      <c r="O6" s="41" t="s">
        <v>24</v>
      </c>
      <c r="P6" s="42" t="s">
        <v>36</v>
      </c>
      <c r="Q6" s="43" t="s">
        <v>37</v>
      </c>
      <c r="R6" s="43" t="s">
        <v>39</v>
      </c>
      <c r="S6" s="44" t="s">
        <v>40</v>
      </c>
      <c r="T6" s="45" t="s">
        <v>99</v>
      </c>
    </row>
    <row r="7" spans="1:20" s="15" customFormat="1" x14ac:dyDescent="0.3">
      <c r="A7" s="15" t="s">
        <v>64</v>
      </c>
      <c r="B7" s="19" t="s">
        <v>25</v>
      </c>
      <c r="C7" s="22"/>
      <c r="D7" s="51" t="s">
        <v>13</v>
      </c>
      <c r="E7" s="52" t="s">
        <v>14</v>
      </c>
      <c r="F7" s="52" t="s">
        <v>15</v>
      </c>
      <c r="G7" s="52" t="s">
        <v>16</v>
      </c>
      <c r="H7" s="52" t="s">
        <v>17</v>
      </c>
      <c r="I7" s="52" t="s">
        <v>18</v>
      </c>
      <c r="J7" s="52" t="s">
        <v>19</v>
      </c>
      <c r="K7" s="52" t="s">
        <v>20</v>
      </c>
      <c r="L7" s="52" t="s">
        <v>21</v>
      </c>
      <c r="M7" s="52" t="s">
        <v>22</v>
      </c>
      <c r="N7" s="52" t="s">
        <v>23</v>
      </c>
      <c r="O7" s="53" t="s">
        <v>24</v>
      </c>
      <c r="P7" s="54" t="s">
        <v>36</v>
      </c>
      <c r="Q7" s="55" t="s">
        <v>37</v>
      </c>
      <c r="R7" s="55" t="s">
        <v>39</v>
      </c>
      <c r="S7" s="56" t="s">
        <v>40</v>
      </c>
      <c r="T7" s="14"/>
    </row>
    <row r="8" spans="1:20" x14ac:dyDescent="0.3">
      <c r="A8" t="s">
        <v>65</v>
      </c>
      <c r="B8" s="20" t="s">
        <v>26</v>
      </c>
      <c r="C8" s="13" t="s">
        <v>46</v>
      </c>
      <c r="D8" s="16">
        <v>133147</v>
      </c>
      <c r="E8" s="16">
        <v>24646</v>
      </c>
      <c r="F8" s="16"/>
      <c r="G8" s="57">
        <v>58087</v>
      </c>
      <c r="H8" s="57">
        <v>79247</v>
      </c>
      <c r="I8" s="16">
        <v>4052</v>
      </c>
      <c r="J8" s="57">
        <v>59874</v>
      </c>
      <c r="K8" s="57">
        <v>17960</v>
      </c>
      <c r="L8" s="16">
        <v>199</v>
      </c>
      <c r="M8" s="16">
        <v>808</v>
      </c>
      <c r="N8" s="57">
        <v>10296</v>
      </c>
      <c r="O8" s="57">
        <v>1087</v>
      </c>
      <c r="P8" s="12"/>
      <c r="Q8" s="12"/>
      <c r="R8" s="12"/>
      <c r="S8" s="12"/>
      <c r="T8" s="18">
        <f>SUM(D8:S8)</f>
        <v>389403</v>
      </c>
    </row>
    <row r="9" spans="1:20" x14ac:dyDescent="0.3">
      <c r="A9" t="s">
        <v>66</v>
      </c>
      <c r="B9" s="20" t="s">
        <v>27</v>
      </c>
      <c r="C9" s="13" t="s">
        <v>47</v>
      </c>
      <c r="D9" s="16"/>
      <c r="E9" s="16"/>
      <c r="F9" s="16"/>
      <c r="G9" s="57"/>
      <c r="H9" s="57"/>
      <c r="I9" s="16">
        <v>74</v>
      </c>
      <c r="J9" s="57">
        <v>3318</v>
      </c>
      <c r="K9" s="57">
        <v>448</v>
      </c>
      <c r="L9" s="16"/>
      <c r="M9" s="16">
        <v>0</v>
      </c>
      <c r="N9" s="57"/>
      <c r="O9" s="57">
        <v>210</v>
      </c>
      <c r="P9" s="12"/>
      <c r="Q9" s="12"/>
      <c r="R9" s="12"/>
      <c r="S9" s="12"/>
      <c r="T9" s="18">
        <f t="shared" ref="T9:T24" si="0">SUM(D9:S9)</f>
        <v>4050</v>
      </c>
    </row>
    <row r="10" spans="1:20" x14ac:dyDescent="0.3">
      <c r="A10" t="s">
        <v>67</v>
      </c>
      <c r="B10" s="20" t="s">
        <v>28</v>
      </c>
      <c r="C10" s="13" t="s">
        <v>48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8"/>
      <c r="Q10" s="18">
        <v>10333</v>
      </c>
      <c r="R10" s="18">
        <v>49563</v>
      </c>
      <c r="S10" s="18">
        <v>30674</v>
      </c>
      <c r="T10" s="18">
        <f>SUM(D10:S10)</f>
        <v>90570</v>
      </c>
    </row>
    <row r="11" spans="1:20" x14ac:dyDescent="0.3">
      <c r="A11" t="s">
        <v>68</v>
      </c>
      <c r="B11" s="20" t="s">
        <v>29</v>
      </c>
      <c r="C11" s="13" t="s">
        <v>49</v>
      </c>
      <c r="D11" s="16"/>
      <c r="E11" s="16">
        <v>307</v>
      </c>
      <c r="F11" s="16"/>
      <c r="G11" s="57">
        <v>1654</v>
      </c>
      <c r="H11" s="57">
        <v>4616</v>
      </c>
      <c r="I11" s="16">
        <v>3102</v>
      </c>
      <c r="J11" s="57">
        <v>12540</v>
      </c>
      <c r="K11" s="57">
        <v>3894</v>
      </c>
      <c r="L11" s="16">
        <v>135</v>
      </c>
      <c r="M11" s="16">
        <v>38</v>
      </c>
      <c r="N11" s="57">
        <v>1705</v>
      </c>
      <c r="O11" s="57">
        <v>420</v>
      </c>
      <c r="P11" s="18"/>
      <c r="Q11" s="18">
        <v>30</v>
      </c>
      <c r="R11" s="18"/>
      <c r="S11" s="18">
        <v>4248</v>
      </c>
      <c r="T11" s="18">
        <f t="shared" si="0"/>
        <v>32689</v>
      </c>
    </row>
    <row r="12" spans="1:20" x14ac:dyDescent="0.3">
      <c r="A12" t="s">
        <v>69</v>
      </c>
      <c r="B12" s="20" t="s">
        <v>30</v>
      </c>
      <c r="C12" s="13" t="s">
        <v>50</v>
      </c>
      <c r="D12" s="16">
        <v>133147</v>
      </c>
      <c r="E12" s="16">
        <v>24339</v>
      </c>
      <c r="F12" s="16"/>
      <c r="G12" s="57">
        <v>56433</v>
      </c>
      <c r="H12" s="57">
        <v>74631</v>
      </c>
      <c r="I12" s="16">
        <v>1024</v>
      </c>
      <c r="J12" s="57">
        <v>50652</v>
      </c>
      <c r="K12" s="57">
        <v>14514</v>
      </c>
      <c r="L12" s="16">
        <v>64</v>
      </c>
      <c r="M12" s="16">
        <v>770</v>
      </c>
      <c r="N12" s="57">
        <v>8591</v>
      </c>
      <c r="O12" s="57">
        <v>878</v>
      </c>
      <c r="P12" s="18"/>
      <c r="Q12" s="18">
        <v>10303</v>
      </c>
      <c r="R12" s="18">
        <v>49563</v>
      </c>
      <c r="S12" s="23">
        <v>26426</v>
      </c>
      <c r="T12" s="18">
        <f t="shared" si="0"/>
        <v>451335</v>
      </c>
    </row>
    <row r="13" spans="1:20" s="15" customFormat="1" x14ac:dyDescent="0.3">
      <c r="A13" s="15" t="s">
        <v>70</v>
      </c>
      <c r="B13" s="10" t="s">
        <v>31</v>
      </c>
      <c r="C13" s="22"/>
      <c r="D13" s="1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4"/>
      <c r="R13" s="4"/>
      <c r="S13" s="11"/>
      <c r="T13" s="14"/>
    </row>
    <row r="14" spans="1:20" x14ac:dyDescent="0.3">
      <c r="A14" t="s">
        <v>65</v>
      </c>
      <c r="B14" s="20" t="s">
        <v>26</v>
      </c>
      <c r="C14" s="13" t="s">
        <v>51</v>
      </c>
      <c r="D14" s="16">
        <v>133089</v>
      </c>
      <c r="E14" s="16">
        <v>24401</v>
      </c>
      <c r="F14" s="16"/>
      <c r="G14" s="57">
        <v>56067</v>
      </c>
      <c r="H14" s="57">
        <v>76840</v>
      </c>
      <c r="I14" s="16">
        <v>3871</v>
      </c>
      <c r="J14" s="57">
        <v>58569</v>
      </c>
      <c r="K14" s="57">
        <v>17619</v>
      </c>
      <c r="L14" s="16">
        <v>263</v>
      </c>
      <c r="M14" s="16">
        <v>792</v>
      </c>
      <c r="N14" s="57">
        <v>9515</v>
      </c>
      <c r="O14" s="57">
        <v>1057</v>
      </c>
      <c r="P14" s="12"/>
      <c r="Q14" s="12"/>
      <c r="R14" s="12"/>
      <c r="S14" s="12"/>
      <c r="T14" s="18">
        <f t="shared" si="0"/>
        <v>382083</v>
      </c>
    </row>
    <row r="15" spans="1:20" x14ac:dyDescent="0.3">
      <c r="A15" t="s">
        <v>71</v>
      </c>
      <c r="B15" s="20" t="s">
        <v>27</v>
      </c>
      <c r="C15" s="13" t="s">
        <v>52</v>
      </c>
      <c r="D15" s="16"/>
      <c r="E15" s="16"/>
      <c r="F15" s="16"/>
      <c r="G15" s="57"/>
      <c r="H15" s="57"/>
      <c r="I15" s="16">
        <v>73</v>
      </c>
      <c r="J15" s="57">
        <v>2853</v>
      </c>
      <c r="K15" s="57">
        <v>434</v>
      </c>
      <c r="L15" s="16"/>
      <c r="M15" s="16">
        <v>0</v>
      </c>
      <c r="N15" s="57"/>
      <c r="O15" s="57">
        <v>211</v>
      </c>
      <c r="P15" s="12"/>
      <c r="Q15" s="12"/>
      <c r="R15" s="12"/>
      <c r="S15" s="12"/>
      <c r="T15" s="18">
        <f t="shared" si="0"/>
        <v>3571</v>
      </c>
    </row>
    <row r="16" spans="1:20" x14ac:dyDescent="0.3">
      <c r="A16" t="s">
        <v>67</v>
      </c>
      <c r="B16" s="20" t="s">
        <v>28</v>
      </c>
      <c r="C16" s="13" t="s">
        <v>53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8"/>
      <c r="Q16" s="18">
        <v>10338</v>
      </c>
      <c r="R16" s="18">
        <v>49563</v>
      </c>
      <c r="S16" s="18">
        <v>30885</v>
      </c>
      <c r="T16" s="18">
        <f t="shared" si="0"/>
        <v>90786</v>
      </c>
    </row>
    <row r="17" spans="1:20" x14ac:dyDescent="0.3">
      <c r="A17" t="s">
        <v>72</v>
      </c>
      <c r="B17" s="20" t="s">
        <v>29</v>
      </c>
      <c r="C17" s="13" t="s">
        <v>54</v>
      </c>
      <c r="D17" s="16"/>
      <c r="E17" s="16">
        <v>309</v>
      </c>
      <c r="F17" s="16"/>
      <c r="G17" s="57">
        <v>1654</v>
      </c>
      <c r="H17" s="57">
        <v>4616</v>
      </c>
      <c r="I17" s="16">
        <v>2931</v>
      </c>
      <c r="J17" s="57">
        <v>12427</v>
      </c>
      <c r="K17" s="57">
        <v>3921</v>
      </c>
      <c r="L17" s="16">
        <v>68</v>
      </c>
      <c r="M17" s="16">
        <v>38</v>
      </c>
      <c r="N17" s="57">
        <v>1712</v>
      </c>
      <c r="O17" s="57">
        <v>411</v>
      </c>
      <c r="P17" s="18"/>
      <c r="Q17" s="18">
        <v>30</v>
      </c>
      <c r="R17" s="18"/>
      <c r="S17" s="18">
        <v>4509</v>
      </c>
      <c r="T17" s="18">
        <f t="shared" si="0"/>
        <v>32626</v>
      </c>
    </row>
    <row r="18" spans="1:20" s="28" customFormat="1" x14ac:dyDescent="0.3">
      <c r="A18" s="28" t="s">
        <v>73</v>
      </c>
      <c r="B18" s="24" t="s">
        <v>30</v>
      </c>
      <c r="C18" s="25" t="s">
        <v>55</v>
      </c>
      <c r="D18" s="26">
        <v>133089</v>
      </c>
      <c r="E18" s="26">
        <v>24092</v>
      </c>
      <c r="F18" s="26"/>
      <c r="G18" s="58">
        <v>54413</v>
      </c>
      <c r="H18" s="58">
        <v>72224</v>
      </c>
      <c r="I18" s="26">
        <v>1013</v>
      </c>
      <c r="J18" s="58">
        <v>48995</v>
      </c>
      <c r="K18" s="58">
        <v>14133</v>
      </c>
      <c r="L18" s="26">
        <v>195</v>
      </c>
      <c r="M18" s="26">
        <v>755</v>
      </c>
      <c r="N18" s="58">
        <v>7803</v>
      </c>
      <c r="O18" s="58">
        <v>857</v>
      </c>
      <c r="P18" s="27"/>
      <c r="Q18" s="27">
        <v>10307</v>
      </c>
      <c r="R18" s="27">
        <v>49563</v>
      </c>
      <c r="S18" s="27">
        <v>26376</v>
      </c>
      <c r="T18" s="27">
        <f t="shared" si="0"/>
        <v>443815</v>
      </c>
    </row>
    <row r="19" spans="1:20" s="15" customFormat="1" x14ac:dyDescent="0.3">
      <c r="A19" s="15" t="s">
        <v>79</v>
      </c>
      <c r="B19" s="10" t="s">
        <v>32</v>
      </c>
      <c r="C19" s="22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4"/>
      <c r="R19" s="4"/>
      <c r="S19" s="11"/>
      <c r="T19" s="14"/>
    </row>
    <row r="20" spans="1:20" x14ac:dyDescent="0.3">
      <c r="A20" t="s">
        <v>74</v>
      </c>
      <c r="B20" s="20" t="s">
        <v>26</v>
      </c>
      <c r="C20" s="13" t="s">
        <v>56</v>
      </c>
      <c r="D20" s="16">
        <v>125375</v>
      </c>
      <c r="E20" s="16">
        <v>9358</v>
      </c>
      <c r="F20" s="16"/>
      <c r="G20" s="57">
        <v>39359</v>
      </c>
      <c r="H20" s="57">
        <v>55005</v>
      </c>
      <c r="I20" s="16">
        <v>1014</v>
      </c>
      <c r="J20" s="57">
        <v>25349</v>
      </c>
      <c r="K20" s="57">
        <v>1769</v>
      </c>
      <c r="L20" s="16">
        <v>-24</v>
      </c>
      <c r="M20" s="16">
        <v>10</v>
      </c>
      <c r="N20" s="57">
        <v>6953</v>
      </c>
      <c r="O20" s="57">
        <v>40</v>
      </c>
      <c r="P20" s="12"/>
      <c r="Q20" s="12"/>
      <c r="R20" s="12"/>
      <c r="S20" s="12"/>
      <c r="T20" s="18">
        <f t="shared" si="0"/>
        <v>264208</v>
      </c>
    </row>
    <row r="21" spans="1:20" x14ac:dyDescent="0.3">
      <c r="A21" t="s">
        <v>71</v>
      </c>
      <c r="B21" s="20" t="s">
        <v>27</v>
      </c>
      <c r="C21" s="13" t="s">
        <v>57</v>
      </c>
      <c r="D21" s="16">
        <v>0</v>
      </c>
      <c r="E21" s="16">
        <v>10</v>
      </c>
      <c r="F21" s="16"/>
      <c r="G21" s="57">
        <v>-129</v>
      </c>
      <c r="H21" s="57">
        <v>860</v>
      </c>
      <c r="I21" s="16">
        <v>14</v>
      </c>
      <c r="J21" s="57">
        <v>2771</v>
      </c>
      <c r="K21" s="57">
        <v>374</v>
      </c>
      <c r="L21" s="16">
        <v>0</v>
      </c>
      <c r="M21" s="16">
        <v>0</v>
      </c>
      <c r="N21" s="57">
        <v>4</v>
      </c>
      <c r="O21" s="57">
        <v>50</v>
      </c>
      <c r="P21" s="12"/>
      <c r="Q21" s="12"/>
      <c r="R21" s="12"/>
      <c r="S21" s="12"/>
      <c r="T21" s="18">
        <f t="shared" si="0"/>
        <v>3954</v>
      </c>
    </row>
    <row r="22" spans="1:20" x14ac:dyDescent="0.3">
      <c r="A22" t="s">
        <v>67</v>
      </c>
      <c r="B22" s="20" t="s">
        <v>28</v>
      </c>
      <c r="C22" s="13" t="s">
        <v>58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8"/>
      <c r="Q22" s="18">
        <v>14094</v>
      </c>
      <c r="R22" s="18">
        <v>34255</v>
      </c>
      <c r="S22" s="18">
        <v>6919</v>
      </c>
      <c r="T22" s="18">
        <f t="shared" si="0"/>
        <v>55268</v>
      </c>
    </row>
    <row r="23" spans="1:20" x14ac:dyDescent="0.3">
      <c r="A23" t="s">
        <v>72</v>
      </c>
      <c r="B23" s="20" t="s">
        <v>29</v>
      </c>
      <c r="C23" s="13" t="s">
        <v>59</v>
      </c>
      <c r="D23" s="16"/>
      <c r="E23" s="16">
        <v>-97</v>
      </c>
      <c r="F23" s="16"/>
      <c r="G23" s="57">
        <v>2715</v>
      </c>
      <c r="H23" s="57">
        <v>1107</v>
      </c>
      <c r="I23" s="16">
        <v>750</v>
      </c>
      <c r="J23" s="57">
        <v>4751</v>
      </c>
      <c r="K23" s="57">
        <v>356</v>
      </c>
      <c r="L23" s="16"/>
      <c r="M23" s="16">
        <v>1</v>
      </c>
      <c r="N23" s="57">
        <v>319</v>
      </c>
      <c r="O23" s="57">
        <v>20</v>
      </c>
      <c r="P23" s="18"/>
      <c r="Q23" s="18">
        <v>3</v>
      </c>
      <c r="R23" s="18"/>
      <c r="S23" s="18">
        <v>875</v>
      </c>
      <c r="T23" s="18">
        <f t="shared" si="0"/>
        <v>10800</v>
      </c>
    </row>
    <row r="24" spans="1:20" s="28" customFormat="1" x14ac:dyDescent="0.3">
      <c r="A24" s="28" t="s">
        <v>73</v>
      </c>
      <c r="B24" s="24" t="s">
        <v>30</v>
      </c>
      <c r="C24" s="25" t="s">
        <v>60</v>
      </c>
      <c r="D24" s="26">
        <v>125375</v>
      </c>
      <c r="E24" s="26">
        <v>9465</v>
      </c>
      <c r="F24" s="26"/>
      <c r="G24" s="58">
        <v>36516</v>
      </c>
      <c r="H24" s="58">
        <v>54759</v>
      </c>
      <c r="I24" s="26">
        <v>277</v>
      </c>
      <c r="J24" s="58">
        <v>23369</v>
      </c>
      <c r="K24" s="58">
        <v>1787</v>
      </c>
      <c r="L24" s="26">
        <v>-24</v>
      </c>
      <c r="M24" s="26">
        <v>9</v>
      </c>
      <c r="N24" s="58">
        <v>6638</v>
      </c>
      <c r="O24" s="58">
        <v>70</v>
      </c>
      <c r="P24" s="27"/>
      <c r="Q24" s="27">
        <v>14091</v>
      </c>
      <c r="R24" s="27">
        <v>34255</v>
      </c>
      <c r="S24" s="27">
        <v>6044</v>
      </c>
      <c r="T24" s="27">
        <f t="shared" si="0"/>
        <v>312631</v>
      </c>
    </row>
    <row r="25" spans="1:20" s="28" customFormat="1" x14ac:dyDescent="0.3">
      <c r="A25" s="28" t="s">
        <v>75</v>
      </c>
      <c r="B25" s="24" t="s">
        <v>33</v>
      </c>
      <c r="C25" s="25" t="s">
        <v>61</v>
      </c>
      <c r="D25" s="26">
        <v>12355</v>
      </c>
      <c r="E25" s="26">
        <v>7638</v>
      </c>
      <c r="F25" s="26"/>
      <c r="G25" s="58">
        <v>17656</v>
      </c>
      <c r="H25" s="58">
        <v>20974</v>
      </c>
      <c r="I25" s="26">
        <v>410</v>
      </c>
      <c r="J25" s="58">
        <v>19497</v>
      </c>
      <c r="K25" s="58">
        <v>5342</v>
      </c>
      <c r="L25" s="26">
        <v>39</v>
      </c>
      <c r="M25" s="26">
        <v>170</v>
      </c>
      <c r="N25" s="58">
        <v>2957</v>
      </c>
      <c r="O25" s="58">
        <v>283</v>
      </c>
      <c r="P25" s="27"/>
      <c r="Q25" s="27">
        <v>2679</v>
      </c>
      <c r="R25" s="27">
        <v>10333</v>
      </c>
      <c r="S25" s="27">
        <v>-2061</v>
      </c>
      <c r="T25" s="27">
        <f>SUM(D25:S25)</f>
        <v>98272</v>
      </c>
    </row>
    <row r="26" spans="1:20" x14ac:dyDescent="0.3">
      <c r="A26" t="s">
        <v>76</v>
      </c>
      <c r="B26" s="20" t="s">
        <v>34</v>
      </c>
      <c r="C26" s="13" t="s">
        <v>62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2"/>
      <c r="Q26" s="12"/>
      <c r="R26" s="12"/>
      <c r="S26" s="12"/>
      <c r="T26" s="18"/>
    </row>
    <row r="27" spans="1:20" x14ac:dyDescent="0.3">
      <c r="A27" t="s">
        <v>77</v>
      </c>
      <c r="B27" s="21" t="s">
        <v>35</v>
      </c>
      <c r="C27" s="13" t="s">
        <v>63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2"/>
      <c r="Q27" s="12"/>
      <c r="R27" s="12"/>
      <c r="S27" s="12"/>
      <c r="T27" s="18"/>
    </row>
    <row r="29" spans="1:20" s="29" customFormat="1" x14ac:dyDescent="0.3">
      <c r="A29" s="29" t="s">
        <v>78</v>
      </c>
      <c r="D29" s="30">
        <f t="shared" ref="D29:R29" si="1">+(D24+D25)/D18</f>
        <v>1.0348714018438789</v>
      </c>
      <c r="E29" s="30">
        <f t="shared" si="1"/>
        <v>0.70990370247385026</v>
      </c>
      <c r="F29" s="30" t="e">
        <f t="shared" si="1"/>
        <v>#DIV/0!</v>
      </c>
      <c r="G29" s="59">
        <f t="shared" si="1"/>
        <v>0.99557091136309339</v>
      </c>
      <c r="H29" s="59">
        <f t="shared" si="1"/>
        <v>1.0485849579087283</v>
      </c>
      <c r="I29" s="30">
        <f t="shared" si="1"/>
        <v>0.67818361303060215</v>
      </c>
      <c r="J29" s="59">
        <f t="shared" si="1"/>
        <v>0.87490560261251149</v>
      </c>
      <c r="K29" s="59">
        <f t="shared" si="1"/>
        <v>0.50442227411023843</v>
      </c>
      <c r="L29" s="30">
        <f t="shared" si="1"/>
        <v>7.6923076923076927E-2</v>
      </c>
      <c r="M29" s="30">
        <f t="shared" si="1"/>
        <v>0.23708609271523179</v>
      </c>
      <c r="N29" s="59">
        <f t="shared" si="1"/>
        <v>1.2296552607971294</v>
      </c>
      <c r="O29" s="59">
        <f t="shared" si="1"/>
        <v>0.41190198366394398</v>
      </c>
      <c r="P29" s="59" t="e">
        <f t="shared" si="1"/>
        <v>#DIV/0!</v>
      </c>
      <c r="Q29" s="59">
        <f t="shared" si="1"/>
        <v>1.6270495779567284</v>
      </c>
      <c r="R29" s="59">
        <f t="shared" si="1"/>
        <v>0.89962270241914333</v>
      </c>
      <c r="S29" s="59">
        <f>+(S24+S25)/S18</f>
        <v>0.15100849256900212</v>
      </c>
      <c r="T29" s="30"/>
    </row>
  </sheetData>
  <mergeCells count="3">
    <mergeCell ref="D3:O3"/>
    <mergeCell ref="P3:S3"/>
    <mergeCell ref="T3:T4"/>
  </mergeCells>
  <hyperlinks>
    <hyperlink ref="A1" r:id="rId1" xr:uid="{2C46AA14-6A69-434A-8046-6DA8067E8CE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EA45-9028-403B-9FF9-CBE4B6392EBA}">
  <dimension ref="A1:T29"/>
  <sheetViews>
    <sheetView topLeftCell="B4" zoomScale="70" zoomScaleNormal="70" workbookViewId="0">
      <selection activeCell="D7" sqref="D7:S29"/>
    </sheetView>
  </sheetViews>
  <sheetFormatPr defaultRowHeight="14.4" x14ac:dyDescent="0.3"/>
  <cols>
    <col min="1" max="1" width="43.33203125" bestFit="1" customWidth="1"/>
    <col min="2" max="2" width="48" customWidth="1"/>
    <col min="3" max="3" width="8.6640625" customWidth="1"/>
    <col min="4" max="4" width="15.6640625" style="2" customWidth="1"/>
    <col min="5" max="12" width="17.33203125" style="2" customWidth="1"/>
    <col min="13" max="15" width="16.109375" style="2" customWidth="1"/>
    <col min="16" max="16" width="12.88671875" customWidth="1"/>
    <col min="17" max="17" width="13.88671875" customWidth="1"/>
    <col min="18" max="18" width="17" customWidth="1"/>
    <col min="19" max="19" width="14.109375" customWidth="1"/>
    <col min="20" max="20" width="11.109375" bestFit="1" customWidth="1"/>
  </cols>
  <sheetData>
    <row r="1" spans="1:20" x14ac:dyDescent="0.3">
      <c r="A1" s="1" t="s">
        <v>105</v>
      </c>
    </row>
    <row r="2" spans="1:20" x14ac:dyDescent="0.3">
      <c r="A2" t="s">
        <v>106</v>
      </c>
    </row>
    <row r="3" spans="1:20" x14ac:dyDescent="0.3">
      <c r="D3" s="46" t="s">
        <v>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46" t="s">
        <v>38</v>
      </c>
      <c r="Q3" s="47"/>
      <c r="R3" s="47"/>
      <c r="S3" s="48"/>
      <c r="T3" s="49" t="s">
        <v>45</v>
      </c>
    </row>
    <row r="4" spans="1:20" ht="43.2" x14ac:dyDescent="0.3">
      <c r="D4" s="6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7" t="s">
        <v>12</v>
      </c>
      <c r="P4" s="6" t="s">
        <v>41</v>
      </c>
      <c r="Q4" s="3" t="s">
        <v>42</v>
      </c>
      <c r="R4" s="3" t="s">
        <v>43</v>
      </c>
      <c r="S4" s="7" t="s">
        <v>44</v>
      </c>
      <c r="T4" s="50"/>
    </row>
    <row r="5" spans="1:20" s="33" customFormat="1" ht="36.75" customHeight="1" x14ac:dyDescent="0.3">
      <c r="D5" s="34" t="s">
        <v>80</v>
      </c>
      <c r="E5" s="31" t="s">
        <v>81</v>
      </c>
      <c r="F5" s="32" t="s">
        <v>82</v>
      </c>
      <c r="G5" s="31" t="s">
        <v>83</v>
      </c>
      <c r="H5" s="31" t="s">
        <v>84</v>
      </c>
      <c r="I5" s="31" t="s">
        <v>85</v>
      </c>
      <c r="J5" s="31" t="s">
        <v>86</v>
      </c>
      <c r="K5" s="31" t="s">
        <v>87</v>
      </c>
      <c r="L5" s="31" t="s">
        <v>88</v>
      </c>
      <c r="M5" s="31" t="s">
        <v>89</v>
      </c>
      <c r="N5" s="31" t="s">
        <v>90</v>
      </c>
      <c r="O5" s="35" t="s">
        <v>91</v>
      </c>
      <c r="P5" s="36" t="s">
        <v>92</v>
      </c>
      <c r="Q5" s="31" t="s">
        <v>93</v>
      </c>
      <c r="R5" s="31" t="s">
        <v>94</v>
      </c>
      <c r="S5" s="35" t="s">
        <v>95</v>
      </c>
      <c r="T5" s="37"/>
    </row>
    <row r="6" spans="1:20" s="38" customFormat="1" x14ac:dyDescent="0.3">
      <c r="A6" s="38" t="s">
        <v>96</v>
      </c>
      <c r="B6" s="38" t="s">
        <v>97</v>
      </c>
      <c r="C6" s="38" t="s">
        <v>98</v>
      </c>
      <c r="D6" s="39" t="s">
        <v>13</v>
      </c>
      <c r="E6" s="40" t="s">
        <v>14</v>
      </c>
      <c r="F6" s="40" t="s">
        <v>15</v>
      </c>
      <c r="G6" s="40" t="s">
        <v>16</v>
      </c>
      <c r="H6" s="40" t="s">
        <v>17</v>
      </c>
      <c r="I6" s="40" t="s">
        <v>18</v>
      </c>
      <c r="J6" s="40" t="s">
        <v>19</v>
      </c>
      <c r="K6" s="40" t="s">
        <v>20</v>
      </c>
      <c r="L6" s="40" t="s">
        <v>21</v>
      </c>
      <c r="M6" s="40" t="s">
        <v>22</v>
      </c>
      <c r="N6" s="40" t="s">
        <v>23</v>
      </c>
      <c r="O6" s="41" t="s">
        <v>24</v>
      </c>
      <c r="P6" s="42" t="s">
        <v>36</v>
      </c>
      <c r="Q6" s="43" t="s">
        <v>37</v>
      </c>
      <c r="R6" s="43" t="s">
        <v>39</v>
      </c>
      <c r="S6" s="44" t="s">
        <v>40</v>
      </c>
      <c r="T6" s="45" t="s">
        <v>99</v>
      </c>
    </row>
    <row r="7" spans="1:20" s="15" customFormat="1" x14ac:dyDescent="0.3">
      <c r="A7" s="15" t="s">
        <v>64</v>
      </c>
      <c r="B7" s="19" t="s">
        <v>25</v>
      </c>
      <c r="C7" s="22"/>
      <c r="D7" s="51" t="s">
        <v>13</v>
      </c>
      <c r="E7" s="52" t="s">
        <v>14</v>
      </c>
      <c r="F7" s="52" t="s">
        <v>15</v>
      </c>
      <c r="G7" s="52" t="s">
        <v>16</v>
      </c>
      <c r="H7" s="52" t="s">
        <v>17</v>
      </c>
      <c r="I7" s="52" t="s">
        <v>18</v>
      </c>
      <c r="J7" s="52" t="s">
        <v>19</v>
      </c>
      <c r="K7" s="52" t="s">
        <v>20</v>
      </c>
      <c r="L7" s="52" t="s">
        <v>21</v>
      </c>
      <c r="M7" s="52" t="s">
        <v>22</v>
      </c>
      <c r="N7" s="52" t="s">
        <v>23</v>
      </c>
      <c r="O7" s="53" t="s">
        <v>24</v>
      </c>
      <c r="P7" s="54" t="s">
        <v>36</v>
      </c>
      <c r="Q7" s="55" t="s">
        <v>37</v>
      </c>
      <c r="R7" s="55" t="s">
        <v>39</v>
      </c>
      <c r="S7" s="56" t="s">
        <v>40</v>
      </c>
      <c r="T7" s="14"/>
    </row>
    <row r="8" spans="1:20" x14ac:dyDescent="0.3">
      <c r="A8" t="s">
        <v>65</v>
      </c>
      <c r="B8" s="20" t="s">
        <v>26</v>
      </c>
      <c r="C8" s="13" t="s">
        <v>46</v>
      </c>
      <c r="D8" s="16">
        <v>0</v>
      </c>
      <c r="E8" s="16">
        <v>4396</v>
      </c>
      <c r="F8" s="16">
        <v>0</v>
      </c>
      <c r="G8" s="57">
        <v>8057</v>
      </c>
      <c r="H8" s="57">
        <v>8473</v>
      </c>
      <c r="I8" s="16">
        <v>0</v>
      </c>
      <c r="J8" s="57">
        <v>8685</v>
      </c>
      <c r="K8" s="57">
        <v>1483</v>
      </c>
      <c r="L8" s="16">
        <v>0</v>
      </c>
      <c r="M8" s="16">
        <v>0</v>
      </c>
      <c r="N8" s="57">
        <v>1288</v>
      </c>
      <c r="O8" s="57">
        <v>614</v>
      </c>
      <c r="P8" s="12"/>
      <c r="Q8" s="12"/>
      <c r="R8" s="12"/>
      <c r="S8" s="12"/>
      <c r="T8" s="18">
        <f>SUM(D8:S8)</f>
        <v>32996</v>
      </c>
    </row>
    <row r="9" spans="1:20" x14ac:dyDescent="0.3">
      <c r="A9" t="s">
        <v>66</v>
      </c>
      <c r="B9" s="20" t="s">
        <v>27</v>
      </c>
      <c r="C9" s="13" t="s">
        <v>47</v>
      </c>
      <c r="D9" s="16">
        <v>0</v>
      </c>
      <c r="E9" s="16">
        <v>0</v>
      </c>
      <c r="F9" s="16">
        <v>0</v>
      </c>
      <c r="G9" s="57">
        <v>0</v>
      </c>
      <c r="H9" s="57">
        <v>0</v>
      </c>
      <c r="I9" s="16">
        <v>0</v>
      </c>
      <c r="J9" s="57">
        <v>0</v>
      </c>
      <c r="K9" s="57">
        <v>0</v>
      </c>
      <c r="L9" s="16">
        <v>0</v>
      </c>
      <c r="M9" s="16">
        <v>0</v>
      </c>
      <c r="N9" s="57">
        <v>0</v>
      </c>
      <c r="O9" s="57">
        <v>0</v>
      </c>
      <c r="P9" s="12"/>
      <c r="Q9" s="12"/>
      <c r="R9" s="12"/>
      <c r="S9" s="12"/>
      <c r="T9" s="18">
        <f t="shared" ref="T9:T24" si="0">SUM(D9:S9)</f>
        <v>0</v>
      </c>
    </row>
    <row r="10" spans="1:20" x14ac:dyDescent="0.3">
      <c r="A10" t="s">
        <v>67</v>
      </c>
      <c r="B10" s="20" t="s">
        <v>28</v>
      </c>
      <c r="C10" s="13" t="s">
        <v>48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8">
        <v>0</v>
      </c>
      <c r="Q10" s="18">
        <v>0</v>
      </c>
      <c r="R10" s="18">
        <v>0</v>
      </c>
      <c r="S10" s="18">
        <v>0</v>
      </c>
      <c r="T10" s="18">
        <f>SUM(D10:S10)</f>
        <v>0</v>
      </c>
    </row>
    <row r="11" spans="1:20" x14ac:dyDescent="0.3">
      <c r="A11" t="s">
        <v>68</v>
      </c>
      <c r="B11" s="20" t="s">
        <v>29</v>
      </c>
      <c r="C11" s="13" t="s">
        <v>49</v>
      </c>
      <c r="D11" s="16">
        <v>0</v>
      </c>
      <c r="E11" s="16">
        <v>804</v>
      </c>
      <c r="F11" s="16">
        <v>0</v>
      </c>
      <c r="G11" s="57">
        <v>2654</v>
      </c>
      <c r="H11" s="57">
        <v>2710</v>
      </c>
      <c r="I11" s="16">
        <v>0</v>
      </c>
      <c r="J11" s="57">
        <v>4056</v>
      </c>
      <c r="K11" s="57">
        <v>1026</v>
      </c>
      <c r="L11" s="16">
        <v>0</v>
      </c>
      <c r="M11" s="16">
        <v>0</v>
      </c>
      <c r="N11" s="57">
        <v>601</v>
      </c>
      <c r="O11" s="57">
        <v>241</v>
      </c>
      <c r="P11" s="18">
        <v>0</v>
      </c>
      <c r="Q11" s="18">
        <v>0</v>
      </c>
      <c r="R11" s="18">
        <v>0</v>
      </c>
      <c r="S11" s="18">
        <v>0</v>
      </c>
      <c r="T11" s="18">
        <f t="shared" si="0"/>
        <v>12092</v>
      </c>
    </row>
    <row r="12" spans="1:20" x14ac:dyDescent="0.3">
      <c r="A12" t="s">
        <v>69</v>
      </c>
      <c r="B12" s="20" t="s">
        <v>30</v>
      </c>
      <c r="C12" s="13" t="s">
        <v>50</v>
      </c>
      <c r="D12" s="16">
        <v>0</v>
      </c>
      <c r="E12" s="16">
        <v>3593</v>
      </c>
      <c r="F12" s="16">
        <v>0</v>
      </c>
      <c r="G12" s="57">
        <v>5403</v>
      </c>
      <c r="H12" s="57">
        <v>5762</v>
      </c>
      <c r="I12" s="16">
        <v>0</v>
      </c>
      <c r="J12" s="57">
        <v>4629</v>
      </c>
      <c r="K12" s="57">
        <v>457</v>
      </c>
      <c r="L12" s="16">
        <v>0</v>
      </c>
      <c r="M12" s="16">
        <v>0</v>
      </c>
      <c r="N12" s="57">
        <v>687</v>
      </c>
      <c r="O12" s="57">
        <v>373</v>
      </c>
      <c r="P12" s="18">
        <v>0</v>
      </c>
      <c r="Q12" s="18">
        <v>0</v>
      </c>
      <c r="R12" s="18">
        <v>0</v>
      </c>
      <c r="S12" s="23">
        <v>0</v>
      </c>
      <c r="T12" s="18">
        <f t="shared" si="0"/>
        <v>20904</v>
      </c>
    </row>
    <row r="13" spans="1:20" s="15" customFormat="1" x14ac:dyDescent="0.3">
      <c r="A13" s="15" t="s">
        <v>70</v>
      </c>
      <c r="B13" s="10" t="s">
        <v>31</v>
      </c>
      <c r="C13" s="22"/>
      <c r="D13" s="1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4"/>
      <c r="R13" s="4"/>
      <c r="S13" s="11"/>
      <c r="T13" s="14"/>
    </row>
    <row r="14" spans="1:20" x14ac:dyDescent="0.3">
      <c r="A14" t="s">
        <v>65</v>
      </c>
      <c r="B14" s="20" t="s">
        <v>26</v>
      </c>
      <c r="C14" s="13" t="s">
        <v>51</v>
      </c>
      <c r="D14" s="16">
        <v>0</v>
      </c>
      <c r="E14" s="16">
        <v>4410</v>
      </c>
      <c r="F14" s="16">
        <v>0</v>
      </c>
      <c r="G14" s="57">
        <v>8076</v>
      </c>
      <c r="H14" s="57">
        <v>8328</v>
      </c>
      <c r="I14" s="16">
        <v>0</v>
      </c>
      <c r="J14" s="57">
        <v>8269</v>
      </c>
      <c r="K14" s="57">
        <v>1428</v>
      </c>
      <c r="L14" s="16">
        <v>0</v>
      </c>
      <c r="M14" s="16">
        <v>0</v>
      </c>
      <c r="N14" s="57">
        <v>1285</v>
      </c>
      <c r="O14" s="57">
        <v>560</v>
      </c>
      <c r="P14" s="12"/>
      <c r="Q14" s="12"/>
      <c r="R14" s="12"/>
      <c r="S14" s="12"/>
      <c r="T14" s="18">
        <f t="shared" si="0"/>
        <v>32356</v>
      </c>
    </row>
    <row r="15" spans="1:20" x14ac:dyDescent="0.3">
      <c r="A15" t="s">
        <v>71</v>
      </c>
      <c r="B15" s="20" t="s">
        <v>27</v>
      </c>
      <c r="C15" s="13" t="s">
        <v>52</v>
      </c>
      <c r="D15" s="16">
        <v>0</v>
      </c>
      <c r="E15" s="16">
        <v>0</v>
      </c>
      <c r="F15" s="16">
        <v>0</v>
      </c>
      <c r="G15" s="57">
        <v>0</v>
      </c>
      <c r="H15" s="57">
        <v>0</v>
      </c>
      <c r="I15" s="16">
        <v>0</v>
      </c>
      <c r="J15" s="57">
        <v>0</v>
      </c>
      <c r="K15" s="57">
        <v>0</v>
      </c>
      <c r="L15" s="16">
        <v>0</v>
      </c>
      <c r="M15" s="16">
        <v>0</v>
      </c>
      <c r="N15" s="57">
        <v>0</v>
      </c>
      <c r="O15" s="57">
        <v>0</v>
      </c>
      <c r="P15" s="12"/>
      <c r="Q15" s="12"/>
      <c r="R15" s="12"/>
      <c r="S15" s="12"/>
      <c r="T15" s="18">
        <f t="shared" si="0"/>
        <v>0</v>
      </c>
    </row>
    <row r="16" spans="1:20" x14ac:dyDescent="0.3">
      <c r="A16" t="s">
        <v>67</v>
      </c>
      <c r="B16" s="20" t="s">
        <v>28</v>
      </c>
      <c r="C16" s="13" t="s">
        <v>53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8">
        <v>0</v>
      </c>
      <c r="Q16" s="18">
        <v>0</v>
      </c>
      <c r="R16" s="18">
        <v>0</v>
      </c>
      <c r="S16" s="18">
        <v>0</v>
      </c>
      <c r="T16" s="18">
        <f t="shared" si="0"/>
        <v>0</v>
      </c>
    </row>
    <row r="17" spans="1:20" x14ac:dyDescent="0.3">
      <c r="A17" t="s">
        <v>72</v>
      </c>
      <c r="B17" s="20" t="s">
        <v>29</v>
      </c>
      <c r="C17" s="13" t="s">
        <v>54</v>
      </c>
      <c r="D17" s="16">
        <v>0</v>
      </c>
      <c r="E17" s="16">
        <v>798</v>
      </c>
      <c r="F17" s="16">
        <v>0</v>
      </c>
      <c r="G17" s="57">
        <v>2658</v>
      </c>
      <c r="H17" s="57">
        <v>2675</v>
      </c>
      <c r="I17" s="16">
        <v>0</v>
      </c>
      <c r="J17" s="57">
        <v>3907</v>
      </c>
      <c r="K17" s="57">
        <v>986</v>
      </c>
      <c r="L17" s="16">
        <v>0</v>
      </c>
      <c r="M17" s="16">
        <v>0</v>
      </c>
      <c r="N17" s="57">
        <v>601</v>
      </c>
      <c r="O17" s="57">
        <v>238</v>
      </c>
      <c r="P17" s="18">
        <v>0</v>
      </c>
      <c r="Q17" s="18">
        <v>0</v>
      </c>
      <c r="R17" s="18">
        <v>0</v>
      </c>
      <c r="S17" s="18">
        <v>0</v>
      </c>
      <c r="T17" s="18">
        <f t="shared" si="0"/>
        <v>11863</v>
      </c>
    </row>
    <row r="18" spans="1:20" s="28" customFormat="1" x14ac:dyDescent="0.3">
      <c r="A18" s="28" t="s">
        <v>73</v>
      </c>
      <c r="B18" s="24" t="s">
        <v>30</v>
      </c>
      <c r="C18" s="25" t="s">
        <v>55</v>
      </c>
      <c r="D18" s="26">
        <v>0</v>
      </c>
      <c r="E18" s="26">
        <v>3612</v>
      </c>
      <c r="F18" s="26">
        <v>0</v>
      </c>
      <c r="G18" s="58">
        <v>5418</v>
      </c>
      <c r="H18" s="58">
        <v>5653</v>
      </c>
      <c r="I18" s="26">
        <v>0</v>
      </c>
      <c r="J18" s="58">
        <v>4362</v>
      </c>
      <c r="K18" s="58">
        <v>443</v>
      </c>
      <c r="L18" s="26">
        <v>0</v>
      </c>
      <c r="M18" s="26">
        <v>0</v>
      </c>
      <c r="N18" s="58">
        <v>684</v>
      </c>
      <c r="O18" s="58">
        <v>322</v>
      </c>
      <c r="P18" s="27">
        <v>0</v>
      </c>
      <c r="Q18" s="27">
        <v>0</v>
      </c>
      <c r="R18" s="27">
        <v>0</v>
      </c>
      <c r="S18" s="27">
        <v>0</v>
      </c>
      <c r="T18" s="27">
        <f t="shared" si="0"/>
        <v>20494</v>
      </c>
    </row>
    <row r="19" spans="1:20" s="15" customFormat="1" x14ac:dyDescent="0.3">
      <c r="A19" s="15" t="s">
        <v>79</v>
      </c>
      <c r="B19" s="10" t="s">
        <v>32</v>
      </c>
      <c r="C19" s="22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4"/>
      <c r="R19" s="4"/>
      <c r="S19" s="11"/>
      <c r="T19" s="14"/>
    </row>
    <row r="20" spans="1:20" x14ac:dyDescent="0.3">
      <c r="A20" t="s">
        <v>74</v>
      </c>
      <c r="B20" s="20" t="s">
        <v>26</v>
      </c>
      <c r="C20" s="13" t="s">
        <v>56</v>
      </c>
      <c r="D20" s="16">
        <v>0</v>
      </c>
      <c r="E20" s="16">
        <v>861</v>
      </c>
      <c r="F20" s="16">
        <v>0</v>
      </c>
      <c r="G20" s="57">
        <v>4971</v>
      </c>
      <c r="H20" s="57">
        <v>8208</v>
      </c>
      <c r="I20" s="16">
        <v>0</v>
      </c>
      <c r="J20" s="57">
        <v>3209</v>
      </c>
      <c r="K20" s="57">
        <v>212</v>
      </c>
      <c r="L20" s="16">
        <v>0</v>
      </c>
      <c r="M20" s="16">
        <v>0</v>
      </c>
      <c r="N20" s="57">
        <v>380</v>
      </c>
      <c r="O20" s="57">
        <v>281</v>
      </c>
      <c r="P20" s="12"/>
      <c r="Q20" s="12"/>
      <c r="R20" s="12"/>
      <c r="S20" s="12"/>
      <c r="T20" s="18">
        <f t="shared" si="0"/>
        <v>18122</v>
      </c>
    </row>
    <row r="21" spans="1:20" x14ac:dyDescent="0.3">
      <c r="A21" t="s">
        <v>71</v>
      </c>
      <c r="B21" s="20" t="s">
        <v>27</v>
      </c>
      <c r="C21" s="13" t="s">
        <v>57</v>
      </c>
      <c r="D21" s="16">
        <v>0</v>
      </c>
      <c r="E21" s="16">
        <v>0</v>
      </c>
      <c r="F21" s="16">
        <v>0</v>
      </c>
      <c r="G21" s="57">
        <v>0</v>
      </c>
      <c r="H21" s="57">
        <v>0</v>
      </c>
      <c r="I21" s="16">
        <v>0</v>
      </c>
      <c r="J21" s="57">
        <v>0</v>
      </c>
      <c r="K21" s="57">
        <v>0</v>
      </c>
      <c r="L21" s="16">
        <v>0</v>
      </c>
      <c r="M21" s="16">
        <v>0</v>
      </c>
      <c r="N21" s="57">
        <v>0</v>
      </c>
      <c r="O21" s="57">
        <v>0</v>
      </c>
      <c r="P21" s="12"/>
      <c r="Q21" s="12"/>
      <c r="R21" s="12"/>
      <c r="S21" s="12"/>
      <c r="T21" s="18">
        <f t="shared" si="0"/>
        <v>0</v>
      </c>
    </row>
    <row r="22" spans="1:20" x14ac:dyDescent="0.3">
      <c r="A22" t="s">
        <v>67</v>
      </c>
      <c r="B22" s="20" t="s">
        <v>28</v>
      </c>
      <c r="C22" s="13" t="s">
        <v>58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8">
        <v>0</v>
      </c>
      <c r="Q22" s="18">
        <v>0</v>
      </c>
      <c r="R22" s="18">
        <v>0</v>
      </c>
      <c r="S22" s="18">
        <v>0</v>
      </c>
      <c r="T22" s="18">
        <f t="shared" si="0"/>
        <v>0</v>
      </c>
    </row>
    <row r="23" spans="1:20" x14ac:dyDescent="0.3">
      <c r="A23" t="s">
        <v>72</v>
      </c>
      <c r="B23" s="20" t="s">
        <v>29</v>
      </c>
      <c r="C23" s="13" t="s">
        <v>59</v>
      </c>
      <c r="D23" s="16">
        <v>0</v>
      </c>
      <c r="E23" s="16">
        <v>161</v>
      </c>
      <c r="F23" s="16">
        <v>0</v>
      </c>
      <c r="G23" s="57">
        <v>1516</v>
      </c>
      <c r="H23" s="57">
        <v>2453</v>
      </c>
      <c r="I23" s="16">
        <v>0</v>
      </c>
      <c r="J23" s="57">
        <v>1348</v>
      </c>
      <c r="K23" s="57">
        <v>167</v>
      </c>
      <c r="L23" s="16">
        <v>0</v>
      </c>
      <c r="M23" s="16">
        <v>0</v>
      </c>
      <c r="N23" s="57">
        <v>200</v>
      </c>
      <c r="O23" s="57">
        <v>121</v>
      </c>
      <c r="P23" s="18">
        <v>0</v>
      </c>
      <c r="Q23" s="18">
        <v>0</v>
      </c>
      <c r="R23" s="18">
        <v>0</v>
      </c>
      <c r="S23" s="18">
        <v>0</v>
      </c>
      <c r="T23" s="18">
        <f t="shared" si="0"/>
        <v>5966</v>
      </c>
    </row>
    <row r="24" spans="1:20" s="28" customFormat="1" x14ac:dyDescent="0.3">
      <c r="A24" s="28" t="s">
        <v>73</v>
      </c>
      <c r="B24" s="24" t="s">
        <v>30</v>
      </c>
      <c r="C24" s="25" t="s">
        <v>60</v>
      </c>
      <c r="D24" s="26">
        <v>0</v>
      </c>
      <c r="E24" s="26">
        <v>700</v>
      </c>
      <c r="F24" s="26">
        <v>0</v>
      </c>
      <c r="G24" s="58">
        <v>3455</v>
      </c>
      <c r="H24" s="58">
        <v>5755</v>
      </c>
      <c r="I24" s="26">
        <v>0</v>
      </c>
      <c r="J24" s="58">
        <v>1860</v>
      </c>
      <c r="K24" s="58">
        <v>45</v>
      </c>
      <c r="L24" s="26">
        <v>0</v>
      </c>
      <c r="M24" s="26">
        <v>0</v>
      </c>
      <c r="N24" s="58">
        <v>180</v>
      </c>
      <c r="O24" s="58">
        <v>160</v>
      </c>
      <c r="P24" s="27">
        <v>0</v>
      </c>
      <c r="Q24" s="27">
        <v>0</v>
      </c>
      <c r="R24" s="27">
        <v>0</v>
      </c>
      <c r="S24" s="27">
        <v>0</v>
      </c>
      <c r="T24" s="27">
        <f t="shared" si="0"/>
        <v>12155</v>
      </c>
    </row>
    <row r="25" spans="1:20" s="28" customFormat="1" x14ac:dyDescent="0.3">
      <c r="A25" s="28" t="s">
        <v>75</v>
      </c>
      <c r="B25" s="24" t="s">
        <v>33</v>
      </c>
      <c r="C25" s="25" t="s">
        <v>61</v>
      </c>
      <c r="D25" s="26">
        <v>0</v>
      </c>
      <c r="E25" s="26">
        <v>1354</v>
      </c>
      <c r="F25" s="26">
        <v>0</v>
      </c>
      <c r="G25" s="58">
        <v>2170</v>
      </c>
      <c r="H25" s="58">
        <v>2608</v>
      </c>
      <c r="I25" s="26">
        <v>0</v>
      </c>
      <c r="J25" s="58">
        <v>1892</v>
      </c>
      <c r="K25" s="58">
        <v>127</v>
      </c>
      <c r="L25" s="26">
        <v>0</v>
      </c>
      <c r="M25" s="26">
        <v>0</v>
      </c>
      <c r="N25" s="58">
        <v>416</v>
      </c>
      <c r="O25" s="58">
        <v>131</v>
      </c>
      <c r="P25" s="27">
        <v>0</v>
      </c>
      <c r="Q25" s="27">
        <v>0</v>
      </c>
      <c r="R25" s="27">
        <v>0</v>
      </c>
      <c r="S25" s="27">
        <v>0</v>
      </c>
      <c r="T25" s="27">
        <f>SUM(D25:S25)</f>
        <v>8698</v>
      </c>
    </row>
    <row r="26" spans="1:20" x14ac:dyDescent="0.3">
      <c r="A26" t="s">
        <v>76</v>
      </c>
      <c r="B26" s="20" t="s">
        <v>34</v>
      </c>
      <c r="C26" s="13" t="s">
        <v>62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2"/>
      <c r="Q26" s="12"/>
      <c r="R26" s="12"/>
      <c r="S26" s="12"/>
      <c r="T26" s="18"/>
    </row>
    <row r="27" spans="1:20" x14ac:dyDescent="0.3">
      <c r="A27" t="s">
        <v>77</v>
      </c>
      <c r="B27" s="21" t="s">
        <v>35</v>
      </c>
      <c r="C27" s="13" t="s">
        <v>63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2"/>
      <c r="Q27" s="12"/>
      <c r="R27" s="12"/>
      <c r="S27" s="12"/>
      <c r="T27" s="18"/>
    </row>
    <row r="29" spans="1:20" s="29" customFormat="1" x14ac:dyDescent="0.3">
      <c r="A29" s="29" t="s">
        <v>78</v>
      </c>
      <c r="D29" s="30" t="e">
        <f>+(D24+D25)/D18</f>
        <v>#DIV/0!</v>
      </c>
      <c r="E29" s="30">
        <f t="shared" ref="E29:R29" si="1">+(E24+E25)/E18</f>
        <v>0.56866002214839428</v>
      </c>
      <c r="F29" s="30" t="e">
        <f t="shared" si="1"/>
        <v>#DIV/0!</v>
      </c>
      <c r="G29" s="59">
        <f t="shared" si="1"/>
        <v>1.0382059800664452</v>
      </c>
      <c r="H29" s="59">
        <f t="shared" si="1"/>
        <v>1.4793914735538651</v>
      </c>
      <c r="I29" s="30" t="e">
        <f t="shared" si="1"/>
        <v>#DIV/0!</v>
      </c>
      <c r="J29" s="59">
        <f t="shared" si="1"/>
        <v>0.86015589179275564</v>
      </c>
      <c r="K29" s="59">
        <f t="shared" si="1"/>
        <v>0.38826185101580135</v>
      </c>
      <c r="L29" s="30" t="e">
        <f t="shared" si="1"/>
        <v>#DIV/0!</v>
      </c>
      <c r="M29" s="30" t="e">
        <f t="shared" si="1"/>
        <v>#DIV/0!</v>
      </c>
      <c r="N29" s="59">
        <f t="shared" si="1"/>
        <v>0.87134502923976609</v>
      </c>
      <c r="O29" s="59">
        <f t="shared" si="1"/>
        <v>0.90372670807453415</v>
      </c>
      <c r="P29" s="59" t="e">
        <f t="shared" si="1"/>
        <v>#DIV/0!</v>
      </c>
      <c r="Q29" s="59" t="e">
        <f t="shared" si="1"/>
        <v>#DIV/0!</v>
      </c>
      <c r="R29" s="59" t="e">
        <f t="shared" si="1"/>
        <v>#DIV/0!</v>
      </c>
      <c r="S29" s="59" t="e">
        <f>+(S24+S25)/S18</f>
        <v>#DIV/0!</v>
      </c>
      <c r="T29" s="30"/>
    </row>
  </sheetData>
  <mergeCells count="3">
    <mergeCell ref="D3:O3"/>
    <mergeCell ref="P3:S3"/>
    <mergeCell ref="T3:T4"/>
  </mergeCells>
  <hyperlinks>
    <hyperlink ref="A1" r:id="rId1" xr:uid="{9692931A-83D9-45AF-84C0-50CB2754615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B66D4-AAD7-4BAC-B762-47E456E841AA}">
  <dimension ref="A1:T29"/>
  <sheetViews>
    <sheetView zoomScale="70" zoomScaleNormal="70" workbookViewId="0">
      <selection activeCell="I37" sqref="I37"/>
    </sheetView>
  </sheetViews>
  <sheetFormatPr defaultRowHeight="14.4" x14ac:dyDescent="0.3"/>
  <cols>
    <col min="1" max="1" width="43.33203125" bestFit="1" customWidth="1"/>
    <col min="2" max="2" width="48" customWidth="1"/>
    <col min="3" max="3" width="8.6640625" customWidth="1"/>
    <col min="4" max="4" width="15.6640625" style="2" customWidth="1"/>
    <col min="5" max="12" width="17.33203125" style="2" customWidth="1"/>
    <col min="13" max="15" width="16.109375" style="2" customWidth="1"/>
    <col min="16" max="16" width="12.88671875" customWidth="1"/>
    <col min="17" max="17" width="13.88671875" customWidth="1"/>
    <col min="18" max="18" width="17" customWidth="1"/>
    <col min="19" max="19" width="14.109375" customWidth="1"/>
    <col min="20" max="20" width="11.109375" bestFit="1" customWidth="1"/>
  </cols>
  <sheetData>
    <row r="1" spans="1:20" x14ac:dyDescent="0.3">
      <c r="A1" s="1" t="s">
        <v>110</v>
      </c>
    </row>
    <row r="2" spans="1:20" x14ac:dyDescent="0.3">
      <c r="A2" t="s">
        <v>111</v>
      </c>
    </row>
    <row r="3" spans="1:20" x14ac:dyDescent="0.3">
      <c r="D3" s="46" t="s">
        <v>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46" t="s">
        <v>38</v>
      </c>
      <c r="Q3" s="47"/>
      <c r="R3" s="47"/>
      <c r="S3" s="48"/>
      <c r="T3" s="49" t="s">
        <v>45</v>
      </c>
    </row>
    <row r="4" spans="1:20" ht="43.2" x14ac:dyDescent="0.3">
      <c r="D4" s="6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7" t="s">
        <v>12</v>
      </c>
      <c r="P4" s="6" t="s">
        <v>41</v>
      </c>
      <c r="Q4" s="3" t="s">
        <v>42</v>
      </c>
      <c r="R4" s="3" t="s">
        <v>43</v>
      </c>
      <c r="S4" s="7" t="s">
        <v>44</v>
      </c>
      <c r="T4" s="50"/>
    </row>
    <row r="5" spans="1:20" s="33" customFormat="1" ht="36.75" customHeight="1" x14ac:dyDescent="0.3">
      <c r="D5" s="34" t="s">
        <v>80</v>
      </c>
      <c r="E5" s="31" t="s">
        <v>81</v>
      </c>
      <c r="F5" s="32" t="s">
        <v>82</v>
      </c>
      <c r="G5" s="31" t="s">
        <v>83</v>
      </c>
      <c r="H5" s="31" t="s">
        <v>84</v>
      </c>
      <c r="I5" s="31" t="s">
        <v>85</v>
      </c>
      <c r="J5" s="31" t="s">
        <v>86</v>
      </c>
      <c r="K5" s="31" t="s">
        <v>87</v>
      </c>
      <c r="L5" s="31" t="s">
        <v>88</v>
      </c>
      <c r="M5" s="31" t="s">
        <v>89</v>
      </c>
      <c r="N5" s="31" t="s">
        <v>90</v>
      </c>
      <c r="O5" s="35" t="s">
        <v>91</v>
      </c>
      <c r="P5" s="36" t="s">
        <v>92</v>
      </c>
      <c r="Q5" s="31" t="s">
        <v>93</v>
      </c>
      <c r="R5" s="31" t="s">
        <v>94</v>
      </c>
      <c r="S5" s="35" t="s">
        <v>95</v>
      </c>
      <c r="T5" s="37"/>
    </row>
    <row r="6" spans="1:20" s="38" customFormat="1" x14ac:dyDescent="0.3">
      <c r="A6" s="38" t="s">
        <v>96</v>
      </c>
      <c r="B6" s="38" t="s">
        <v>97</v>
      </c>
      <c r="C6" s="38" t="s">
        <v>98</v>
      </c>
      <c r="D6" s="39" t="s">
        <v>13</v>
      </c>
      <c r="E6" s="40" t="s">
        <v>14</v>
      </c>
      <c r="F6" s="40" t="s">
        <v>15</v>
      </c>
      <c r="G6" s="40" t="s">
        <v>16</v>
      </c>
      <c r="H6" s="40" t="s">
        <v>17</v>
      </c>
      <c r="I6" s="40" t="s">
        <v>18</v>
      </c>
      <c r="J6" s="40" t="s">
        <v>19</v>
      </c>
      <c r="K6" s="40" t="s">
        <v>20</v>
      </c>
      <c r="L6" s="40" t="s">
        <v>21</v>
      </c>
      <c r="M6" s="40" t="s">
        <v>22</v>
      </c>
      <c r="N6" s="40" t="s">
        <v>23</v>
      </c>
      <c r="O6" s="41" t="s">
        <v>24</v>
      </c>
      <c r="P6" s="42" t="s">
        <v>36</v>
      </c>
      <c r="Q6" s="43" t="s">
        <v>37</v>
      </c>
      <c r="R6" s="43" t="s">
        <v>39</v>
      </c>
      <c r="S6" s="44" t="s">
        <v>40</v>
      </c>
      <c r="T6" s="45" t="s">
        <v>99</v>
      </c>
    </row>
    <row r="7" spans="1:20" s="15" customFormat="1" x14ac:dyDescent="0.3">
      <c r="A7" s="15" t="s">
        <v>64</v>
      </c>
      <c r="B7" s="19" t="s">
        <v>25</v>
      </c>
      <c r="C7" s="22"/>
      <c r="D7" s="51" t="s">
        <v>13</v>
      </c>
      <c r="E7" s="52" t="s">
        <v>14</v>
      </c>
      <c r="F7" s="52" t="s">
        <v>15</v>
      </c>
      <c r="G7" s="52" t="s">
        <v>16</v>
      </c>
      <c r="H7" s="52" t="s">
        <v>17</v>
      </c>
      <c r="I7" s="52" t="s">
        <v>18</v>
      </c>
      <c r="J7" s="52" t="s">
        <v>19</v>
      </c>
      <c r="K7" s="52" t="s">
        <v>20</v>
      </c>
      <c r="L7" s="52" t="s">
        <v>21</v>
      </c>
      <c r="M7" s="52" t="s">
        <v>22</v>
      </c>
      <c r="N7" s="52" t="s">
        <v>23</v>
      </c>
      <c r="O7" s="53" t="s">
        <v>24</v>
      </c>
      <c r="P7" s="54" t="s">
        <v>36</v>
      </c>
      <c r="Q7" s="55" t="s">
        <v>37</v>
      </c>
      <c r="R7" s="55" t="s">
        <v>39</v>
      </c>
      <c r="S7" s="56" t="s">
        <v>40</v>
      </c>
      <c r="T7" s="14"/>
    </row>
    <row r="8" spans="1:20" x14ac:dyDescent="0.3">
      <c r="A8" t="s">
        <v>65</v>
      </c>
      <c r="B8" s="20" t="s">
        <v>26</v>
      </c>
      <c r="C8" s="13" t="s">
        <v>46</v>
      </c>
      <c r="D8" s="16"/>
      <c r="E8" s="16"/>
      <c r="F8" s="16"/>
      <c r="G8" s="57"/>
      <c r="H8" s="57"/>
      <c r="I8" s="16"/>
      <c r="J8" s="57"/>
      <c r="K8" s="57"/>
      <c r="L8" s="16"/>
      <c r="M8" s="16"/>
      <c r="N8" s="57"/>
      <c r="O8" s="57"/>
      <c r="P8" s="12"/>
      <c r="Q8" s="12"/>
      <c r="R8" s="12"/>
      <c r="S8" s="12"/>
      <c r="T8" s="18">
        <f>SUM(D8:S8)</f>
        <v>0</v>
      </c>
    </row>
    <row r="9" spans="1:20" x14ac:dyDescent="0.3">
      <c r="A9" t="s">
        <v>66</v>
      </c>
      <c r="B9" s="20" t="s">
        <v>27</v>
      </c>
      <c r="C9" s="13" t="s">
        <v>47</v>
      </c>
      <c r="D9" s="16">
        <v>21</v>
      </c>
      <c r="E9" s="16">
        <v>5424</v>
      </c>
      <c r="F9" s="16">
        <v>0</v>
      </c>
      <c r="G9" s="57">
        <v>13792</v>
      </c>
      <c r="H9" s="57">
        <v>22724</v>
      </c>
      <c r="I9" s="16">
        <v>8156</v>
      </c>
      <c r="J9" s="57">
        <v>78458</v>
      </c>
      <c r="K9" s="57">
        <v>5655</v>
      </c>
      <c r="L9" s="16">
        <v>562</v>
      </c>
      <c r="M9" s="16">
        <v>10</v>
      </c>
      <c r="N9" s="57">
        <v>-25</v>
      </c>
      <c r="O9" s="57">
        <v>1027</v>
      </c>
      <c r="P9" s="12"/>
      <c r="Q9" s="12"/>
      <c r="R9" s="12"/>
      <c r="S9" s="12"/>
      <c r="T9" s="18">
        <f t="shared" ref="T9:T25" si="0">SUM(D9:S9)</f>
        <v>135804</v>
      </c>
    </row>
    <row r="10" spans="1:20" x14ac:dyDescent="0.3">
      <c r="A10" t="s">
        <v>67</v>
      </c>
      <c r="B10" s="20" t="s">
        <v>28</v>
      </c>
      <c r="C10" s="13" t="s">
        <v>48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8">
        <v>736</v>
      </c>
      <c r="Q10" s="18">
        <v>4560</v>
      </c>
      <c r="R10" s="18">
        <v>3926</v>
      </c>
      <c r="S10" s="18">
        <v>53460</v>
      </c>
      <c r="T10" s="18">
        <f>SUM(D10:S10)</f>
        <v>62682</v>
      </c>
    </row>
    <row r="11" spans="1:20" x14ac:dyDescent="0.3">
      <c r="A11" t="s">
        <v>68</v>
      </c>
      <c r="B11" s="20" t="s">
        <v>29</v>
      </c>
      <c r="C11" s="13" t="s">
        <v>49</v>
      </c>
      <c r="D11" s="16">
        <v>0</v>
      </c>
      <c r="E11" s="16">
        <v>105</v>
      </c>
      <c r="F11" s="16">
        <v>0</v>
      </c>
      <c r="G11" s="57">
        <v>0</v>
      </c>
      <c r="H11" s="57">
        <v>1240</v>
      </c>
      <c r="I11" s="16">
        <v>543</v>
      </c>
      <c r="J11" s="57">
        <v>15992</v>
      </c>
      <c r="K11" s="57">
        <v>538</v>
      </c>
      <c r="L11" s="16">
        <v>0</v>
      </c>
      <c r="M11" s="16">
        <v>0</v>
      </c>
      <c r="N11" s="57">
        <v>-10</v>
      </c>
      <c r="O11" s="57">
        <v>552</v>
      </c>
      <c r="P11" s="18">
        <v>0</v>
      </c>
      <c r="Q11" s="18">
        <v>1912</v>
      </c>
      <c r="R11" s="18">
        <v>1147</v>
      </c>
      <c r="S11" s="18">
        <v>12509</v>
      </c>
      <c r="T11" s="18">
        <f t="shared" si="0"/>
        <v>34528</v>
      </c>
    </row>
    <row r="12" spans="1:20" x14ac:dyDescent="0.3">
      <c r="A12" t="s">
        <v>69</v>
      </c>
      <c r="B12" s="20" t="s">
        <v>30</v>
      </c>
      <c r="C12" s="13" t="s">
        <v>50</v>
      </c>
      <c r="D12" s="16">
        <v>21</v>
      </c>
      <c r="E12" s="16">
        <v>5319</v>
      </c>
      <c r="F12" s="16">
        <v>0</v>
      </c>
      <c r="G12" s="57">
        <v>13792</v>
      </c>
      <c r="H12" s="57">
        <v>21483</v>
      </c>
      <c r="I12" s="16">
        <v>7612</v>
      </c>
      <c r="J12" s="57">
        <v>62466</v>
      </c>
      <c r="K12" s="57">
        <v>5117</v>
      </c>
      <c r="L12" s="16">
        <v>562</v>
      </c>
      <c r="M12" s="16">
        <v>10</v>
      </c>
      <c r="N12" s="57">
        <v>-15</v>
      </c>
      <c r="O12" s="57">
        <v>475</v>
      </c>
      <c r="P12" s="18">
        <v>736</v>
      </c>
      <c r="Q12" s="18">
        <v>2648</v>
      </c>
      <c r="R12" s="18">
        <v>2779</v>
      </c>
      <c r="S12" s="23">
        <v>40951</v>
      </c>
      <c r="T12" s="18">
        <f t="shared" si="0"/>
        <v>163956</v>
      </c>
    </row>
    <row r="13" spans="1:20" s="15" customFormat="1" x14ac:dyDescent="0.3">
      <c r="A13" s="15" t="s">
        <v>70</v>
      </c>
      <c r="B13" s="10" t="s">
        <v>31</v>
      </c>
      <c r="C13" s="22"/>
      <c r="D13" s="1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4"/>
      <c r="R13" s="4"/>
      <c r="S13" s="11"/>
      <c r="T13" s="14"/>
    </row>
    <row r="14" spans="1:20" x14ac:dyDescent="0.3">
      <c r="A14" t="s">
        <v>65</v>
      </c>
      <c r="B14" s="20" t="s">
        <v>26</v>
      </c>
      <c r="C14" s="13" t="s">
        <v>51</v>
      </c>
      <c r="D14" s="16"/>
      <c r="E14" s="16"/>
      <c r="F14" s="16"/>
      <c r="G14" s="57"/>
      <c r="H14" s="57"/>
      <c r="I14" s="16"/>
      <c r="J14" s="57"/>
      <c r="K14" s="57"/>
      <c r="L14" s="16"/>
      <c r="M14" s="16"/>
      <c r="N14" s="57"/>
      <c r="O14" s="57"/>
      <c r="P14" s="12"/>
      <c r="Q14" s="12"/>
      <c r="R14" s="12"/>
      <c r="S14" s="12"/>
      <c r="T14" s="18">
        <f t="shared" si="0"/>
        <v>0</v>
      </c>
    </row>
    <row r="15" spans="1:20" x14ac:dyDescent="0.3">
      <c r="A15" t="s">
        <v>71</v>
      </c>
      <c r="B15" s="20" t="s">
        <v>27</v>
      </c>
      <c r="C15" s="13" t="s">
        <v>52</v>
      </c>
      <c r="D15" s="16">
        <v>18</v>
      </c>
      <c r="E15" s="16">
        <v>5437</v>
      </c>
      <c r="F15" s="16">
        <v>0</v>
      </c>
      <c r="G15" s="57">
        <v>14061</v>
      </c>
      <c r="H15" s="57">
        <v>21785</v>
      </c>
      <c r="I15" s="16">
        <v>8034</v>
      </c>
      <c r="J15" s="57">
        <v>78903</v>
      </c>
      <c r="K15" s="57">
        <v>5759</v>
      </c>
      <c r="L15" s="16">
        <v>657</v>
      </c>
      <c r="M15" s="16">
        <v>10</v>
      </c>
      <c r="N15" s="57">
        <v>-25</v>
      </c>
      <c r="O15" s="57">
        <v>1062</v>
      </c>
      <c r="P15" s="12"/>
      <c r="Q15" s="12"/>
      <c r="R15" s="12"/>
      <c r="S15" s="12"/>
      <c r="T15" s="18">
        <f t="shared" si="0"/>
        <v>135701</v>
      </c>
    </row>
    <row r="16" spans="1:20" x14ac:dyDescent="0.3">
      <c r="A16" t="s">
        <v>67</v>
      </c>
      <c r="B16" s="20" t="s">
        <v>28</v>
      </c>
      <c r="C16" s="13" t="s">
        <v>53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8">
        <v>642</v>
      </c>
      <c r="Q16" s="18">
        <v>4765</v>
      </c>
      <c r="R16" s="18">
        <v>3956</v>
      </c>
      <c r="S16" s="18">
        <v>53216</v>
      </c>
      <c r="T16" s="18">
        <f t="shared" si="0"/>
        <v>62579</v>
      </c>
    </row>
    <row r="17" spans="1:20" x14ac:dyDescent="0.3">
      <c r="A17" t="s">
        <v>72</v>
      </c>
      <c r="B17" s="20" t="s">
        <v>29</v>
      </c>
      <c r="C17" s="13" t="s">
        <v>54</v>
      </c>
      <c r="D17" s="16">
        <v>0</v>
      </c>
      <c r="E17" s="16">
        <v>107</v>
      </c>
      <c r="F17" s="16">
        <v>0</v>
      </c>
      <c r="G17" s="57">
        <v>0</v>
      </c>
      <c r="H17" s="57">
        <v>661</v>
      </c>
      <c r="I17" s="16">
        <v>360</v>
      </c>
      <c r="J17" s="57">
        <v>16518</v>
      </c>
      <c r="K17" s="57">
        <v>510</v>
      </c>
      <c r="L17" s="16">
        <v>0</v>
      </c>
      <c r="M17" s="16">
        <v>0</v>
      </c>
      <c r="N17" s="57">
        <v>0</v>
      </c>
      <c r="O17" s="57">
        <v>559</v>
      </c>
      <c r="P17" s="18">
        <v>0</v>
      </c>
      <c r="Q17" s="18">
        <v>2062</v>
      </c>
      <c r="R17" s="18">
        <v>927</v>
      </c>
      <c r="S17" s="18">
        <v>11627</v>
      </c>
      <c r="T17" s="18">
        <f t="shared" si="0"/>
        <v>33331</v>
      </c>
    </row>
    <row r="18" spans="1:20" s="28" customFormat="1" x14ac:dyDescent="0.3">
      <c r="A18" s="28" t="s">
        <v>73</v>
      </c>
      <c r="B18" s="24" t="s">
        <v>30</v>
      </c>
      <c r="C18" s="25" t="s">
        <v>55</v>
      </c>
      <c r="D18" s="26">
        <v>18</v>
      </c>
      <c r="E18" s="26">
        <v>5331</v>
      </c>
      <c r="F18" s="26">
        <v>0</v>
      </c>
      <c r="G18" s="58">
        <v>14061</v>
      </c>
      <c r="H18" s="58">
        <v>21124</v>
      </c>
      <c r="I18" s="26">
        <v>7673</v>
      </c>
      <c r="J18" s="58">
        <v>62385</v>
      </c>
      <c r="K18" s="58">
        <v>5249</v>
      </c>
      <c r="L18" s="26">
        <v>657</v>
      </c>
      <c r="M18" s="26">
        <v>10</v>
      </c>
      <c r="N18" s="58">
        <v>-24</v>
      </c>
      <c r="O18" s="58">
        <v>503</v>
      </c>
      <c r="P18" s="27">
        <v>642</v>
      </c>
      <c r="Q18" s="27">
        <v>2703</v>
      </c>
      <c r="R18" s="27">
        <v>3028</v>
      </c>
      <c r="S18" s="27">
        <v>41589</v>
      </c>
      <c r="T18" s="27">
        <f t="shared" si="0"/>
        <v>164949</v>
      </c>
    </row>
    <row r="19" spans="1:20" s="15" customFormat="1" x14ac:dyDescent="0.3">
      <c r="A19" s="15" t="s">
        <v>79</v>
      </c>
      <c r="B19" s="10" t="s">
        <v>32</v>
      </c>
      <c r="C19" s="22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4"/>
      <c r="R19" s="4"/>
      <c r="S19" s="11"/>
      <c r="T19" s="14"/>
    </row>
    <row r="20" spans="1:20" x14ac:dyDescent="0.3">
      <c r="A20" t="s">
        <v>74</v>
      </c>
      <c r="B20" s="20" t="s">
        <v>26</v>
      </c>
      <c r="C20" s="13" t="s">
        <v>56</v>
      </c>
      <c r="D20" s="16"/>
      <c r="E20" s="16"/>
      <c r="F20" s="16"/>
      <c r="G20" s="57"/>
      <c r="H20" s="57"/>
      <c r="I20" s="16"/>
      <c r="J20" s="57"/>
      <c r="K20" s="57"/>
      <c r="L20" s="16"/>
      <c r="M20" s="16"/>
      <c r="N20" s="57"/>
      <c r="O20" s="57"/>
      <c r="P20" s="12"/>
      <c r="Q20" s="12"/>
      <c r="R20" s="12"/>
      <c r="S20" s="12"/>
      <c r="T20" s="18">
        <f t="shared" si="0"/>
        <v>0</v>
      </c>
    </row>
    <row r="21" spans="1:20" x14ac:dyDescent="0.3">
      <c r="A21" t="s">
        <v>71</v>
      </c>
      <c r="B21" s="20" t="s">
        <v>27</v>
      </c>
      <c r="C21" s="13" t="s">
        <v>57</v>
      </c>
      <c r="D21" s="16">
        <v>27</v>
      </c>
      <c r="E21" s="16">
        <v>1095</v>
      </c>
      <c r="F21" s="16">
        <v>0</v>
      </c>
      <c r="G21" s="57">
        <v>10010</v>
      </c>
      <c r="H21" s="57">
        <v>14257</v>
      </c>
      <c r="I21" s="16">
        <v>1858</v>
      </c>
      <c r="J21" s="57">
        <v>65973</v>
      </c>
      <c r="K21" s="57">
        <v>2242</v>
      </c>
      <c r="L21" s="16">
        <v>-2</v>
      </c>
      <c r="M21" s="16">
        <v>2</v>
      </c>
      <c r="N21" s="57">
        <v>0</v>
      </c>
      <c r="O21" s="57">
        <v>511</v>
      </c>
      <c r="P21" s="12"/>
      <c r="Q21" s="12"/>
      <c r="R21" s="12"/>
      <c r="S21" s="12"/>
      <c r="T21" s="18">
        <f t="shared" si="0"/>
        <v>95973</v>
      </c>
    </row>
    <row r="22" spans="1:20" x14ac:dyDescent="0.3">
      <c r="A22" t="s">
        <v>67</v>
      </c>
      <c r="B22" s="20" t="s">
        <v>28</v>
      </c>
      <c r="C22" s="13" t="s">
        <v>58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8">
        <v>396</v>
      </c>
      <c r="Q22" s="18">
        <v>3386</v>
      </c>
      <c r="R22" s="18">
        <v>3996</v>
      </c>
      <c r="S22" s="18">
        <v>39559</v>
      </c>
      <c r="T22" s="18">
        <f t="shared" si="0"/>
        <v>47337</v>
      </c>
    </row>
    <row r="23" spans="1:20" x14ac:dyDescent="0.3">
      <c r="A23" t="s">
        <v>72</v>
      </c>
      <c r="B23" s="20" t="s">
        <v>29</v>
      </c>
      <c r="C23" s="13" t="s">
        <v>59</v>
      </c>
      <c r="D23" s="16">
        <v>0</v>
      </c>
      <c r="E23" s="16">
        <v>5</v>
      </c>
      <c r="F23" s="16">
        <v>0</v>
      </c>
      <c r="G23" s="57">
        <v>-4</v>
      </c>
      <c r="H23" s="57">
        <v>424</v>
      </c>
      <c r="I23" s="16">
        <v>-68</v>
      </c>
      <c r="J23" s="57">
        <v>22560</v>
      </c>
      <c r="K23" s="57">
        <v>-97</v>
      </c>
      <c r="L23" s="16">
        <v>0</v>
      </c>
      <c r="M23" s="16">
        <v>0</v>
      </c>
      <c r="N23" s="57">
        <v>0</v>
      </c>
      <c r="O23" s="57">
        <v>1882</v>
      </c>
      <c r="P23" s="18">
        <v>0</v>
      </c>
      <c r="Q23" s="18">
        <v>1903</v>
      </c>
      <c r="R23" s="18">
        <v>-6</v>
      </c>
      <c r="S23" s="18">
        <v>10850</v>
      </c>
      <c r="T23" s="18">
        <f t="shared" si="0"/>
        <v>37449</v>
      </c>
    </row>
    <row r="24" spans="1:20" s="28" customFormat="1" x14ac:dyDescent="0.3">
      <c r="A24" s="28" t="s">
        <v>73</v>
      </c>
      <c r="B24" s="24" t="s">
        <v>30</v>
      </c>
      <c r="C24" s="25" t="s">
        <v>60</v>
      </c>
      <c r="D24" s="26">
        <v>27</v>
      </c>
      <c r="E24" s="26">
        <v>1090</v>
      </c>
      <c r="F24" s="26">
        <v>0</v>
      </c>
      <c r="G24" s="58">
        <v>10014</v>
      </c>
      <c r="H24" s="58">
        <v>13833</v>
      </c>
      <c r="I24" s="26">
        <v>1926</v>
      </c>
      <c r="J24" s="58">
        <v>43413</v>
      </c>
      <c r="K24" s="58">
        <v>2339</v>
      </c>
      <c r="L24" s="26">
        <v>-2</v>
      </c>
      <c r="M24" s="26">
        <v>2</v>
      </c>
      <c r="N24" s="58">
        <v>0</v>
      </c>
      <c r="O24" s="58">
        <v>-1371</v>
      </c>
      <c r="P24" s="27">
        <v>396</v>
      </c>
      <c r="Q24" s="27">
        <v>1482</v>
      </c>
      <c r="R24" s="27">
        <v>4002</v>
      </c>
      <c r="S24" s="27">
        <v>28708</v>
      </c>
      <c r="T24" s="27">
        <f t="shared" si="0"/>
        <v>105859</v>
      </c>
    </row>
    <row r="25" spans="1:20" s="28" customFormat="1" x14ac:dyDescent="0.3">
      <c r="A25" s="28" t="s">
        <v>75</v>
      </c>
      <c r="B25" s="24" t="s">
        <v>33</v>
      </c>
      <c r="C25" s="25" t="s">
        <v>61</v>
      </c>
      <c r="D25" s="26">
        <v>6</v>
      </c>
      <c r="E25" s="26">
        <v>678</v>
      </c>
      <c r="F25" s="26">
        <v>0</v>
      </c>
      <c r="G25" s="58">
        <v>496</v>
      </c>
      <c r="H25" s="58">
        <v>1236</v>
      </c>
      <c r="I25" s="26">
        <v>2242</v>
      </c>
      <c r="J25" s="58">
        <v>14480</v>
      </c>
      <c r="K25" s="58">
        <v>1224</v>
      </c>
      <c r="L25" s="26">
        <v>195</v>
      </c>
      <c r="M25" s="26">
        <v>4</v>
      </c>
      <c r="N25" s="58">
        <v>0</v>
      </c>
      <c r="O25" s="58">
        <v>-95</v>
      </c>
      <c r="P25" s="27">
        <v>105</v>
      </c>
      <c r="Q25" s="27">
        <v>569</v>
      </c>
      <c r="R25" s="27">
        <v>552</v>
      </c>
      <c r="S25" s="27">
        <v>6198</v>
      </c>
      <c r="T25" s="27">
        <f t="shared" si="0"/>
        <v>27890</v>
      </c>
    </row>
    <row r="26" spans="1:20" x14ac:dyDescent="0.3">
      <c r="A26" t="s">
        <v>76</v>
      </c>
      <c r="B26" s="20" t="s">
        <v>34</v>
      </c>
      <c r="C26" s="13" t="s">
        <v>62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2"/>
      <c r="Q26" s="12"/>
      <c r="R26" s="12"/>
      <c r="S26" s="12"/>
      <c r="T26" s="18"/>
    </row>
    <row r="27" spans="1:20" x14ac:dyDescent="0.3">
      <c r="A27" t="s">
        <v>77</v>
      </c>
      <c r="B27" s="21" t="s">
        <v>35</v>
      </c>
      <c r="C27" s="13" t="s">
        <v>63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2"/>
      <c r="Q27" s="12"/>
      <c r="R27" s="12"/>
      <c r="S27" s="12"/>
      <c r="T27" s="18"/>
    </row>
    <row r="29" spans="1:20" s="29" customFormat="1" x14ac:dyDescent="0.3">
      <c r="A29" s="29" t="s">
        <v>78</v>
      </c>
      <c r="D29" s="30">
        <f t="shared" ref="D29:R29" si="1">+(D24+D25)/D18</f>
        <v>1.8333333333333333</v>
      </c>
      <c r="E29" s="30">
        <f t="shared" si="1"/>
        <v>0.33164509472894393</v>
      </c>
      <c r="F29" s="30" t="e">
        <f t="shared" si="1"/>
        <v>#DIV/0!</v>
      </c>
      <c r="G29" s="59">
        <f t="shared" si="1"/>
        <v>0.74745750657847954</v>
      </c>
      <c r="H29" s="59">
        <f t="shared" si="1"/>
        <v>0.71335921227040333</v>
      </c>
      <c r="I29" s="30">
        <f t="shared" si="1"/>
        <v>0.54320344063599635</v>
      </c>
      <c r="J29" s="59">
        <f t="shared" si="1"/>
        <v>0.92799551174160455</v>
      </c>
      <c r="K29" s="59">
        <f t="shared" si="1"/>
        <v>0.67879596113545437</v>
      </c>
      <c r="L29" s="30">
        <f t="shared" si="1"/>
        <v>0.29375951293759511</v>
      </c>
      <c r="M29" s="30">
        <f t="shared" si="1"/>
        <v>0.6</v>
      </c>
      <c r="N29" s="59">
        <f t="shared" si="1"/>
        <v>0</v>
      </c>
      <c r="O29" s="59">
        <f t="shared" si="1"/>
        <v>-2.9145129224652089</v>
      </c>
      <c r="P29" s="59">
        <f t="shared" si="1"/>
        <v>0.78037383177570097</v>
      </c>
      <c r="Q29" s="59">
        <f t="shared" si="1"/>
        <v>0.75878653348131708</v>
      </c>
      <c r="R29" s="59">
        <f t="shared" si="1"/>
        <v>1.5039630118890357</v>
      </c>
      <c r="S29" s="59">
        <f>+(S24+S25)/S18</f>
        <v>0.83930847098992523</v>
      </c>
      <c r="T29" s="30"/>
    </row>
  </sheetData>
  <mergeCells count="3">
    <mergeCell ref="D3:O3"/>
    <mergeCell ref="P3:S3"/>
    <mergeCell ref="T3:T4"/>
  </mergeCells>
  <pageMargins left="0.7" right="0.7" top="0.75" bottom="0.75" header="0.3" footer="0.3"/>
  <headerFooter>
    <oddHeader>&amp;L&amp;"Calibri"&amp;10&amp;K000000 Stopnja zaupnosti | Data Classification: Interno / Internal&amp;1#_x000D_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CC573-6A3C-4BC7-8488-80D43B31AE8D}">
  <dimension ref="A1:T29"/>
  <sheetViews>
    <sheetView tabSelected="1" zoomScale="70" zoomScaleNormal="70" workbookViewId="0">
      <selection activeCell="K36" sqref="K36"/>
    </sheetView>
  </sheetViews>
  <sheetFormatPr defaultRowHeight="14.4" x14ac:dyDescent="0.3"/>
  <cols>
    <col min="1" max="1" width="43.33203125" bestFit="1" customWidth="1"/>
    <col min="2" max="2" width="48" customWidth="1"/>
    <col min="3" max="3" width="8.6640625" customWidth="1"/>
    <col min="4" max="4" width="15.6640625" style="2" customWidth="1"/>
    <col min="5" max="12" width="17.33203125" style="2" customWidth="1"/>
    <col min="13" max="15" width="16.109375" style="2" customWidth="1"/>
    <col min="16" max="16" width="12.88671875" customWidth="1"/>
    <col min="17" max="17" width="13.88671875" customWidth="1"/>
    <col min="18" max="18" width="17" customWidth="1"/>
    <col min="19" max="19" width="14.109375" customWidth="1"/>
    <col min="20" max="20" width="11.109375" bestFit="1" customWidth="1"/>
  </cols>
  <sheetData>
    <row r="1" spans="1:20" x14ac:dyDescent="0.3">
      <c r="A1" s="1" t="s">
        <v>107</v>
      </c>
    </row>
    <row r="2" spans="1:20" x14ac:dyDescent="0.3">
      <c r="A2" t="s">
        <v>108</v>
      </c>
    </row>
    <row r="3" spans="1:20" x14ac:dyDescent="0.3">
      <c r="D3" s="46" t="s">
        <v>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46" t="s">
        <v>38</v>
      </c>
      <c r="Q3" s="47"/>
      <c r="R3" s="47"/>
      <c r="S3" s="48"/>
      <c r="T3" s="49" t="s">
        <v>45</v>
      </c>
    </row>
    <row r="4" spans="1:20" ht="43.2" x14ac:dyDescent="0.3">
      <c r="D4" s="6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7" t="s">
        <v>12</v>
      </c>
      <c r="P4" s="6" t="s">
        <v>41</v>
      </c>
      <c r="Q4" s="3" t="s">
        <v>42</v>
      </c>
      <c r="R4" s="3" t="s">
        <v>43</v>
      </c>
      <c r="S4" s="7" t="s">
        <v>44</v>
      </c>
      <c r="T4" s="50"/>
    </row>
    <row r="5" spans="1:20" s="33" customFormat="1" ht="36.75" customHeight="1" x14ac:dyDescent="0.3">
      <c r="D5" s="34" t="s">
        <v>80</v>
      </c>
      <c r="E5" s="31" t="s">
        <v>81</v>
      </c>
      <c r="F5" s="32" t="s">
        <v>82</v>
      </c>
      <c r="G5" s="31" t="s">
        <v>83</v>
      </c>
      <c r="H5" s="31" t="s">
        <v>84</v>
      </c>
      <c r="I5" s="31" t="s">
        <v>85</v>
      </c>
      <c r="J5" s="31" t="s">
        <v>86</v>
      </c>
      <c r="K5" s="31" t="s">
        <v>87</v>
      </c>
      <c r="L5" s="31" t="s">
        <v>88</v>
      </c>
      <c r="M5" s="31" t="s">
        <v>89</v>
      </c>
      <c r="N5" s="31" t="s">
        <v>90</v>
      </c>
      <c r="O5" s="35" t="s">
        <v>91</v>
      </c>
      <c r="P5" s="36" t="s">
        <v>92</v>
      </c>
      <c r="Q5" s="31" t="s">
        <v>93</v>
      </c>
      <c r="R5" s="31" t="s">
        <v>94</v>
      </c>
      <c r="S5" s="35" t="s">
        <v>95</v>
      </c>
      <c r="T5" s="37"/>
    </row>
    <row r="6" spans="1:20" s="38" customFormat="1" x14ac:dyDescent="0.3">
      <c r="A6" s="38" t="s">
        <v>96</v>
      </c>
      <c r="B6" s="38" t="s">
        <v>97</v>
      </c>
      <c r="C6" s="38" t="s">
        <v>98</v>
      </c>
      <c r="D6" s="39" t="s">
        <v>13</v>
      </c>
      <c r="E6" s="40" t="s">
        <v>14</v>
      </c>
      <c r="F6" s="40" t="s">
        <v>15</v>
      </c>
      <c r="G6" s="40" t="s">
        <v>16</v>
      </c>
      <c r="H6" s="40" t="s">
        <v>17</v>
      </c>
      <c r="I6" s="40" t="s">
        <v>18</v>
      </c>
      <c r="J6" s="40" t="s">
        <v>19</v>
      </c>
      <c r="K6" s="40" t="s">
        <v>20</v>
      </c>
      <c r="L6" s="40" t="s">
        <v>21</v>
      </c>
      <c r="M6" s="40" t="s">
        <v>22</v>
      </c>
      <c r="N6" s="40" t="s">
        <v>23</v>
      </c>
      <c r="O6" s="41" t="s">
        <v>24</v>
      </c>
      <c r="P6" s="42" t="s">
        <v>36</v>
      </c>
      <c r="Q6" s="43" t="s">
        <v>37</v>
      </c>
      <c r="R6" s="43" t="s">
        <v>39</v>
      </c>
      <c r="S6" s="44" t="s">
        <v>40</v>
      </c>
      <c r="T6" s="45" t="s">
        <v>99</v>
      </c>
    </row>
    <row r="7" spans="1:20" s="15" customFormat="1" x14ac:dyDescent="0.3">
      <c r="A7" s="15" t="s">
        <v>64</v>
      </c>
      <c r="B7" s="19" t="s">
        <v>25</v>
      </c>
      <c r="C7" s="22"/>
      <c r="D7" s="51" t="s">
        <v>13</v>
      </c>
      <c r="E7" s="52" t="s">
        <v>14</v>
      </c>
      <c r="F7" s="52" t="s">
        <v>15</v>
      </c>
      <c r="G7" s="52" t="s">
        <v>16</v>
      </c>
      <c r="H7" s="52" t="s">
        <v>17</v>
      </c>
      <c r="I7" s="52" t="s">
        <v>18</v>
      </c>
      <c r="J7" s="52" t="s">
        <v>19</v>
      </c>
      <c r="K7" s="52" t="s">
        <v>20</v>
      </c>
      <c r="L7" s="52" t="s">
        <v>21</v>
      </c>
      <c r="M7" s="52" t="s">
        <v>22</v>
      </c>
      <c r="N7" s="52" t="s">
        <v>23</v>
      </c>
      <c r="O7" s="53" t="s">
        <v>24</v>
      </c>
      <c r="P7" s="54" t="s">
        <v>36</v>
      </c>
      <c r="Q7" s="55" t="s">
        <v>37</v>
      </c>
      <c r="R7" s="55" t="s">
        <v>39</v>
      </c>
      <c r="S7" s="56" t="s">
        <v>40</v>
      </c>
      <c r="T7" s="14"/>
    </row>
    <row r="8" spans="1:20" x14ac:dyDescent="0.3">
      <c r="A8" t="s">
        <v>65</v>
      </c>
      <c r="B8" s="20" t="s">
        <v>26</v>
      </c>
      <c r="C8" s="13" t="s">
        <v>46</v>
      </c>
      <c r="D8" s="16"/>
      <c r="E8" s="16"/>
      <c r="F8" s="16"/>
      <c r="G8" s="57"/>
      <c r="H8" s="57"/>
      <c r="I8" s="16"/>
      <c r="J8" s="57"/>
      <c r="K8" s="57"/>
      <c r="L8" s="16"/>
      <c r="M8" s="16"/>
      <c r="N8" s="57"/>
      <c r="O8" s="57"/>
      <c r="P8" s="12"/>
      <c r="Q8" s="12"/>
      <c r="R8" s="12"/>
      <c r="S8" s="12"/>
      <c r="T8" s="18">
        <f>SUM(D8:S8)</f>
        <v>0</v>
      </c>
    </row>
    <row r="9" spans="1:20" x14ac:dyDescent="0.3">
      <c r="A9" t="s">
        <v>66</v>
      </c>
      <c r="B9" s="20" t="s">
        <v>27</v>
      </c>
      <c r="C9" s="13" t="s">
        <v>47</v>
      </c>
      <c r="D9" s="16">
        <v>2234</v>
      </c>
      <c r="E9" s="16">
        <v>4989</v>
      </c>
      <c r="F9" s="16">
        <v>0</v>
      </c>
      <c r="G9" s="57">
        <v>29040</v>
      </c>
      <c r="H9" s="57">
        <v>15662</v>
      </c>
      <c r="I9" s="16">
        <v>11665</v>
      </c>
      <c r="J9" s="57">
        <v>121229</v>
      </c>
      <c r="K9" s="57">
        <v>5571</v>
      </c>
      <c r="L9" s="16">
        <v>11179</v>
      </c>
      <c r="M9" s="16">
        <v>76</v>
      </c>
      <c r="N9" s="57">
        <v>2076</v>
      </c>
      <c r="O9" s="57">
        <v>2044</v>
      </c>
      <c r="P9" s="12"/>
      <c r="Q9" s="12"/>
      <c r="R9" s="12"/>
      <c r="S9" s="12"/>
      <c r="T9" s="18">
        <f t="shared" ref="T9:T25" si="0">SUM(D9:S9)</f>
        <v>205765</v>
      </c>
    </row>
    <row r="10" spans="1:20" x14ac:dyDescent="0.3">
      <c r="A10" t="s">
        <v>67</v>
      </c>
      <c r="B10" s="20" t="s">
        <v>28</v>
      </c>
      <c r="C10" s="13" t="s">
        <v>48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8">
        <v>250</v>
      </c>
      <c r="Q10" s="18">
        <v>5684</v>
      </c>
      <c r="R10" s="18">
        <v>3983</v>
      </c>
      <c r="S10" s="18">
        <v>33542</v>
      </c>
      <c r="T10" s="18">
        <f>SUM(D10:S10)</f>
        <v>43459</v>
      </c>
    </row>
    <row r="11" spans="1:20" x14ac:dyDescent="0.3">
      <c r="A11" t="s">
        <v>68</v>
      </c>
      <c r="B11" s="20" t="s">
        <v>29</v>
      </c>
      <c r="C11" s="13" t="s">
        <v>49</v>
      </c>
      <c r="D11" s="16">
        <v>590</v>
      </c>
      <c r="E11" s="16">
        <v>1380</v>
      </c>
      <c r="F11" s="16">
        <v>0</v>
      </c>
      <c r="G11" s="57">
        <v>17620</v>
      </c>
      <c r="H11" s="57">
        <v>8053</v>
      </c>
      <c r="I11" s="16">
        <v>3418</v>
      </c>
      <c r="J11" s="57">
        <v>41825</v>
      </c>
      <c r="K11" s="57">
        <v>3799</v>
      </c>
      <c r="L11" s="16">
        <v>7735</v>
      </c>
      <c r="M11" s="16">
        <v>38</v>
      </c>
      <c r="N11" s="57">
        <v>616</v>
      </c>
      <c r="O11" s="57">
        <v>1523</v>
      </c>
      <c r="P11" s="18">
        <v>95</v>
      </c>
      <c r="Q11" s="18">
        <v>3514</v>
      </c>
      <c r="R11" s="18">
        <v>991</v>
      </c>
      <c r="S11" s="18">
        <v>13420</v>
      </c>
      <c r="T11" s="18">
        <f t="shared" si="0"/>
        <v>104617</v>
      </c>
    </row>
    <row r="12" spans="1:20" x14ac:dyDescent="0.3">
      <c r="A12" t="s">
        <v>69</v>
      </c>
      <c r="B12" s="20" t="s">
        <v>30</v>
      </c>
      <c r="C12" s="13" t="s">
        <v>50</v>
      </c>
      <c r="D12" s="16">
        <v>1643</v>
      </c>
      <c r="E12" s="16">
        <v>3610</v>
      </c>
      <c r="F12" s="16">
        <v>11420</v>
      </c>
      <c r="G12" s="57">
        <v>7609</v>
      </c>
      <c r="H12" s="57">
        <v>8247</v>
      </c>
      <c r="I12" s="16">
        <v>79404</v>
      </c>
      <c r="J12" s="57">
        <v>1772</v>
      </c>
      <c r="K12" s="57">
        <v>3445</v>
      </c>
      <c r="L12" s="16">
        <v>38</v>
      </c>
      <c r="M12" s="16">
        <v>1459</v>
      </c>
      <c r="N12" s="57">
        <v>521</v>
      </c>
      <c r="O12" s="57">
        <v>156</v>
      </c>
      <c r="P12" s="18">
        <v>2170</v>
      </c>
      <c r="Q12" s="18">
        <v>2992</v>
      </c>
      <c r="R12" s="18">
        <v>20123</v>
      </c>
      <c r="S12" s="23"/>
      <c r="T12" s="18">
        <f t="shared" si="0"/>
        <v>144609</v>
      </c>
    </row>
    <row r="13" spans="1:20" s="15" customFormat="1" x14ac:dyDescent="0.3">
      <c r="A13" s="15" t="s">
        <v>70</v>
      </c>
      <c r="B13" s="10" t="s">
        <v>31</v>
      </c>
      <c r="C13" s="22"/>
      <c r="D13" s="1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4"/>
      <c r="R13" s="4"/>
      <c r="S13" s="11"/>
      <c r="T13" s="14"/>
    </row>
    <row r="14" spans="1:20" x14ac:dyDescent="0.3">
      <c r="A14" t="s">
        <v>65</v>
      </c>
      <c r="B14" s="20" t="s">
        <v>26</v>
      </c>
      <c r="C14" s="13" t="s">
        <v>51</v>
      </c>
      <c r="D14" s="16"/>
      <c r="E14" s="16"/>
      <c r="F14" s="16"/>
      <c r="G14" s="57"/>
      <c r="H14" s="57"/>
      <c r="I14" s="16"/>
      <c r="J14" s="57"/>
      <c r="K14" s="57"/>
      <c r="L14" s="16"/>
      <c r="M14" s="16"/>
      <c r="N14" s="57"/>
      <c r="O14" s="57"/>
      <c r="P14" s="12"/>
      <c r="Q14" s="12"/>
      <c r="R14" s="12"/>
      <c r="S14" s="12"/>
      <c r="T14" s="18">
        <f t="shared" si="0"/>
        <v>0</v>
      </c>
    </row>
    <row r="15" spans="1:20" x14ac:dyDescent="0.3">
      <c r="A15" t="s">
        <v>71</v>
      </c>
      <c r="B15" s="20" t="s">
        <v>27</v>
      </c>
      <c r="C15" s="13" t="s">
        <v>52</v>
      </c>
      <c r="D15" s="16">
        <v>2215</v>
      </c>
      <c r="E15" s="16">
        <v>4610</v>
      </c>
      <c r="F15" s="16">
        <v>0</v>
      </c>
      <c r="G15" s="57">
        <v>25099</v>
      </c>
      <c r="H15" s="57">
        <v>13825</v>
      </c>
      <c r="I15" s="16">
        <v>11198</v>
      </c>
      <c r="J15" s="57">
        <v>117518</v>
      </c>
      <c r="K15" s="57">
        <v>5301</v>
      </c>
      <c r="L15" s="16">
        <v>10512</v>
      </c>
      <c r="M15" s="16">
        <v>73</v>
      </c>
      <c r="N15" s="57">
        <v>1735</v>
      </c>
      <c r="O15" s="57">
        <v>1934</v>
      </c>
      <c r="P15" s="12"/>
      <c r="Q15" s="12"/>
      <c r="R15" s="12"/>
      <c r="S15" s="12"/>
      <c r="T15" s="18">
        <f>SUM(D15:S15)</f>
        <v>194020</v>
      </c>
    </row>
    <row r="16" spans="1:20" x14ac:dyDescent="0.3">
      <c r="A16" t="s">
        <v>67</v>
      </c>
      <c r="B16" s="20" t="s">
        <v>28</v>
      </c>
      <c r="C16" s="13" t="s">
        <v>53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8">
        <v>275</v>
      </c>
      <c r="Q16" s="18">
        <v>5609</v>
      </c>
      <c r="R16" s="18">
        <v>4117</v>
      </c>
      <c r="S16" s="18">
        <v>32966</v>
      </c>
      <c r="T16" s="18">
        <f t="shared" si="0"/>
        <v>42967</v>
      </c>
    </row>
    <row r="17" spans="1:20" x14ac:dyDescent="0.3">
      <c r="A17" t="s">
        <v>72</v>
      </c>
      <c r="B17" s="20" t="s">
        <v>29</v>
      </c>
      <c r="C17" s="13" t="s">
        <v>54</v>
      </c>
      <c r="D17" s="16">
        <v>590</v>
      </c>
      <c r="E17" s="16">
        <v>1203</v>
      </c>
      <c r="F17" s="16">
        <v>0</v>
      </c>
      <c r="G17" s="57">
        <v>14482</v>
      </c>
      <c r="H17" s="57">
        <v>7161</v>
      </c>
      <c r="I17" s="16">
        <v>3373</v>
      </c>
      <c r="J17" s="57">
        <v>41048</v>
      </c>
      <c r="K17" s="57">
        <v>3396</v>
      </c>
      <c r="L17" s="16">
        <v>7384</v>
      </c>
      <c r="M17" s="16">
        <v>38</v>
      </c>
      <c r="N17" s="57">
        <v>457</v>
      </c>
      <c r="O17" s="57">
        <v>1410</v>
      </c>
      <c r="P17" s="18">
        <v>95</v>
      </c>
      <c r="Q17" s="18">
        <v>3762</v>
      </c>
      <c r="R17" s="18">
        <v>997</v>
      </c>
      <c r="S17" s="18">
        <v>13289</v>
      </c>
      <c r="T17" s="18">
        <f t="shared" si="0"/>
        <v>98685</v>
      </c>
    </row>
    <row r="18" spans="1:20" s="28" customFormat="1" x14ac:dyDescent="0.3">
      <c r="A18" s="28" t="s">
        <v>73</v>
      </c>
      <c r="B18" s="24" t="s">
        <v>30</v>
      </c>
      <c r="C18" s="25" t="s">
        <v>55</v>
      </c>
      <c r="D18" s="26">
        <v>1626</v>
      </c>
      <c r="E18" s="26">
        <v>3407</v>
      </c>
      <c r="F18" s="26">
        <v>10618</v>
      </c>
      <c r="G18" s="58">
        <v>6665</v>
      </c>
      <c r="H18" s="58">
        <v>7825</v>
      </c>
      <c r="I18" s="26">
        <v>76470</v>
      </c>
      <c r="J18" s="58">
        <v>1905</v>
      </c>
      <c r="K18" s="58">
        <v>3128</v>
      </c>
      <c r="L18" s="26">
        <v>35</v>
      </c>
      <c r="M18" s="26">
        <v>1278</v>
      </c>
      <c r="N18" s="58">
        <v>523</v>
      </c>
      <c r="O18" s="58">
        <v>181</v>
      </c>
      <c r="P18" s="27">
        <v>1847</v>
      </c>
      <c r="Q18" s="27">
        <v>3121</v>
      </c>
      <c r="R18" s="27">
        <v>19677</v>
      </c>
      <c r="S18" s="27">
        <v>19677</v>
      </c>
      <c r="T18" s="27">
        <f t="shared" si="0"/>
        <v>157983</v>
      </c>
    </row>
    <row r="19" spans="1:20" s="15" customFormat="1" x14ac:dyDescent="0.3">
      <c r="A19" s="15" t="s">
        <v>79</v>
      </c>
      <c r="B19" s="10" t="s">
        <v>32</v>
      </c>
      <c r="C19" s="22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4"/>
      <c r="R19" s="4"/>
      <c r="S19" s="11"/>
      <c r="T19" s="14"/>
    </row>
    <row r="20" spans="1:20" x14ac:dyDescent="0.3">
      <c r="A20" t="s">
        <v>74</v>
      </c>
      <c r="B20" s="20" t="s">
        <v>26</v>
      </c>
      <c r="C20" s="13" t="s">
        <v>56</v>
      </c>
      <c r="D20" s="16"/>
      <c r="E20" s="16"/>
      <c r="F20" s="16"/>
      <c r="G20" s="57"/>
      <c r="H20" s="57"/>
      <c r="I20" s="16"/>
      <c r="J20" s="57"/>
      <c r="K20" s="57"/>
      <c r="L20" s="16"/>
      <c r="M20" s="16"/>
      <c r="N20" s="57"/>
      <c r="O20" s="57"/>
      <c r="P20" s="12"/>
      <c r="Q20" s="12"/>
      <c r="R20" s="12"/>
      <c r="S20" s="12"/>
      <c r="T20" s="18">
        <f t="shared" si="0"/>
        <v>0</v>
      </c>
    </row>
    <row r="21" spans="1:20" x14ac:dyDescent="0.3">
      <c r="A21" t="s">
        <v>71</v>
      </c>
      <c r="B21" s="20" t="s">
        <v>27</v>
      </c>
      <c r="C21" s="13" t="s">
        <v>57</v>
      </c>
      <c r="D21" s="16">
        <v>1408</v>
      </c>
      <c r="E21" s="16">
        <v>2084</v>
      </c>
      <c r="F21" s="16">
        <v>0</v>
      </c>
      <c r="G21" s="57">
        <v>18050</v>
      </c>
      <c r="H21" s="57">
        <v>8541</v>
      </c>
      <c r="I21" s="16">
        <v>5919</v>
      </c>
      <c r="J21" s="57">
        <v>66354</v>
      </c>
      <c r="K21" s="57">
        <v>2189</v>
      </c>
      <c r="L21" s="16">
        <v>2793</v>
      </c>
      <c r="M21" s="16">
        <v>11</v>
      </c>
      <c r="N21" s="57">
        <v>1224</v>
      </c>
      <c r="O21" s="57">
        <v>257</v>
      </c>
      <c r="P21" s="12"/>
      <c r="Q21" s="12"/>
      <c r="R21" s="12"/>
      <c r="S21" s="12"/>
      <c r="T21" s="18">
        <f t="shared" si="0"/>
        <v>108830</v>
      </c>
    </row>
    <row r="22" spans="1:20" x14ac:dyDescent="0.3">
      <c r="A22" t="s">
        <v>67</v>
      </c>
      <c r="B22" s="20" t="s">
        <v>28</v>
      </c>
      <c r="C22" s="13" t="s">
        <v>58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8">
        <v>31</v>
      </c>
      <c r="Q22" s="18">
        <v>-6022</v>
      </c>
      <c r="R22" s="18">
        <v>1602</v>
      </c>
      <c r="S22" s="18">
        <v>19531</v>
      </c>
      <c r="T22" s="18">
        <f t="shared" si="0"/>
        <v>15142</v>
      </c>
    </row>
    <row r="23" spans="1:20" x14ac:dyDescent="0.3">
      <c r="A23" t="s">
        <v>72</v>
      </c>
      <c r="B23" s="20" t="s">
        <v>29</v>
      </c>
      <c r="C23" s="13" t="s">
        <v>59</v>
      </c>
      <c r="D23" s="16">
        <v>385</v>
      </c>
      <c r="E23" s="16">
        <v>593</v>
      </c>
      <c r="F23" s="16">
        <v>0</v>
      </c>
      <c r="G23" s="57">
        <v>13066</v>
      </c>
      <c r="H23" s="57">
        <v>4144</v>
      </c>
      <c r="I23" s="16">
        <v>1185</v>
      </c>
      <c r="J23" s="57">
        <v>12533</v>
      </c>
      <c r="K23" s="57">
        <v>1052</v>
      </c>
      <c r="L23" s="16">
        <v>2189</v>
      </c>
      <c r="M23" s="16">
        <v>8</v>
      </c>
      <c r="N23" s="57">
        <v>176</v>
      </c>
      <c r="O23" s="57">
        <v>229</v>
      </c>
      <c r="P23" s="18">
        <v>0</v>
      </c>
      <c r="Q23" s="18">
        <v>-5946</v>
      </c>
      <c r="R23" s="18">
        <v>-11</v>
      </c>
      <c r="S23" s="18">
        <v>6414</v>
      </c>
      <c r="T23" s="18">
        <f t="shared" si="0"/>
        <v>36017</v>
      </c>
    </row>
    <row r="24" spans="1:20" s="28" customFormat="1" x14ac:dyDescent="0.3">
      <c r="A24" s="28" t="s">
        <v>73</v>
      </c>
      <c r="B24" s="24" t="s">
        <v>30</v>
      </c>
      <c r="C24" s="25" t="s">
        <v>60</v>
      </c>
      <c r="D24" s="26">
        <v>1023</v>
      </c>
      <c r="E24" s="26">
        <v>1492</v>
      </c>
      <c r="F24" s="26">
        <v>4984</v>
      </c>
      <c r="G24" s="58">
        <v>4397</v>
      </c>
      <c r="H24" s="58">
        <v>4734</v>
      </c>
      <c r="I24" s="26">
        <v>53821</v>
      </c>
      <c r="J24" s="58">
        <v>1138</v>
      </c>
      <c r="K24" s="58">
        <v>604</v>
      </c>
      <c r="L24" s="26">
        <v>3</v>
      </c>
      <c r="M24" s="26">
        <v>1048</v>
      </c>
      <c r="N24" s="58">
        <v>28</v>
      </c>
      <c r="O24" s="58">
        <v>31</v>
      </c>
      <c r="P24" s="27">
        <v>-76</v>
      </c>
      <c r="Q24" s="27">
        <v>1613</v>
      </c>
      <c r="R24" s="27">
        <v>13117</v>
      </c>
      <c r="S24" s="27">
        <v>13117</v>
      </c>
      <c r="T24" s="27">
        <f t="shared" si="0"/>
        <v>101074</v>
      </c>
    </row>
    <row r="25" spans="1:20" s="28" customFormat="1" x14ac:dyDescent="0.3">
      <c r="A25" s="28" t="s">
        <v>75</v>
      </c>
      <c r="B25" s="24" t="s">
        <v>33</v>
      </c>
      <c r="C25" s="25" t="s">
        <v>61</v>
      </c>
      <c r="D25" s="26">
        <v>595</v>
      </c>
      <c r="E25" s="26">
        <v>1500</v>
      </c>
      <c r="F25" s="26">
        <v>5496</v>
      </c>
      <c r="G25" s="58">
        <v>2651</v>
      </c>
      <c r="H25" s="58">
        <v>2457</v>
      </c>
      <c r="I25" s="26">
        <v>23470</v>
      </c>
      <c r="J25" s="58">
        <v>811</v>
      </c>
      <c r="K25" s="58">
        <v>1500</v>
      </c>
      <c r="L25" s="26">
        <v>24</v>
      </c>
      <c r="M25" s="26">
        <v>521</v>
      </c>
      <c r="N25" s="58">
        <v>346</v>
      </c>
      <c r="O25" s="58">
        <v>16</v>
      </c>
      <c r="P25" s="27">
        <v>242</v>
      </c>
      <c r="Q25" s="27">
        <v>196</v>
      </c>
      <c r="R25" s="27">
        <v>2400</v>
      </c>
      <c r="S25" s="27">
        <v>2400</v>
      </c>
      <c r="T25" s="27">
        <f t="shared" si="0"/>
        <v>44625</v>
      </c>
    </row>
    <row r="26" spans="1:20" x14ac:dyDescent="0.3">
      <c r="A26" t="s">
        <v>76</v>
      </c>
      <c r="B26" s="20" t="s">
        <v>34</v>
      </c>
      <c r="C26" s="13" t="s">
        <v>62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2"/>
      <c r="Q26" s="12"/>
      <c r="R26" s="12"/>
      <c r="S26" s="12"/>
      <c r="T26" s="18"/>
    </row>
    <row r="27" spans="1:20" x14ac:dyDescent="0.3">
      <c r="A27" t="s">
        <v>77</v>
      </c>
      <c r="B27" s="21" t="s">
        <v>35</v>
      </c>
      <c r="C27" s="13" t="s">
        <v>63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2"/>
      <c r="Q27" s="12"/>
      <c r="R27" s="12"/>
      <c r="S27" s="12"/>
      <c r="T27" s="18"/>
    </row>
    <row r="29" spans="1:20" s="29" customFormat="1" x14ac:dyDescent="0.3">
      <c r="A29" s="29" t="s">
        <v>78</v>
      </c>
      <c r="D29" s="30">
        <f>+(D24+D25)/D18</f>
        <v>0.99507995079950795</v>
      </c>
      <c r="E29" s="30">
        <f t="shared" ref="E29:S29" si="1">+(E24+E25)/E18</f>
        <v>0.87819195773407688</v>
      </c>
      <c r="F29" s="30">
        <f t="shared" si="1"/>
        <v>0.98700320210962511</v>
      </c>
      <c r="G29" s="59">
        <f t="shared" si="1"/>
        <v>1.0574643660915228</v>
      </c>
      <c r="H29" s="59">
        <f t="shared" si="1"/>
        <v>0.9189776357827476</v>
      </c>
      <c r="I29" s="30">
        <f t="shared" si="1"/>
        <v>1.010736236432588</v>
      </c>
      <c r="J29" s="59">
        <f t="shared" si="1"/>
        <v>1.0230971128608923</v>
      </c>
      <c r="K29" s="59">
        <f t="shared" si="1"/>
        <v>0.67263427109974427</v>
      </c>
      <c r="L29" s="30">
        <f t="shared" si="1"/>
        <v>0.77142857142857146</v>
      </c>
      <c r="M29" s="30">
        <f t="shared" si="1"/>
        <v>1.227699530516432</v>
      </c>
      <c r="N29" s="59">
        <f t="shared" si="1"/>
        <v>0.71510516252390055</v>
      </c>
      <c r="O29" s="59">
        <f t="shared" si="1"/>
        <v>0.25966850828729282</v>
      </c>
      <c r="P29" s="59">
        <f t="shared" si="1"/>
        <v>8.9875473741201944E-2</v>
      </c>
      <c r="Q29" s="59">
        <f t="shared" si="1"/>
        <v>0.57962191605254731</v>
      </c>
      <c r="R29" s="59">
        <f t="shared" si="1"/>
        <v>0.78858565838288353</v>
      </c>
      <c r="S29" s="59">
        <f t="shared" si="1"/>
        <v>0.78858565838288353</v>
      </c>
      <c r="T29" s="30"/>
    </row>
  </sheetData>
  <mergeCells count="3">
    <mergeCell ref="D3:O3"/>
    <mergeCell ref="P3:S3"/>
    <mergeCell ref="T3:T4"/>
  </mergeCells>
  <hyperlinks>
    <hyperlink ref="A1" r:id="rId1" xr:uid="{E88AF21B-08D8-4C7B-82F8-809D98F00025}"/>
  </hyperlinks>
  <pageMargins left="0.7" right="0.7" top="0.75" bottom="0.75" header="0.3" footer="0.3"/>
  <headerFooter>
    <oddHeader>&amp;L&amp;"Calibri"&amp;10&amp;K000000 Stopnja zaupnosti | Data Classification: Interno /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6</vt:i4>
      </vt:variant>
    </vt:vector>
  </HeadingPairs>
  <TitlesOfParts>
    <vt:vector size="6" baseType="lpstr">
      <vt:lpstr>Sava</vt:lpstr>
      <vt:lpstr>Triglav</vt:lpstr>
      <vt:lpstr>Generali</vt:lpstr>
      <vt:lpstr>Grawe</vt:lpstr>
      <vt:lpstr>Sava Re</vt:lpstr>
      <vt:lpstr>Triglav 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Belingar</dc:creator>
  <cp:lastModifiedBy>Ana Marija Belingar</cp:lastModifiedBy>
  <dcterms:created xsi:type="dcterms:W3CDTF">2025-03-10T19:22:37Z</dcterms:created>
  <dcterms:modified xsi:type="dcterms:W3CDTF">2025-07-30T07:51:14Z</dcterms:modified>
</cp:coreProperties>
</file>