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lingar\Magistrska_R\podatki\"/>
    </mc:Choice>
  </mc:AlternateContent>
  <xr:revisionPtr revIDLastSave="0" documentId="13_ncr:1_{D242E682-583C-45D0-9DB1-EA92143F02EA}" xr6:coauthVersionLast="47" xr6:coauthVersionMax="47" xr10:uidLastSave="{00000000-0000-0000-0000-000000000000}"/>
  <bookViews>
    <workbookView xWindow="-108" yWindow="-108" windowWidth="23256" windowHeight="12456" activeTab="4" xr2:uid="{6F708338-F537-47BE-8552-89DA76C6B930}"/>
  </bookViews>
  <sheets>
    <sheet name="Sava" sheetId="2" r:id="rId1"/>
    <sheet name="Triglav" sheetId="4" r:id="rId2"/>
    <sheet name="Generali" sheetId="5" r:id="rId3"/>
    <sheet name="Grawe" sheetId="9" r:id="rId4"/>
    <sheet name="Sava Re" sheetId="3" r:id="rId5"/>
    <sheet name="Triglav R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0" l="1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D29" i="10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D29" i="3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D29" i="9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D29" i="5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D29" i="4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D29" i="2"/>
  <c r="T8" i="5"/>
  <c r="T9" i="5"/>
  <c r="T10" i="5"/>
  <c r="T11" i="5"/>
  <c r="T12" i="5"/>
  <c r="T14" i="5"/>
  <c r="T15" i="5"/>
  <c r="T16" i="5"/>
  <c r="T17" i="5"/>
  <c r="T18" i="5"/>
  <c r="T20" i="5"/>
  <c r="T21" i="5"/>
  <c r="T22" i="5"/>
  <c r="T23" i="5"/>
  <c r="T24" i="5"/>
  <c r="T25" i="5"/>
  <c r="T25" i="10" l="1"/>
  <c r="T24" i="10"/>
  <c r="T23" i="10"/>
  <c r="T22" i="10"/>
  <c r="T21" i="10"/>
  <c r="T20" i="10"/>
  <c r="T18" i="10"/>
  <c r="T17" i="10"/>
  <c r="T16" i="10"/>
  <c r="T15" i="10"/>
  <c r="T14" i="10"/>
  <c r="T12" i="10"/>
  <c r="T11" i="10"/>
  <c r="T10" i="10"/>
  <c r="T9" i="10"/>
  <c r="T8" i="10"/>
  <c r="T25" i="9" l="1"/>
  <c r="T24" i="9"/>
  <c r="T23" i="9"/>
  <c r="T22" i="9"/>
  <c r="T21" i="9"/>
  <c r="T20" i="9"/>
  <c r="T18" i="9"/>
  <c r="T17" i="9"/>
  <c r="T16" i="9"/>
  <c r="T15" i="9"/>
  <c r="T14" i="9"/>
  <c r="T12" i="9"/>
  <c r="T11" i="9"/>
  <c r="T10" i="9"/>
  <c r="T9" i="9"/>
  <c r="T8" i="9"/>
  <c r="T25" i="4"/>
  <c r="T8" i="4"/>
  <c r="T24" i="4"/>
  <c r="T23" i="4"/>
  <c r="T22" i="4"/>
  <c r="T21" i="4"/>
  <c r="T20" i="4"/>
  <c r="T18" i="4"/>
  <c r="T17" i="4"/>
  <c r="T16" i="4"/>
  <c r="T15" i="4"/>
  <c r="T14" i="4"/>
  <c r="T12" i="4"/>
  <c r="T11" i="4"/>
  <c r="T10" i="4"/>
  <c r="T9" i="4"/>
  <c r="T25" i="3"/>
  <c r="T24" i="3"/>
  <c r="T23" i="3"/>
  <c r="T22" i="3"/>
  <c r="T21" i="3"/>
  <c r="T20" i="3"/>
  <c r="T18" i="3"/>
  <c r="T17" i="3"/>
  <c r="T16" i="3"/>
  <c r="T15" i="3"/>
  <c r="T14" i="3"/>
  <c r="T12" i="3"/>
  <c r="T11" i="3"/>
  <c r="T10" i="3"/>
  <c r="T9" i="3"/>
  <c r="T8" i="3"/>
  <c r="T25" i="2"/>
  <c r="T24" i="2"/>
  <c r="T23" i="2"/>
  <c r="T22" i="2"/>
  <c r="T21" i="2"/>
  <c r="T20" i="2"/>
  <c r="T18" i="2"/>
  <c r="T17" i="2"/>
  <c r="T16" i="2"/>
  <c r="T15" i="2"/>
  <c r="T14" i="2"/>
  <c r="T10" i="2"/>
  <c r="T9" i="2"/>
  <c r="T11" i="2"/>
  <c r="T12" i="2"/>
  <c r="T8" i="2"/>
</calcChain>
</file>

<file path=xl/sharedStrings.xml><?xml version="1.0" encoding="utf-8"?>
<sst xmlns="http://schemas.openxmlformats.org/spreadsheetml/2006/main" count="804" uniqueCount="112">
  <si>
    <t>https://www.triglav.eu/wps/wcm/connect/a4a9beb1-fce5-421e-980c-639b3ef72d18/SFCR+Zavarovalnice+Triglav+za+2023.pdf?MOD=AJPERES&amp;CONVERT_TO=url&amp;CACHEID=ROOTWORKSPACE-a4a9beb1-fce5-421e-980c-639b3ef72d18-oW99XOc</t>
  </si>
  <si>
    <t>https://www.sava-re.si/media/store/savare/sl-si/doc/2024/PSFP-skupine-2023.pdf</t>
  </si>
  <si>
    <t>Vrsta poslovanja za: zavarovalne in pozavarovalne obveznosti iz neživljenjskega zavarovanja (neposredni posli in sprejeto proporcionalno pozavarovanje)</t>
  </si>
  <si>
    <t>Zavarovanje za stroške zdravljenja</t>
  </si>
  <si>
    <t>Zavarovanje izpada dohodka</t>
  </si>
  <si>
    <t>Nezgodno zavarovanje zaposlenih</t>
  </si>
  <si>
    <t>Zavarovanje avtomobilske odgovornosti</t>
  </si>
  <si>
    <t>Druga zavarovanja motornih vozil</t>
  </si>
  <si>
    <t>Pomorsko, letalsko in transportno zavarovanje</t>
  </si>
  <si>
    <t>Požarno in drugo škodno zavarovanje</t>
  </si>
  <si>
    <t>Splošno zavarovanje odgovornosti</t>
  </si>
  <si>
    <t>Kreditno in kavcijsko zavarovanje</t>
  </si>
  <si>
    <t>Zavarovanje stroškov postopka</t>
  </si>
  <si>
    <t>Zavarovanje pomoči</t>
  </si>
  <si>
    <t>Različne finančne izgube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</si>
  <si>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</si>
  <si>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</si>
  <si>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</si>
  <si>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</si>
  <si>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</si>
  <si>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</si>
  <si>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</si>
  <si>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</si>
  <si>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</si>
  <si>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</si>
  <si>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</si>
  <si>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</si>
  <si>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Obračunane premije</t>
  </si>
  <si>
    <t>bruto – neposredni posli</t>
  </si>
  <si>
    <t>bruto – sprejeto proporcionalno pozavarovanje</t>
  </si>
  <si>
    <t>bruto – sprejeto neproporcionalno pozavarovanje</t>
  </si>
  <si>
    <t>delež pozavarovateljev</t>
  </si>
  <si>
    <t>neto</t>
  </si>
  <si>
    <t>Prihodki od premije</t>
  </si>
  <si>
    <t>Odhodki za škode</t>
  </si>
  <si>
    <t>Odhodki</t>
  </si>
  <si>
    <t>Stanje – drugi zavarovalnotehnični odhodki/prihodki</t>
  </si>
  <si>
    <t>Skupaj zavarovalno-tehnični odhodki</t>
  </si>
  <si>
    <t>C0130</t>
  </si>
  <si>
    <t>C0140</t>
  </si>
  <si>
    <t>Vrsta poslovanja za: sprejeto neproporcionalno pozavarovanje</t>
  </si>
  <si>
    <t>C0150</t>
  </si>
  <si>
    <t>C0160</t>
  </si>
  <si>
    <t>Zdravstveno</t>
  </si>
  <si>
    <t>Pozavarovanje odgovornosti</t>
  </si>
  <si>
    <t>Pomorsko, letalsko in transportno</t>
  </si>
  <si>
    <t>Premoženjsko</t>
  </si>
  <si>
    <t>SKUPAJ</t>
  </si>
  <si>
    <t>R0110</t>
  </si>
  <si>
    <t>R0120</t>
  </si>
  <si>
    <t>R0130</t>
  </si>
  <si>
    <t>R0140</t>
  </si>
  <si>
    <t>R0200</t>
  </si>
  <si>
    <t>R0210</t>
  </si>
  <si>
    <t>R0220</t>
  </si>
  <si>
    <t>R0230</t>
  </si>
  <si>
    <t>R0240</t>
  </si>
  <si>
    <t>R0300</t>
  </si>
  <si>
    <t>R0310</t>
  </si>
  <si>
    <t>R0320</t>
  </si>
  <si>
    <t>R0330</t>
  </si>
  <si>
    <t>R0340</t>
  </si>
  <si>
    <t>R0400</t>
  </si>
  <si>
    <t>R0550</t>
  </si>
  <si>
    <t>R1210</t>
  </si>
  <si>
    <t>R1300</t>
  </si>
  <si>
    <t>https://www.sava-re.si/media/store/savare/sl-si/doc/2024/PSFP-Save-Re-2023.pdf</t>
  </si>
  <si>
    <t>Premiums written</t>
  </si>
  <si>
    <t>Gross - Direct Business</t>
  </si>
  <si>
    <t>Gross - accepted proportional reinsurance</t>
  </si>
  <si>
    <t>gross - accepted non-proportional reinsurance</t>
  </si>
  <si>
    <t>Reinsurers' share</t>
  </si>
  <si>
    <t>Net</t>
  </si>
  <si>
    <t>Premiums earned</t>
  </si>
  <si>
    <t>gross - accepted proportional reinsurance</t>
  </si>
  <si>
    <t>reinsurers' share</t>
  </si>
  <si>
    <t>net</t>
  </si>
  <si>
    <t>gross - direct business</t>
  </si>
  <si>
    <t>expenses incurred</t>
  </si>
  <si>
    <t>balance - other technical expenses/income</t>
  </si>
  <si>
    <t>total technical expenses</t>
  </si>
  <si>
    <t>CR</t>
  </si>
  <si>
    <t>claims incurred</t>
  </si>
  <si>
    <t>Medical expense insurance</t>
  </si>
  <si>
    <t>income protection insurance</t>
  </si>
  <si>
    <t>workers' compensation 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</si>
  <si>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</si>
  <si>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</si>
  <si>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</si>
  <si>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</si>
  <si>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</si>
  <si>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</si>
  <si>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expense insurance</t>
  </si>
  <si>
    <t>assistance</t>
  </si>
  <si>
    <t>miscellaneous financial loss</t>
  </si>
  <si>
    <t xml:space="preserve">health </t>
  </si>
  <si>
    <t>casualty</t>
  </si>
  <si>
    <t>marine, aviation, transport</t>
  </si>
  <si>
    <t>property</t>
  </si>
  <si>
    <t>https://www.generali.si/documents/180316/284011/Porocilo-o-solventnosti-in-financnem-polozaju-SFCR+2023.pdf/2e094134-05b6-490f-a335-14b7454ff91c</t>
  </si>
  <si>
    <t>stran 150</t>
  </si>
  <si>
    <t>stran 125</t>
  </si>
  <si>
    <t>stran 113</t>
  </si>
  <si>
    <t>stran 89</t>
  </si>
  <si>
    <t>https://www.grawe.si/fileadmin/grawe_si/Documents/Reports/SFCR/SFCR_2023.pdf</t>
  </si>
  <si>
    <t>stran 116</t>
  </si>
  <si>
    <t>Postavka-ang</t>
  </si>
  <si>
    <t>Postavka-slo</t>
  </si>
  <si>
    <t>postavka-nr</t>
  </si>
  <si>
    <t>skupaj</t>
  </si>
  <si>
    <t>https://www.triglavre.si/wp-content/uploads/2024/07/SFCR_2023_koncno.pdf</t>
  </si>
  <si>
    <t>stran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</si>
</sst>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lightTrellis">
        <fgColor theme="1" tint="0.49998474074526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3" borderId="1" xfId="0" applyFill="1" applyBorder="1"/>
    <xf numFmtId="0" fontId="0" fillId="0" borderId="1" xfId="0" applyBorder="1"/>
    <xf numFmtId="0" fontId="2" fillId="2" borderId="8" xfId="0" applyFont="1" applyFill="1" applyBorder="1"/>
    <xf numFmtId="0" fontId="2" fillId="0" borderId="0" xfId="0" applyFont="1"/>
    <xf numFmtId="3" fontId="0" fillId="0" borderId="1" xfId="0" applyNumberFormat="1" applyBorder="1" applyAlignment="1">
      <alignment wrapText="1"/>
    </xf>
    <xf numFmtId="3" fontId="2" fillId="2" borderId="5" xfId="0" applyNumberFormat="1" applyFont="1" applyFill="1" applyBorder="1" applyAlignment="1">
      <alignment wrapText="1"/>
    </xf>
    <xf numFmtId="3" fontId="0" fillId="0" borderId="1" xfId="0" applyNumberFormat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2" fillId="2" borderId="1" xfId="0" applyFont="1" applyFill="1" applyBorder="1"/>
    <xf numFmtId="3" fontId="0" fillId="0" borderId="0" xfId="0" applyNumberFormat="1"/>
    <xf numFmtId="0" fontId="3" fillId="2" borderId="5" xfId="0" applyFont="1" applyFill="1" applyBorder="1"/>
    <xf numFmtId="0" fontId="3" fillId="0" borderId="1" xfId="0" applyFont="1" applyBorder="1"/>
    <xf numFmtId="3" fontId="3" fillId="0" borderId="1" xfId="0" applyNumberFormat="1" applyFont="1" applyBorder="1" applyAlignment="1">
      <alignment wrapText="1"/>
    </xf>
    <xf numFmtId="3" fontId="3" fillId="0" borderId="1" xfId="0" applyNumberFormat="1" applyFont="1" applyBorder="1"/>
    <xf numFmtId="0" fontId="3" fillId="0" borderId="0" xfId="0" applyFont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/>
    <xf numFmtId="0" fontId="5" fillId="2" borderId="0" xfId="0" applyFont="1" applyFill="1"/>
    <xf numFmtId="0" fontId="5" fillId="2" borderId="6" xfId="0" applyFont="1" applyFill="1" applyBorder="1"/>
    <xf numFmtId="0" fontId="5" fillId="2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5" xfId="0" applyFont="1" applyFill="1" applyBorder="1"/>
    <xf numFmtId="0" fontId="6" fillId="2" borderId="0" xfId="0" applyFont="1" applyFill="1"/>
    <xf numFmtId="0" fontId="6" fillId="2" borderId="6" xfId="0" applyFont="1" applyFill="1" applyBorder="1"/>
    <xf numFmtId="3" fontId="0" fillId="6" borderId="1" xfId="0" applyNumberFormat="1" applyFill="1" applyBorder="1" applyAlignment="1">
      <alignment wrapText="1"/>
    </xf>
    <xf numFmtId="3" fontId="3" fillId="6" borderId="1" xfId="0" applyNumberFormat="1" applyFont="1" applyFill="1" applyBorder="1" applyAlignment="1">
      <alignment wrapText="1"/>
    </xf>
    <xf numFmtId="0" fontId="2" fillId="7" borderId="0" xfId="0" applyFont="1" applyFill="1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store/savare/sl-si/doc/2024/PSFP-skupine-2023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.eu/wps/wcm/connect/a4a9beb1-fce5-421e-980c-639b3ef72d18/SFCR+Zavarovalnice+Triglav+za+2023.pdf?MOD=AJPERES&amp;CONVERT_TO=url&amp;CACHEID=ROOTWORKSPACE-a4a9beb1-fce5-421e-980c-639b3ef72d18-oW99XO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rali.si/documents/180316/284011/Porocilo-o-solventnosti-in-financnem-polozaju-SFCR+2023.pdf/2e094134-05b6-490f-a335-14b7454ff91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store/savare/sl-si/doc/2024/PSFP-Save-Re-2023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re.si/wp-content/uploads/2024/07/SFCR_2023_konc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AB70-0BF4-42A7-86E8-686BE850989A}">
  <dimension ref="A1:T58"/>
  <sheetViews>
    <sheetView topLeftCell="C6" zoomScale="70" zoomScaleNormal="70" workbookViewId="0">
      <selection activeCell="I24" sqref="I24"/>
    </sheetView>
  </sheetViews>
  <sheetFormatPr defaultRowHeight="14.4" x14ac:dyDescent="0.3"/>
  <cols>
    <col min="1" max="1" width="43.33203125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</v>
      </c>
    </row>
    <row r="2" spans="1:20" x14ac:dyDescent="0.3">
      <c r="A2" t="s">
        <v>100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>
        <v>17578</v>
      </c>
      <c r="E8" s="16">
        <v>39680</v>
      </c>
      <c r="F8" s="16">
        <v>0</v>
      </c>
      <c r="G8" s="57">
        <v>165805</v>
      </c>
      <c r="H8" s="57">
        <v>189124</v>
      </c>
      <c r="I8" s="16">
        <v>5491</v>
      </c>
      <c r="J8" s="57">
        <v>98527</v>
      </c>
      <c r="K8" s="57">
        <v>22422</v>
      </c>
      <c r="L8" s="16">
        <v>2087</v>
      </c>
      <c r="M8" s="16">
        <v>727</v>
      </c>
      <c r="N8" s="57">
        <v>31449</v>
      </c>
      <c r="O8" s="57">
        <v>4104</v>
      </c>
      <c r="P8" s="12"/>
      <c r="Q8" s="12"/>
      <c r="R8" s="12"/>
      <c r="S8" s="12"/>
      <c r="T8" s="18">
        <f>SUM(D8:S8)</f>
        <v>576994</v>
      </c>
    </row>
    <row r="9" spans="1:20" x14ac:dyDescent="0.3">
      <c r="A9" t="s">
        <v>69</v>
      </c>
      <c r="B9" s="20" t="s">
        <v>29</v>
      </c>
      <c r="C9" s="13" t="s">
        <v>49</v>
      </c>
      <c r="D9" s="16">
        <v>17</v>
      </c>
      <c r="E9" s="16">
        <v>1210</v>
      </c>
      <c r="F9" s="16">
        <v>0</v>
      </c>
      <c r="G9" s="57">
        <v>48</v>
      </c>
      <c r="H9" s="57">
        <v>1839</v>
      </c>
      <c r="I9" s="16">
        <v>8525</v>
      </c>
      <c r="J9" s="57">
        <v>45215</v>
      </c>
      <c r="K9" s="57">
        <v>1727</v>
      </c>
      <c r="L9" s="16">
        <v>103</v>
      </c>
      <c r="M9" s="16">
        <v>9</v>
      </c>
      <c r="N9" s="57">
        <v>0</v>
      </c>
      <c r="O9" s="57">
        <v>188</v>
      </c>
      <c r="P9" s="12"/>
      <c r="Q9" s="12"/>
      <c r="R9" s="12"/>
      <c r="S9" s="12"/>
      <c r="T9" s="18">
        <f t="shared" ref="T9:T25" si="0">SUM(D9:S9)</f>
        <v>58881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652</v>
      </c>
      <c r="Q10" s="18">
        <v>2330</v>
      </c>
      <c r="R10" s="18">
        <v>3312</v>
      </c>
      <c r="S10" s="18">
        <v>53483</v>
      </c>
      <c r="T10" s="18">
        <f>SUM(D10:S10)</f>
        <v>59777</v>
      </c>
    </row>
    <row r="11" spans="1:20" x14ac:dyDescent="0.3">
      <c r="A11" t="s">
        <v>71</v>
      </c>
      <c r="B11" s="20" t="s">
        <v>31</v>
      </c>
      <c r="C11" s="13" t="s">
        <v>51</v>
      </c>
      <c r="D11" s="16">
        <v>1219</v>
      </c>
      <c r="E11" s="16">
        <v>372</v>
      </c>
      <c r="F11" s="16">
        <v>0</v>
      </c>
      <c r="G11" s="57">
        <v>6463</v>
      </c>
      <c r="H11" s="57">
        <v>6557</v>
      </c>
      <c r="I11" s="16">
        <v>1554</v>
      </c>
      <c r="J11" s="57">
        <v>27851</v>
      </c>
      <c r="K11" s="57">
        <v>2781</v>
      </c>
      <c r="L11" s="16">
        <v>334</v>
      </c>
      <c r="M11" s="16">
        <v>625</v>
      </c>
      <c r="N11" s="57">
        <v>0</v>
      </c>
      <c r="O11" s="57">
        <v>1446</v>
      </c>
      <c r="P11" s="18">
        <v>0</v>
      </c>
      <c r="Q11" s="18">
        <v>91</v>
      </c>
      <c r="R11" s="18">
        <v>1726</v>
      </c>
      <c r="S11" s="18">
        <v>8352</v>
      </c>
      <c r="T11" s="18">
        <f t="shared" si="0"/>
        <v>59371</v>
      </c>
    </row>
    <row r="12" spans="1:20" x14ac:dyDescent="0.3">
      <c r="A12" t="s">
        <v>72</v>
      </c>
      <c r="B12" s="20" t="s">
        <v>32</v>
      </c>
      <c r="C12" s="13" t="s">
        <v>52</v>
      </c>
      <c r="D12" s="16">
        <v>16377</v>
      </c>
      <c r="E12" s="16">
        <v>40518</v>
      </c>
      <c r="F12" s="16">
        <v>0</v>
      </c>
      <c r="G12" s="57">
        <v>159390</v>
      </c>
      <c r="H12" s="57">
        <v>184406</v>
      </c>
      <c r="I12" s="16">
        <v>12462</v>
      </c>
      <c r="J12" s="57">
        <v>115891</v>
      </c>
      <c r="K12" s="57">
        <v>21368</v>
      </c>
      <c r="L12" s="16">
        <v>1856</v>
      </c>
      <c r="M12" s="16">
        <v>111</v>
      </c>
      <c r="N12" s="57">
        <v>31448</v>
      </c>
      <c r="O12" s="57">
        <v>2846</v>
      </c>
      <c r="P12" s="18">
        <v>652</v>
      </c>
      <c r="Q12" s="18">
        <v>2239</v>
      </c>
      <c r="R12" s="18">
        <v>1586</v>
      </c>
      <c r="S12" s="23">
        <v>45131</v>
      </c>
      <c r="T12" s="18">
        <f t="shared" si="0"/>
        <v>636281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>
        <v>15937</v>
      </c>
      <c r="E14" s="16">
        <v>37763</v>
      </c>
      <c r="F14" s="16">
        <v>0</v>
      </c>
      <c r="G14" s="57">
        <v>151168</v>
      </c>
      <c r="H14" s="57">
        <v>169811</v>
      </c>
      <c r="I14" s="16">
        <v>5268</v>
      </c>
      <c r="J14" s="57">
        <v>91498</v>
      </c>
      <c r="K14" s="57">
        <v>21262</v>
      </c>
      <c r="L14" s="16">
        <v>1904</v>
      </c>
      <c r="M14" s="16">
        <v>717</v>
      </c>
      <c r="N14" s="57">
        <v>28992</v>
      </c>
      <c r="O14" s="57">
        <v>3659</v>
      </c>
      <c r="P14" s="12"/>
      <c r="Q14" s="12"/>
      <c r="R14" s="12"/>
      <c r="S14" s="12"/>
      <c r="T14" s="18">
        <f t="shared" si="0"/>
        <v>527979</v>
      </c>
    </row>
    <row r="15" spans="1:20" x14ac:dyDescent="0.3">
      <c r="A15" t="s">
        <v>74</v>
      </c>
      <c r="B15" s="20" t="s">
        <v>29</v>
      </c>
      <c r="C15" s="13" t="s">
        <v>54</v>
      </c>
      <c r="D15" s="16">
        <v>7</v>
      </c>
      <c r="E15" s="16">
        <v>766</v>
      </c>
      <c r="F15" s="16">
        <v>0</v>
      </c>
      <c r="G15" s="57">
        <v>0</v>
      </c>
      <c r="H15" s="57">
        <v>2195</v>
      </c>
      <c r="I15" s="16">
        <v>5583</v>
      </c>
      <c r="J15" s="57">
        <v>51083</v>
      </c>
      <c r="K15" s="57">
        <v>739</v>
      </c>
      <c r="L15" s="16">
        <v>163</v>
      </c>
      <c r="M15" s="16">
        <v>29</v>
      </c>
      <c r="N15" s="57">
        <v>0</v>
      </c>
      <c r="O15" s="57">
        <v>201</v>
      </c>
      <c r="P15" s="12"/>
      <c r="Q15" s="12"/>
      <c r="R15" s="12"/>
      <c r="S15" s="12"/>
      <c r="T15" s="18">
        <f t="shared" si="0"/>
        <v>60766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337</v>
      </c>
      <c r="Q16" s="18">
        <v>2061</v>
      </c>
      <c r="R16" s="18">
        <v>3055</v>
      </c>
      <c r="S16" s="18">
        <v>44695</v>
      </c>
      <c r="T16" s="18">
        <f t="shared" si="0"/>
        <v>50148</v>
      </c>
    </row>
    <row r="17" spans="1:20" x14ac:dyDescent="0.3">
      <c r="A17" t="s">
        <v>75</v>
      </c>
      <c r="B17" s="20" t="s">
        <v>31</v>
      </c>
      <c r="C17" s="13" t="s">
        <v>56</v>
      </c>
      <c r="D17" s="16">
        <v>1074</v>
      </c>
      <c r="E17" s="16">
        <v>349</v>
      </c>
      <c r="F17" s="16">
        <v>0</v>
      </c>
      <c r="G17" s="57">
        <v>6563</v>
      </c>
      <c r="H17" s="57">
        <v>2758</v>
      </c>
      <c r="I17" s="16">
        <v>815</v>
      </c>
      <c r="J17" s="57">
        <v>31388</v>
      </c>
      <c r="K17" s="57">
        <v>2545</v>
      </c>
      <c r="L17" s="16">
        <v>311</v>
      </c>
      <c r="M17" s="16">
        <v>620</v>
      </c>
      <c r="N17" s="57">
        <v>8</v>
      </c>
      <c r="O17" s="57">
        <v>621</v>
      </c>
      <c r="P17" s="18">
        <v>0</v>
      </c>
      <c r="Q17" s="18">
        <v>0</v>
      </c>
      <c r="R17" s="18">
        <v>616</v>
      </c>
      <c r="S17" s="18">
        <v>5808</v>
      </c>
      <c r="T17" s="18">
        <f t="shared" si="0"/>
        <v>53476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14870</v>
      </c>
      <c r="E18" s="26">
        <v>38180</v>
      </c>
      <c r="F18" s="26">
        <v>0</v>
      </c>
      <c r="G18" s="58">
        <v>144605</v>
      </c>
      <c r="H18" s="58">
        <v>169248</v>
      </c>
      <c r="I18" s="26">
        <v>10136</v>
      </c>
      <c r="J18" s="58">
        <v>111194</v>
      </c>
      <c r="K18" s="58">
        <v>19456</v>
      </c>
      <c r="L18" s="26">
        <v>1755</v>
      </c>
      <c r="M18" s="26">
        <v>126</v>
      </c>
      <c r="N18" s="58">
        <v>28985</v>
      </c>
      <c r="O18" s="58">
        <v>3239</v>
      </c>
      <c r="P18" s="27">
        <v>337</v>
      </c>
      <c r="Q18" s="27">
        <v>2061</v>
      </c>
      <c r="R18" s="27">
        <v>2439</v>
      </c>
      <c r="S18" s="27">
        <v>38888</v>
      </c>
      <c r="T18" s="27">
        <f t="shared" si="0"/>
        <v>585519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>
        <v>9705</v>
      </c>
      <c r="E20" s="16">
        <v>14910</v>
      </c>
      <c r="F20" s="16">
        <v>0</v>
      </c>
      <c r="G20" s="57">
        <v>97261</v>
      </c>
      <c r="H20" s="57">
        <v>137962</v>
      </c>
      <c r="I20" s="16">
        <v>1167</v>
      </c>
      <c r="J20" s="57">
        <v>93674</v>
      </c>
      <c r="K20" s="57">
        <v>7926</v>
      </c>
      <c r="L20" s="16">
        <v>-914</v>
      </c>
      <c r="M20" s="16">
        <v>8</v>
      </c>
      <c r="N20" s="57">
        <v>19193</v>
      </c>
      <c r="O20" s="57">
        <v>8638</v>
      </c>
      <c r="P20" s="12"/>
      <c r="Q20" s="12"/>
      <c r="R20" s="12"/>
      <c r="S20" s="12"/>
      <c r="T20" s="18">
        <f t="shared" si="0"/>
        <v>389530</v>
      </c>
    </row>
    <row r="21" spans="1:20" x14ac:dyDescent="0.3">
      <c r="A21" t="s">
        <v>74</v>
      </c>
      <c r="B21" s="20" t="s">
        <v>29</v>
      </c>
      <c r="C21" s="13" t="s">
        <v>59</v>
      </c>
      <c r="D21" s="16">
        <v>39</v>
      </c>
      <c r="E21" s="16">
        <v>469</v>
      </c>
      <c r="F21" s="16">
        <v>0</v>
      </c>
      <c r="G21" s="57">
        <v>128</v>
      </c>
      <c r="H21" s="57">
        <v>1141</v>
      </c>
      <c r="I21" s="16">
        <v>5111</v>
      </c>
      <c r="J21" s="57">
        <v>36578</v>
      </c>
      <c r="K21" s="57">
        <v>1528</v>
      </c>
      <c r="L21" s="16">
        <v>104</v>
      </c>
      <c r="M21" s="16">
        <v>3</v>
      </c>
      <c r="N21" s="57">
        <v>0</v>
      </c>
      <c r="O21" s="57">
        <v>86</v>
      </c>
      <c r="P21" s="12"/>
      <c r="Q21" s="12"/>
      <c r="R21" s="12"/>
      <c r="S21" s="12"/>
      <c r="T21" s="18">
        <f t="shared" si="0"/>
        <v>45187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-2191</v>
      </c>
      <c r="R22" s="18">
        <v>1864</v>
      </c>
      <c r="S22" s="18">
        <v>31611</v>
      </c>
      <c r="T22" s="18">
        <f t="shared" si="0"/>
        <v>31284</v>
      </c>
    </row>
    <row r="23" spans="1:20" x14ac:dyDescent="0.3">
      <c r="A23" t="s">
        <v>75</v>
      </c>
      <c r="B23" s="20" t="s">
        <v>31</v>
      </c>
      <c r="C23" s="13" t="s">
        <v>61</v>
      </c>
      <c r="D23" s="16">
        <v>301</v>
      </c>
      <c r="E23" s="16">
        <v>359</v>
      </c>
      <c r="F23" s="16">
        <v>0</v>
      </c>
      <c r="G23" s="57">
        <v>4606</v>
      </c>
      <c r="H23" s="57">
        <v>2605</v>
      </c>
      <c r="I23" s="16">
        <v>472</v>
      </c>
      <c r="J23" s="57">
        <v>15129</v>
      </c>
      <c r="K23" s="57">
        <v>474</v>
      </c>
      <c r="L23" s="16">
        <v>35</v>
      </c>
      <c r="M23" s="16">
        <v>75</v>
      </c>
      <c r="N23" s="57">
        <v>5</v>
      </c>
      <c r="O23" s="57">
        <v>3340</v>
      </c>
      <c r="P23" s="18">
        <v>0</v>
      </c>
      <c r="Q23" s="18">
        <v>5895</v>
      </c>
      <c r="R23" s="18">
        <v>209</v>
      </c>
      <c r="S23" s="18">
        <v>61562</v>
      </c>
      <c r="T23" s="18">
        <f t="shared" si="0"/>
        <v>95067</v>
      </c>
    </row>
    <row r="24" spans="1:20" s="28" customFormat="1" ht="14.25" customHeight="1" x14ac:dyDescent="0.3">
      <c r="A24" s="28" t="s">
        <v>76</v>
      </c>
      <c r="B24" s="24" t="s">
        <v>32</v>
      </c>
      <c r="C24" s="25" t="s">
        <v>62</v>
      </c>
      <c r="D24" s="26">
        <v>9442</v>
      </c>
      <c r="E24" s="26">
        <v>15020</v>
      </c>
      <c r="F24" s="26">
        <v>0</v>
      </c>
      <c r="G24" s="58">
        <v>92783</v>
      </c>
      <c r="H24" s="58">
        <v>136498</v>
      </c>
      <c r="I24" s="26">
        <v>5806</v>
      </c>
      <c r="J24" s="58">
        <v>115123</v>
      </c>
      <c r="K24" s="58">
        <v>8980</v>
      </c>
      <c r="L24" s="26">
        <v>-845</v>
      </c>
      <c r="M24" s="26">
        <v>-64</v>
      </c>
      <c r="N24" s="58">
        <v>19188</v>
      </c>
      <c r="O24" s="58">
        <v>5383</v>
      </c>
      <c r="P24" s="27">
        <v>0</v>
      </c>
      <c r="Q24" s="27">
        <v>-8087</v>
      </c>
      <c r="R24" s="27">
        <v>1655</v>
      </c>
      <c r="S24" s="27">
        <v>-29951</v>
      </c>
      <c r="T24" s="27">
        <f t="shared" si="0"/>
        <v>370931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4775</v>
      </c>
      <c r="E25" s="26">
        <v>10459</v>
      </c>
      <c r="F25" s="26">
        <v>0</v>
      </c>
      <c r="G25" s="58">
        <v>47281</v>
      </c>
      <c r="H25" s="58">
        <v>37095</v>
      </c>
      <c r="I25" s="26">
        <v>3728</v>
      </c>
      <c r="J25" s="58">
        <v>47695</v>
      </c>
      <c r="K25" s="58">
        <v>5487</v>
      </c>
      <c r="L25" s="26">
        <v>523</v>
      </c>
      <c r="M25" s="26">
        <v>-37</v>
      </c>
      <c r="N25" s="58">
        <v>9244</v>
      </c>
      <c r="O25" s="58">
        <v>1355</v>
      </c>
      <c r="P25" s="27">
        <v>0</v>
      </c>
      <c r="Q25" s="27">
        <v>335</v>
      </c>
      <c r="R25" s="27">
        <v>428</v>
      </c>
      <c r="S25" s="27">
        <v>6728</v>
      </c>
      <c r="T25" s="27">
        <f t="shared" si="0"/>
        <v>175096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29630000</v>
      </c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204727000</v>
      </c>
    </row>
    <row r="29" spans="1:20" s="29" customFormat="1" x14ac:dyDescent="0.3">
      <c r="A29" s="29" t="s">
        <v>81</v>
      </c>
      <c r="D29" s="30">
        <f>+(D24+D25)/D18</f>
        <v>0.95608607935440482</v>
      </c>
      <c r="E29" s="30">
        <f t="shared" ref="E29:S29" si="1">+(E24+E25)/E18</f>
        <v>0.66733892090099534</v>
      </c>
      <c r="F29" s="30" t="e">
        <f t="shared" si="1"/>
        <v>#DIV/0!</v>
      </c>
      <c r="G29" s="59">
        <f t="shared" si="1"/>
        <v>0.96859721309774904</v>
      </c>
      <c r="H29" s="59">
        <f t="shared" si="1"/>
        <v>1.025672386084326</v>
      </c>
      <c r="I29" s="30">
        <f t="shared" si="1"/>
        <v>0.94060773480662985</v>
      </c>
      <c r="J29" s="59">
        <f t="shared" si="1"/>
        <v>1.4642696548374912</v>
      </c>
      <c r="K29" s="59">
        <f t="shared" si="1"/>
        <v>0.74357524671052633</v>
      </c>
      <c r="L29" s="30">
        <f t="shared" si="1"/>
        <v>-0.18347578347578347</v>
      </c>
      <c r="M29" s="30">
        <f t="shared" si="1"/>
        <v>-0.80158730158730163</v>
      </c>
      <c r="N29" s="59">
        <f t="shared" si="1"/>
        <v>0.98092116612040714</v>
      </c>
      <c r="O29" s="59">
        <f t="shared" si="1"/>
        <v>2.0802716887928372</v>
      </c>
      <c r="P29" s="59">
        <f t="shared" si="1"/>
        <v>0</v>
      </c>
      <c r="Q29" s="59">
        <f t="shared" si="1"/>
        <v>-3.7612809315866085</v>
      </c>
      <c r="R29" s="59">
        <f t="shared" si="1"/>
        <v>0.85403854038540383</v>
      </c>
      <c r="S29" s="59">
        <f t="shared" si="1"/>
        <v>-0.59717650689158608</v>
      </c>
      <c r="T29" s="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</sheetData>
  <mergeCells count="3">
    <mergeCell ref="D3:O3"/>
    <mergeCell ref="T3:T4"/>
    <mergeCell ref="P3:S3"/>
  </mergeCells>
  <hyperlinks>
    <hyperlink ref="A1" r:id="rId1" xr:uid="{87095680-59FD-4EAB-BBE2-71D90C843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EA7D-13A9-478D-8F19-3336881566D2}">
  <dimension ref="A1:T50"/>
  <sheetViews>
    <sheetView topLeftCell="A4" zoomScale="55" zoomScaleNormal="55" workbookViewId="0">
      <selection activeCell="M39" sqref="M39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0</v>
      </c>
    </row>
    <row r="2" spans="1:20" x14ac:dyDescent="0.3">
      <c r="A2" t="s">
        <v>102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>
        <v>519</v>
      </c>
      <c r="E8" s="16">
        <v>61971</v>
      </c>
      <c r="F8" s="16">
        <v>0</v>
      </c>
      <c r="G8" s="57">
        <v>146064</v>
      </c>
      <c r="H8" s="57">
        <v>166836</v>
      </c>
      <c r="I8" s="16">
        <v>48244</v>
      </c>
      <c r="J8" s="57">
        <v>183352</v>
      </c>
      <c r="K8" s="57">
        <v>43775</v>
      </c>
      <c r="L8" s="16">
        <v>23995</v>
      </c>
      <c r="M8" s="16">
        <v>653</v>
      </c>
      <c r="N8" s="57">
        <v>30056</v>
      </c>
      <c r="O8" s="57">
        <v>3728</v>
      </c>
      <c r="P8" s="12"/>
      <c r="Q8" s="12"/>
      <c r="R8" s="12"/>
      <c r="S8" s="12"/>
      <c r="T8" s="18">
        <f>SUM(D8:S8)</f>
        <v>709193</v>
      </c>
    </row>
    <row r="9" spans="1:20" x14ac:dyDescent="0.3">
      <c r="A9" t="s">
        <v>69</v>
      </c>
      <c r="B9" s="20" t="s">
        <v>29</v>
      </c>
      <c r="C9" s="13" t="s">
        <v>49</v>
      </c>
      <c r="D9" s="16">
        <v>654</v>
      </c>
      <c r="E9" s="16">
        <v>749</v>
      </c>
      <c r="F9" s="16">
        <v>0</v>
      </c>
      <c r="G9" s="57">
        <v>3624</v>
      </c>
      <c r="H9" s="57">
        <v>1476</v>
      </c>
      <c r="I9" s="16">
        <v>13543</v>
      </c>
      <c r="J9" s="57">
        <v>43083</v>
      </c>
      <c r="K9" s="57">
        <v>6733</v>
      </c>
      <c r="L9" s="16">
        <v>4490</v>
      </c>
      <c r="M9" s="16">
        <v>1</v>
      </c>
      <c r="N9" s="57">
        <v>308</v>
      </c>
      <c r="O9" s="57">
        <v>628</v>
      </c>
      <c r="P9" s="12"/>
      <c r="Q9" s="12"/>
      <c r="R9" s="12"/>
      <c r="S9" s="12"/>
      <c r="T9" s="18">
        <f t="shared" ref="T9:T24" si="0">SUM(D9:S9)</f>
        <v>75289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0</v>
      </c>
      <c r="Q10" s="18">
        <v>35</v>
      </c>
      <c r="R10" s="18">
        <v>141</v>
      </c>
      <c r="S10" s="18">
        <v>25799</v>
      </c>
      <c r="T10" s="18">
        <f>SUM(D10:S10)</f>
        <v>25975</v>
      </c>
    </row>
    <row r="11" spans="1:20" x14ac:dyDescent="0.3">
      <c r="A11" t="s">
        <v>71</v>
      </c>
      <c r="B11" s="20" t="s">
        <v>31</v>
      </c>
      <c r="C11" s="13" t="s">
        <v>51</v>
      </c>
      <c r="D11" s="16">
        <v>367</v>
      </c>
      <c r="E11" s="16">
        <v>3361</v>
      </c>
      <c r="F11" s="16">
        <v>0</v>
      </c>
      <c r="G11" s="57">
        <v>37207</v>
      </c>
      <c r="H11" s="57">
        <v>21322</v>
      </c>
      <c r="I11" s="16">
        <v>42474</v>
      </c>
      <c r="J11" s="57">
        <v>95603</v>
      </c>
      <c r="K11" s="57">
        <v>18580</v>
      </c>
      <c r="L11" s="16">
        <v>10237</v>
      </c>
      <c r="M11" s="16">
        <v>125</v>
      </c>
      <c r="N11" s="57">
        <v>3349</v>
      </c>
      <c r="O11" s="57">
        <v>2042</v>
      </c>
      <c r="P11" s="18">
        <v>0</v>
      </c>
      <c r="Q11" s="18">
        <v>56</v>
      </c>
      <c r="R11" s="18">
        <v>7</v>
      </c>
      <c r="S11" s="18">
        <v>19550</v>
      </c>
      <c r="T11" s="18">
        <f t="shared" si="0"/>
        <v>254280</v>
      </c>
    </row>
    <row r="12" spans="1:20" x14ac:dyDescent="0.3">
      <c r="A12" t="s">
        <v>72</v>
      </c>
      <c r="B12" s="20" t="s">
        <v>32</v>
      </c>
      <c r="C12" s="13" t="s">
        <v>52</v>
      </c>
      <c r="D12" s="16">
        <v>805</v>
      </c>
      <c r="E12" s="16">
        <v>59359</v>
      </c>
      <c r="F12" s="16">
        <v>0</v>
      </c>
      <c r="G12" s="57">
        <v>112481</v>
      </c>
      <c r="H12" s="57">
        <v>146990</v>
      </c>
      <c r="I12" s="16">
        <v>19313</v>
      </c>
      <c r="J12" s="57">
        <v>130831</v>
      </c>
      <c r="K12" s="57">
        <v>31928</v>
      </c>
      <c r="L12" s="16">
        <v>18247</v>
      </c>
      <c r="M12" s="16">
        <v>530</v>
      </c>
      <c r="N12" s="57">
        <v>27015</v>
      </c>
      <c r="O12" s="57">
        <v>2315</v>
      </c>
      <c r="P12" s="18">
        <v>0</v>
      </c>
      <c r="Q12" s="18">
        <v>-21</v>
      </c>
      <c r="R12" s="18">
        <v>134</v>
      </c>
      <c r="S12" s="23">
        <v>6249</v>
      </c>
      <c r="T12" s="18">
        <f t="shared" si="0"/>
        <v>556176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>
        <v>548</v>
      </c>
      <c r="E14" s="16">
        <v>61028</v>
      </c>
      <c r="F14" s="16">
        <v>0</v>
      </c>
      <c r="G14" s="57">
        <v>132027</v>
      </c>
      <c r="H14" s="57">
        <v>156025</v>
      </c>
      <c r="I14" s="16">
        <v>43867</v>
      </c>
      <c r="J14" s="57">
        <v>176414</v>
      </c>
      <c r="K14" s="57">
        <v>43192</v>
      </c>
      <c r="L14" s="16">
        <v>23674</v>
      </c>
      <c r="M14" s="16">
        <v>581</v>
      </c>
      <c r="N14" s="57">
        <v>26511</v>
      </c>
      <c r="O14" s="57">
        <v>3650</v>
      </c>
      <c r="P14" s="12"/>
      <c r="Q14" s="12"/>
      <c r="R14" s="12"/>
      <c r="S14" s="12"/>
      <c r="T14" s="18">
        <f t="shared" si="0"/>
        <v>667517</v>
      </c>
    </row>
    <row r="15" spans="1:20" x14ac:dyDescent="0.3">
      <c r="A15" t="s">
        <v>74</v>
      </c>
      <c r="B15" s="20" t="s">
        <v>29</v>
      </c>
      <c r="C15" s="13" t="s">
        <v>54</v>
      </c>
      <c r="D15" s="16">
        <v>0</v>
      </c>
      <c r="E15" s="16">
        <v>591</v>
      </c>
      <c r="F15" s="16">
        <v>0</v>
      </c>
      <c r="G15" s="57">
        <v>3605</v>
      </c>
      <c r="H15" s="57">
        <v>2082</v>
      </c>
      <c r="I15" s="16">
        <v>10384</v>
      </c>
      <c r="J15" s="57">
        <v>28800</v>
      </c>
      <c r="K15" s="57">
        <v>6460</v>
      </c>
      <c r="L15" s="16">
        <v>7665</v>
      </c>
      <c r="M15" s="16">
        <v>1</v>
      </c>
      <c r="N15" s="57">
        <v>353</v>
      </c>
      <c r="O15" s="57">
        <v>730</v>
      </c>
      <c r="P15" s="12"/>
      <c r="Q15" s="12"/>
      <c r="R15" s="12"/>
      <c r="S15" s="12"/>
      <c r="T15" s="18">
        <f t="shared" si="0"/>
        <v>60671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0</v>
      </c>
      <c r="Q16" s="18">
        <v>15</v>
      </c>
      <c r="R16" s="18">
        <v>248</v>
      </c>
      <c r="S16" s="18">
        <v>22431</v>
      </c>
      <c r="T16" s="18">
        <f t="shared" si="0"/>
        <v>22694</v>
      </c>
    </row>
    <row r="17" spans="1:20" x14ac:dyDescent="0.3">
      <c r="A17" t="s">
        <v>75</v>
      </c>
      <c r="B17" s="20" t="s">
        <v>31</v>
      </c>
      <c r="C17" s="13" t="s">
        <v>56</v>
      </c>
      <c r="D17" s="16">
        <v>361</v>
      </c>
      <c r="E17" s="16">
        <v>3478</v>
      </c>
      <c r="F17" s="16">
        <v>0</v>
      </c>
      <c r="G17" s="57">
        <v>35037</v>
      </c>
      <c r="H17" s="57">
        <v>20828</v>
      </c>
      <c r="I17" s="16">
        <v>36932</v>
      </c>
      <c r="J17" s="57">
        <v>96114</v>
      </c>
      <c r="K17" s="57">
        <v>18636</v>
      </c>
      <c r="L17" s="16">
        <v>9904</v>
      </c>
      <c r="M17" s="16">
        <v>132</v>
      </c>
      <c r="N17" s="57">
        <v>3347</v>
      </c>
      <c r="O17" s="57">
        <v>1990</v>
      </c>
      <c r="P17" s="18">
        <v>0</v>
      </c>
      <c r="Q17" s="18">
        <v>58</v>
      </c>
      <c r="R17" s="18">
        <v>7</v>
      </c>
      <c r="S17" s="18">
        <v>20248</v>
      </c>
      <c r="T17" s="18">
        <f t="shared" si="0"/>
        <v>247072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187</v>
      </c>
      <c r="E18" s="26">
        <v>58142</v>
      </c>
      <c r="F18" s="26">
        <v>0</v>
      </c>
      <c r="G18" s="58">
        <v>100596</v>
      </c>
      <c r="H18" s="58">
        <v>137280</v>
      </c>
      <c r="I18" s="26">
        <v>17318</v>
      </c>
      <c r="J18" s="58">
        <v>109099</v>
      </c>
      <c r="K18" s="58">
        <v>31016</v>
      </c>
      <c r="L18" s="26">
        <v>21435</v>
      </c>
      <c r="M18" s="26">
        <v>449</v>
      </c>
      <c r="N18" s="58">
        <v>23517</v>
      </c>
      <c r="O18" s="58">
        <v>2391</v>
      </c>
      <c r="P18" s="27">
        <v>0</v>
      </c>
      <c r="Q18" s="27">
        <v>-43</v>
      </c>
      <c r="R18" s="27">
        <v>241</v>
      </c>
      <c r="S18" s="27">
        <v>2183</v>
      </c>
      <c r="T18" s="27">
        <f t="shared" si="0"/>
        <v>503811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>
        <v>10</v>
      </c>
      <c r="E20" s="16">
        <v>20738</v>
      </c>
      <c r="F20" s="16">
        <v>0</v>
      </c>
      <c r="G20" s="57">
        <v>71233</v>
      </c>
      <c r="H20" s="57">
        <v>135350</v>
      </c>
      <c r="I20" s="16">
        <v>29610</v>
      </c>
      <c r="J20" s="57">
        <v>176237</v>
      </c>
      <c r="K20" s="57">
        <v>14524</v>
      </c>
      <c r="L20" s="16">
        <v>811</v>
      </c>
      <c r="M20" s="16">
        <v>34</v>
      </c>
      <c r="N20" s="57">
        <v>21824</v>
      </c>
      <c r="O20" s="57">
        <v>33433</v>
      </c>
      <c r="P20" s="12"/>
      <c r="Q20" s="12"/>
      <c r="R20" s="12"/>
      <c r="S20" s="12"/>
      <c r="T20" s="18">
        <f t="shared" si="0"/>
        <v>503804</v>
      </c>
    </row>
    <row r="21" spans="1:20" x14ac:dyDescent="0.3">
      <c r="A21" t="s">
        <v>74</v>
      </c>
      <c r="B21" s="20" t="s">
        <v>29</v>
      </c>
      <c r="C21" s="13" t="s">
        <v>59</v>
      </c>
      <c r="D21" s="16">
        <v>271</v>
      </c>
      <c r="E21" s="16">
        <v>16</v>
      </c>
      <c r="F21" s="16">
        <v>0</v>
      </c>
      <c r="G21" s="57">
        <v>859</v>
      </c>
      <c r="H21" s="57">
        <v>978</v>
      </c>
      <c r="I21" s="16">
        <v>1025</v>
      </c>
      <c r="J21" s="57">
        <v>-896</v>
      </c>
      <c r="K21" s="57">
        <v>-41</v>
      </c>
      <c r="L21" s="16">
        <v>1227</v>
      </c>
      <c r="M21" s="16">
        <v>0</v>
      </c>
      <c r="N21" s="57">
        <v>299</v>
      </c>
      <c r="O21" s="57">
        <v>89</v>
      </c>
      <c r="P21" s="12"/>
      <c r="Q21" s="12"/>
      <c r="R21" s="12"/>
      <c r="S21" s="12"/>
      <c r="T21" s="18">
        <f t="shared" si="0"/>
        <v>3827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-16</v>
      </c>
      <c r="R22" s="18">
        <v>0</v>
      </c>
      <c r="S22" s="18">
        <v>20975</v>
      </c>
      <c r="T22" s="18">
        <f t="shared" si="0"/>
        <v>20959</v>
      </c>
    </row>
    <row r="23" spans="1:20" x14ac:dyDescent="0.3">
      <c r="A23" t="s">
        <v>75</v>
      </c>
      <c r="B23" s="20" t="s">
        <v>31</v>
      </c>
      <c r="C23" s="13" t="s">
        <v>61</v>
      </c>
      <c r="D23" s="16">
        <v>11</v>
      </c>
      <c r="E23" s="16">
        <v>696</v>
      </c>
      <c r="F23" s="16">
        <v>0</v>
      </c>
      <c r="G23" s="57">
        <v>24623</v>
      </c>
      <c r="H23" s="57">
        <v>12.003</v>
      </c>
      <c r="I23" s="16">
        <v>22483</v>
      </c>
      <c r="J23" s="57">
        <v>30483</v>
      </c>
      <c r="K23" s="57">
        <v>-3130</v>
      </c>
      <c r="L23" s="16">
        <v>2432</v>
      </c>
      <c r="M23" s="16">
        <v>5</v>
      </c>
      <c r="N23" s="57">
        <v>2502</v>
      </c>
      <c r="O23" s="57">
        <v>30166</v>
      </c>
      <c r="P23" s="18">
        <v>0</v>
      </c>
      <c r="Q23" s="18">
        <v>696</v>
      </c>
      <c r="R23" s="18">
        <v>-530</v>
      </c>
      <c r="S23" s="18">
        <v>103596</v>
      </c>
      <c r="T23" s="18">
        <f t="shared" si="0"/>
        <v>214045.003</v>
      </c>
    </row>
    <row r="24" spans="1:20" s="28" customFormat="1" x14ac:dyDescent="0.3">
      <c r="A24" s="28" t="s">
        <v>76</v>
      </c>
      <c r="B24" s="24" t="s">
        <v>32</v>
      </c>
      <c r="C24" s="25" t="s">
        <v>62</v>
      </c>
      <c r="D24" s="26">
        <v>269</v>
      </c>
      <c r="E24" s="26">
        <v>20058</v>
      </c>
      <c r="F24" s="26">
        <v>0</v>
      </c>
      <c r="G24" s="58">
        <v>47469</v>
      </c>
      <c r="H24" s="58">
        <v>124325</v>
      </c>
      <c r="I24" s="26">
        <v>8151</v>
      </c>
      <c r="J24" s="58">
        <v>144858</v>
      </c>
      <c r="K24" s="58">
        <v>17613</v>
      </c>
      <c r="L24" s="26">
        <v>-394</v>
      </c>
      <c r="M24" s="26">
        <v>29</v>
      </c>
      <c r="N24" s="58">
        <v>19622</v>
      </c>
      <c r="O24" s="58">
        <v>3356</v>
      </c>
      <c r="P24" s="27">
        <v>0</v>
      </c>
      <c r="Q24" s="27">
        <v>-712</v>
      </c>
      <c r="R24" s="27">
        <v>530</v>
      </c>
      <c r="S24" s="27">
        <v>-82621</v>
      </c>
      <c r="T24" s="27">
        <f t="shared" si="0"/>
        <v>302553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545</v>
      </c>
      <c r="E25" s="26">
        <v>18935</v>
      </c>
      <c r="F25" s="26">
        <v>0</v>
      </c>
      <c r="G25" s="58">
        <v>40.664999999999999</v>
      </c>
      <c r="H25" s="58">
        <v>42353</v>
      </c>
      <c r="I25" s="26">
        <v>2631</v>
      </c>
      <c r="J25" s="58">
        <v>59474</v>
      </c>
      <c r="K25" s="58">
        <v>14373</v>
      </c>
      <c r="L25" s="26">
        <v>6294</v>
      </c>
      <c r="M25" s="26">
        <v>369</v>
      </c>
      <c r="N25" s="58">
        <v>9204</v>
      </c>
      <c r="O25" s="58">
        <v>777</v>
      </c>
      <c r="P25" s="27">
        <v>0</v>
      </c>
      <c r="Q25" s="27">
        <v>-625</v>
      </c>
      <c r="R25" s="27">
        <v>-110</v>
      </c>
      <c r="S25" s="27">
        <v>-784</v>
      </c>
      <c r="T25" s="27">
        <f>SUM(D25:S25)</f>
        <v>153476.66500000001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1452000</v>
      </c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195551000</v>
      </c>
    </row>
    <row r="29" spans="1:20" s="29" customFormat="1" x14ac:dyDescent="0.3">
      <c r="A29" s="29" t="s">
        <v>81</v>
      </c>
      <c r="D29" s="30">
        <f>+(D24+D25)/D18</f>
        <v>4.3529411764705879</v>
      </c>
      <c r="E29" s="30">
        <f t="shared" ref="E29:S29" si="1">+(E24+E25)/E18</f>
        <v>0.67065116439062988</v>
      </c>
      <c r="F29" s="30" t="e">
        <f t="shared" si="1"/>
        <v>#DIV/0!</v>
      </c>
      <c r="G29" s="59">
        <f t="shared" si="1"/>
        <v>0.47228185017296909</v>
      </c>
      <c r="H29" s="59">
        <f t="shared" si="1"/>
        <v>1.2141462703962704</v>
      </c>
      <c r="I29" s="30">
        <f t="shared" si="1"/>
        <v>0.62258921353505026</v>
      </c>
      <c r="J29" s="59">
        <f t="shared" si="1"/>
        <v>1.8729044262550527</v>
      </c>
      <c r="K29" s="59">
        <f t="shared" si="1"/>
        <v>1.0312741810678359</v>
      </c>
      <c r="L29" s="30">
        <f t="shared" si="1"/>
        <v>0.27525075810590155</v>
      </c>
      <c r="M29" s="30">
        <f t="shared" si="1"/>
        <v>0.88641425389755013</v>
      </c>
      <c r="N29" s="59">
        <f t="shared" si="1"/>
        <v>1.2257515839605393</v>
      </c>
      <c r="O29" s="59">
        <f t="shared" si="1"/>
        <v>1.7285654537850272</v>
      </c>
      <c r="P29" s="59" t="e">
        <f t="shared" si="1"/>
        <v>#DIV/0!</v>
      </c>
      <c r="Q29" s="59">
        <f t="shared" si="1"/>
        <v>31.093023255813954</v>
      </c>
      <c r="R29" s="59">
        <f t="shared" si="1"/>
        <v>1.7427385892116183</v>
      </c>
      <c r="S29" s="59">
        <f t="shared" si="1"/>
        <v>-38.206596426935413</v>
      </c>
      <c r="T29" s="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</sheetData>
  <mergeCells count="3">
    <mergeCell ref="D3:O3"/>
    <mergeCell ref="P3:S3"/>
    <mergeCell ref="T3:T4"/>
  </mergeCells>
  <hyperlinks>
    <hyperlink ref="A1" r:id="rId1" xr:uid="{414A8E4C-71B9-4667-876E-95DE3B39DE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6094-017E-4622-8254-8CD66AB9955E}">
  <dimension ref="A1:T50"/>
  <sheetViews>
    <sheetView topLeftCell="A5" zoomScale="55" zoomScaleNormal="55" workbookViewId="0">
      <selection activeCell="K48" sqref="K48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99</v>
      </c>
    </row>
    <row r="2" spans="1:20" x14ac:dyDescent="0.3">
      <c r="A2" t="s">
        <v>103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>
        <v>135364</v>
      </c>
      <c r="E8" s="16">
        <v>25255</v>
      </c>
      <c r="F8" s="16">
        <v>0</v>
      </c>
      <c r="G8" s="57">
        <v>64000</v>
      </c>
      <c r="H8" s="57">
        <v>85676</v>
      </c>
      <c r="I8" s="16">
        <v>3858</v>
      </c>
      <c r="J8" s="57">
        <v>70442</v>
      </c>
      <c r="K8" s="57">
        <v>19840</v>
      </c>
      <c r="L8" s="16">
        <v>372</v>
      </c>
      <c r="M8" s="16">
        <v>771</v>
      </c>
      <c r="N8" s="57">
        <v>12881</v>
      </c>
      <c r="O8" s="57">
        <v>1244</v>
      </c>
      <c r="P8" s="12"/>
      <c r="Q8" s="12"/>
      <c r="R8" s="12"/>
      <c r="S8" s="12"/>
      <c r="T8" s="18">
        <f>SUM(D8:S8)</f>
        <v>419703</v>
      </c>
    </row>
    <row r="9" spans="1:20" x14ac:dyDescent="0.3">
      <c r="A9" t="s">
        <v>69</v>
      </c>
      <c r="B9" s="20" t="s">
        <v>29</v>
      </c>
      <c r="C9" s="13" t="s">
        <v>49</v>
      </c>
      <c r="D9" s="16">
        <v>0</v>
      </c>
      <c r="E9" s="16">
        <v>16</v>
      </c>
      <c r="F9" s="16">
        <v>0</v>
      </c>
      <c r="G9" s="57">
        <v>34</v>
      </c>
      <c r="H9" s="57">
        <v>74</v>
      </c>
      <c r="I9" s="16">
        <v>140</v>
      </c>
      <c r="J9" s="57">
        <v>2823</v>
      </c>
      <c r="K9" s="57">
        <v>551</v>
      </c>
      <c r="L9" s="16">
        <v>0</v>
      </c>
      <c r="M9" s="16">
        <v>0</v>
      </c>
      <c r="N9" s="57">
        <v>0</v>
      </c>
      <c r="O9" s="57">
        <v>167</v>
      </c>
      <c r="P9" s="12"/>
      <c r="Q9" s="12"/>
      <c r="R9" s="12"/>
      <c r="S9" s="12"/>
      <c r="T9" s="18">
        <f t="shared" ref="T9:T24" si="0">SUM(D9:S9)</f>
        <v>3805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0</v>
      </c>
      <c r="Q10" s="18">
        <v>0</v>
      </c>
      <c r="R10" s="18">
        <v>0</v>
      </c>
      <c r="S10" s="18">
        <v>0</v>
      </c>
      <c r="T10" s="18">
        <f>SUM(D10:S10)</f>
        <v>0</v>
      </c>
    </row>
    <row r="11" spans="1:20" x14ac:dyDescent="0.3">
      <c r="A11" t="s">
        <v>71</v>
      </c>
      <c r="B11" s="20" t="s">
        <v>31</v>
      </c>
      <c r="C11" s="13" t="s">
        <v>51</v>
      </c>
      <c r="D11" s="16">
        <v>21</v>
      </c>
      <c r="E11" s="16">
        <v>313</v>
      </c>
      <c r="F11" s="16">
        <v>0</v>
      </c>
      <c r="G11" s="57">
        <v>1922</v>
      </c>
      <c r="H11" s="57">
        <v>5975</v>
      </c>
      <c r="I11" s="16">
        <v>2989</v>
      </c>
      <c r="J11" s="57">
        <v>14221</v>
      </c>
      <c r="K11" s="57">
        <v>4526</v>
      </c>
      <c r="L11" s="16">
        <v>252</v>
      </c>
      <c r="M11" s="16">
        <v>46</v>
      </c>
      <c r="N11" s="57">
        <v>2147</v>
      </c>
      <c r="O11" s="57">
        <v>428</v>
      </c>
      <c r="P11" s="18">
        <v>0</v>
      </c>
      <c r="Q11" s="18">
        <v>0</v>
      </c>
      <c r="R11" s="18">
        <v>0</v>
      </c>
      <c r="S11" s="18">
        <v>0</v>
      </c>
      <c r="T11" s="18">
        <f t="shared" si="0"/>
        <v>32840</v>
      </c>
    </row>
    <row r="12" spans="1:20" x14ac:dyDescent="0.3">
      <c r="A12" t="s">
        <v>72</v>
      </c>
      <c r="B12" s="20" t="s">
        <v>32</v>
      </c>
      <c r="C12" s="13" t="s">
        <v>52</v>
      </c>
      <c r="D12" s="16">
        <v>135343</v>
      </c>
      <c r="E12" s="16">
        <v>24958</v>
      </c>
      <c r="F12" s="16">
        <v>0</v>
      </c>
      <c r="G12" s="57">
        <v>62112</v>
      </c>
      <c r="H12" s="57">
        <v>79774</v>
      </c>
      <c r="I12" s="16">
        <v>1008</v>
      </c>
      <c r="J12" s="57">
        <v>59043</v>
      </c>
      <c r="K12" s="57">
        <v>15864</v>
      </c>
      <c r="L12" s="16">
        <v>120</v>
      </c>
      <c r="M12" s="16">
        <v>726</v>
      </c>
      <c r="N12" s="57">
        <v>10735</v>
      </c>
      <c r="O12" s="57">
        <v>983</v>
      </c>
      <c r="P12" s="18">
        <v>0</v>
      </c>
      <c r="Q12" s="18">
        <v>0</v>
      </c>
      <c r="R12" s="18">
        <v>0</v>
      </c>
      <c r="S12" s="23">
        <v>0</v>
      </c>
      <c r="T12" s="18">
        <f t="shared" si="0"/>
        <v>390666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>
        <v>141867</v>
      </c>
      <c r="E14" s="16">
        <v>25070</v>
      </c>
      <c r="F14" s="16">
        <v>0</v>
      </c>
      <c r="G14" s="57">
        <v>62279</v>
      </c>
      <c r="H14" s="57">
        <v>82849</v>
      </c>
      <c r="I14" s="16">
        <v>3648</v>
      </c>
      <c r="J14" s="57">
        <v>66099</v>
      </c>
      <c r="K14" s="57">
        <v>19008</v>
      </c>
      <c r="L14" s="16">
        <v>329</v>
      </c>
      <c r="M14" s="16">
        <v>779</v>
      </c>
      <c r="N14" s="57">
        <v>11972</v>
      </c>
      <c r="O14" s="57">
        <v>181</v>
      </c>
      <c r="P14" s="12"/>
      <c r="Q14" s="12"/>
      <c r="R14" s="12"/>
      <c r="S14" s="12"/>
      <c r="T14" s="18">
        <f t="shared" si="0"/>
        <v>414081</v>
      </c>
    </row>
    <row r="15" spans="1:20" x14ac:dyDescent="0.3">
      <c r="A15" t="s">
        <v>74</v>
      </c>
      <c r="B15" s="20" t="s">
        <v>29</v>
      </c>
      <c r="C15" s="13" t="s">
        <v>54</v>
      </c>
      <c r="D15" s="16">
        <v>0</v>
      </c>
      <c r="E15" s="16">
        <v>16</v>
      </c>
      <c r="F15" s="16">
        <v>0</v>
      </c>
      <c r="G15" s="57">
        <v>34</v>
      </c>
      <c r="H15" s="57">
        <v>74</v>
      </c>
      <c r="I15" s="16">
        <v>143</v>
      </c>
      <c r="J15" s="57">
        <v>2805</v>
      </c>
      <c r="K15" s="57">
        <v>542</v>
      </c>
      <c r="L15" s="16">
        <v>0</v>
      </c>
      <c r="M15" s="16">
        <v>0</v>
      </c>
      <c r="N15" s="57">
        <v>0</v>
      </c>
      <c r="O15" s="57">
        <v>167</v>
      </c>
      <c r="P15" s="12"/>
      <c r="Q15" s="12"/>
      <c r="R15" s="12"/>
      <c r="S15" s="12"/>
      <c r="T15" s="18">
        <f t="shared" si="0"/>
        <v>3781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0</v>
      </c>
      <c r="Q16" s="18">
        <v>0</v>
      </c>
      <c r="R16" s="18">
        <v>0</v>
      </c>
      <c r="S16" s="18">
        <v>0</v>
      </c>
      <c r="T16" s="18">
        <f t="shared" si="0"/>
        <v>0</v>
      </c>
    </row>
    <row r="17" spans="1:20" x14ac:dyDescent="0.3">
      <c r="A17" t="s">
        <v>75</v>
      </c>
      <c r="B17" s="20" t="s">
        <v>31</v>
      </c>
      <c r="C17" s="13" t="s">
        <v>56</v>
      </c>
      <c r="D17" s="16">
        <v>20</v>
      </c>
      <c r="E17" s="16">
        <v>273</v>
      </c>
      <c r="F17" s="16">
        <v>0</v>
      </c>
      <c r="G17" s="57">
        <v>1845</v>
      </c>
      <c r="H17" s="57">
        <v>5998</v>
      </c>
      <c r="I17" s="16">
        <v>2334</v>
      </c>
      <c r="J17" s="57">
        <v>12148</v>
      </c>
      <c r="K17" s="57">
        <v>3468</v>
      </c>
      <c r="L17" s="16">
        <v>137</v>
      </c>
      <c r="M17" s="16">
        <v>30</v>
      </c>
      <c r="N17" s="57">
        <v>827</v>
      </c>
      <c r="O17" s="57">
        <v>343</v>
      </c>
      <c r="P17" s="18">
        <v>0</v>
      </c>
      <c r="Q17" s="18">
        <v>0</v>
      </c>
      <c r="R17" s="18">
        <v>0</v>
      </c>
      <c r="S17" s="18">
        <v>0</v>
      </c>
      <c r="T17" s="18">
        <f t="shared" si="0"/>
        <v>27423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141847</v>
      </c>
      <c r="E18" s="26">
        <v>24814</v>
      </c>
      <c r="F18" s="26">
        <v>0</v>
      </c>
      <c r="G18" s="58">
        <v>60467</v>
      </c>
      <c r="H18" s="58">
        <v>76925</v>
      </c>
      <c r="I18" s="26">
        <v>1457</v>
      </c>
      <c r="J18" s="58">
        <v>56756</v>
      </c>
      <c r="K18" s="58">
        <v>16083</v>
      </c>
      <c r="L18" s="26">
        <v>191</v>
      </c>
      <c r="M18" s="26">
        <v>750</v>
      </c>
      <c r="N18" s="58">
        <v>11146</v>
      </c>
      <c r="O18" s="58">
        <v>1005</v>
      </c>
      <c r="P18" s="27">
        <v>0</v>
      </c>
      <c r="Q18" s="27">
        <v>0</v>
      </c>
      <c r="R18" s="27">
        <v>0</v>
      </c>
      <c r="S18" s="27">
        <v>0</v>
      </c>
      <c r="T18" s="27">
        <f t="shared" si="0"/>
        <v>391441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>
        <v>142739</v>
      </c>
      <c r="E20" s="16">
        <v>9482</v>
      </c>
      <c r="F20" s="16">
        <v>0</v>
      </c>
      <c r="G20" s="57">
        <v>30100</v>
      </c>
      <c r="H20" s="57">
        <v>63051</v>
      </c>
      <c r="I20" s="16">
        <v>836</v>
      </c>
      <c r="J20" s="57">
        <v>74224</v>
      </c>
      <c r="K20" s="57">
        <v>4583</v>
      </c>
      <c r="L20" s="16">
        <v>0</v>
      </c>
      <c r="M20" s="16">
        <v>19</v>
      </c>
      <c r="N20" s="57">
        <v>8210</v>
      </c>
      <c r="O20" s="57">
        <v>1248</v>
      </c>
      <c r="P20" s="12"/>
      <c r="Q20" s="12"/>
      <c r="R20" s="12"/>
      <c r="S20" s="12"/>
      <c r="T20" s="18">
        <f t="shared" si="0"/>
        <v>334492</v>
      </c>
    </row>
    <row r="21" spans="1:20" x14ac:dyDescent="0.3">
      <c r="A21" t="s">
        <v>74</v>
      </c>
      <c r="B21" s="20" t="s">
        <v>29</v>
      </c>
      <c r="C21" s="13" t="s">
        <v>59</v>
      </c>
      <c r="D21" s="16">
        <v>-1</v>
      </c>
      <c r="E21" s="16">
        <v>73</v>
      </c>
      <c r="F21" s="16">
        <v>0</v>
      </c>
      <c r="G21" s="57">
        <v>59</v>
      </c>
      <c r="H21" s="57">
        <v>3747</v>
      </c>
      <c r="I21" s="16">
        <v>-86</v>
      </c>
      <c r="J21" s="57">
        <v>1278</v>
      </c>
      <c r="K21" s="57">
        <v>84</v>
      </c>
      <c r="L21" s="16">
        <v>1</v>
      </c>
      <c r="M21" s="16">
        <v>0</v>
      </c>
      <c r="N21" s="57">
        <v>4</v>
      </c>
      <c r="O21" s="57">
        <v>37</v>
      </c>
      <c r="P21" s="12"/>
      <c r="Q21" s="12"/>
      <c r="R21" s="12"/>
      <c r="S21" s="12"/>
      <c r="T21" s="18">
        <f t="shared" si="0"/>
        <v>5196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0</v>
      </c>
      <c r="R22" s="18">
        <v>0</v>
      </c>
      <c r="S22" s="18">
        <v>0</v>
      </c>
      <c r="T22" s="18">
        <f t="shared" si="0"/>
        <v>0</v>
      </c>
    </row>
    <row r="23" spans="1:20" x14ac:dyDescent="0.3">
      <c r="A23" t="s">
        <v>75</v>
      </c>
      <c r="B23" s="20" t="s">
        <v>31</v>
      </c>
      <c r="C23" s="13" t="s">
        <v>61</v>
      </c>
      <c r="D23" s="16">
        <v>0</v>
      </c>
      <c r="E23" s="16">
        <v>41</v>
      </c>
      <c r="F23" s="16">
        <v>0</v>
      </c>
      <c r="G23" s="57">
        <v>1676</v>
      </c>
      <c r="H23" s="57">
        <v>8994</v>
      </c>
      <c r="I23" s="16">
        <v>657</v>
      </c>
      <c r="J23" s="57">
        <v>40993</v>
      </c>
      <c r="K23" s="57">
        <v>1046</v>
      </c>
      <c r="L23" s="16">
        <v>0</v>
      </c>
      <c r="M23" s="16">
        <v>1</v>
      </c>
      <c r="N23" s="57">
        <v>621</v>
      </c>
      <c r="O23" s="57">
        <v>870</v>
      </c>
      <c r="P23" s="18">
        <v>0</v>
      </c>
      <c r="Q23" s="18">
        <v>0</v>
      </c>
      <c r="R23" s="18">
        <v>0</v>
      </c>
      <c r="S23" s="18">
        <v>0</v>
      </c>
      <c r="T23" s="18">
        <f t="shared" si="0"/>
        <v>54899</v>
      </c>
    </row>
    <row r="24" spans="1:20" s="28" customFormat="1" x14ac:dyDescent="0.3">
      <c r="A24" s="28" t="s">
        <v>76</v>
      </c>
      <c r="B24" s="24" t="s">
        <v>32</v>
      </c>
      <c r="C24" s="25" t="s">
        <v>62</v>
      </c>
      <c r="D24" s="26">
        <v>142738</v>
      </c>
      <c r="E24" s="26">
        <v>9514</v>
      </c>
      <c r="F24" s="26">
        <v>0</v>
      </c>
      <c r="G24" s="58">
        <v>28483</v>
      </c>
      <c r="H24" s="58">
        <v>57804</v>
      </c>
      <c r="I24" s="26">
        <v>94</v>
      </c>
      <c r="J24" s="58">
        <v>34509</v>
      </c>
      <c r="K24" s="58">
        <v>3622</v>
      </c>
      <c r="L24" s="26">
        <v>1</v>
      </c>
      <c r="M24" s="26">
        <v>18</v>
      </c>
      <c r="N24" s="58">
        <v>7594</v>
      </c>
      <c r="O24" s="58">
        <v>416</v>
      </c>
      <c r="P24" s="27">
        <v>0</v>
      </c>
      <c r="Q24" s="27">
        <v>0</v>
      </c>
      <c r="R24" s="27">
        <v>0</v>
      </c>
      <c r="S24" s="27">
        <v>0</v>
      </c>
      <c r="T24" s="27">
        <f t="shared" si="0"/>
        <v>284793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11931</v>
      </c>
      <c r="E25" s="26">
        <v>7799</v>
      </c>
      <c r="F25" s="26">
        <v>0</v>
      </c>
      <c r="G25" s="58">
        <v>18077</v>
      </c>
      <c r="H25" s="58">
        <v>23393</v>
      </c>
      <c r="I25" s="26">
        <v>585</v>
      </c>
      <c r="J25" s="58">
        <v>23110</v>
      </c>
      <c r="K25" s="58">
        <v>5701</v>
      </c>
      <c r="L25" s="26">
        <v>99</v>
      </c>
      <c r="M25" s="26">
        <v>162</v>
      </c>
      <c r="N25" s="58">
        <v>3356</v>
      </c>
      <c r="O25" s="58">
        <v>352</v>
      </c>
      <c r="P25" s="27">
        <v>0</v>
      </c>
      <c r="Q25" s="27">
        <v>0</v>
      </c>
      <c r="R25" s="27">
        <v>0</v>
      </c>
      <c r="S25" s="27">
        <v>0</v>
      </c>
      <c r="T25" s="27">
        <f>SUM(D25:S25)</f>
        <v>94565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18874000</v>
      </c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113441000</v>
      </c>
    </row>
    <row r="29" spans="1:20" s="29" customFormat="1" x14ac:dyDescent="0.3">
      <c r="A29" s="29" t="s">
        <v>81</v>
      </c>
      <c r="D29" s="30">
        <f>+(D24+D25)/D18</f>
        <v>1.0903931701058183</v>
      </c>
      <c r="E29" s="30">
        <f t="shared" ref="E29:S29" si="1">+(E24+E25)/E18</f>
        <v>0.69771096961392765</v>
      </c>
      <c r="F29" s="30" t="e">
        <f t="shared" si="1"/>
        <v>#DIV/0!</v>
      </c>
      <c r="G29" s="59">
        <f t="shared" si="1"/>
        <v>0.77000678055799032</v>
      </c>
      <c r="H29" s="59">
        <f t="shared" si="1"/>
        <v>1.0555346116347091</v>
      </c>
      <c r="I29" s="30">
        <f t="shared" si="1"/>
        <v>0.4660260809883322</v>
      </c>
      <c r="J29" s="59">
        <f t="shared" si="1"/>
        <v>1.0152054408344493</v>
      </c>
      <c r="K29" s="59">
        <f t="shared" si="1"/>
        <v>0.57968040788410125</v>
      </c>
      <c r="L29" s="30">
        <f t="shared" si="1"/>
        <v>0.52356020942408377</v>
      </c>
      <c r="M29" s="30">
        <f t="shared" si="1"/>
        <v>0.24</v>
      </c>
      <c r="N29" s="59">
        <f t="shared" si="1"/>
        <v>0.98241521622106587</v>
      </c>
      <c r="O29" s="59">
        <f t="shared" si="1"/>
        <v>0.76417910447761195</v>
      </c>
      <c r="P29" s="59" t="e">
        <f t="shared" si="1"/>
        <v>#DIV/0!</v>
      </c>
      <c r="Q29" s="59" t="e">
        <f t="shared" si="1"/>
        <v>#DIV/0!</v>
      </c>
      <c r="R29" s="59" t="e">
        <f t="shared" si="1"/>
        <v>#DIV/0!</v>
      </c>
      <c r="S29" s="59" t="e">
        <f t="shared" si="1"/>
        <v>#DIV/0!</v>
      </c>
      <c r="T29" s="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</sheetData>
  <mergeCells count="3">
    <mergeCell ref="D3:O3"/>
    <mergeCell ref="P3:S3"/>
    <mergeCell ref="T3:T4"/>
  </mergeCells>
  <hyperlinks>
    <hyperlink ref="A1" r:id="rId1" xr:uid="{66E61F7A-ABA5-4EB5-8274-7148EB6ED4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EA45-9028-403B-9FF9-CBE4B6392EBA}">
  <dimension ref="A1:T50"/>
  <sheetViews>
    <sheetView topLeftCell="B4" zoomScale="70" zoomScaleNormal="70" workbookViewId="0">
      <selection activeCell="D7" sqref="D7:S30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104</v>
      </c>
    </row>
    <row r="2" spans="1:20" x14ac:dyDescent="0.3">
      <c r="A2" t="s">
        <v>105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>
        <v>0</v>
      </c>
      <c r="E8" s="16">
        <v>4828</v>
      </c>
      <c r="F8" s="16">
        <v>0</v>
      </c>
      <c r="G8" s="57">
        <v>10343</v>
      </c>
      <c r="H8" s="57">
        <v>12714</v>
      </c>
      <c r="I8" s="16">
        <v>0</v>
      </c>
      <c r="J8" s="57">
        <v>9782</v>
      </c>
      <c r="K8" s="57">
        <v>1771</v>
      </c>
      <c r="L8" s="16">
        <v>0</v>
      </c>
      <c r="M8" s="16">
        <v>0</v>
      </c>
      <c r="N8" s="57">
        <v>1914</v>
      </c>
      <c r="O8" s="57">
        <v>606</v>
      </c>
      <c r="P8" s="12"/>
      <c r="Q8" s="12"/>
      <c r="R8" s="12"/>
      <c r="S8" s="12"/>
      <c r="T8" s="18">
        <f>SUM(D8:S8)</f>
        <v>41958</v>
      </c>
    </row>
    <row r="9" spans="1:20" x14ac:dyDescent="0.3">
      <c r="A9" t="s">
        <v>69</v>
      </c>
      <c r="B9" s="20" t="s">
        <v>29</v>
      </c>
      <c r="C9" s="13" t="s">
        <v>49</v>
      </c>
      <c r="D9" s="16">
        <v>0</v>
      </c>
      <c r="E9" s="16">
        <v>0</v>
      </c>
      <c r="F9" s="16">
        <v>0</v>
      </c>
      <c r="G9" s="57">
        <v>0</v>
      </c>
      <c r="H9" s="57">
        <v>0</v>
      </c>
      <c r="I9" s="16">
        <v>0</v>
      </c>
      <c r="J9" s="57">
        <v>0</v>
      </c>
      <c r="K9" s="57">
        <v>0</v>
      </c>
      <c r="L9" s="16">
        <v>0</v>
      </c>
      <c r="M9" s="16">
        <v>0</v>
      </c>
      <c r="N9" s="57">
        <v>0</v>
      </c>
      <c r="O9" s="57">
        <v>0</v>
      </c>
      <c r="P9" s="12"/>
      <c r="Q9" s="12"/>
      <c r="R9" s="12"/>
      <c r="S9" s="12"/>
      <c r="T9" s="18">
        <f t="shared" ref="T9:T24" si="0">SUM(D9:S9)</f>
        <v>0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0</v>
      </c>
      <c r="Q10" s="18">
        <v>0</v>
      </c>
      <c r="R10" s="18">
        <v>0</v>
      </c>
      <c r="S10" s="18">
        <v>0</v>
      </c>
      <c r="T10" s="18">
        <f>SUM(D10:S10)</f>
        <v>0</v>
      </c>
    </row>
    <row r="11" spans="1:20" x14ac:dyDescent="0.3">
      <c r="A11" t="s">
        <v>71</v>
      </c>
      <c r="B11" s="20" t="s">
        <v>31</v>
      </c>
      <c r="C11" s="13" t="s">
        <v>51</v>
      </c>
      <c r="D11" s="16">
        <v>0</v>
      </c>
      <c r="E11" s="16">
        <v>903</v>
      </c>
      <c r="F11" s="16">
        <v>0</v>
      </c>
      <c r="G11" s="57">
        <v>3450</v>
      </c>
      <c r="H11" s="57">
        <v>4180</v>
      </c>
      <c r="I11" s="16">
        <v>0</v>
      </c>
      <c r="J11" s="57">
        <v>4606</v>
      </c>
      <c r="K11" s="57">
        <v>1261</v>
      </c>
      <c r="L11" s="16">
        <v>0</v>
      </c>
      <c r="M11" s="16">
        <v>0</v>
      </c>
      <c r="N11" s="57">
        <v>56</v>
      </c>
      <c r="O11" s="57">
        <v>185</v>
      </c>
      <c r="P11" s="18">
        <v>0</v>
      </c>
      <c r="Q11" s="18">
        <v>0</v>
      </c>
      <c r="R11" s="18">
        <v>0</v>
      </c>
      <c r="S11" s="18">
        <v>0</v>
      </c>
      <c r="T11" s="18">
        <f t="shared" si="0"/>
        <v>14641</v>
      </c>
    </row>
    <row r="12" spans="1:20" x14ac:dyDescent="0.3">
      <c r="A12" t="s">
        <v>72</v>
      </c>
      <c r="B12" s="20" t="s">
        <v>32</v>
      </c>
      <c r="C12" s="13" t="s">
        <v>52</v>
      </c>
      <c r="D12" s="16">
        <v>0</v>
      </c>
      <c r="E12" s="16">
        <v>3925</v>
      </c>
      <c r="F12" s="16">
        <v>0</v>
      </c>
      <c r="G12" s="57">
        <v>6892</v>
      </c>
      <c r="H12" s="57">
        <v>8535</v>
      </c>
      <c r="I12" s="16">
        <v>0</v>
      </c>
      <c r="J12" s="57">
        <v>5176</v>
      </c>
      <c r="K12" s="57">
        <v>510</v>
      </c>
      <c r="L12" s="16">
        <v>0</v>
      </c>
      <c r="M12" s="16">
        <v>0</v>
      </c>
      <c r="N12" s="57">
        <v>1858</v>
      </c>
      <c r="O12" s="57">
        <v>421</v>
      </c>
      <c r="P12" s="18">
        <v>0</v>
      </c>
      <c r="Q12" s="18">
        <v>0</v>
      </c>
      <c r="R12" s="18">
        <v>0</v>
      </c>
      <c r="S12" s="23">
        <v>0</v>
      </c>
      <c r="T12" s="18">
        <f t="shared" si="0"/>
        <v>27317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>
        <v>0</v>
      </c>
      <c r="E14" s="16">
        <v>4639</v>
      </c>
      <c r="F14" s="16">
        <v>0</v>
      </c>
      <c r="G14" s="57">
        <v>9237</v>
      </c>
      <c r="H14" s="57">
        <v>10777</v>
      </c>
      <c r="I14" s="16">
        <v>0</v>
      </c>
      <c r="J14" s="57">
        <v>9487</v>
      </c>
      <c r="K14" s="57">
        <v>1712</v>
      </c>
      <c r="L14" s="16">
        <v>0</v>
      </c>
      <c r="M14" s="16">
        <v>0</v>
      </c>
      <c r="N14" s="57">
        <v>1619</v>
      </c>
      <c r="O14" s="57">
        <v>632</v>
      </c>
      <c r="P14" s="12"/>
      <c r="Q14" s="12"/>
      <c r="R14" s="12"/>
      <c r="S14" s="12"/>
      <c r="T14" s="18">
        <f t="shared" si="0"/>
        <v>38103</v>
      </c>
    </row>
    <row r="15" spans="1:20" x14ac:dyDescent="0.3">
      <c r="A15" t="s">
        <v>74</v>
      </c>
      <c r="B15" s="20" t="s">
        <v>29</v>
      </c>
      <c r="C15" s="13" t="s">
        <v>54</v>
      </c>
      <c r="D15" s="16">
        <v>0</v>
      </c>
      <c r="E15" s="16">
        <v>0</v>
      </c>
      <c r="F15" s="16">
        <v>0</v>
      </c>
      <c r="G15" s="57">
        <v>0</v>
      </c>
      <c r="H15" s="57">
        <v>0</v>
      </c>
      <c r="I15" s="16">
        <v>0</v>
      </c>
      <c r="J15" s="57">
        <v>0</v>
      </c>
      <c r="K15" s="57">
        <v>0</v>
      </c>
      <c r="L15" s="16">
        <v>0</v>
      </c>
      <c r="M15" s="16">
        <v>0</v>
      </c>
      <c r="N15" s="57">
        <v>0</v>
      </c>
      <c r="O15" s="57">
        <v>0</v>
      </c>
      <c r="P15" s="12"/>
      <c r="Q15" s="12"/>
      <c r="R15" s="12"/>
      <c r="S15" s="12"/>
      <c r="T15" s="18">
        <f t="shared" si="0"/>
        <v>0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0</v>
      </c>
      <c r="Q16" s="18">
        <v>0</v>
      </c>
      <c r="R16" s="18">
        <v>0</v>
      </c>
      <c r="S16" s="18">
        <v>0</v>
      </c>
      <c r="T16" s="18">
        <f t="shared" si="0"/>
        <v>0</v>
      </c>
    </row>
    <row r="17" spans="1:20" x14ac:dyDescent="0.3">
      <c r="A17" t="s">
        <v>75</v>
      </c>
      <c r="B17" s="20" t="s">
        <v>31</v>
      </c>
      <c r="C17" s="13" t="s">
        <v>56</v>
      </c>
      <c r="D17" s="16">
        <v>0</v>
      </c>
      <c r="E17" s="16">
        <v>898</v>
      </c>
      <c r="F17" s="16">
        <v>0</v>
      </c>
      <c r="G17" s="57">
        <v>3133</v>
      </c>
      <c r="H17" s="57">
        <v>3670</v>
      </c>
      <c r="I17" s="16">
        <v>0</v>
      </c>
      <c r="J17" s="57">
        <v>4492</v>
      </c>
      <c r="K17" s="57">
        <v>1220</v>
      </c>
      <c r="L17" s="16">
        <v>0</v>
      </c>
      <c r="M17" s="16">
        <v>0</v>
      </c>
      <c r="N17" s="57">
        <v>56</v>
      </c>
      <c r="O17" s="57">
        <v>181</v>
      </c>
      <c r="P17" s="18">
        <v>0</v>
      </c>
      <c r="Q17" s="18">
        <v>0</v>
      </c>
      <c r="R17" s="18">
        <v>0</v>
      </c>
      <c r="S17" s="18">
        <v>0</v>
      </c>
      <c r="T17" s="18">
        <f t="shared" si="0"/>
        <v>13650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0</v>
      </c>
      <c r="E18" s="26">
        <v>3741</v>
      </c>
      <c r="F18" s="26">
        <v>0</v>
      </c>
      <c r="G18" s="58">
        <v>6104</v>
      </c>
      <c r="H18" s="58">
        <v>7107</v>
      </c>
      <c r="I18" s="26">
        <v>0</v>
      </c>
      <c r="J18" s="58">
        <v>4995</v>
      </c>
      <c r="K18" s="58">
        <v>492</v>
      </c>
      <c r="L18" s="26">
        <v>0</v>
      </c>
      <c r="M18" s="26">
        <v>0</v>
      </c>
      <c r="N18" s="58">
        <v>1563</v>
      </c>
      <c r="O18" s="58">
        <v>451</v>
      </c>
      <c r="P18" s="27">
        <v>0</v>
      </c>
      <c r="Q18" s="27">
        <v>0</v>
      </c>
      <c r="R18" s="27">
        <v>0</v>
      </c>
      <c r="S18" s="27">
        <v>0</v>
      </c>
      <c r="T18" s="27">
        <f t="shared" si="0"/>
        <v>24453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>
        <v>0</v>
      </c>
      <c r="E20" s="16">
        <v>819</v>
      </c>
      <c r="F20" s="16">
        <v>0</v>
      </c>
      <c r="G20" s="57">
        <v>6345</v>
      </c>
      <c r="H20" s="57">
        <v>11699</v>
      </c>
      <c r="I20" s="16">
        <v>0</v>
      </c>
      <c r="J20" s="57">
        <v>10391</v>
      </c>
      <c r="K20" s="57">
        <v>331</v>
      </c>
      <c r="L20" s="16">
        <v>0</v>
      </c>
      <c r="M20" s="16">
        <v>0</v>
      </c>
      <c r="N20" s="57">
        <v>1630</v>
      </c>
      <c r="O20" s="57">
        <v>439</v>
      </c>
      <c r="P20" s="12"/>
      <c r="Q20" s="12"/>
      <c r="R20" s="12"/>
      <c r="S20" s="12"/>
      <c r="T20" s="18">
        <f t="shared" si="0"/>
        <v>31654</v>
      </c>
    </row>
    <row r="21" spans="1:20" x14ac:dyDescent="0.3">
      <c r="A21" t="s">
        <v>74</v>
      </c>
      <c r="B21" s="20" t="s">
        <v>29</v>
      </c>
      <c r="C21" s="13" t="s">
        <v>59</v>
      </c>
      <c r="D21" s="16">
        <v>0</v>
      </c>
      <c r="E21" s="16">
        <v>0</v>
      </c>
      <c r="F21" s="16">
        <v>0</v>
      </c>
      <c r="G21" s="57">
        <v>0</v>
      </c>
      <c r="H21" s="57">
        <v>0</v>
      </c>
      <c r="I21" s="16">
        <v>0</v>
      </c>
      <c r="J21" s="57">
        <v>0</v>
      </c>
      <c r="K21" s="57">
        <v>0</v>
      </c>
      <c r="L21" s="16">
        <v>0</v>
      </c>
      <c r="M21" s="16">
        <v>0</v>
      </c>
      <c r="N21" s="57">
        <v>0</v>
      </c>
      <c r="O21" s="57">
        <v>0</v>
      </c>
      <c r="P21" s="12"/>
      <c r="Q21" s="12"/>
      <c r="R21" s="12"/>
      <c r="S21" s="12"/>
      <c r="T21" s="18">
        <f t="shared" si="0"/>
        <v>0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0</v>
      </c>
      <c r="R22" s="18">
        <v>0</v>
      </c>
      <c r="S22" s="18">
        <v>0</v>
      </c>
      <c r="T22" s="18">
        <f t="shared" si="0"/>
        <v>0</v>
      </c>
    </row>
    <row r="23" spans="1:20" x14ac:dyDescent="0.3">
      <c r="A23" t="s">
        <v>75</v>
      </c>
      <c r="B23" s="20" t="s">
        <v>31</v>
      </c>
      <c r="C23" s="13" t="s">
        <v>61</v>
      </c>
      <c r="D23" s="16">
        <v>0</v>
      </c>
      <c r="E23" s="16">
        <v>274</v>
      </c>
      <c r="F23" s="16">
        <v>0</v>
      </c>
      <c r="G23" s="57">
        <v>1861</v>
      </c>
      <c r="H23" s="57">
        <v>3790</v>
      </c>
      <c r="I23" s="16">
        <v>0</v>
      </c>
      <c r="J23" s="57">
        <v>4327</v>
      </c>
      <c r="K23" s="57">
        <v>243</v>
      </c>
      <c r="L23" s="16">
        <v>0</v>
      </c>
      <c r="M23" s="16">
        <v>0</v>
      </c>
      <c r="N23" s="57">
        <v>330</v>
      </c>
      <c r="O23" s="57">
        <v>145</v>
      </c>
      <c r="P23" s="18">
        <v>0</v>
      </c>
      <c r="Q23" s="18">
        <v>0</v>
      </c>
      <c r="R23" s="18">
        <v>0</v>
      </c>
      <c r="S23" s="18">
        <v>0</v>
      </c>
      <c r="T23" s="18">
        <f t="shared" si="0"/>
        <v>10970</v>
      </c>
    </row>
    <row r="24" spans="1:20" s="28" customFormat="1" x14ac:dyDescent="0.3">
      <c r="A24" s="28" t="s">
        <v>76</v>
      </c>
      <c r="B24" s="24" t="s">
        <v>32</v>
      </c>
      <c r="C24" s="25" t="s">
        <v>62</v>
      </c>
      <c r="D24" s="26">
        <v>0</v>
      </c>
      <c r="E24" s="26">
        <v>545</v>
      </c>
      <c r="F24" s="26">
        <v>0</v>
      </c>
      <c r="G24" s="58">
        <v>4484</v>
      </c>
      <c r="H24" s="58">
        <v>7908</v>
      </c>
      <c r="I24" s="26">
        <v>0</v>
      </c>
      <c r="J24" s="58">
        <v>6064</v>
      </c>
      <c r="K24" s="58">
        <v>88</v>
      </c>
      <c r="L24" s="26">
        <v>0</v>
      </c>
      <c r="M24" s="26">
        <v>0</v>
      </c>
      <c r="N24" s="58">
        <v>1299</v>
      </c>
      <c r="O24" s="58">
        <v>294</v>
      </c>
      <c r="P24" s="27">
        <v>0</v>
      </c>
      <c r="Q24" s="27">
        <v>0</v>
      </c>
      <c r="R24" s="27">
        <v>0</v>
      </c>
      <c r="S24" s="27">
        <v>0</v>
      </c>
      <c r="T24" s="27">
        <f t="shared" si="0"/>
        <v>20682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0</v>
      </c>
      <c r="E25" s="26">
        <v>1568</v>
      </c>
      <c r="F25" s="26">
        <v>0</v>
      </c>
      <c r="G25" s="58">
        <v>1665</v>
      </c>
      <c r="H25" s="58">
        <v>3179</v>
      </c>
      <c r="I25" s="26">
        <v>0</v>
      </c>
      <c r="J25" s="58">
        <v>2729</v>
      </c>
      <c r="K25" s="58">
        <v>385</v>
      </c>
      <c r="L25" s="26">
        <v>0</v>
      </c>
      <c r="M25" s="26">
        <v>0</v>
      </c>
      <c r="N25" s="58">
        <v>651</v>
      </c>
      <c r="O25" s="58">
        <v>144</v>
      </c>
      <c r="P25" s="27">
        <v>0</v>
      </c>
      <c r="Q25" s="27">
        <v>0</v>
      </c>
      <c r="R25" s="27">
        <v>0</v>
      </c>
      <c r="S25" s="27">
        <v>0</v>
      </c>
      <c r="T25" s="27">
        <f>SUM(D25:S25)</f>
        <v>10321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559000</v>
      </c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10920000</v>
      </c>
    </row>
    <row r="29" spans="1:20" s="29" customFormat="1" x14ac:dyDescent="0.3">
      <c r="A29" s="29" t="s">
        <v>81</v>
      </c>
      <c r="D29" s="30" t="e">
        <f>+(D24+D25)/D18</f>
        <v>#DIV/0!</v>
      </c>
      <c r="E29" s="30">
        <f t="shared" ref="E29:S29" si="1">+(E24+E25)/E18</f>
        <v>0.56482224004276926</v>
      </c>
      <c r="F29" s="30" t="e">
        <f t="shared" si="1"/>
        <v>#DIV/0!</v>
      </c>
      <c r="G29" s="59">
        <f t="shared" si="1"/>
        <v>1.0073722149410222</v>
      </c>
      <c r="H29" s="59">
        <f t="shared" si="1"/>
        <v>1.5600112565076685</v>
      </c>
      <c r="I29" s="30" t="e">
        <f t="shared" si="1"/>
        <v>#DIV/0!</v>
      </c>
      <c r="J29" s="59">
        <f t="shared" si="1"/>
        <v>1.7603603603603604</v>
      </c>
      <c r="K29" s="59">
        <f t="shared" si="1"/>
        <v>0.96138211382113825</v>
      </c>
      <c r="L29" s="30" t="e">
        <f t="shared" si="1"/>
        <v>#DIV/0!</v>
      </c>
      <c r="M29" s="30" t="e">
        <f t="shared" si="1"/>
        <v>#DIV/0!</v>
      </c>
      <c r="N29" s="59">
        <f t="shared" si="1"/>
        <v>1.2476007677543186</v>
      </c>
      <c r="O29" s="59">
        <f t="shared" si="1"/>
        <v>0.97117516629711753</v>
      </c>
      <c r="P29" s="59" t="e">
        <f t="shared" si="1"/>
        <v>#DIV/0!</v>
      </c>
      <c r="Q29" s="59" t="e">
        <f t="shared" si="1"/>
        <v>#DIV/0!</v>
      </c>
      <c r="R29" s="59" t="e">
        <f t="shared" si="1"/>
        <v>#DIV/0!</v>
      </c>
      <c r="S29" s="59" t="e">
        <f t="shared" si="1"/>
        <v>#DIV/0!</v>
      </c>
      <c r="T29" s="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</sheetData>
  <mergeCells count="3">
    <mergeCell ref="D3:O3"/>
    <mergeCell ref="P3:S3"/>
    <mergeCell ref="T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AC2B-FD38-4AB2-9EDC-866B03058BE3}">
  <dimension ref="A1:T53"/>
  <sheetViews>
    <sheetView tabSelected="1" zoomScale="55" zoomScaleNormal="55" workbookViewId="0">
      <selection activeCell="M33" sqref="M33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66</v>
      </c>
    </row>
    <row r="2" spans="1:20" x14ac:dyDescent="0.3">
      <c r="A2" t="s">
        <v>101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>
        <v>0</v>
      </c>
      <c r="E8" s="16">
        <v>0</v>
      </c>
      <c r="F8" s="16">
        <v>0</v>
      </c>
      <c r="G8" s="57">
        <v>0</v>
      </c>
      <c r="H8" s="57">
        <v>0</v>
      </c>
      <c r="I8" s="16">
        <v>0</v>
      </c>
      <c r="J8" s="57">
        <v>0</v>
      </c>
      <c r="K8" s="57">
        <v>0</v>
      </c>
      <c r="L8" s="16">
        <v>0</v>
      </c>
      <c r="M8" s="16">
        <v>0</v>
      </c>
      <c r="N8" s="57">
        <v>0</v>
      </c>
      <c r="O8" s="57">
        <v>0</v>
      </c>
      <c r="P8" s="12"/>
      <c r="Q8" s="12"/>
      <c r="R8" s="12"/>
      <c r="S8" s="12"/>
      <c r="T8" s="18">
        <f>SUM(D8:S8)</f>
        <v>0</v>
      </c>
    </row>
    <row r="9" spans="1:20" x14ac:dyDescent="0.3">
      <c r="A9" t="s">
        <v>69</v>
      </c>
      <c r="B9" s="20" t="s">
        <v>29</v>
      </c>
      <c r="C9" s="13" t="s">
        <v>49</v>
      </c>
      <c r="D9" s="16">
        <v>17</v>
      </c>
      <c r="E9" s="16">
        <v>5172</v>
      </c>
      <c r="F9" s="16">
        <v>0</v>
      </c>
      <c r="G9" s="57">
        <v>17177</v>
      </c>
      <c r="H9" s="57">
        <v>27852</v>
      </c>
      <c r="I9" s="16">
        <v>9745</v>
      </c>
      <c r="J9" s="57">
        <v>69324</v>
      </c>
      <c r="K9" s="57">
        <v>4474</v>
      </c>
      <c r="L9" s="16">
        <v>447</v>
      </c>
      <c r="M9" s="16">
        <v>9</v>
      </c>
      <c r="N9" s="57">
        <v>1</v>
      </c>
      <c r="O9" s="57">
        <v>1440</v>
      </c>
      <c r="P9" s="12"/>
      <c r="Q9" s="12"/>
      <c r="R9" s="12"/>
      <c r="S9" s="12"/>
      <c r="T9" s="18">
        <f t="shared" ref="T9:T25" si="0">SUM(D9:S9)</f>
        <v>135658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712</v>
      </c>
      <c r="Q10" s="18">
        <v>4984</v>
      </c>
      <c r="R10" s="18">
        <v>3395</v>
      </c>
      <c r="S10" s="18">
        <v>63752</v>
      </c>
      <c r="T10" s="18">
        <f>SUM(D10:S10)</f>
        <v>72843</v>
      </c>
    </row>
    <row r="11" spans="1:20" x14ac:dyDescent="0.3">
      <c r="A11" t="s">
        <v>71</v>
      </c>
      <c r="B11" s="20" t="s">
        <v>31</v>
      </c>
      <c r="C11" s="13" t="s">
        <v>51</v>
      </c>
      <c r="D11" s="16">
        <v>0</v>
      </c>
      <c r="E11" s="16">
        <v>18</v>
      </c>
      <c r="F11" s="16">
        <v>0</v>
      </c>
      <c r="G11" s="57">
        <v>0</v>
      </c>
      <c r="H11" s="57">
        <v>2035</v>
      </c>
      <c r="I11" s="16">
        <v>503</v>
      </c>
      <c r="J11" s="57">
        <v>14162</v>
      </c>
      <c r="K11" s="57">
        <v>266</v>
      </c>
      <c r="L11" s="16">
        <v>0</v>
      </c>
      <c r="M11" s="16">
        <v>0</v>
      </c>
      <c r="N11" s="57">
        <v>0</v>
      </c>
      <c r="O11" s="57">
        <v>859</v>
      </c>
      <c r="P11" s="18">
        <v>0</v>
      </c>
      <c r="Q11" s="18">
        <v>2306</v>
      </c>
      <c r="R11" s="18">
        <v>1726</v>
      </c>
      <c r="S11" s="18">
        <v>16402</v>
      </c>
      <c r="T11" s="18">
        <f t="shared" si="0"/>
        <v>38277</v>
      </c>
    </row>
    <row r="12" spans="1:20" x14ac:dyDescent="0.3">
      <c r="A12" t="s">
        <v>72</v>
      </c>
      <c r="B12" s="20" t="s">
        <v>32</v>
      </c>
      <c r="C12" s="13" t="s">
        <v>52</v>
      </c>
      <c r="D12" s="16">
        <v>17</v>
      </c>
      <c r="E12" s="16">
        <v>5154</v>
      </c>
      <c r="F12" s="16">
        <v>0</v>
      </c>
      <c r="G12" s="57">
        <v>17177</v>
      </c>
      <c r="H12" s="57">
        <v>25817</v>
      </c>
      <c r="I12" s="16">
        <v>9242</v>
      </c>
      <c r="J12" s="57">
        <v>55162</v>
      </c>
      <c r="K12" s="57">
        <v>4209</v>
      </c>
      <c r="L12" s="16">
        <v>447</v>
      </c>
      <c r="M12" s="16">
        <v>9</v>
      </c>
      <c r="N12" s="57">
        <v>1</v>
      </c>
      <c r="O12" s="57">
        <v>582</v>
      </c>
      <c r="P12" s="18">
        <v>712</v>
      </c>
      <c r="Q12" s="18">
        <v>2678</v>
      </c>
      <c r="R12" s="18">
        <v>1669</v>
      </c>
      <c r="S12" s="23">
        <v>47350</v>
      </c>
      <c r="T12" s="18">
        <f t="shared" si="0"/>
        <v>170226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>
        <v>0</v>
      </c>
      <c r="E14" s="16">
        <v>0</v>
      </c>
      <c r="F14" s="16">
        <v>0</v>
      </c>
      <c r="G14" s="57">
        <v>8.9999999999999993E-3</v>
      </c>
      <c r="H14" s="57">
        <v>0</v>
      </c>
      <c r="I14" s="16">
        <v>0</v>
      </c>
      <c r="J14" s="57">
        <v>0</v>
      </c>
      <c r="K14" s="57">
        <v>0</v>
      </c>
      <c r="L14" s="16">
        <v>0</v>
      </c>
      <c r="M14" s="16">
        <v>0</v>
      </c>
      <c r="N14" s="57">
        <v>0</v>
      </c>
      <c r="O14" s="57">
        <v>0</v>
      </c>
      <c r="P14" s="12"/>
      <c r="Q14" s="12"/>
      <c r="R14" s="12"/>
      <c r="S14" s="12"/>
      <c r="T14" s="18">
        <f t="shared" si="0"/>
        <v>8.9999999999999993E-3</v>
      </c>
    </row>
    <row r="15" spans="1:20" x14ac:dyDescent="0.3">
      <c r="A15" t="s">
        <v>74</v>
      </c>
      <c r="B15" s="20" t="s">
        <v>29</v>
      </c>
      <c r="C15" s="13" t="s">
        <v>54</v>
      </c>
      <c r="D15" s="16">
        <v>7</v>
      </c>
      <c r="E15" s="16">
        <v>4563</v>
      </c>
      <c r="F15" s="16">
        <v>0</v>
      </c>
      <c r="G15" s="57">
        <v>15429</v>
      </c>
      <c r="H15" s="57">
        <v>25724</v>
      </c>
      <c r="I15" s="16">
        <v>6791</v>
      </c>
      <c r="J15" s="57">
        <v>74285</v>
      </c>
      <c r="K15" s="57">
        <v>3383</v>
      </c>
      <c r="L15" s="16">
        <v>400</v>
      </c>
      <c r="M15" s="16">
        <v>29</v>
      </c>
      <c r="N15" s="57">
        <v>1</v>
      </c>
      <c r="O15" s="57">
        <v>1347</v>
      </c>
      <c r="P15" s="12"/>
      <c r="Q15" s="12"/>
      <c r="R15" s="12"/>
      <c r="S15" s="12"/>
      <c r="T15" s="18">
        <f t="shared" si="0"/>
        <v>131959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397</v>
      </c>
      <c r="Q16" s="18">
        <v>4729</v>
      </c>
      <c r="R16" s="18">
        <v>3138</v>
      </c>
      <c r="S16" s="18">
        <v>54969</v>
      </c>
      <c r="T16" s="18">
        <f t="shared" si="0"/>
        <v>63233</v>
      </c>
    </row>
    <row r="17" spans="1:20" x14ac:dyDescent="0.3">
      <c r="A17" t="s">
        <v>75</v>
      </c>
      <c r="B17" s="20" t="s">
        <v>31</v>
      </c>
      <c r="C17" s="13" t="s">
        <v>56</v>
      </c>
      <c r="D17" s="16">
        <v>0</v>
      </c>
      <c r="E17" s="16">
        <v>23</v>
      </c>
      <c r="F17" s="16">
        <v>0</v>
      </c>
      <c r="G17" s="57">
        <v>0</v>
      </c>
      <c r="H17" s="57">
        <v>126</v>
      </c>
      <c r="I17" s="16">
        <v>0</v>
      </c>
      <c r="J17" s="57">
        <v>16927</v>
      </c>
      <c r="K17" s="57">
        <v>629</v>
      </c>
      <c r="L17" s="16">
        <v>0</v>
      </c>
      <c r="M17" s="16">
        <v>0</v>
      </c>
      <c r="N17" s="57">
        <v>0</v>
      </c>
      <c r="O17" s="57">
        <v>224</v>
      </c>
      <c r="P17" s="18">
        <v>0</v>
      </c>
      <c r="Q17" s="18">
        <v>1704</v>
      </c>
      <c r="R17" s="18">
        <v>616</v>
      </c>
      <c r="S17" s="18">
        <v>13502</v>
      </c>
      <c r="T17" s="18">
        <f t="shared" si="0"/>
        <v>33751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7</v>
      </c>
      <c r="E18" s="26">
        <v>4539</v>
      </c>
      <c r="F18" s="26">
        <v>0</v>
      </c>
      <c r="G18" s="58">
        <v>15429</v>
      </c>
      <c r="H18" s="58">
        <v>25599</v>
      </c>
      <c r="I18" s="26">
        <v>6791</v>
      </c>
      <c r="J18" s="58">
        <v>57358</v>
      </c>
      <c r="K18" s="58">
        <v>2754</v>
      </c>
      <c r="L18" s="26">
        <v>400</v>
      </c>
      <c r="M18" s="26">
        <v>29</v>
      </c>
      <c r="N18" s="58">
        <v>1E-3</v>
      </c>
      <c r="O18" s="58">
        <v>1123</v>
      </c>
      <c r="P18" s="27">
        <v>397</v>
      </c>
      <c r="Q18" s="27">
        <v>3025</v>
      </c>
      <c r="R18" s="27">
        <v>2522</v>
      </c>
      <c r="S18" s="27">
        <v>41467</v>
      </c>
      <c r="T18" s="27">
        <f t="shared" si="0"/>
        <v>161440.00099999999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>
        <v>0</v>
      </c>
      <c r="E20" s="16">
        <v>0</v>
      </c>
      <c r="F20" s="16">
        <v>0</v>
      </c>
      <c r="G20" s="57">
        <v>0</v>
      </c>
      <c r="H20" s="57">
        <v>0</v>
      </c>
      <c r="I20" s="16">
        <v>0</v>
      </c>
      <c r="J20" s="57">
        <v>0</v>
      </c>
      <c r="K20" s="57">
        <v>0</v>
      </c>
      <c r="L20" s="16">
        <v>0</v>
      </c>
      <c r="M20" s="16">
        <v>0</v>
      </c>
      <c r="N20" s="57">
        <v>0</v>
      </c>
      <c r="O20" s="57">
        <v>0</v>
      </c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74</v>
      </c>
      <c r="B21" s="20" t="s">
        <v>29</v>
      </c>
      <c r="C21" s="13" t="s">
        <v>59</v>
      </c>
      <c r="D21" s="16">
        <v>33</v>
      </c>
      <c r="E21" s="16">
        <v>1869</v>
      </c>
      <c r="F21" s="16">
        <v>0</v>
      </c>
      <c r="G21" s="57">
        <v>9591</v>
      </c>
      <c r="H21" s="57">
        <v>17531</v>
      </c>
      <c r="I21" s="16">
        <v>5345</v>
      </c>
      <c r="J21" s="57">
        <v>52326</v>
      </c>
      <c r="K21" s="57">
        <v>2401</v>
      </c>
      <c r="L21" s="16">
        <v>101</v>
      </c>
      <c r="M21" s="16">
        <v>2</v>
      </c>
      <c r="N21" s="57">
        <v>0</v>
      </c>
      <c r="O21" s="57">
        <v>4282</v>
      </c>
      <c r="P21" s="12"/>
      <c r="Q21" s="12"/>
      <c r="R21" s="12"/>
      <c r="S21" s="12"/>
      <c r="T21" s="18">
        <f t="shared" si="0"/>
        <v>93481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379</v>
      </c>
      <c r="R22" s="18">
        <v>1864</v>
      </c>
      <c r="S22" s="18">
        <v>78378</v>
      </c>
      <c r="T22" s="18">
        <f t="shared" si="0"/>
        <v>80621</v>
      </c>
    </row>
    <row r="23" spans="1:20" x14ac:dyDescent="0.3">
      <c r="A23" t="s">
        <v>75</v>
      </c>
      <c r="B23" s="20" t="s">
        <v>31</v>
      </c>
      <c r="C23" s="13" t="s">
        <v>61</v>
      </c>
      <c r="D23" s="16">
        <v>0</v>
      </c>
      <c r="E23" s="16">
        <v>0</v>
      </c>
      <c r="F23" s="16">
        <v>0</v>
      </c>
      <c r="G23" s="57">
        <v>1E-3</v>
      </c>
      <c r="H23" s="57">
        <v>666</v>
      </c>
      <c r="I23" s="16">
        <v>422</v>
      </c>
      <c r="J23" s="57">
        <v>7080</v>
      </c>
      <c r="K23" s="57">
        <v>0</v>
      </c>
      <c r="L23" s="16">
        <v>0</v>
      </c>
      <c r="M23" s="16">
        <v>0</v>
      </c>
      <c r="N23" s="57">
        <v>0</v>
      </c>
      <c r="O23" s="57">
        <v>2498</v>
      </c>
      <c r="P23" s="18">
        <v>0</v>
      </c>
      <c r="Q23" s="18">
        <v>5895</v>
      </c>
      <c r="R23" s="18">
        <v>209</v>
      </c>
      <c r="S23" s="18">
        <v>61562</v>
      </c>
      <c r="T23" s="18">
        <f t="shared" si="0"/>
        <v>78332.001000000004</v>
      </c>
    </row>
    <row r="24" spans="1:20" s="28" customFormat="1" x14ac:dyDescent="0.3">
      <c r="A24" s="28" t="s">
        <v>76</v>
      </c>
      <c r="B24" s="24" t="s">
        <v>32</v>
      </c>
      <c r="C24" s="25" t="s">
        <v>62</v>
      </c>
      <c r="D24" s="26">
        <v>33</v>
      </c>
      <c r="E24" s="26">
        <v>1869</v>
      </c>
      <c r="F24" s="26">
        <v>0</v>
      </c>
      <c r="G24" s="58">
        <v>9590</v>
      </c>
      <c r="H24" s="58">
        <v>16865</v>
      </c>
      <c r="I24" s="26">
        <v>4922</v>
      </c>
      <c r="J24" s="58">
        <v>45246</v>
      </c>
      <c r="K24" s="58">
        <v>2401</v>
      </c>
      <c r="L24" s="26">
        <v>101</v>
      </c>
      <c r="M24" s="26">
        <v>2</v>
      </c>
      <c r="N24" s="58">
        <v>0</v>
      </c>
      <c r="O24" s="58">
        <v>1783</v>
      </c>
      <c r="P24" s="27">
        <v>0</v>
      </c>
      <c r="Q24" s="27">
        <v>-5516</v>
      </c>
      <c r="R24" s="27">
        <v>1655</v>
      </c>
      <c r="S24" s="27">
        <v>16816</v>
      </c>
      <c r="T24" s="27">
        <f t="shared" si="0"/>
        <v>95767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4</v>
      </c>
      <c r="E25" s="26">
        <v>1071</v>
      </c>
      <c r="F25" s="26">
        <v>0</v>
      </c>
      <c r="G25" s="58">
        <v>3547</v>
      </c>
      <c r="H25" s="58">
        <v>6104</v>
      </c>
      <c r="I25" s="26">
        <v>2100</v>
      </c>
      <c r="J25" s="58">
        <v>16773</v>
      </c>
      <c r="K25" s="58">
        <v>970</v>
      </c>
      <c r="L25" s="26">
        <v>92</v>
      </c>
      <c r="M25" s="26">
        <v>2</v>
      </c>
      <c r="N25" s="58">
        <v>0</v>
      </c>
      <c r="O25" s="58">
        <v>447</v>
      </c>
      <c r="P25" s="27">
        <v>0</v>
      </c>
      <c r="Q25" s="27">
        <v>417</v>
      </c>
      <c r="R25" s="27">
        <v>432</v>
      </c>
      <c r="S25" s="27">
        <v>7006</v>
      </c>
      <c r="T25" s="27">
        <f t="shared" si="0"/>
        <v>38965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13806000</v>
      </c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52770000</v>
      </c>
    </row>
    <row r="29" spans="1:20" s="29" customFormat="1" x14ac:dyDescent="0.3">
      <c r="A29" s="29" t="s">
        <v>81</v>
      </c>
      <c r="D29" s="30">
        <f>+(D24+D25)/D18</f>
        <v>5.2857142857142856</v>
      </c>
      <c r="E29" s="30">
        <f t="shared" ref="E29:S29" si="1">+(E24+E25)/E18</f>
        <v>0.64771976206212822</v>
      </c>
      <c r="F29" s="30" t="e">
        <f t="shared" si="1"/>
        <v>#DIV/0!</v>
      </c>
      <c r="G29" s="59">
        <f t="shared" si="1"/>
        <v>0.85144857087303127</v>
      </c>
      <c r="H29" s="59">
        <f t="shared" si="1"/>
        <v>0.89726161178171027</v>
      </c>
      <c r="I29" s="30">
        <f t="shared" si="1"/>
        <v>1.0340156088941246</v>
      </c>
      <c r="J29" s="59">
        <f t="shared" si="1"/>
        <v>1.0812615502632588</v>
      </c>
      <c r="K29" s="59">
        <f t="shared" si="1"/>
        <v>1.2240377632534496</v>
      </c>
      <c r="L29" s="30">
        <f t="shared" si="1"/>
        <v>0.48249999999999998</v>
      </c>
      <c r="M29" s="30">
        <f t="shared" si="1"/>
        <v>0.13793103448275862</v>
      </c>
      <c r="N29" s="59">
        <f t="shared" si="1"/>
        <v>0</v>
      </c>
      <c r="O29" s="59">
        <f t="shared" si="1"/>
        <v>1.9857524487978628</v>
      </c>
      <c r="P29" s="59">
        <f t="shared" si="1"/>
        <v>0</v>
      </c>
      <c r="Q29" s="59">
        <f t="shared" si="1"/>
        <v>-1.6856198347107438</v>
      </c>
      <c r="R29" s="59">
        <f t="shared" si="1"/>
        <v>0.82751784298176045</v>
      </c>
      <c r="S29" s="59">
        <f t="shared" si="1"/>
        <v>0.57448091253285749</v>
      </c>
      <c r="T29" s="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</sheetData>
  <mergeCells count="3">
    <mergeCell ref="D3:O3"/>
    <mergeCell ref="P3:S3"/>
    <mergeCell ref="T3:T4"/>
  </mergeCells>
  <hyperlinks>
    <hyperlink ref="A1" r:id="rId1" xr:uid="{50EC70F4-AB1F-4F18-B5F2-786927E95E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B9C-EF7C-4A55-9544-A9DDEA37DAF6}">
  <dimension ref="A1:T29"/>
  <sheetViews>
    <sheetView zoomScale="55" zoomScaleNormal="55" workbookViewId="0">
      <selection activeCell="O20" sqref="O20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110</v>
      </c>
    </row>
    <row r="2" spans="1:20" x14ac:dyDescent="0.3">
      <c r="A2" t="s">
        <v>111</v>
      </c>
    </row>
    <row r="3" spans="1:20" x14ac:dyDescent="0.3">
      <c r="D3" s="46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40</v>
      </c>
      <c r="Q3" s="47"/>
      <c r="R3" s="47"/>
      <c r="S3" s="48"/>
      <c r="T3" s="49" t="s">
        <v>47</v>
      </c>
    </row>
    <row r="4" spans="1:20" ht="43.2" x14ac:dyDescent="0.3"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7" t="s">
        <v>14</v>
      </c>
      <c r="P4" s="6" t="s">
        <v>43</v>
      </c>
      <c r="Q4" s="3" t="s">
        <v>44</v>
      </c>
      <c r="R4" s="3" t="s">
        <v>45</v>
      </c>
      <c r="S4" s="7" t="s">
        <v>46</v>
      </c>
      <c r="T4" s="50"/>
    </row>
    <row r="5" spans="1:20" s="33" customFormat="1" ht="36.75" customHeight="1" x14ac:dyDescent="0.3">
      <c r="D5" s="34" t="s">
        <v>83</v>
      </c>
      <c r="E5" s="31" t="s">
        <v>84</v>
      </c>
      <c r="F5" s="32" t="s">
        <v>85</v>
      </c>
      <c r="G5" s="31" t="s">
        <v>86</v>
      </c>
      <c r="H5" s="31" t="s">
        <v>87</v>
      </c>
      <c r="I5" s="31" t="s">
        <v>88</v>
      </c>
      <c r="J5" s="31" t="s">
        <v>89</v>
      </c>
      <c r="K5" s="31" t="s">
        <v>90</v>
      </c>
      <c r="L5" s="31" t="s">
        <v>91</v>
      </c>
      <c r="M5" s="31" t="s">
        <v>92</v>
      </c>
      <c r="N5" s="31" t="s">
        <v>93</v>
      </c>
      <c r="O5" s="35" t="s">
        <v>94</v>
      </c>
      <c r="P5" s="36" t="s">
        <v>95</v>
      </c>
      <c r="Q5" s="31" t="s">
        <v>96</v>
      </c>
      <c r="R5" s="31" t="s">
        <v>97</v>
      </c>
      <c r="S5" s="35" t="s">
        <v>98</v>
      </c>
      <c r="T5" s="37"/>
    </row>
    <row r="6" spans="1:20" s="38" customFormat="1" x14ac:dyDescent="0.3">
      <c r="A6" s="38" t="s">
        <v>106</v>
      </c>
      <c r="B6" s="38" t="s">
        <v>107</v>
      </c>
      <c r="C6" s="38" t="s">
        <v>108</v>
      </c>
      <c r="D6" s="39" t="s">
        <v>15</v>
      </c>
      <c r="E6" s="40" t="s">
        <v>16</v>
      </c>
      <c r="F6" s="40" t="s">
        <v>17</v>
      </c>
      <c r="G6" s="40" t="s">
        <v>18</v>
      </c>
      <c r="H6" s="40" t="s">
        <v>19</v>
      </c>
      <c r="I6" s="40" t="s">
        <v>20</v>
      </c>
      <c r="J6" s="40" t="s">
        <v>21</v>
      </c>
      <c r="K6" s="40" t="s">
        <v>22</v>
      </c>
      <c r="L6" s="40" t="s">
        <v>23</v>
      </c>
      <c r="M6" s="40" t="s">
        <v>24</v>
      </c>
      <c r="N6" s="40" t="s">
        <v>25</v>
      </c>
      <c r="O6" s="41" t="s">
        <v>26</v>
      </c>
      <c r="P6" s="42" t="s">
        <v>38</v>
      </c>
      <c r="Q6" s="43" t="s">
        <v>39</v>
      </c>
      <c r="R6" s="43" t="s">
        <v>41</v>
      </c>
      <c r="S6" s="44" t="s">
        <v>42</v>
      </c>
      <c r="T6" s="45" t="s">
        <v>109</v>
      </c>
    </row>
    <row r="7" spans="1:20" s="15" customFormat="1" x14ac:dyDescent="0.3">
      <c r="A7" s="15" t="s">
        <v>67</v>
      </c>
      <c r="B7" s="19" t="s">
        <v>27</v>
      </c>
      <c r="C7" s="22"/>
      <c r="D7" s="51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52" t="s">
        <v>20</v>
      </c>
      <c r="J7" s="52" t="s">
        <v>21</v>
      </c>
      <c r="K7" s="52" t="s">
        <v>22</v>
      </c>
      <c r="L7" s="52" t="s">
        <v>23</v>
      </c>
      <c r="M7" s="52" t="s">
        <v>24</v>
      </c>
      <c r="N7" s="52" t="s">
        <v>25</v>
      </c>
      <c r="O7" s="53" t="s">
        <v>26</v>
      </c>
      <c r="P7" s="54" t="s">
        <v>38</v>
      </c>
      <c r="Q7" s="55" t="s">
        <v>39</v>
      </c>
      <c r="R7" s="55" t="s">
        <v>41</v>
      </c>
      <c r="S7" s="56" t="s">
        <v>42</v>
      </c>
      <c r="T7" s="14"/>
    </row>
    <row r="8" spans="1:20" x14ac:dyDescent="0.3">
      <c r="A8" t="s">
        <v>68</v>
      </c>
      <c r="B8" s="20" t="s">
        <v>28</v>
      </c>
      <c r="C8" s="13" t="s">
        <v>48</v>
      </c>
      <c r="D8" s="16"/>
      <c r="E8" s="16"/>
      <c r="F8" s="16"/>
      <c r="G8" s="57"/>
      <c r="H8" s="57"/>
      <c r="I8" s="16"/>
      <c r="J8" s="57"/>
      <c r="K8" s="57"/>
      <c r="L8" s="16"/>
      <c r="M8" s="16"/>
      <c r="N8" s="57"/>
      <c r="O8" s="57"/>
      <c r="P8" s="12"/>
      <c r="Q8" s="12"/>
      <c r="R8" s="12"/>
      <c r="S8" s="12"/>
      <c r="T8" s="18">
        <f>SUM(D8:S8)</f>
        <v>0</v>
      </c>
    </row>
    <row r="9" spans="1:20" x14ac:dyDescent="0.3">
      <c r="A9" t="s">
        <v>69</v>
      </c>
      <c r="B9" s="20" t="s">
        <v>29</v>
      </c>
      <c r="C9" s="13" t="s">
        <v>49</v>
      </c>
      <c r="D9" s="16"/>
      <c r="E9" s="16"/>
      <c r="F9" s="16"/>
      <c r="G9" s="57"/>
      <c r="H9" s="57"/>
      <c r="I9" s="16"/>
      <c r="J9" s="57"/>
      <c r="K9" s="57"/>
      <c r="L9" s="16"/>
      <c r="M9" s="16"/>
      <c r="N9" s="57"/>
      <c r="O9" s="57"/>
      <c r="P9" s="12"/>
      <c r="Q9" s="12"/>
      <c r="R9" s="12"/>
      <c r="S9" s="12"/>
      <c r="T9" s="18">
        <f t="shared" ref="T9:T25" si="0">SUM(D9:S9)</f>
        <v>0</v>
      </c>
    </row>
    <row r="10" spans="1:20" x14ac:dyDescent="0.3">
      <c r="A10" t="s">
        <v>70</v>
      </c>
      <c r="B10" s="20" t="s">
        <v>30</v>
      </c>
      <c r="C10" s="13" t="s">
        <v>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/>
      <c r="Q10" s="18"/>
      <c r="R10" s="18"/>
      <c r="S10" s="18"/>
      <c r="T10" s="18">
        <f>SUM(D10:S10)</f>
        <v>0</v>
      </c>
    </row>
    <row r="11" spans="1:20" x14ac:dyDescent="0.3">
      <c r="A11" t="s">
        <v>71</v>
      </c>
      <c r="B11" s="20" t="s">
        <v>31</v>
      </c>
      <c r="C11" s="13" t="s">
        <v>51</v>
      </c>
      <c r="D11" s="16"/>
      <c r="E11" s="16"/>
      <c r="F11" s="16"/>
      <c r="G11" s="57"/>
      <c r="H11" s="57"/>
      <c r="I11" s="16"/>
      <c r="J11" s="57"/>
      <c r="K11" s="57"/>
      <c r="L11" s="16"/>
      <c r="M11" s="16"/>
      <c r="N11" s="57"/>
      <c r="O11" s="57"/>
      <c r="P11" s="18"/>
      <c r="Q11" s="18"/>
      <c r="R11" s="18"/>
      <c r="S11" s="18"/>
      <c r="T11" s="18">
        <f t="shared" si="0"/>
        <v>0</v>
      </c>
    </row>
    <row r="12" spans="1:20" x14ac:dyDescent="0.3">
      <c r="A12" t="s">
        <v>72</v>
      </c>
      <c r="B12" s="20" t="s">
        <v>32</v>
      </c>
      <c r="C12" s="13" t="s">
        <v>52</v>
      </c>
      <c r="D12" s="16"/>
      <c r="E12" s="16"/>
      <c r="F12" s="16"/>
      <c r="G12" s="57"/>
      <c r="H12" s="57"/>
      <c r="I12" s="16"/>
      <c r="J12" s="57"/>
      <c r="K12" s="57"/>
      <c r="L12" s="16"/>
      <c r="M12" s="16"/>
      <c r="N12" s="57"/>
      <c r="O12" s="57"/>
      <c r="P12" s="18"/>
      <c r="Q12" s="18"/>
      <c r="R12" s="18"/>
      <c r="S12" s="23"/>
      <c r="T12" s="18">
        <f t="shared" si="0"/>
        <v>0</v>
      </c>
    </row>
    <row r="13" spans="1:20" s="15" customFormat="1" x14ac:dyDescent="0.3">
      <c r="A13" s="15" t="s">
        <v>73</v>
      </c>
      <c r="B13" s="10" t="s">
        <v>33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68</v>
      </c>
      <c r="B14" s="20" t="s">
        <v>28</v>
      </c>
      <c r="C14" s="13" t="s">
        <v>53</v>
      </c>
      <c r="D14" s="16"/>
      <c r="E14" s="16"/>
      <c r="F14" s="16"/>
      <c r="G14" s="57"/>
      <c r="H14" s="57"/>
      <c r="I14" s="16"/>
      <c r="J14" s="57"/>
      <c r="K14" s="57"/>
      <c r="L14" s="16"/>
      <c r="M14" s="16"/>
      <c r="N14" s="57"/>
      <c r="O14" s="57"/>
      <c r="P14" s="12"/>
      <c r="Q14" s="12"/>
      <c r="R14" s="12"/>
      <c r="S14" s="12"/>
      <c r="T14" s="18">
        <f t="shared" si="0"/>
        <v>0</v>
      </c>
    </row>
    <row r="15" spans="1:20" x14ac:dyDescent="0.3">
      <c r="A15" t="s">
        <v>74</v>
      </c>
      <c r="B15" s="20" t="s">
        <v>29</v>
      </c>
      <c r="C15" s="13" t="s">
        <v>54</v>
      </c>
      <c r="D15" s="16"/>
      <c r="E15" s="16"/>
      <c r="F15" s="16"/>
      <c r="G15" s="57"/>
      <c r="H15" s="57"/>
      <c r="I15" s="16"/>
      <c r="J15" s="57"/>
      <c r="K15" s="57"/>
      <c r="L15" s="16"/>
      <c r="M15" s="16"/>
      <c r="N15" s="57"/>
      <c r="O15" s="57"/>
      <c r="P15" s="12"/>
      <c r="Q15" s="12"/>
      <c r="R15" s="12"/>
      <c r="S15" s="12"/>
      <c r="T15" s="18">
        <f t="shared" si="0"/>
        <v>0</v>
      </c>
    </row>
    <row r="16" spans="1:20" x14ac:dyDescent="0.3">
      <c r="A16" t="s">
        <v>70</v>
      </c>
      <c r="B16" s="20" t="s">
        <v>30</v>
      </c>
      <c r="C16" s="13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/>
      <c r="Q16" s="18"/>
      <c r="R16" s="18"/>
      <c r="S16" s="18"/>
      <c r="T16" s="18">
        <f t="shared" si="0"/>
        <v>0</v>
      </c>
    </row>
    <row r="17" spans="1:20" x14ac:dyDescent="0.3">
      <c r="A17" t="s">
        <v>75</v>
      </c>
      <c r="B17" s="20" t="s">
        <v>31</v>
      </c>
      <c r="C17" s="13" t="s">
        <v>56</v>
      </c>
      <c r="D17" s="16"/>
      <c r="E17" s="16"/>
      <c r="F17" s="16"/>
      <c r="G17" s="57"/>
      <c r="H17" s="57"/>
      <c r="I17" s="16"/>
      <c r="J17" s="57"/>
      <c r="K17" s="57"/>
      <c r="L17" s="16"/>
      <c r="M17" s="16"/>
      <c r="N17" s="57"/>
      <c r="O17" s="57"/>
      <c r="P17" s="18"/>
      <c r="Q17" s="18"/>
      <c r="R17" s="18"/>
      <c r="S17" s="18"/>
      <c r="T17" s="18">
        <f t="shared" si="0"/>
        <v>0</v>
      </c>
    </row>
    <row r="18" spans="1:20" s="28" customFormat="1" x14ac:dyDescent="0.3">
      <c r="A18" s="28" t="s">
        <v>76</v>
      </c>
      <c r="B18" s="24" t="s">
        <v>32</v>
      </c>
      <c r="C18" s="25" t="s">
        <v>57</v>
      </c>
      <c r="D18" s="26">
        <v>1980</v>
      </c>
      <c r="E18" s="26">
        <v>3631</v>
      </c>
      <c r="F18" s="26"/>
      <c r="G18" s="58">
        <v>12097</v>
      </c>
      <c r="H18" s="58">
        <v>7326</v>
      </c>
      <c r="I18" s="26">
        <v>10253</v>
      </c>
      <c r="J18" s="58">
        <v>91865</v>
      </c>
      <c r="K18" s="58">
        <v>919</v>
      </c>
      <c r="L18" s="26">
        <v>4485</v>
      </c>
      <c r="M18" s="26">
        <v>46</v>
      </c>
      <c r="N18" s="58">
        <v>1995</v>
      </c>
      <c r="O18" s="58">
        <v>627</v>
      </c>
      <c r="P18" s="27">
        <v>160</v>
      </c>
      <c r="Q18" s="27">
        <v>3539</v>
      </c>
      <c r="R18" s="27">
        <v>1713</v>
      </c>
      <c r="S18" s="27">
        <v>20423</v>
      </c>
      <c r="T18" s="27">
        <f t="shared" si="0"/>
        <v>161059</v>
      </c>
    </row>
    <row r="19" spans="1:20" s="15" customFormat="1" x14ac:dyDescent="0.3">
      <c r="A19" s="15" t="s">
        <v>82</v>
      </c>
      <c r="B19" s="10" t="s">
        <v>34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77</v>
      </c>
      <c r="B20" s="20" t="s">
        <v>28</v>
      </c>
      <c r="C20" s="13" t="s">
        <v>58</v>
      </c>
      <c r="D20" s="16"/>
      <c r="E20" s="16"/>
      <c r="F20" s="16"/>
      <c r="G20" s="57"/>
      <c r="H20" s="57"/>
      <c r="I20" s="16"/>
      <c r="J20" s="57"/>
      <c r="K20" s="57"/>
      <c r="L20" s="16"/>
      <c r="M20" s="16"/>
      <c r="N20" s="57"/>
      <c r="O20" s="57"/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74</v>
      </c>
      <c r="B21" s="20" t="s">
        <v>29</v>
      </c>
      <c r="C21" s="13" t="s">
        <v>59</v>
      </c>
      <c r="D21" s="16"/>
      <c r="E21" s="16"/>
      <c r="F21" s="16"/>
      <c r="G21" s="57"/>
      <c r="H21" s="57"/>
      <c r="I21" s="16"/>
      <c r="J21" s="57"/>
      <c r="K21" s="57"/>
      <c r="L21" s="16"/>
      <c r="M21" s="16"/>
      <c r="N21" s="57"/>
      <c r="O21" s="57"/>
      <c r="P21" s="12"/>
      <c r="Q21" s="12"/>
      <c r="R21" s="12"/>
      <c r="S21" s="12"/>
      <c r="T21" s="18">
        <f t="shared" si="0"/>
        <v>0</v>
      </c>
    </row>
    <row r="22" spans="1:20" x14ac:dyDescent="0.3">
      <c r="A22" t="s">
        <v>70</v>
      </c>
      <c r="B22" s="20" t="s">
        <v>30</v>
      </c>
      <c r="C22" s="13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  <c r="Q22" s="18"/>
      <c r="R22" s="18"/>
      <c r="S22" s="18"/>
      <c r="T22" s="18">
        <f t="shared" si="0"/>
        <v>0</v>
      </c>
    </row>
    <row r="23" spans="1:20" x14ac:dyDescent="0.3">
      <c r="A23" t="s">
        <v>75</v>
      </c>
      <c r="B23" s="20" t="s">
        <v>31</v>
      </c>
      <c r="C23" s="13" t="s">
        <v>61</v>
      </c>
      <c r="D23" s="16"/>
      <c r="E23" s="16"/>
      <c r="F23" s="16"/>
      <c r="G23" s="57"/>
      <c r="H23" s="57"/>
      <c r="I23" s="16"/>
      <c r="J23" s="57"/>
      <c r="K23" s="57"/>
      <c r="L23" s="16"/>
      <c r="M23" s="16"/>
      <c r="N23" s="57"/>
      <c r="O23" s="57"/>
      <c r="P23" s="18"/>
      <c r="Q23" s="18"/>
      <c r="R23" s="18"/>
      <c r="S23" s="18"/>
      <c r="T23" s="18">
        <f t="shared" si="0"/>
        <v>0</v>
      </c>
    </row>
    <row r="24" spans="1:20" s="28" customFormat="1" x14ac:dyDescent="0.3">
      <c r="A24" s="28" t="s">
        <v>76</v>
      </c>
      <c r="B24" s="24" t="s">
        <v>32</v>
      </c>
      <c r="C24" s="25" t="s">
        <v>62</v>
      </c>
      <c r="D24" s="26">
        <v>2934</v>
      </c>
      <c r="E24" s="26">
        <v>1924</v>
      </c>
      <c r="F24" s="26"/>
      <c r="G24" s="58">
        <v>13335</v>
      </c>
      <c r="H24" s="58">
        <v>6369</v>
      </c>
      <c r="I24" s="26">
        <v>3810</v>
      </c>
      <c r="J24" s="58">
        <v>66826</v>
      </c>
      <c r="K24" s="58">
        <v>258</v>
      </c>
      <c r="L24" s="26">
        <v>1577</v>
      </c>
      <c r="M24" s="26">
        <v>-2</v>
      </c>
      <c r="N24" s="58">
        <v>1392</v>
      </c>
      <c r="O24" s="58">
        <v>-3773</v>
      </c>
      <c r="P24" s="27">
        <v>69</v>
      </c>
      <c r="Q24" s="27">
        <v>-4511</v>
      </c>
      <c r="R24" s="27">
        <v>567</v>
      </c>
      <c r="S24" s="27">
        <v>7704</v>
      </c>
      <c r="T24" s="27">
        <f t="shared" si="0"/>
        <v>98479</v>
      </c>
    </row>
    <row r="25" spans="1:20" s="28" customFormat="1" x14ac:dyDescent="0.3">
      <c r="A25" s="28" t="s">
        <v>78</v>
      </c>
      <c r="B25" s="24" t="s">
        <v>35</v>
      </c>
      <c r="C25" s="25" t="s">
        <v>63</v>
      </c>
      <c r="D25" s="26">
        <v>788</v>
      </c>
      <c r="E25" s="26">
        <v>1503</v>
      </c>
      <c r="F25" s="26"/>
      <c r="G25" s="58">
        <v>5291</v>
      </c>
      <c r="H25" s="58">
        <v>2542</v>
      </c>
      <c r="I25" s="26">
        <v>2953</v>
      </c>
      <c r="J25" s="58">
        <v>29033</v>
      </c>
      <c r="K25" s="58">
        <v>661</v>
      </c>
      <c r="L25" s="26">
        <v>1287</v>
      </c>
      <c r="M25" s="26">
        <v>13</v>
      </c>
      <c r="N25" s="58">
        <v>568</v>
      </c>
      <c r="O25" s="58">
        <v>323</v>
      </c>
      <c r="P25" s="27">
        <v>16</v>
      </c>
      <c r="Q25" s="27">
        <v>405</v>
      </c>
      <c r="R25" s="27">
        <v>132</v>
      </c>
      <c r="S25" s="27">
        <v>2695</v>
      </c>
      <c r="T25" s="27">
        <f t="shared" si="0"/>
        <v>48210</v>
      </c>
    </row>
    <row r="26" spans="1:20" x14ac:dyDescent="0.3">
      <c r="A26" t="s">
        <v>79</v>
      </c>
      <c r="B26" s="20" t="s">
        <v>36</v>
      </c>
      <c r="C26" s="13" t="s">
        <v>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80</v>
      </c>
      <c r="B27" s="21" t="s">
        <v>37</v>
      </c>
      <c r="C27" s="13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81</v>
      </c>
      <c r="D29" s="30">
        <f>+(D24+D25)/D18</f>
        <v>1.8797979797979798</v>
      </c>
      <c r="E29" s="30">
        <f t="shared" ref="E29:S29" si="1">+(E24+E25)/E18</f>
        <v>0.94381713026714409</v>
      </c>
      <c r="F29" s="30" t="e">
        <f t="shared" si="1"/>
        <v>#DIV/0!</v>
      </c>
      <c r="G29" s="59">
        <f t="shared" si="1"/>
        <v>1.5397205918822849</v>
      </c>
      <c r="H29" s="59">
        <f t="shared" si="1"/>
        <v>1.2163527163527164</v>
      </c>
      <c r="I29" s="30">
        <f t="shared" si="1"/>
        <v>0.65961182093045934</v>
      </c>
      <c r="J29" s="59">
        <f t="shared" si="1"/>
        <v>1.0434768410167092</v>
      </c>
      <c r="K29" s="59">
        <f t="shared" si="1"/>
        <v>1</v>
      </c>
      <c r="L29" s="30">
        <f t="shared" si="1"/>
        <v>0.63857302118171688</v>
      </c>
      <c r="M29" s="30">
        <f t="shared" si="1"/>
        <v>0.2391304347826087</v>
      </c>
      <c r="N29" s="59">
        <f t="shared" si="1"/>
        <v>0.98245614035087714</v>
      </c>
      <c r="O29" s="59">
        <f t="shared" si="1"/>
        <v>-5.5023923444976077</v>
      </c>
      <c r="P29" s="59">
        <f t="shared" si="1"/>
        <v>0.53125</v>
      </c>
      <c r="Q29" s="59">
        <f t="shared" si="1"/>
        <v>-1.1602147499293585</v>
      </c>
      <c r="R29" s="59">
        <f t="shared" si="1"/>
        <v>0.40805604203152362</v>
      </c>
      <c r="S29" s="59">
        <f t="shared" si="1"/>
        <v>0.50918082553983257</v>
      </c>
      <c r="T29" s="30"/>
    </row>
  </sheetData>
  <mergeCells count="3">
    <mergeCell ref="D3:O3"/>
    <mergeCell ref="P3:S3"/>
    <mergeCell ref="T3:T4"/>
  </mergeCells>
  <hyperlinks>
    <hyperlink ref="A1" r:id="rId1" xr:uid="{50F905F3-9046-4FB2-9F1A-A2DE26B01689}"/>
  </hyperlinks>
  <pageMargins left="0.7" right="0.7" top="0.75" bottom="0.75" header="0.3" footer="0.3"/>
  <headerFooter>
    <oddHeader>&amp;L&amp;"Calibri"&amp;10&amp;K000000 Stopnja zaupnosti | Data Classification: Interno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Sava</vt:lpstr>
      <vt:lpstr>Triglav</vt:lpstr>
      <vt:lpstr>Generali</vt:lpstr>
      <vt:lpstr>Grawe</vt:lpstr>
      <vt:lpstr>Sava Re</vt:lpstr>
      <vt:lpstr>Triglav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Belingar</dc:creator>
  <cp:lastModifiedBy>Ana Marija Belingar</cp:lastModifiedBy>
  <dcterms:created xsi:type="dcterms:W3CDTF">2025-03-10T19:22:37Z</dcterms:created>
  <dcterms:modified xsi:type="dcterms:W3CDTF">2025-07-30T07:57:10Z</dcterms:modified>
</cp:coreProperties>
</file>