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im\Documents\universidade\Projeto Integrador\Documentos CP3\"/>
    </mc:Choice>
  </mc:AlternateContent>
  <xr:revisionPtr revIDLastSave="0" documentId="13_ncr:1_{9AEB171F-B805-47E1-BBD0-9ED7E4214F6F}" xr6:coauthVersionLast="47" xr6:coauthVersionMax="47" xr10:uidLastSave="{00000000-0000-0000-0000-000000000000}"/>
  <bookViews>
    <workbookView xWindow="-108" yWindow="-108" windowWidth="23256" windowHeight="12576" activeTab="1" xr2:uid="{356A400B-8BAE-4F16-A865-2C4BC099A4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6" i="2"/>
  <c r="F6" i="2"/>
  <c r="F7" i="2"/>
  <c r="F8" i="2" s="1"/>
  <c r="F9" i="2" s="1"/>
  <c r="F10" i="2" s="1"/>
  <c r="F11" i="2" s="1"/>
  <c r="F12" i="2" s="1"/>
  <c r="F13" i="2" s="1"/>
  <c r="F14" i="2" s="1"/>
  <c r="F5" i="2"/>
  <c r="F4" i="2"/>
  <c r="V21" i="1"/>
  <c r="V20" i="1"/>
  <c r="V19" i="1"/>
  <c r="Z21" i="1"/>
  <c r="Z20" i="1"/>
  <c r="Z19" i="1"/>
  <c r="Q21" i="1"/>
  <c r="M21" i="1"/>
  <c r="Q20" i="1"/>
  <c r="M20" i="1"/>
  <c r="Q19" i="1"/>
  <c r="X7" i="1"/>
  <c r="X8" i="1" s="1"/>
  <c r="X9" i="1" s="1"/>
  <c r="X10" i="1" s="1"/>
  <c r="X11" i="1" s="1"/>
  <c r="X12" i="1" s="1"/>
  <c r="X13" i="1" s="1"/>
  <c r="X14" i="1" s="1"/>
  <c r="X15" i="1" s="1"/>
  <c r="X16" i="1" s="1"/>
  <c r="U7" i="1"/>
  <c r="U8" i="1" s="1"/>
  <c r="U9" i="1" s="1"/>
  <c r="U10" i="1" s="1"/>
  <c r="U11" i="1" s="1"/>
  <c r="U12" i="1" s="1"/>
  <c r="U13" i="1" s="1"/>
  <c r="U14" i="1" s="1"/>
  <c r="U15" i="1" s="1"/>
  <c r="U16" i="1" s="1"/>
  <c r="M19" i="1"/>
  <c r="D19" i="1"/>
  <c r="D21" i="1"/>
  <c r="H21" i="1"/>
  <c r="H20" i="1"/>
  <c r="H19" i="1"/>
  <c r="O7" i="1"/>
  <c r="O8" i="1" s="1"/>
  <c r="O9" i="1" s="1"/>
  <c r="O10" i="1" s="1"/>
  <c r="O11" i="1" s="1"/>
  <c r="O12" i="1" s="1"/>
  <c r="O13" i="1" s="1"/>
  <c r="O14" i="1" s="1"/>
  <c r="O15" i="1" s="1"/>
  <c r="O16" i="1" s="1"/>
  <c r="L7" i="1"/>
  <c r="L8" i="1" s="1"/>
  <c r="L9" i="1" s="1"/>
  <c r="L10" i="1" s="1"/>
  <c r="L11" i="1" s="1"/>
  <c r="L12" i="1" s="1"/>
  <c r="L13" i="1" s="1"/>
  <c r="L14" i="1" s="1"/>
  <c r="L15" i="1" s="1"/>
  <c r="L16" i="1" s="1"/>
  <c r="D20" i="1"/>
  <c r="F7" i="1"/>
  <c r="F8" i="1" s="1"/>
  <c r="F9" i="1" s="1"/>
  <c r="F10" i="1" s="1"/>
  <c r="F11" i="1" s="1"/>
  <c r="F12" i="1" s="1"/>
  <c r="F13" i="1" s="1"/>
  <c r="F14" i="1" s="1"/>
  <c r="F15" i="1" s="1"/>
  <c r="F16" i="1" s="1"/>
  <c r="C7" i="1"/>
  <c r="C8" i="1" s="1"/>
  <c r="C9" i="1" s="1"/>
  <c r="C10" i="1" s="1"/>
  <c r="C11" i="1" s="1"/>
  <c r="C12" i="1" s="1"/>
  <c r="C13" i="1" s="1"/>
  <c r="C14" i="1" s="1"/>
  <c r="C15" i="1" s="1"/>
  <c r="C16" i="1" s="1"/>
</calcChain>
</file>

<file path=xl/sharedStrings.xml><?xml version="1.0" encoding="utf-8"?>
<sst xmlns="http://schemas.openxmlformats.org/spreadsheetml/2006/main" count="50" uniqueCount="19">
  <si>
    <t>2V</t>
  </si>
  <si>
    <t>t</t>
  </si>
  <si>
    <t>4V</t>
  </si>
  <si>
    <t>6V</t>
  </si>
  <si>
    <t>rpm</t>
  </si>
  <si>
    <t>Positivo</t>
  </si>
  <si>
    <t>Negativo</t>
  </si>
  <si>
    <t>Desvio Máx=</t>
  </si>
  <si>
    <t>Erro da média =</t>
  </si>
  <si>
    <t>Erro da média=</t>
  </si>
  <si>
    <t>Velociade média =</t>
  </si>
  <si>
    <t>Velocidade média =</t>
  </si>
  <si>
    <t>velocidade</t>
  </si>
  <si>
    <t>corrente</t>
  </si>
  <si>
    <t>tensão</t>
  </si>
  <si>
    <t>duty-cycle</t>
  </si>
  <si>
    <t>tempo velocidade máxima=</t>
  </si>
  <si>
    <t>9,11s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</si>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</sst>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81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11" xfId="0" applyBorder="1"/>
    <xf numFmtId="166" fontId="0" fillId="0" borderId="0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7" borderId="0" xfId="0" applyFill="1" applyAlignment="1">
      <alignment horizontal="center"/>
    </xf>
    <xf numFmtId="0" fontId="0" fillId="2" borderId="1" xfId="0" applyFill="1" applyBorder="1"/>
    <xf numFmtId="0" fontId="0" fillId="8" borderId="16" xfId="0" applyFill="1" applyBorder="1"/>
    <xf numFmtId="0" fontId="0" fillId="9" borderId="16" xfId="0" applyFill="1" applyBorder="1"/>
    <xf numFmtId="0" fontId="0" fillId="10" borderId="16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C0"/>
      <color rgb="FFFF5BAD"/>
      <color rgb="FFEB806B"/>
      <color rgb="FFE768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/>
              <a:t>Valor</a:t>
            </a:r>
            <a:r>
              <a:rPr lang="pt-PT" sz="1400" baseline="0"/>
              <a:t> Médio de Alimentação VS Velocidade Média</a:t>
            </a:r>
            <a:endParaRPr lang="pt-PT" sz="1400"/>
          </a:p>
        </c:rich>
      </c:tx>
      <c:layout>
        <c:manualLayout>
          <c:xMode val="edge"/>
          <c:yMode val="edge"/>
          <c:x val="0.23090332805071315"/>
          <c:y val="8.4547338643188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7056041528881788"/>
          <c:y val="0.27929534744756324"/>
          <c:w val="0.82943958471118207"/>
          <c:h val="0.58021065647140924"/>
        </c:manualLayout>
      </c:layout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Sheet1!$D$26:$F$26</c:f>
                <c:numCache>
                  <c:formatCode>General</c:formatCode>
                  <c:ptCount val="3"/>
                  <c:pt idx="0">
                    <c:v>0.61707299999999998</c:v>
                  </c:pt>
                  <c:pt idx="1">
                    <c:v>0.43523000000000001</c:v>
                  </c:pt>
                  <c:pt idx="2">
                    <c:v>0.74091600000000002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errBars>
          <c:cat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6</c:v>
              </c:pt>
            </c:numLit>
          </c:cat>
          <c:val>
            <c:numRef>
              <c:f>Sheet1!$D$25:$F$25</c:f>
              <c:numCache>
                <c:formatCode>0.00000</c:formatCode>
                <c:ptCount val="3"/>
                <c:pt idx="0">
                  <c:v>29.445460000000001</c:v>
                </c:pt>
                <c:pt idx="1">
                  <c:v>71.722729999999999</c:v>
                </c:pt>
                <c:pt idx="2" formatCode="0.0000">
                  <c:v>112.4034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5-4D47-ADD3-B723B6E14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48479"/>
        <c:axId val="56959599"/>
      </c:lineChart>
      <c:catAx>
        <c:axId val="21194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Tensões</a:t>
                </a:r>
                <a:r>
                  <a:rPr lang="pt-PT" baseline="0"/>
                  <a:t> de Alimentação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959599"/>
        <c:crosses val="autoZero"/>
        <c:auto val="1"/>
        <c:lblAlgn val="ctr"/>
        <c:lblOffset val="100"/>
        <c:noMultiLvlLbl val="0"/>
      </c:catAx>
      <c:valAx>
        <c:axId val="569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Velocidade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194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1" i="0" cap="all" baseline="0">
                <a:effectLst/>
              </a:rPr>
              <a:t>Valor Médio de Alimentação VS Velocidade Média</a:t>
            </a:r>
            <a:endParaRPr lang="pt-PT" sz="1400">
              <a:effectLst/>
            </a:endParaRPr>
          </a:p>
        </c:rich>
      </c:tx>
      <c:layout>
        <c:manualLayout>
          <c:xMode val="edge"/>
          <c:yMode val="edge"/>
          <c:x val="0.24061206690856432"/>
          <c:y val="3.4459311321168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6772701126437572"/>
          <c:y val="0.20291252995549472"/>
          <c:w val="0.78209966134494446"/>
          <c:h val="0.70127410704096771"/>
        </c:manualLayout>
      </c:layout>
      <c:lineChart>
        <c:grouping val="standard"/>
        <c:varyColors val="0"/>
        <c:ser>
          <c:idx val="1"/>
          <c:order val="0"/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Sheet1!$Q$27:$S$27</c:f>
                <c:numCache>
                  <c:formatCode>General</c:formatCode>
                  <c:ptCount val="3"/>
                  <c:pt idx="0">
                    <c:v>0.23522699999999999</c:v>
                  </c:pt>
                  <c:pt idx="1">
                    <c:v>0.42499599999999998</c:v>
                  </c:pt>
                  <c:pt idx="2">
                    <c:v>3.3988909999999999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errBars>
          <c:cat>
            <c:numLit>
              <c:formatCode>General</c:formatCode>
              <c:ptCount val="3"/>
              <c:pt idx="0">
                <c:v>-2</c:v>
              </c:pt>
              <c:pt idx="1">
                <c:v>-4</c:v>
              </c:pt>
              <c:pt idx="2">
                <c:v>-6</c:v>
              </c:pt>
            </c:numLit>
          </c:cat>
          <c:val>
            <c:numRef>
              <c:f>Sheet1!$Q$26:$S$26</c:f>
              <c:numCache>
                <c:formatCode>0.0000</c:formatCode>
                <c:ptCount val="3"/>
                <c:pt idx="0">
                  <c:v>-30.497699999999998</c:v>
                </c:pt>
                <c:pt idx="1">
                  <c:v>-77.349999999999994</c:v>
                </c:pt>
                <c:pt idx="2">
                  <c:v>-126.001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2D-4309-8569-76487C195BAD}"/>
            </c:ext>
          </c:extLst>
        </c:ser>
        <c:ser>
          <c:idx val="0"/>
          <c:order val="1"/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Sheet1!$Q$27:$S$27</c:f>
                <c:numCache>
                  <c:formatCode>General</c:formatCode>
                  <c:ptCount val="3"/>
                  <c:pt idx="0">
                    <c:v>0.23522699999999999</c:v>
                  </c:pt>
                  <c:pt idx="1">
                    <c:v>0.42499599999999998</c:v>
                  </c:pt>
                  <c:pt idx="2">
                    <c:v>3.3988909999999999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errBars>
          <c:cat>
            <c:numLit>
              <c:formatCode>General</c:formatCode>
              <c:ptCount val="3"/>
              <c:pt idx="0">
                <c:v>-2</c:v>
              </c:pt>
              <c:pt idx="1">
                <c:v>-4</c:v>
              </c:pt>
              <c:pt idx="2">
                <c:v>-6</c:v>
              </c:pt>
            </c:numLit>
          </c:cat>
          <c:val>
            <c:numRef>
              <c:f>Sheet1!$Q$26:$S$26</c:f>
              <c:numCache>
                <c:formatCode>0.0000</c:formatCode>
                <c:ptCount val="3"/>
                <c:pt idx="0">
                  <c:v>-30.497699999999998</c:v>
                </c:pt>
                <c:pt idx="1">
                  <c:v>-77.349999999999994</c:v>
                </c:pt>
                <c:pt idx="2">
                  <c:v>-126.001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2D-4309-8569-76487C195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290831"/>
        <c:axId val="324291247"/>
      </c:lineChart>
      <c:catAx>
        <c:axId val="32429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tENSÕES</a:t>
                </a:r>
                <a:r>
                  <a:rPr lang="pt-PT" baseline="0"/>
                  <a:t> DE ALIMENTAÇÃO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4291247"/>
        <c:crosses val="autoZero"/>
        <c:auto val="1"/>
        <c:lblAlgn val="ctr"/>
        <c:lblOffset val="100"/>
        <c:noMultiLvlLbl val="0"/>
      </c:catAx>
      <c:valAx>
        <c:axId val="3242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429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Velocidade vs Duty-Cycle (Positivo)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Sheet2!$F$4:$F$14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Sheet2!$G$4:$G$14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15.50868</c:v>
                </c:pt>
                <c:pt idx="4">
                  <c:v>28.9375</c:v>
                </c:pt>
                <c:pt idx="5">
                  <c:v>43.34375</c:v>
                </c:pt>
                <c:pt idx="6">
                  <c:v>56.65625</c:v>
                </c:pt>
                <c:pt idx="7">
                  <c:v>68.9375</c:v>
                </c:pt>
                <c:pt idx="8">
                  <c:v>84.65625</c:v>
                </c:pt>
                <c:pt idx="9">
                  <c:v>96.90625</c:v>
                </c:pt>
                <c:pt idx="10">
                  <c:v>110.25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E-41D9-875A-CE590D230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535824"/>
        <c:axId val="925547056"/>
      </c:lineChart>
      <c:catAx>
        <c:axId val="9255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25547056"/>
        <c:crosses val="autoZero"/>
        <c:auto val="1"/>
        <c:lblAlgn val="ctr"/>
        <c:lblOffset val="100"/>
        <c:noMultiLvlLbl val="0"/>
      </c:catAx>
      <c:valAx>
        <c:axId val="9255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2553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Velocidade vs Duty-Cycle (Negativo)</a:t>
            </a:r>
          </a:p>
          <a:p>
            <a:pPr>
              <a:defRPr/>
            </a:pPr>
            <a:endParaRPr lang="pt-PT"/>
          </a:p>
        </c:rich>
      </c:tx>
      <c:layout>
        <c:manualLayout>
          <c:xMode val="edge"/>
          <c:yMode val="edge"/>
          <c:x val="9.1472222222222246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Sheet2!$L$4:$L$14</c:f>
              <c:numCache>
                <c:formatCode>General</c:formatCode>
                <c:ptCount val="1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</c:numCache>
            </c:numRef>
          </c:cat>
          <c:val>
            <c:numRef>
              <c:f>Sheet2!$M$4:$M$14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14.681701</c:v>
                </c:pt>
                <c:pt idx="4">
                  <c:v>26.375</c:v>
                </c:pt>
                <c:pt idx="5">
                  <c:v>38.182499999999997</c:v>
                </c:pt>
                <c:pt idx="6">
                  <c:v>46.90625</c:v>
                </c:pt>
                <c:pt idx="7">
                  <c:v>59.28125</c:v>
                </c:pt>
                <c:pt idx="8">
                  <c:v>72.40625</c:v>
                </c:pt>
                <c:pt idx="9">
                  <c:v>84.40625</c:v>
                </c:pt>
                <c:pt idx="10">
                  <c:v>99.71875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F-40B8-B0A8-16A98844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544144"/>
        <c:axId val="925537488"/>
      </c:lineChart>
      <c:catAx>
        <c:axId val="9255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25537488"/>
        <c:crosses val="autoZero"/>
        <c:auto val="1"/>
        <c:lblAlgn val="ctr"/>
        <c:lblOffset val="100"/>
        <c:noMultiLvlLbl val="0"/>
      </c:catAx>
      <c:valAx>
        <c:axId val="9255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2554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23</xdr:row>
      <xdr:rowOff>22860</xdr:rowOff>
    </xdr:from>
    <xdr:to>
      <xdr:col>9</xdr:col>
      <xdr:colOff>541020</xdr:colOff>
      <xdr:row>37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A7E5D-2FE8-456A-8835-D6C2E6DB7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</xdr:colOff>
      <xdr:row>23</xdr:row>
      <xdr:rowOff>22860</xdr:rowOff>
    </xdr:from>
    <xdr:to>
      <xdr:col>22</xdr:col>
      <xdr:colOff>579120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6AA21-4F95-4BA5-A7F4-A44B697AF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14</xdr:row>
      <xdr:rowOff>167640</xdr:rowOff>
    </xdr:from>
    <xdr:to>
      <xdr:col>11</xdr:col>
      <xdr:colOff>213360</xdr:colOff>
      <xdr:row>29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5EA5C-2503-4DE1-8E24-A2D9CFEC5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487680</xdr:colOff>
      <xdr:row>15</xdr:row>
      <xdr:rowOff>7620</xdr:rowOff>
    </xdr:from>
    <xdr:to>
      <xdr:col>19</xdr:col>
      <xdr:colOff>464820</xdr:colOff>
      <xdr:row>30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63781-B209-4029-8C4E-3B06384F2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8E13-B090-47C6-B84B-C2C41F78AC28}">
  <dimension ref="B2:Z38"/>
  <sheetViews>
    <sheetView topLeftCell="D10" workbookViewId="0">
      <selection activeCell="Z33" sqref="Z33"/>
    </sheetView>
  </sheetViews>
  <sheetFormatPr defaultRowHeight="14.4" x14ac:dyDescent="0.3"/>
  <cols>
    <col min="6" max="6" width="9.44140625" bestFit="1" customWidth="1"/>
    <col min="17" max="18" width="9.109375" bestFit="1" customWidth="1"/>
    <col min="19" max="19" width="10.109375" bestFit="1" customWidth="1"/>
  </cols>
  <sheetData>
    <row r="2" spans="2:25" x14ac:dyDescent="0.3">
      <c r="C2" s="23" t="s">
        <v>0</v>
      </c>
      <c r="D2" s="23"/>
      <c r="E2" s="23"/>
      <c r="F2" s="23"/>
      <c r="G2" s="23"/>
      <c r="L2" s="23" t="s">
        <v>2</v>
      </c>
      <c r="M2" s="23"/>
      <c r="N2" s="23"/>
      <c r="O2" s="23"/>
      <c r="P2" s="23"/>
      <c r="U2" s="23" t="s">
        <v>3</v>
      </c>
      <c r="V2" s="23"/>
      <c r="W2" s="23"/>
      <c r="X2" s="23"/>
      <c r="Y2" s="23"/>
    </row>
    <row r="3" spans="2:25" x14ac:dyDescent="0.3">
      <c r="B3" s="1"/>
      <c r="C3" s="22" t="s">
        <v>5</v>
      </c>
      <c r="D3" s="22"/>
      <c r="E3" s="1"/>
      <c r="F3" s="22" t="s">
        <v>6</v>
      </c>
      <c r="G3" s="22"/>
      <c r="I3" s="1"/>
      <c r="L3" s="22" t="s">
        <v>5</v>
      </c>
      <c r="M3" s="22"/>
      <c r="N3" s="1"/>
      <c r="O3" s="22" t="s">
        <v>6</v>
      </c>
      <c r="P3" s="22"/>
      <c r="U3" s="22" t="s">
        <v>5</v>
      </c>
      <c r="V3" s="22"/>
      <c r="X3" s="22" t="s">
        <v>6</v>
      </c>
      <c r="Y3" s="22"/>
    </row>
    <row r="4" spans="2:25" ht="15" thickBot="1" x14ac:dyDescent="0.35">
      <c r="F4" s="1"/>
      <c r="G4" s="1"/>
      <c r="K4" s="1"/>
      <c r="O4" s="24"/>
      <c r="P4" s="24"/>
      <c r="R4" s="1"/>
      <c r="S4" s="1"/>
    </row>
    <row r="5" spans="2:25" x14ac:dyDescent="0.3">
      <c r="C5" s="7" t="s">
        <v>1</v>
      </c>
      <c r="D5" s="8" t="s">
        <v>4</v>
      </c>
      <c r="F5" s="7" t="s">
        <v>1</v>
      </c>
      <c r="G5" s="8" t="s">
        <v>4</v>
      </c>
      <c r="L5" s="7" t="s">
        <v>1</v>
      </c>
      <c r="M5" s="8" t="s">
        <v>4</v>
      </c>
      <c r="O5" s="7" t="s">
        <v>1</v>
      </c>
      <c r="P5" s="8" t="s">
        <v>4</v>
      </c>
      <c r="U5" s="7" t="s">
        <v>1</v>
      </c>
      <c r="V5" s="8" t="s">
        <v>4</v>
      </c>
      <c r="X5" s="7" t="s">
        <v>1</v>
      </c>
      <c r="Y5" s="8" t="s">
        <v>4</v>
      </c>
    </row>
    <row r="6" spans="2:25" x14ac:dyDescent="0.3">
      <c r="C6" s="2">
        <v>0</v>
      </c>
      <c r="D6" s="3">
        <v>30.062531</v>
      </c>
      <c r="F6" s="2">
        <v>0</v>
      </c>
      <c r="G6" s="3">
        <v>-30.537500000000001</v>
      </c>
      <c r="L6" s="2">
        <v>0</v>
      </c>
      <c r="M6" s="3">
        <v>71.287497999999999</v>
      </c>
      <c r="O6" s="2">
        <v>0</v>
      </c>
      <c r="P6" s="3">
        <v>-77.075000000000003</v>
      </c>
      <c r="U6" s="2">
        <v>0</v>
      </c>
      <c r="V6" s="3">
        <v>111.66249000000001</v>
      </c>
      <c r="X6" s="2">
        <v>0</v>
      </c>
      <c r="Y6" s="3">
        <v>-122.6125</v>
      </c>
    </row>
    <row r="7" spans="2:25" x14ac:dyDescent="0.3">
      <c r="C7" s="2">
        <f>C6+5</f>
        <v>5</v>
      </c>
      <c r="D7" s="3">
        <v>29.662500000000001</v>
      </c>
      <c r="F7" s="2">
        <f>F6+5</f>
        <v>5</v>
      </c>
      <c r="G7" s="3">
        <v>-30.425000000000001</v>
      </c>
      <c r="L7" s="2">
        <f>L6+5</f>
        <v>5</v>
      </c>
      <c r="M7" s="3">
        <v>71.625</v>
      </c>
      <c r="O7" s="2">
        <f>O6+5</f>
        <v>5</v>
      </c>
      <c r="P7" s="3">
        <v>-77.3125</v>
      </c>
      <c r="U7" s="2">
        <f>U6+5</f>
        <v>5</v>
      </c>
      <c r="V7" s="3">
        <v>111.7375</v>
      </c>
      <c r="X7" s="2">
        <f>X6+5</f>
        <v>5</v>
      </c>
      <c r="Y7" s="3">
        <v>-123.27500000000001</v>
      </c>
    </row>
    <row r="8" spans="2:25" x14ac:dyDescent="0.3">
      <c r="C8" s="2">
        <f t="shared" ref="C8:C16" si="0">C7+5</f>
        <v>10</v>
      </c>
      <c r="D8" s="3">
        <v>29.5</v>
      </c>
      <c r="F8" s="2">
        <f t="shared" ref="F8:F16" si="1">F7+5</f>
        <v>10</v>
      </c>
      <c r="G8" s="3">
        <v>-30.5625</v>
      </c>
      <c r="L8" s="2">
        <f t="shared" ref="L8:L16" si="2">L7+5</f>
        <v>10</v>
      </c>
      <c r="M8" s="3">
        <v>71.700005000000004</v>
      </c>
      <c r="O8" s="2">
        <f t="shared" ref="O8:O16" si="3">O7+5</f>
        <v>10</v>
      </c>
      <c r="P8" s="3">
        <v>-76.924999999999997</v>
      </c>
      <c r="U8" s="2">
        <f t="shared" ref="U8:U16" si="4">U7+5</f>
        <v>10</v>
      </c>
      <c r="V8" s="3">
        <v>112.34999000000001</v>
      </c>
      <c r="X8" s="2">
        <f t="shared" ref="X8:X16" si="5">X7+5</f>
        <v>10</v>
      </c>
      <c r="Y8" s="3">
        <v>-126.0125</v>
      </c>
    </row>
    <row r="9" spans="2:25" x14ac:dyDescent="0.3">
      <c r="C9" s="2">
        <f t="shared" si="0"/>
        <v>15</v>
      </c>
      <c r="D9" s="3">
        <v>29.612501000000002</v>
      </c>
      <c r="F9" s="2">
        <f t="shared" si="1"/>
        <v>15</v>
      </c>
      <c r="G9" s="3">
        <v>-30.712499999999999</v>
      </c>
      <c r="L9" s="2">
        <f t="shared" si="2"/>
        <v>15</v>
      </c>
      <c r="M9" s="3">
        <v>72.037497999999999</v>
      </c>
      <c r="O9" s="2">
        <f t="shared" si="3"/>
        <v>15</v>
      </c>
      <c r="P9" s="3">
        <v>-77.337500000000006</v>
      </c>
      <c r="U9" s="2">
        <f t="shared" si="4"/>
        <v>15</v>
      </c>
      <c r="V9" s="3">
        <v>112.71250000000001</v>
      </c>
      <c r="X9" s="2">
        <f t="shared" si="5"/>
        <v>15</v>
      </c>
      <c r="Y9" s="3">
        <v>-126.875</v>
      </c>
    </row>
    <row r="10" spans="2:25" x14ac:dyDescent="0.3">
      <c r="C10" s="2">
        <f t="shared" si="0"/>
        <v>20</v>
      </c>
      <c r="D10" s="3">
        <v>29.425001000000002</v>
      </c>
      <c r="F10" s="2">
        <f t="shared" si="1"/>
        <v>20</v>
      </c>
      <c r="G10" s="3">
        <v>-30.675000000000001</v>
      </c>
      <c r="L10" s="2">
        <f t="shared" si="2"/>
        <v>20</v>
      </c>
      <c r="M10" s="3">
        <v>71.6875</v>
      </c>
      <c r="O10" s="2">
        <f t="shared" si="3"/>
        <v>20</v>
      </c>
      <c r="P10" s="3">
        <v>-77.3125</v>
      </c>
      <c r="U10" s="2">
        <f t="shared" si="4"/>
        <v>20</v>
      </c>
      <c r="V10" s="3">
        <v>112.27500000000001</v>
      </c>
      <c r="X10" s="2">
        <f t="shared" si="5"/>
        <v>20</v>
      </c>
      <c r="Y10" s="3">
        <v>-126.77500000000001</v>
      </c>
    </row>
    <row r="11" spans="2:25" x14ac:dyDescent="0.3">
      <c r="C11" s="2">
        <f t="shared" si="0"/>
        <v>25</v>
      </c>
      <c r="D11" s="3">
        <v>29.287500000000001</v>
      </c>
      <c r="F11" s="2">
        <f t="shared" si="1"/>
        <v>25</v>
      </c>
      <c r="G11" s="3">
        <v>-30.362500000000001</v>
      </c>
      <c r="L11" s="2">
        <f t="shared" si="2"/>
        <v>25</v>
      </c>
      <c r="M11" s="3">
        <v>71.787497999999999</v>
      </c>
      <c r="O11" s="2">
        <f t="shared" si="3"/>
        <v>25</v>
      </c>
      <c r="P11" s="3">
        <v>-77.474990000000005</v>
      </c>
      <c r="U11" s="2">
        <f t="shared" si="4"/>
        <v>25</v>
      </c>
      <c r="V11" s="3">
        <v>112.47499000000001</v>
      </c>
      <c r="X11" s="2">
        <f t="shared" si="5"/>
        <v>25</v>
      </c>
      <c r="Y11" s="3">
        <v>-126.9</v>
      </c>
    </row>
    <row r="12" spans="2:25" x14ac:dyDescent="0.3">
      <c r="C12" s="2">
        <f t="shared" si="0"/>
        <v>30</v>
      </c>
      <c r="D12" s="3">
        <v>29.337499999999999</v>
      </c>
      <c r="F12" s="2">
        <f t="shared" si="1"/>
        <v>30</v>
      </c>
      <c r="G12" s="3">
        <v>-30.412500000000001</v>
      </c>
      <c r="L12" s="2">
        <f t="shared" si="2"/>
        <v>30</v>
      </c>
      <c r="M12" s="3">
        <v>71.875</v>
      </c>
      <c r="O12" s="2">
        <f t="shared" si="3"/>
        <v>30</v>
      </c>
      <c r="P12" s="3">
        <v>-77.625</v>
      </c>
      <c r="U12" s="2">
        <f t="shared" si="4"/>
        <v>30</v>
      </c>
      <c r="V12" s="3">
        <v>112.625</v>
      </c>
      <c r="X12" s="2">
        <f t="shared" si="5"/>
        <v>30</v>
      </c>
      <c r="Y12" s="3">
        <v>-129.4</v>
      </c>
    </row>
    <row r="13" spans="2:25" x14ac:dyDescent="0.3">
      <c r="C13" s="2">
        <f>C12+5</f>
        <v>35</v>
      </c>
      <c r="D13" s="3">
        <v>29.274999999999999</v>
      </c>
      <c r="F13" s="2">
        <f t="shared" si="1"/>
        <v>35</v>
      </c>
      <c r="G13" s="3">
        <v>-30.512499999999999</v>
      </c>
      <c r="L13" s="2">
        <f t="shared" si="2"/>
        <v>35</v>
      </c>
      <c r="M13" s="3">
        <v>71.712502000000001</v>
      </c>
      <c r="O13" s="2">
        <f t="shared" si="3"/>
        <v>35</v>
      </c>
      <c r="P13" s="3">
        <v>-77.412490000000005</v>
      </c>
      <c r="U13" s="2">
        <f t="shared" si="4"/>
        <v>35</v>
      </c>
      <c r="V13" s="3">
        <v>112.5625</v>
      </c>
      <c r="X13" s="2">
        <f t="shared" si="5"/>
        <v>35</v>
      </c>
      <c r="Y13" s="3">
        <v>-128.94990000000001</v>
      </c>
    </row>
    <row r="14" spans="2:25" x14ac:dyDescent="0.3">
      <c r="C14" s="2">
        <f t="shared" si="0"/>
        <v>40</v>
      </c>
      <c r="D14" s="3">
        <v>29.4</v>
      </c>
      <c r="F14" s="2">
        <f t="shared" si="1"/>
        <v>40</v>
      </c>
      <c r="G14" s="3">
        <v>-30.612500000000001</v>
      </c>
      <c r="L14" s="2">
        <f t="shared" si="2"/>
        <v>40</v>
      </c>
      <c r="M14" s="3">
        <v>71.637505000000004</v>
      </c>
      <c r="O14" s="2">
        <f t="shared" si="3"/>
        <v>40</v>
      </c>
      <c r="P14" s="3">
        <v>-77.362499999999997</v>
      </c>
      <c r="U14" s="2">
        <f t="shared" si="4"/>
        <v>40</v>
      </c>
      <c r="V14" s="3">
        <v>112.8875</v>
      </c>
      <c r="X14" s="2">
        <f t="shared" si="5"/>
        <v>40</v>
      </c>
      <c r="Y14" s="3">
        <v>-126.53740000000001</v>
      </c>
    </row>
    <row r="15" spans="2:25" x14ac:dyDescent="0.3">
      <c r="C15" s="2">
        <f t="shared" si="0"/>
        <v>45</v>
      </c>
      <c r="D15" s="3">
        <v>29.125</v>
      </c>
      <c r="F15" s="2">
        <f t="shared" si="1"/>
        <v>45</v>
      </c>
      <c r="G15" s="3">
        <v>-30.4</v>
      </c>
      <c r="L15" s="2">
        <f t="shared" si="2"/>
        <v>45</v>
      </c>
      <c r="M15" s="3">
        <v>71.700005000000004</v>
      </c>
      <c r="O15" s="2">
        <f t="shared" si="3"/>
        <v>45</v>
      </c>
      <c r="P15" s="3">
        <v>-77.537490000000005</v>
      </c>
      <c r="U15" s="2">
        <f t="shared" si="4"/>
        <v>45</v>
      </c>
      <c r="V15" s="3">
        <v>112.2</v>
      </c>
      <c r="X15" s="2">
        <f t="shared" si="5"/>
        <v>45</v>
      </c>
      <c r="Y15" s="3">
        <v>-124.22490000000001</v>
      </c>
    </row>
    <row r="16" spans="2:25" ht="15" thickBot="1" x14ac:dyDescent="0.35">
      <c r="C16" s="4">
        <f t="shared" si="0"/>
        <v>50</v>
      </c>
      <c r="D16" s="5">
        <v>29.212499999999999</v>
      </c>
      <c r="F16" s="4">
        <f t="shared" si="1"/>
        <v>50</v>
      </c>
      <c r="G16" s="5">
        <v>-30.262499999999999</v>
      </c>
      <c r="L16" s="4">
        <f t="shared" si="2"/>
        <v>50</v>
      </c>
      <c r="M16" s="5">
        <v>71.900002000000001</v>
      </c>
      <c r="O16" s="4">
        <f t="shared" si="3"/>
        <v>50</v>
      </c>
      <c r="P16" s="5">
        <v>-77.474990000000005</v>
      </c>
      <c r="U16" s="4">
        <f t="shared" si="4"/>
        <v>50</v>
      </c>
      <c r="V16" s="5">
        <v>112.95</v>
      </c>
      <c r="X16" s="4">
        <f t="shared" si="5"/>
        <v>50</v>
      </c>
      <c r="Y16" s="5">
        <v>-124.45</v>
      </c>
    </row>
    <row r="18" spans="2:26" x14ac:dyDescent="0.3">
      <c r="T18" s="1"/>
      <c r="U18" s="1"/>
    </row>
    <row r="19" spans="2:26" x14ac:dyDescent="0.3">
      <c r="B19" s="21" t="s">
        <v>7</v>
      </c>
      <c r="C19" s="21"/>
      <c r="D19" s="1">
        <f>MAX(ABS(MAX(D6:D16)-AVERAGE(D6:D16)),ABS(MIN(D6:D16)-AVERAGE(D6:D16)))</f>
        <v>0.61707345454545504</v>
      </c>
      <c r="E19" s="1"/>
      <c r="F19" s="21" t="s">
        <v>7</v>
      </c>
      <c r="G19" s="21"/>
      <c r="H19">
        <f>MAX(ABS(MAX(G6:G16)-AVERAGE(G6:G16)),ABS(MIN(G6:G16)-AVERAGE(G6:G16)))</f>
        <v>0.23522727272727195</v>
      </c>
      <c r="K19" s="21" t="s">
        <v>7</v>
      </c>
      <c r="L19" s="21"/>
      <c r="M19">
        <f>MAX(ABS(MAX(M6:M16)-AVERAGE(M6:M16)),ABS(MIN(M6:M16)-AVERAGE(M6:M16)))</f>
        <v>0.4352304545454615</v>
      </c>
      <c r="O19" s="21" t="s">
        <v>7</v>
      </c>
      <c r="P19" s="21"/>
      <c r="Q19">
        <f>MAX(ABS(MAX(P6:P16)-AVERAGE(P6:P16)),ABS(MIN(P6:P16)-AVERAGE(P6:P16)))</f>
        <v>0.4249963636363816</v>
      </c>
      <c r="T19" s="21" t="s">
        <v>7</v>
      </c>
      <c r="U19" s="21"/>
      <c r="V19">
        <f>MAX(ABS(MAX(V6:V16)-AVERAGE(V6:V16)),ABS(MIN(V6:V16)-AVERAGE(V6:V16)))</f>
        <v>0.74091636363635871</v>
      </c>
      <c r="X19" s="21" t="s">
        <v>7</v>
      </c>
      <c r="Y19" s="21"/>
      <c r="Z19">
        <f>MAX(ABS(MAX(Y6:Y16)-AVERAGE(Y6:Y16)),ABS(MIN(Y6:Y16)-AVERAGE(Y6:Y16)))</f>
        <v>3.3988909090909232</v>
      </c>
    </row>
    <row r="20" spans="2:26" x14ac:dyDescent="0.3">
      <c r="B20" s="21" t="s">
        <v>11</v>
      </c>
      <c r="C20" s="21"/>
      <c r="D20">
        <f>AVERAGE(D6:D16)</f>
        <v>29.445457545454545</v>
      </c>
      <c r="F20" s="21" t="s">
        <v>10</v>
      </c>
      <c r="G20" s="21"/>
      <c r="H20">
        <f>AVERAGE(G6:G16)</f>
        <v>-30.497727272727271</v>
      </c>
      <c r="K20" s="21" t="s">
        <v>11</v>
      </c>
      <c r="L20" s="21"/>
      <c r="M20">
        <f>AVERAGE(M6:M16)</f>
        <v>71.722728454545461</v>
      </c>
      <c r="O20" s="21" t="s">
        <v>11</v>
      </c>
      <c r="P20" s="21"/>
      <c r="Q20">
        <f>AVERAGE(P6:P16)</f>
        <v>-77.349996363636379</v>
      </c>
      <c r="T20" s="21" t="s">
        <v>11</v>
      </c>
      <c r="U20" s="21"/>
      <c r="V20">
        <f>AVERAGE(V6:V16)</f>
        <v>112.40340636363636</v>
      </c>
      <c r="X20" s="21" t="s">
        <v>11</v>
      </c>
      <c r="Y20" s="21"/>
      <c r="Z20">
        <f>AVERAGE(Y6:Y16)</f>
        <v>-126.00110909090908</v>
      </c>
    </row>
    <row r="21" spans="2:26" x14ac:dyDescent="0.3">
      <c r="B21" s="21" t="s">
        <v>9</v>
      </c>
      <c r="C21" s="21"/>
      <c r="D21" s="1">
        <f>STDEV(D6:D16)/SQRT(COUNT(D6:D16))</f>
        <v>7.8848172754335533E-2</v>
      </c>
      <c r="F21" s="21" t="s">
        <v>8</v>
      </c>
      <c r="G21" s="21"/>
      <c r="H21">
        <f>STDEV(G6:G16)/SQRT(COUNT(G6:G16))</f>
        <v>4.1826827169585551E-2</v>
      </c>
      <c r="K21" s="21" t="s">
        <v>9</v>
      </c>
      <c r="L21" s="21"/>
      <c r="M21">
        <f>STDEV(M6:M16)/SQRT(COUNT(M6:M16))</f>
        <v>5.7722318512365457E-2</v>
      </c>
      <c r="O21" s="21" t="s">
        <v>9</v>
      </c>
      <c r="P21" s="21"/>
      <c r="Q21">
        <f>STDEV(P6:P16)/SQRT(COUNT(P6:P16))</f>
        <v>6.0700644017442573E-2</v>
      </c>
      <c r="T21" s="21" t="s">
        <v>9</v>
      </c>
      <c r="U21" s="21"/>
      <c r="V21">
        <f>STDEV(V6:V16)/SQRT(COUNT(V6:V16))</f>
        <v>0.12653755690611629</v>
      </c>
      <c r="X21" s="21" t="s">
        <v>9</v>
      </c>
      <c r="Y21" s="21"/>
      <c r="Z21">
        <f>STDEV(Y6:Y16)/SQRT(COUNT(Y6:Y16))</f>
        <v>0.65492097197844501</v>
      </c>
    </row>
    <row r="22" spans="2:26" x14ac:dyDescent="0.3">
      <c r="C22" s="6"/>
      <c r="D22" s="6"/>
    </row>
    <row r="23" spans="2:26" ht="15" thickBot="1" x14ac:dyDescent="0.35"/>
    <row r="24" spans="2:26" x14ac:dyDescent="0.3">
      <c r="C24" s="9"/>
      <c r="D24" s="10"/>
      <c r="E24" s="10"/>
      <c r="F24" s="10"/>
      <c r="G24" s="10"/>
      <c r="H24" s="10"/>
      <c r="I24" s="10"/>
      <c r="J24" s="11"/>
      <c r="P24" s="9"/>
      <c r="Q24" s="10"/>
      <c r="R24" s="10"/>
      <c r="S24" s="10"/>
      <c r="T24" s="10"/>
      <c r="U24" s="10"/>
      <c r="V24" s="10"/>
      <c r="W24" s="11"/>
    </row>
    <row r="25" spans="2:26" x14ac:dyDescent="0.3">
      <c r="C25" s="12"/>
      <c r="D25" s="13">
        <v>29.445460000000001</v>
      </c>
      <c r="E25" s="13">
        <v>71.722729999999999</v>
      </c>
      <c r="F25" s="14">
        <v>112.4034</v>
      </c>
      <c r="G25" s="15"/>
      <c r="H25" s="15"/>
      <c r="I25" s="15"/>
      <c r="J25" s="16"/>
      <c r="P25" s="12"/>
      <c r="Q25" s="15"/>
      <c r="R25" s="15"/>
      <c r="S25" s="15"/>
      <c r="T25" s="15"/>
      <c r="U25" s="15"/>
      <c r="V25" s="15"/>
      <c r="W25" s="16"/>
    </row>
    <row r="26" spans="2:26" x14ac:dyDescent="0.3">
      <c r="C26" s="12"/>
      <c r="D26" s="17">
        <v>0.61707299999999998</v>
      </c>
      <c r="E26" s="13">
        <v>0.43523000000000001</v>
      </c>
      <c r="F26" s="17">
        <v>0.74091600000000002</v>
      </c>
      <c r="G26" s="15"/>
      <c r="H26" s="15"/>
      <c r="I26" s="15"/>
      <c r="J26" s="16"/>
      <c r="P26" s="12"/>
      <c r="Q26" s="14">
        <v>-30.497699999999998</v>
      </c>
      <c r="R26" s="14">
        <v>-77.349999999999994</v>
      </c>
      <c r="S26" s="14">
        <v>-126.001</v>
      </c>
      <c r="T26" s="15"/>
      <c r="U26" s="15"/>
      <c r="V26" s="15"/>
      <c r="W26" s="16"/>
    </row>
    <row r="27" spans="2:26" x14ac:dyDescent="0.3">
      <c r="C27" s="12"/>
      <c r="D27" s="15"/>
      <c r="E27" s="15"/>
      <c r="F27" s="15"/>
      <c r="G27" s="15"/>
      <c r="H27" s="15"/>
      <c r="I27" s="15"/>
      <c r="J27" s="16"/>
      <c r="P27" s="12"/>
      <c r="Q27" s="17">
        <v>0.23522699999999999</v>
      </c>
      <c r="R27" s="17">
        <v>0.42499599999999998</v>
      </c>
      <c r="S27" s="17">
        <v>3.3988909999999999</v>
      </c>
      <c r="T27" s="15"/>
      <c r="U27" s="15"/>
      <c r="V27" s="15"/>
      <c r="W27" s="16"/>
    </row>
    <row r="28" spans="2:26" x14ac:dyDescent="0.3">
      <c r="C28" s="12"/>
      <c r="D28" s="15"/>
      <c r="E28" s="15"/>
      <c r="F28" s="15"/>
      <c r="G28" s="15"/>
      <c r="H28" s="15"/>
      <c r="I28" s="15"/>
      <c r="J28" s="16"/>
      <c r="P28" s="12"/>
      <c r="Q28" s="15"/>
      <c r="R28" s="15"/>
      <c r="S28" s="15"/>
      <c r="T28" s="15"/>
      <c r="U28" s="15"/>
      <c r="V28" s="15"/>
      <c r="W28" s="16"/>
    </row>
    <row r="29" spans="2:26" x14ac:dyDescent="0.3">
      <c r="C29" s="12"/>
      <c r="D29" s="15"/>
      <c r="E29" s="15"/>
      <c r="F29" s="15"/>
      <c r="G29" s="15"/>
      <c r="H29" s="15"/>
      <c r="I29" s="15"/>
      <c r="J29" s="16"/>
      <c r="P29" s="12"/>
      <c r="Q29" s="15"/>
      <c r="R29" s="15"/>
      <c r="S29" s="15"/>
      <c r="T29" s="15"/>
      <c r="U29" s="15"/>
      <c r="V29" s="15"/>
      <c r="W29" s="16"/>
    </row>
    <row r="30" spans="2:26" x14ac:dyDescent="0.3">
      <c r="C30" s="12"/>
      <c r="D30" s="15"/>
      <c r="E30" s="15"/>
      <c r="F30" s="15"/>
      <c r="G30" s="15"/>
      <c r="H30" s="15"/>
      <c r="I30" s="15"/>
      <c r="J30" s="16"/>
      <c r="P30" s="12"/>
      <c r="Q30" s="15"/>
      <c r="R30" s="15"/>
      <c r="S30" s="15"/>
      <c r="T30" s="15"/>
      <c r="U30" s="15"/>
      <c r="V30" s="15"/>
      <c r="W30" s="16"/>
    </row>
    <row r="31" spans="2:26" x14ac:dyDescent="0.3">
      <c r="C31" s="12"/>
      <c r="D31" s="15"/>
      <c r="E31" s="15"/>
      <c r="F31" s="15"/>
      <c r="G31" s="15"/>
      <c r="H31" s="15"/>
      <c r="I31" s="15"/>
      <c r="J31" s="16"/>
      <c r="P31" s="12"/>
      <c r="Q31" s="15"/>
      <c r="R31" s="15"/>
      <c r="S31" s="15"/>
      <c r="T31" s="15"/>
      <c r="U31" s="15"/>
      <c r="V31" s="15"/>
      <c r="W31" s="16"/>
    </row>
    <row r="32" spans="2:26" x14ac:dyDescent="0.3">
      <c r="C32" s="12"/>
      <c r="D32" s="15"/>
      <c r="E32" s="15"/>
      <c r="F32" s="15"/>
      <c r="G32" s="15"/>
      <c r="H32" s="15"/>
      <c r="I32" s="15"/>
      <c r="J32" s="16"/>
      <c r="P32" s="12"/>
      <c r="Q32" s="15"/>
      <c r="R32" s="15"/>
      <c r="S32" s="15"/>
      <c r="T32" s="15"/>
      <c r="U32" s="15"/>
      <c r="V32" s="15"/>
      <c r="W32" s="16"/>
    </row>
    <row r="33" spans="3:26" x14ac:dyDescent="0.3">
      <c r="C33" s="12"/>
      <c r="D33" s="15"/>
      <c r="E33" s="15"/>
      <c r="F33" s="15"/>
      <c r="G33" s="15"/>
      <c r="H33" s="15"/>
      <c r="I33" s="15"/>
      <c r="J33" s="16"/>
      <c r="P33" s="12"/>
      <c r="Q33" s="15"/>
      <c r="R33" s="15"/>
      <c r="S33" s="15"/>
      <c r="T33" s="15"/>
      <c r="U33" s="15"/>
      <c r="V33" s="15"/>
      <c r="W33" s="16"/>
      <c r="Z33" t="s">
        <v>18</v>
      </c>
    </row>
    <row r="34" spans="3:26" x14ac:dyDescent="0.3">
      <c r="C34" s="12"/>
      <c r="D34" s="15"/>
      <c r="E34" s="15"/>
      <c r="F34" s="15"/>
      <c r="G34" s="15"/>
      <c r="H34" s="15"/>
      <c r="I34" s="15"/>
      <c r="J34" s="16"/>
      <c r="P34" s="12"/>
      <c r="Q34" s="15"/>
      <c r="R34" s="15"/>
      <c r="S34" s="15"/>
      <c r="T34" s="15"/>
      <c r="U34" s="15"/>
      <c r="V34" s="15"/>
      <c r="W34" s="16"/>
    </row>
    <row r="35" spans="3:26" x14ac:dyDescent="0.3">
      <c r="C35" s="12"/>
      <c r="D35" s="15"/>
      <c r="E35" s="15"/>
      <c r="F35" s="15"/>
      <c r="G35" s="15"/>
      <c r="H35" s="15"/>
      <c r="I35" s="15"/>
      <c r="J35" s="16"/>
      <c r="P35" s="12"/>
      <c r="Q35" s="15"/>
      <c r="R35" s="15"/>
      <c r="S35" s="15"/>
      <c r="T35" s="15"/>
      <c r="U35" s="15"/>
      <c r="V35" s="15"/>
      <c r="W35" s="16"/>
    </row>
    <row r="36" spans="3:26" x14ac:dyDescent="0.3">
      <c r="C36" s="12"/>
      <c r="D36" s="15"/>
      <c r="E36" s="15"/>
      <c r="F36" s="15"/>
      <c r="G36" s="15"/>
      <c r="H36" s="15"/>
      <c r="I36" s="15"/>
      <c r="J36" s="16"/>
      <c r="P36" s="12"/>
      <c r="Q36" s="15"/>
      <c r="R36" s="15"/>
      <c r="S36" s="15"/>
      <c r="T36" s="15"/>
      <c r="U36" s="15"/>
      <c r="V36" s="15"/>
      <c r="W36" s="16"/>
    </row>
    <row r="37" spans="3:26" x14ac:dyDescent="0.3">
      <c r="C37" s="12"/>
      <c r="D37" s="15"/>
      <c r="E37" s="15"/>
      <c r="F37" s="15"/>
      <c r="G37" s="15"/>
      <c r="H37" s="15"/>
      <c r="I37" s="15"/>
      <c r="J37" s="16"/>
      <c r="P37" s="12"/>
      <c r="Q37" s="15"/>
      <c r="R37" s="15"/>
      <c r="S37" s="15"/>
      <c r="T37" s="15"/>
      <c r="U37" s="15"/>
      <c r="V37" s="15"/>
      <c r="W37" s="16"/>
    </row>
    <row r="38" spans="3:26" ht="15" thickBot="1" x14ac:dyDescent="0.35">
      <c r="C38" s="18"/>
      <c r="D38" s="19"/>
      <c r="E38" s="19"/>
      <c r="F38" s="19"/>
      <c r="G38" s="19"/>
      <c r="H38" s="19"/>
      <c r="I38" s="19"/>
      <c r="J38" s="20"/>
      <c r="P38" s="18"/>
      <c r="Q38" s="19"/>
      <c r="R38" s="19"/>
      <c r="S38" s="19"/>
      <c r="T38" s="19"/>
      <c r="U38" s="19"/>
      <c r="V38" s="19"/>
      <c r="W38" s="20"/>
    </row>
  </sheetData>
  <mergeCells count="28">
    <mergeCell ref="U2:Y2"/>
    <mergeCell ref="U3:V3"/>
    <mergeCell ref="X3:Y3"/>
    <mergeCell ref="T19:U19"/>
    <mergeCell ref="X19:Y19"/>
    <mergeCell ref="O3:P3"/>
    <mergeCell ref="L2:P2"/>
    <mergeCell ref="L3:M3"/>
    <mergeCell ref="O4:P4"/>
    <mergeCell ref="B19:C19"/>
    <mergeCell ref="F19:G19"/>
    <mergeCell ref="C2:G2"/>
    <mergeCell ref="C3:D3"/>
    <mergeCell ref="F3:G3"/>
    <mergeCell ref="F21:G21"/>
    <mergeCell ref="B21:C21"/>
    <mergeCell ref="K19:L19"/>
    <mergeCell ref="K20:L20"/>
    <mergeCell ref="K21:L21"/>
    <mergeCell ref="B20:C20"/>
    <mergeCell ref="F20:G20"/>
    <mergeCell ref="X20:Y20"/>
    <mergeCell ref="X21:Y21"/>
    <mergeCell ref="T20:U20"/>
    <mergeCell ref="T21:U21"/>
    <mergeCell ref="O19:P19"/>
    <mergeCell ref="O20:P20"/>
    <mergeCell ref="O21:P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1CC6B-798C-4741-9BB1-DD0992EEC7C9}">
  <dimension ref="F2:T14"/>
  <sheetViews>
    <sheetView tabSelected="1" topLeftCell="E1" workbookViewId="0">
      <selection activeCell="V16" sqref="V16"/>
    </sheetView>
  </sheetViews>
  <sheetFormatPr defaultRowHeight="14.4" x14ac:dyDescent="0.3"/>
  <cols>
    <col min="6" max="6" width="11.21875" customWidth="1"/>
    <col min="7" max="7" width="11.44140625" customWidth="1"/>
    <col min="8" max="8" width="10.88671875" customWidth="1"/>
    <col min="9" max="9" width="10.6640625" customWidth="1"/>
    <col min="12" max="12" width="10.21875" customWidth="1"/>
    <col min="13" max="13" width="10.88671875" customWidth="1"/>
    <col min="14" max="14" width="10.33203125" customWidth="1"/>
    <col min="15" max="15" width="10.21875" customWidth="1"/>
  </cols>
  <sheetData>
    <row r="2" spans="6:20" ht="15" thickBot="1" x14ac:dyDescent="0.35"/>
    <row r="3" spans="6:20" x14ac:dyDescent="0.3">
      <c r="F3" s="28" t="s">
        <v>15</v>
      </c>
      <c r="G3" s="29" t="s">
        <v>12</v>
      </c>
      <c r="H3" s="31" t="s">
        <v>14</v>
      </c>
      <c r="I3" s="32" t="s">
        <v>13</v>
      </c>
      <c r="L3" s="28" t="s">
        <v>15</v>
      </c>
      <c r="M3" s="29" t="s">
        <v>12</v>
      </c>
      <c r="N3" s="30" t="s">
        <v>14</v>
      </c>
      <c r="O3" s="32" t="s">
        <v>13</v>
      </c>
      <c r="Q3" s="27" t="s">
        <v>16</v>
      </c>
      <c r="R3" s="27"/>
      <c r="S3" s="27"/>
      <c r="T3" t="s">
        <v>17</v>
      </c>
    </row>
    <row r="4" spans="6:20" x14ac:dyDescent="0.3">
      <c r="F4" s="2">
        <f>0</f>
        <v>0</v>
      </c>
      <c r="G4" s="25">
        <v>0</v>
      </c>
      <c r="H4" s="25"/>
      <c r="I4" s="3"/>
      <c r="L4" s="2">
        <v>0</v>
      </c>
      <c r="M4" s="25">
        <v>0</v>
      </c>
      <c r="N4" s="25">
        <v>0</v>
      </c>
      <c r="O4" s="3">
        <v>0</v>
      </c>
    </row>
    <row r="5" spans="6:20" x14ac:dyDescent="0.3">
      <c r="F5" s="2">
        <f>F4+10</f>
        <v>10</v>
      </c>
      <c r="G5" s="25">
        <v>0</v>
      </c>
      <c r="H5" s="25">
        <v>0.73499999999999999</v>
      </c>
      <c r="I5" s="3">
        <v>1.2</v>
      </c>
      <c r="L5" s="2">
        <v>-10</v>
      </c>
      <c r="M5" s="25">
        <v>0</v>
      </c>
      <c r="N5" s="25">
        <v>-0.73099999999999998</v>
      </c>
      <c r="O5" s="3">
        <v>0.9</v>
      </c>
    </row>
    <row r="6" spans="6:20" x14ac:dyDescent="0.3">
      <c r="F6" s="2">
        <f t="shared" ref="F6:F14" si="0">F5+10</f>
        <v>20</v>
      </c>
      <c r="G6" s="25">
        <v>0</v>
      </c>
      <c r="H6" s="25">
        <v>1.4550000000000001</v>
      </c>
      <c r="I6" s="3">
        <v>2.2999999999999998</v>
      </c>
      <c r="L6" s="2">
        <f>L5-10</f>
        <v>-20</v>
      </c>
      <c r="M6" s="25">
        <v>0</v>
      </c>
      <c r="N6" s="25">
        <v>-1.452</v>
      </c>
      <c r="O6" s="3">
        <v>2.2000000000000002</v>
      </c>
    </row>
    <row r="7" spans="6:20" x14ac:dyDescent="0.3">
      <c r="F7" s="2">
        <f t="shared" si="0"/>
        <v>30</v>
      </c>
      <c r="G7" s="25">
        <v>15.50868</v>
      </c>
      <c r="H7" s="25">
        <v>2.1749999999999998</v>
      </c>
      <c r="I7" s="3">
        <v>2.7</v>
      </c>
      <c r="L7" s="2">
        <f t="shared" ref="L7:L14" si="1">L6-10</f>
        <v>-30</v>
      </c>
      <c r="M7" s="25">
        <v>14.681701</v>
      </c>
      <c r="N7" s="25">
        <v>-2.1680000000000001</v>
      </c>
      <c r="O7" s="3">
        <v>2.6</v>
      </c>
    </row>
    <row r="8" spans="6:20" x14ac:dyDescent="0.3">
      <c r="F8" s="2">
        <f t="shared" si="0"/>
        <v>40</v>
      </c>
      <c r="G8" s="25">
        <v>28.9375</v>
      </c>
      <c r="H8" s="25">
        <v>2.8929999999999998</v>
      </c>
      <c r="I8" s="3">
        <v>3.2</v>
      </c>
      <c r="L8" s="2">
        <f t="shared" si="1"/>
        <v>-40</v>
      </c>
      <c r="M8" s="25">
        <v>26.375</v>
      </c>
      <c r="N8" s="25">
        <v>-2.879</v>
      </c>
      <c r="O8" s="3">
        <v>3.1</v>
      </c>
    </row>
    <row r="9" spans="6:20" x14ac:dyDescent="0.3">
      <c r="F9" s="2">
        <f t="shared" si="0"/>
        <v>50</v>
      </c>
      <c r="G9" s="25">
        <v>43.34375</v>
      </c>
      <c r="H9" s="25">
        <v>3.5950000000000002</v>
      </c>
      <c r="I9" s="3">
        <v>3.5</v>
      </c>
      <c r="L9" s="2">
        <f t="shared" si="1"/>
        <v>-50</v>
      </c>
      <c r="M9" s="25">
        <v>38.182499999999997</v>
      </c>
      <c r="N9" s="25">
        <v>-3.5830000000000002</v>
      </c>
      <c r="O9" s="3">
        <v>3.4</v>
      </c>
    </row>
    <row r="10" spans="6:20" x14ac:dyDescent="0.3">
      <c r="F10" s="2">
        <f t="shared" si="0"/>
        <v>60</v>
      </c>
      <c r="G10" s="25">
        <v>56.65625</v>
      </c>
      <c r="H10" s="25">
        <v>4.3029999999999999</v>
      </c>
      <c r="I10" s="3">
        <v>3.9</v>
      </c>
      <c r="L10" s="2">
        <f t="shared" si="1"/>
        <v>-60</v>
      </c>
      <c r="M10" s="25">
        <v>46.90625</v>
      </c>
      <c r="N10" s="25">
        <v>-4.2750000000000004</v>
      </c>
      <c r="O10" s="3">
        <v>3.9</v>
      </c>
    </row>
    <row r="11" spans="6:20" x14ac:dyDescent="0.3">
      <c r="F11" s="2">
        <f t="shared" si="0"/>
        <v>70</v>
      </c>
      <c r="G11" s="25">
        <v>68.9375</v>
      </c>
      <c r="H11" s="25">
        <v>5</v>
      </c>
      <c r="I11" s="3">
        <v>4.3</v>
      </c>
      <c r="L11" s="2">
        <f t="shared" si="1"/>
        <v>-70</v>
      </c>
      <c r="M11" s="25">
        <v>59.28125</v>
      </c>
      <c r="N11" s="25">
        <v>-4.9379999999999997</v>
      </c>
      <c r="O11" s="3">
        <v>4.3</v>
      </c>
    </row>
    <row r="12" spans="6:20" x14ac:dyDescent="0.3">
      <c r="F12" s="2">
        <f t="shared" si="0"/>
        <v>80</v>
      </c>
      <c r="G12" s="25">
        <v>84.65625</v>
      </c>
      <c r="H12" s="25">
        <v>5.6959999999999997</v>
      </c>
      <c r="I12" s="3">
        <v>4.7</v>
      </c>
      <c r="L12" s="2">
        <f t="shared" si="1"/>
        <v>-80</v>
      </c>
      <c r="M12" s="25">
        <v>72.40625</v>
      </c>
      <c r="N12" s="25">
        <v>-5.6050000000000004</v>
      </c>
      <c r="O12" s="3">
        <v>4.7</v>
      </c>
    </row>
    <row r="13" spans="6:20" x14ac:dyDescent="0.3">
      <c r="F13" s="2">
        <f t="shared" si="0"/>
        <v>90</v>
      </c>
      <c r="G13" s="25">
        <v>96.90625</v>
      </c>
      <c r="H13" s="25">
        <v>6.3</v>
      </c>
      <c r="I13" s="3">
        <v>5</v>
      </c>
      <c r="L13" s="2">
        <f t="shared" si="1"/>
        <v>-90</v>
      </c>
      <c r="M13" s="25">
        <v>84.40625</v>
      </c>
      <c r="N13" s="25">
        <v>6.26</v>
      </c>
      <c r="O13" s="3">
        <v>5</v>
      </c>
    </row>
    <row r="14" spans="6:20" ht="15" thickBot="1" x14ac:dyDescent="0.35">
      <c r="F14" s="4">
        <f t="shared" si="0"/>
        <v>100</v>
      </c>
      <c r="G14" s="26">
        <v>110.25</v>
      </c>
      <c r="H14" s="26">
        <v>7.04</v>
      </c>
      <c r="I14" s="5">
        <v>5.2</v>
      </c>
      <c r="L14" s="4">
        <f t="shared" si="1"/>
        <v>-100</v>
      </c>
      <c r="M14" s="26">
        <v>99.71875</v>
      </c>
      <c r="N14" s="26">
        <v>6.89</v>
      </c>
      <c r="O14" s="5">
        <v>5.3</v>
      </c>
    </row>
  </sheetData>
  <mergeCells count="1">
    <mergeCell ref="Q3:S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isabel</dc:creator>
  <cp:lastModifiedBy>ana isabel</cp:lastModifiedBy>
  <dcterms:created xsi:type="dcterms:W3CDTF">2022-04-01T10:14:44Z</dcterms:created>
  <dcterms:modified xsi:type="dcterms:W3CDTF">2022-04-08T11:11:50Z</dcterms:modified>
</cp:coreProperties>
</file>