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13_ncr:1_{FDEEDCF9-2A0D-426C-BEAB-C532483BAF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_Proposta B" sheetId="13" r:id="rId1"/>
  </sheets>
  <definedNames>
    <definedName name="_xlnm.Print_Area" localSheetId="0">'Cronograma_Proposta B'!$B$8</definedName>
    <definedName name="Hoje" localSheetId="0">TODAY()</definedName>
    <definedName name="Início_da_tarefa" localSheetId="0">'Cronograma_Proposta B'!$E1</definedName>
    <definedName name="Início_do_projeto" localSheetId="0">'Cronograma_Proposta B'!$E$2</definedName>
    <definedName name="Início_do_projeto">#REF!</definedName>
    <definedName name="Progresso_da_tarefa" localSheetId="0">'Cronograma_Proposta B'!$D1</definedName>
    <definedName name="Semana_de_exibição" localSheetId="0">'Cronograma_Proposta B'!$E$3</definedName>
    <definedName name="Semana_de_exibição">#REF!</definedName>
    <definedName name="Término_da_tarefa" localSheetId="0">'Cronograma_Proposta B'!$F1</definedName>
    <definedName name="_xlnm.Print_Titles" localSheetId="0">'Cronograma_Proposta B'!$3:$5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3" l="1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4" i="13"/>
  <c r="G15" i="13"/>
  <c r="G16" i="13"/>
  <c r="G54" i="13"/>
  <c r="G53" i="13"/>
  <c r="G52" i="13"/>
  <c r="G51" i="13"/>
  <c r="G50" i="13"/>
  <c r="D50" i="13"/>
  <c r="G17" i="13"/>
  <c r="D17" i="13"/>
  <c r="G13" i="13"/>
  <c r="G71" i="13"/>
  <c r="G70" i="13"/>
  <c r="G69" i="13"/>
  <c r="G12" i="13"/>
  <c r="D12" i="13"/>
  <c r="G11" i="13"/>
  <c r="D6" i="13"/>
  <c r="G10" i="13"/>
  <c r="G9" i="13"/>
  <c r="G8" i="13"/>
  <c r="E7" i="13"/>
  <c r="G6" i="13"/>
  <c r="H4" i="13"/>
  <c r="H5" i="13" s="1"/>
  <c r="F7" i="13" l="1"/>
  <c r="G7" i="13" s="1"/>
  <c r="I4" i="13"/>
  <c r="I5" i="13" l="1"/>
  <c r="J4" i="13"/>
  <c r="J5" i="13" l="1"/>
  <c r="K4" i="13"/>
  <c r="L4" i="13" l="1"/>
  <c r="K5" i="13"/>
  <c r="L5" i="13" l="1"/>
  <c r="M4" i="13"/>
  <c r="M5" i="13" l="1"/>
  <c r="N4" i="13"/>
  <c r="N5" i="13" l="1"/>
  <c r="O4" i="13"/>
  <c r="O5" i="13" l="1"/>
  <c r="P4" i="13"/>
  <c r="O3" i="13"/>
  <c r="P5" i="13" l="1"/>
  <c r="Q4" i="13"/>
  <c r="Q5" i="13" l="1"/>
  <c r="R4" i="13"/>
  <c r="R5" i="13" l="1"/>
  <c r="S4" i="13"/>
  <c r="S5" i="13" l="1"/>
  <c r="T4" i="13"/>
  <c r="T5" i="13" l="1"/>
  <c r="U4" i="13"/>
  <c r="U5" i="13" l="1"/>
  <c r="V4" i="13"/>
  <c r="V5" i="13" l="1"/>
  <c r="W4" i="13"/>
  <c r="V3" i="13"/>
  <c r="X4" i="13" l="1"/>
  <c r="W5" i="13"/>
  <c r="X5" i="13" l="1"/>
  <c r="Y4" i="13"/>
  <c r="Y5" i="13" l="1"/>
  <c r="Z4" i="13"/>
  <c r="Z5" i="13" l="1"/>
  <c r="AA4" i="13"/>
  <c r="AB4" i="13" l="1"/>
  <c r="AA5" i="13"/>
  <c r="AB5" i="13" l="1"/>
  <c r="AC4" i="13"/>
  <c r="AC5" i="13" l="1"/>
  <c r="AC3" i="13"/>
  <c r="AD4" i="13"/>
  <c r="AD5" i="13" l="1"/>
  <c r="AE4" i="13"/>
  <c r="AE5" i="13" l="1"/>
  <c r="AF4" i="13"/>
  <c r="AF5" i="13" l="1"/>
  <c r="AG4" i="13"/>
  <c r="AG5" i="13" l="1"/>
  <c r="AH4" i="13"/>
  <c r="AH5" i="13" l="1"/>
  <c r="AI4" i="13"/>
  <c r="AI5" i="13" l="1"/>
  <c r="AJ4" i="13"/>
  <c r="AJ5" i="13" l="1"/>
  <c r="AK4" i="13"/>
  <c r="AJ3" i="13"/>
  <c r="AK5" i="13" l="1"/>
  <c r="AL4" i="13"/>
  <c r="AL5" i="13" l="1"/>
  <c r="AM4" i="13"/>
  <c r="AN4" i="13" l="1"/>
  <c r="AM5" i="13"/>
  <c r="AN5" i="13" l="1"/>
  <c r="AO4" i="13"/>
  <c r="AO5" i="13" l="1"/>
  <c r="AP4" i="13"/>
  <c r="AP5" i="13" l="1"/>
  <c r="AQ4" i="13"/>
  <c r="AR4" i="13" l="1"/>
  <c r="AQ5" i="13"/>
  <c r="AQ3" i="13"/>
  <c r="AR5" i="13" l="1"/>
  <c r="AS4" i="13"/>
  <c r="AS5" i="13" l="1"/>
  <c r="AT4" i="13"/>
  <c r="AT5" i="13" l="1"/>
  <c r="AU4" i="13"/>
  <c r="AU5" i="13" l="1"/>
  <c r="AV4" i="13"/>
  <c r="AV5" i="13" l="1"/>
  <c r="AW4" i="13"/>
  <c r="AW5" i="13" l="1"/>
  <c r="AX4" i="13"/>
  <c r="AX5" i="13" l="1"/>
  <c r="AY4" i="13"/>
  <c r="AX3" i="13"/>
  <c r="AY5" i="13" l="1"/>
  <c r="AZ4" i="13"/>
  <c r="AZ5" i="13" l="1"/>
  <c r="BA4" i="13"/>
  <c r="BA5" i="13" l="1"/>
  <c r="BB4" i="13"/>
  <c r="BB5" i="13" l="1"/>
  <c r="BC4" i="13"/>
  <c r="BD4" i="13" l="1"/>
  <c r="BC5" i="13"/>
  <c r="BD5" i="13" l="1"/>
  <c r="BE4" i="13"/>
  <c r="BE5" i="13" l="1"/>
  <c r="BF4" i="13"/>
  <c r="BE3" i="13"/>
  <c r="BF5" i="13" l="1"/>
  <c r="BG4" i="13"/>
  <c r="BG5" i="13" l="1"/>
  <c r="BH4" i="13"/>
  <c r="BH5" i="13" l="1"/>
  <c r="BI4" i="13"/>
  <c r="BI5" i="13" l="1"/>
  <c r="BJ4" i="13"/>
  <c r="BJ5" i="13" l="1"/>
  <c r="BK4" i="13"/>
  <c r="BL4" i="13" l="1"/>
  <c r="BK5" i="13"/>
  <c r="BL5" i="13" l="1"/>
  <c r="BL3" i="13"/>
  <c r="BM4" i="13"/>
  <c r="BM5" i="13" l="1"/>
  <c r="BN4" i="13"/>
  <c r="BN5" i="13" l="1"/>
  <c r="BO4" i="13"/>
  <c r="BO5" i="13" l="1"/>
  <c r="BP4" i="13"/>
  <c r="BP5" i="13" l="1"/>
  <c r="BQ4" i="13"/>
  <c r="BQ5" i="13" l="1"/>
  <c r="BR4" i="13"/>
  <c r="BR5" i="13" l="1"/>
  <c r="BS4" i="13"/>
  <c r="BT4" i="13" l="1"/>
  <c r="BS5" i="13"/>
  <c r="BS3" i="13"/>
  <c r="BT5" i="13" l="1"/>
  <c r="BU4" i="13"/>
  <c r="BU5" i="13" l="1"/>
  <c r="BV4" i="13"/>
  <c r="BV5" i="13" l="1"/>
  <c r="BW4" i="13"/>
  <c r="BW5" i="13" l="1"/>
  <c r="BX4" i="13"/>
  <c r="BX5" i="13" l="1"/>
  <c r="BY4" i="13"/>
  <c r="BY5" i="13" l="1"/>
  <c r="BZ4" i="13"/>
  <c r="BZ5" i="13" l="1"/>
  <c r="CA4" i="13"/>
  <c r="BZ3" i="13"/>
  <c r="CB4" i="13" l="1"/>
  <c r="CA5" i="13"/>
  <c r="CB5" i="13" l="1"/>
  <c r="CC4" i="13"/>
  <c r="CC5" i="13" l="1"/>
  <c r="CD4" i="13"/>
  <c r="CD5" i="13" l="1"/>
  <c r="CE4" i="13"/>
  <c r="CE5" i="13" l="1"/>
  <c r="CF4" i="13"/>
  <c r="CF5" i="13" l="1"/>
  <c r="CG4" i="13"/>
  <c r="CG5" i="13" l="1"/>
  <c r="CH4" i="13"/>
  <c r="CG3" i="13"/>
  <c r="CH5" i="13" l="1"/>
  <c r="CI4" i="13"/>
  <c r="CJ4" i="13" l="1"/>
  <c r="CI5" i="13"/>
  <c r="CJ5" i="13" l="1"/>
  <c r="CK4" i="13"/>
  <c r="CK5" i="13" l="1"/>
  <c r="CL4" i="13"/>
  <c r="CL5" i="13" l="1"/>
  <c r="CM4" i="13"/>
  <c r="CN4" i="13" l="1"/>
  <c r="CM5" i="13"/>
  <c r="CN5" i="13" l="1"/>
  <c r="CO4" i="13"/>
  <c r="CN3" i="13"/>
  <c r="CO5" i="13" l="1"/>
  <c r="CP4" i="13"/>
  <c r="CP5" i="13" l="1"/>
  <c r="CQ4" i="13"/>
  <c r="CR4" i="13" l="1"/>
  <c r="CQ5" i="13"/>
  <c r="CR5" i="13" l="1"/>
  <c r="CS4" i="13"/>
  <c r="CS5" i="13" l="1"/>
  <c r="CT4" i="13"/>
  <c r="CT5" i="13" l="1"/>
  <c r="CU4" i="13"/>
  <c r="CU5" i="13" l="1"/>
  <c r="CV4" i="13"/>
  <c r="CU3" i="13"/>
  <c r="CV5" i="13" l="1"/>
  <c r="CW4" i="13"/>
  <c r="CW5" i="13" l="1"/>
  <c r="CX4" i="13"/>
  <c r="CX5" i="13" l="1"/>
  <c r="CY4" i="13"/>
  <c r="CZ4" i="13" l="1"/>
  <c r="CY5" i="13"/>
  <c r="CZ5" i="13" l="1"/>
  <c r="DA4" i="13"/>
  <c r="DA5" i="13" l="1"/>
  <c r="DB4" i="13"/>
  <c r="DB5" i="13" l="1"/>
  <c r="DC4" i="13"/>
  <c r="DB3" i="13"/>
  <c r="DD4" i="13" l="1"/>
  <c r="DC5" i="13"/>
  <c r="DD5" i="13" l="1"/>
  <c r="DE4" i="13"/>
  <c r="DE5" i="13" l="1"/>
  <c r="DF4" i="13"/>
  <c r="DF5" i="13" l="1"/>
  <c r="DG4" i="13"/>
  <c r="DH4" i="13" l="1"/>
  <c r="DG5" i="13"/>
  <c r="DH5" i="13" l="1"/>
  <c r="DI4" i="13"/>
  <c r="DI5" i="13" l="1"/>
  <c r="DJ4" i="13"/>
  <c r="DI3" i="13"/>
  <c r="DJ5" i="13" l="1"/>
  <c r="DK4" i="13"/>
  <c r="DK5" i="13" l="1"/>
  <c r="DL4" i="13"/>
  <c r="DL5" i="13" l="1"/>
  <c r="DM4" i="13"/>
  <c r="DM5" i="13" l="1"/>
  <c r="DN4" i="13"/>
  <c r="DN5" i="13" l="1"/>
  <c r="DO4" i="13"/>
  <c r="DP4" i="13" l="1"/>
  <c r="DO5" i="13"/>
  <c r="DP5" i="13" l="1"/>
  <c r="DQ4" i="13"/>
  <c r="DP3" i="13"/>
  <c r="DQ5" i="13" l="1"/>
  <c r="DR4" i="13"/>
  <c r="DR5" i="13" l="1"/>
  <c r="DS4" i="13"/>
  <c r="DT4" i="13" l="1"/>
  <c r="DS5" i="13"/>
  <c r="DT5" i="13" l="1"/>
  <c r="DU4" i="13"/>
  <c r="DU5" i="13" l="1"/>
  <c r="DV4" i="13"/>
  <c r="DV5" i="13" l="1"/>
  <c r="DW4" i="13"/>
  <c r="DX4" i="13" l="1"/>
  <c r="DW5" i="13"/>
  <c r="DW3" i="13"/>
  <c r="DX5" i="13" l="1"/>
  <c r="DY4" i="13"/>
  <c r="DY5" i="13" l="1"/>
  <c r="DZ4" i="13"/>
  <c r="DZ5" i="13" l="1"/>
  <c r="EA4" i="13"/>
  <c r="EA5" i="13" l="1"/>
  <c r="EB4" i="13"/>
  <c r="EB5" i="13" l="1"/>
  <c r="EC4" i="13"/>
  <c r="EC5" i="13" l="1"/>
  <c r="ED4" i="13"/>
  <c r="ED5" i="13" l="1"/>
  <c r="EE4" i="13"/>
  <c r="ED3" i="13"/>
  <c r="EF4" i="13" l="1"/>
  <c r="EE5" i="13"/>
  <c r="EF5" i="13" l="1"/>
  <c r="EG4" i="13"/>
  <c r="EG5" i="13" l="1"/>
  <c r="EH4" i="13"/>
  <c r="EH5" i="13" l="1"/>
  <c r="EI4" i="13"/>
  <c r="EJ4" i="13" l="1"/>
  <c r="EI5" i="13"/>
  <c r="EJ5" i="13" l="1"/>
  <c r="EK4" i="13"/>
  <c r="EK5" i="13" l="1"/>
  <c r="EL4" i="13"/>
  <c r="EK3" i="13"/>
  <c r="EL5" i="13" l="1"/>
  <c r="EM4" i="13"/>
  <c r="EN4" i="13" l="1"/>
  <c r="EM5" i="13"/>
  <c r="EN5" i="13" l="1"/>
  <c r="EO4" i="13"/>
  <c r="EO5" i="13" l="1"/>
  <c r="EP4" i="13"/>
  <c r="EP5" i="13" l="1"/>
  <c r="EQ4" i="13"/>
  <c r="EQ5" i="13" l="1"/>
  <c r="ER4" i="13"/>
  <c r="ER5" i="13" l="1"/>
  <c r="ES4" i="13"/>
  <c r="ER3" i="13"/>
  <c r="ES5" i="13" l="1"/>
  <c r="ET4" i="13"/>
  <c r="ET5" i="13" l="1"/>
  <c r="EU4" i="13"/>
  <c r="EV4" i="13" l="1"/>
  <c r="EU5" i="13"/>
  <c r="EV5" i="13" l="1"/>
  <c r="EW4" i="13"/>
  <c r="EW5" i="13" l="1"/>
  <c r="EX4" i="13"/>
  <c r="EX5" i="13" l="1"/>
  <c r="EY4" i="13"/>
  <c r="EZ4" i="13" l="1"/>
  <c r="EY5" i="13"/>
  <c r="EY3" i="13"/>
  <c r="EZ5" i="13" l="1"/>
  <c r="FA4" i="13"/>
  <c r="FA5" i="13" l="1"/>
  <c r="FB4" i="13"/>
  <c r="FB5" i="13" l="1"/>
  <c r="FC4" i="13"/>
  <c r="FD4" i="13" l="1"/>
  <c r="FC5" i="13"/>
  <c r="FD5" i="13" l="1"/>
  <c r="FE4" i="13"/>
  <c r="FE5" i="13" l="1"/>
  <c r="FF4" i="13"/>
  <c r="FF5" i="13" l="1"/>
  <c r="FG4" i="13"/>
  <c r="FF3" i="13"/>
  <c r="FG5" i="13" l="1"/>
  <c r="FH4" i="13"/>
  <c r="FH5" i="13" l="1"/>
  <c r="FI4" i="13"/>
  <c r="FI5" i="13" l="1"/>
  <c r="FJ4" i="13"/>
  <c r="FJ5" i="13" l="1"/>
  <c r="FK4" i="13"/>
  <c r="FL4" i="13" l="1"/>
  <c r="FK5" i="13"/>
  <c r="FL5" i="13" l="1"/>
  <c r="FM4" i="13"/>
  <c r="FM5" i="13" l="1"/>
  <c r="FN4" i="13"/>
  <c r="FM3" i="13"/>
  <c r="FN5" i="13" l="1"/>
  <c r="FO4" i="13"/>
  <c r="FP4" i="13" l="1"/>
  <c r="FO5" i="13"/>
  <c r="FP5" i="13" l="1"/>
  <c r="FQ4" i="13"/>
  <c r="FQ5" i="13" l="1"/>
  <c r="FR4" i="13"/>
  <c r="FR5" i="13" l="1"/>
  <c r="FS4" i="13"/>
  <c r="FT4" i="13" l="1"/>
  <c r="FS5" i="13"/>
  <c r="FT5" i="13" l="1"/>
  <c r="FU4" i="13"/>
  <c r="FT3" i="13"/>
  <c r="FU5" i="13" l="1"/>
  <c r="FV4" i="13"/>
  <c r="FV5" i="13" l="1"/>
  <c r="FW4" i="13"/>
  <c r="FW5" i="13" l="1"/>
  <c r="FX4" i="13"/>
  <c r="FX5" i="13" l="1"/>
  <c r="FY4" i="13"/>
  <c r="FY5" i="13" l="1"/>
  <c r="FZ4" i="13"/>
  <c r="FZ5" i="13" l="1"/>
  <c r="GA4" i="13"/>
  <c r="GB4" i="13" l="1"/>
  <c r="GA3" i="13"/>
  <c r="GA5" i="13"/>
  <c r="GB5" i="13" l="1"/>
  <c r="GC4" i="13"/>
  <c r="GC5" i="13" l="1"/>
  <c r="GD4" i="13"/>
  <c r="GD5" i="13" l="1"/>
  <c r="GE4" i="13"/>
  <c r="GF4" i="13" l="1"/>
  <c r="GE5" i="13"/>
  <c r="GF5" i="13" l="1"/>
  <c r="GG4" i="13"/>
  <c r="GG5" i="13" l="1"/>
  <c r="GH4" i="13"/>
  <c r="GH5" i="13" l="1"/>
  <c r="GI4" i="13"/>
  <c r="GH3" i="13"/>
  <c r="GJ4" i="13" l="1"/>
  <c r="GI5" i="13"/>
  <c r="GJ5" i="13" l="1"/>
  <c r="GK4" i="13"/>
  <c r="GK5" i="13" l="1"/>
  <c r="GL4" i="13"/>
  <c r="GL5" i="13" l="1"/>
  <c r="GM4" i="13"/>
  <c r="GM5" i="13" l="1"/>
  <c r="GN4" i="13"/>
  <c r="GN5" i="13" s="1"/>
</calcChain>
</file>

<file path=xl/sharedStrings.xml><?xml version="1.0" encoding="utf-8"?>
<sst xmlns="http://schemas.openxmlformats.org/spreadsheetml/2006/main" count="115" uniqueCount="72">
  <si>
    <t>Início do projeto:</t>
  </si>
  <si>
    <t>CRONOGRAMA</t>
  </si>
  <si>
    <t>Semana de exibição:</t>
  </si>
  <si>
    <t>TAREFA</t>
  </si>
  <si>
    <t>ATRIBUÍDO 
PARA</t>
  </si>
  <si>
    <t>PROGRESSO</t>
  </si>
  <si>
    <t>INÍCIO</t>
  </si>
  <si>
    <t>TÉRMINO</t>
  </si>
  <si>
    <t>DIAS</t>
  </si>
  <si>
    <t>Insira novas linhas ACIMA desta</t>
  </si>
  <si>
    <t>Ana Paula Santos Barbosa Lima Silva</t>
  </si>
  <si>
    <t>Realizar levantamento da equipe de trabalho</t>
  </si>
  <si>
    <t>Desenhar o escopo do projeto em conjunto com as áreas de negócio</t>
  </si>
  <si>
    <t>Definir os papéis de cada integrante do projeto</t>
  </si>
  <si>
    <t>Elaborar cronograma das atividades</t>
  </si>
  <si>
    <t>PMO do Projeto</t>
  </si>
  <si>
    <t>PMO e Gerente do Projeto</t>
  </si>
  <si>
    <r>
      <t xml:space="preserve">Realizar reunião de </t>
    </r>
    <r>
      <rPr>
        <i/>
        <sz val="9"/>
        <color theme="1"/>
        <rFont val="Times New Roman"/>
        <family val="1"/>
      </rPr>
      <t>Kickoff</t>
    </r>
    <r>
      <rPr>
        <sz val="9"/>
        <color theme="1"/>
        <rFont val="Times New Roman"/>
        <family val="1"/>
      </rPr>
      <t xml:space="preserve"> do projeto com integrantes de cada área de negócios para levantamento de requisitos</t>
    </r>
  </si>
  <si>
    <t>INICIAÇÃO</t>
  </si>
  <si>
    <t>PLANEJAMENTO</t>
  </si>
  <si>
    <t>Solicitar orçamentos com os fornecedores</t>
  </si>
  <si>
    <t>Elaborar a solicitação de CAPEX</t>
  </si>
  <si>
    <t>Apresentar a solicitação de CAPEX para a alta liderança</t>
  </si>
  <si>
    <t>Avaliar impacto de LGPD</t>
  </si>
  <si>
    <t>Gerente do Projeto</t>
  </si>
  <si>
    <t>EXECUÇÃO</t>
  </si>
  <si>
    <t>Acompanhar e reportar status do projeto</t>
  </si>
  <si>
    <t>Acompanhar entregas</t>
  </si>
  <si>
    <t>Controlar cronograma</t>
  </si>
  <si>
    <t>Iniciar processo de compra delegada dos softwares com os fornecedores</t>
  </si>
  <si>
    <t>Iniciar processo de aditivo contratual para os casos necessários</t>
  </si>
  <si>
    <t>Finalizar processo de compra com os fornecedores</t>
  </si>
  <si>
    <t>Finalizar o processo de aditivo contratual</t>
  </si>
  <si>
    <t>Finalizar processo de contratação de funcionários</t>
  </si>
  <si>
    <t>Finalizar processo de ajuste de função / cargos e ajustes salariais</t>
  </si>
  <si>
    <t>Aplicar processo de PDCA, caso necessário</t>
  </si>
  <si>
    <t>CTO da Instituição</t>
  </si>
  <si>
    <t>BP da Instituição</t>
  </si>
  <si>
    <t>Gerente de Treinamento</t>
  </si>
  <si>
    <t>ENCERRAMENTO</t>
  </si>
  <si>
    <t>Apresentar resultados das medições</t>
  </si>
  <si>
    <t>Aprovar e encerrar as atividades do projeto</t>
  </si>
  <si>
    <t>Aprovar o encerramento do projeto</t>
  </si>
  <si>
    <t>Proposta de solução A: Contrato de parceria com prestadores de serviços especializado em business intelligence</t>
  </si>
  <si>
    <t>Atualizado em: 24/09/2023</t>
  </si>
  <si>
    <t>Avaliar criação de nova área ou ampliação da área de TI para suportar o novo contrato</t>
  </si>
  <si>
    <t>Reunir com as áreas de negócios para entendimento da demanda de cada área</t>
  </si>
  <si>
    <t>Elaborar cronograma de trabalho para cada área de negócio</t>
  </si>
  <si>
    <t xml:space="preserve">Reunir com as áreas de negócios conforme cronograma já elaborado para construção da especificação técnica </t>
  </si>
  <si>
    <t>Finalizar elaboração da especificação técnica</t>
  </si>
  <si>
    <t>Reunir com a área Jurídica para construção do contrato</t>
  </si>
  <si>
    <t>Reunir com área de Compras/Contratos para solicitar a criação da proposta técnica - licitatória</t>
  </si>
  <si>
    <t>Pesquisar empresas fornecedoras de serviços para prestar serviços</t>
  </si>
  <si>
    <t>Enviar convite para aos fornecedores para participação do workshop de apresentação da proposta técnica - licitatória</t>
  </si>
  <si>
    <t>Iniciar processo de recebimento de retorno dos fornecedores quanto a proposta-técnica licitatória</t>
  </si>
  <si>
    <t>Iniciar processo de avaliação dos retornos dos fornecedores para definição da empresa</t>
  </si>
  <si>
    <t>Enviar retorno aos fornecedores desclassificados</t>
  </si>
  <si>
    <t>Reunir com os 03 finalistas para apresentação da empresa vencedora da licitação</t>
  </si>
  <si>
    <t>Cadastrar a empresa vencedora como fornecedor</t>
  </si>
  <si>
    <t>Iniciar processo para cadastramento dos funcionários parceiros como prestadores de serviços</t>
  </si>
  <si>
    <t xml:space="preserve">Iniciar processo de contratação de funcionários, se a opção for pela criação de nova área </t>
  </si>
  <si>
    <t>Iniciar processo de ajuste de função / cargos e ajustes salariais, se a opção for manter na área de TI</t>
  </si>
  <si>
    <t>Finalizar o processo de cadastramento dos funcionários parceiros como prestadores de serviços</t>
  </si>
  <si>
    <t>Iniciar o treinamento dos funcionários novos da nova área</t>
  </si>
  <si>
    <t xml:space="preserve">Finalizar o treinamento dos funcionários </t>
  </si>
  <si>
    <r>
      <t>Reunir com as áreas de negócios envolvidas no “</t>
    </r>
    <r>
      <rPr>
        <i/>
        <sz val="10"/>
        <color theme="1"/>
        <rFont val="Times New Roman"/>
        <family val="1"/>
      </rPr>
      <t>pool</t>
    </r>
    <r>
      <rPr>
        <sz val="10"/>
        <color theme="1"/>
        <rFont val="Times New Roman"/>
        <family val="1"/>
      </rPr>
      <t>” de “</t>
    </r>
    <r>
      <rPr>
        <i/>
        <sz val="10"/>
        <color theme="1"/>
        <rFont val="Times New Roman"/>
        <family val="1"/>
      </rPr>
      <t>dashboard</t>
    </r>
    <r>
      <rPr>
        <sz val="10"/>
        <color theme="1"/>
        <rFont val="Times New Roman"/>
        <family val="1"/>
      </rPr>
      <t xml:space="preserve">” para o </t>
    </r>
    <r>
      <rPr>
        <i/>
        <sz val="10"/>
        <color theme="1"/>
        <rFont val="Times New Roman"/>
        <family val="1"/>
      </rPr>
      <t>Go Live</t>
    </r>
  </si>
  <si>
    <t>Realizar ajustes e adequações necessárias no contrato, se houver</t>
  </si>
  <si>
    <t>Medir e avaliar os impactos da implantação</t>
  </si>
  <si>
    <t>Responsáveis das áreas de negócios</t>
  </si>
  <si>
    <t>Gerente da Compras/Contratos</t>
  </si>
  <si>
    <t>Gerente de Compras/Contratos</t>
  </si>
  <si>
    <t>Gerente de Compras/Contratos e Gerente Jurídico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</si>
</sst>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d/m/yy;@"/>
    <numFmt numFmtId="166" formatCode="d\-mmm\-yyyy"/>
    <numFmt numFmtId="167" formatCode="d"/>
    <numFmt numFmtId="168" formatCode="ddd\,\ dd/mm/yyyy"/>
  </numFmts>
  <fonts count="35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14" fillId="0" borderId="0"/>
    <xf numFmtId="9" fontId="7" fillId="0" borderId="3" applyFont="0" applyFill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8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  <xf numFmtId="0" fontId="1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1" applyNumberFormat="0" applyAlignment="0" applyProtection="0"/>
    <xf numFmtId="0" fontId="21" fillId="10" borderId="12" applyNumberFormat="0" applyAlignment="0" applyProtection="0"/>
    <xf numFmtId="0" fontId="22" fillId="10" borderId="11" applyNumberFormat="0" applyAlignment="0" applyProtection="0"/>
    <xf numFmtId="0" fontId="23" fillId="0" borderId="13" applyNumberFormat="0" applyFill="0" applyAlignment="0" applyProtection="0"/>
    <xf numFmtId="0" fontId="24" fillId="11" borderId="14" applyNumberFormat="0" applyAlignment="0" applyProtection="0"/>
    <xf numFmtId="0" fontId="25" fillId="0" borderId="0" applyNumberFormat="0" applyFill="0" applyBorder="0" applyAlignment="0" applyProtection="0"/>
    <xf numFmtId="0" fontId="7" fillId="12" borderId="15" applyNumberFormat="0" applyFont="0" applyAlignment="0" applyProtection="0"/>
    <xf numFmtId="0" fontId="26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14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14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14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14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14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14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shrinkToFit="1"/>
    </xf>
    <xf numFmtId="0" fontId="12" fillId="0" borderId="0" xfId="0" applyFont="1"/>
    <xf numFmtId="0" fontId="13" fillId="0" borderId="0" xfId="1" applyFont="1" applyAlignment="1" applyProtection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0" fillId="0" borderId="10" xfId="0" applyBorder="1"/>
    <xf numFmtId="167" fontId="9" fillId="3" borderId="6" xfId="0" applyNumberFormat="1" applyFont="1" applyFill="1" applyBorder="1" applyAlignment="1">
      <alignment horizontal="center" vertical="center"/>
    </xf>
    <xf numFmtId="167" fontId="9" fillId="3" borderId="0" xfId="0" applyNumberFormat="1" applyFont="1" applyFill="1" applyAlignment="1">
      <alignment horizontal="center" vertical="center"/>
    </xf>
    <xf numFmtId="167" fontId="9" fillId="3" borderId="7" xfId="0" applyNumberFormat="1" applyFont="1" applyFill="1" applyBorder="1" applyAlignment="1">
      <alignment horizontal="center" vertical="center"/>
    </xf>
    <xf numFmtId="9" fontId="24" fillId="38" borderId="2" xfId="2" applyFont="1" applyFill="1" applyBorder="1" applyAlignment="1">
      <alignment horizontal="center" vertical="center"/>
    </xf>
    <xf numFmtId="165" fontId="24" fillId="38" borderId="2" xfId="0" applyNumberFormat="1" applyFont="1" applyFill="1" applyBorder="1" applyAlignment="1">
      <alignment horizontal="center" vertical="center"/>
    </xf>
    <xf numFmtId="0" fontId="24" fillId="38" borderId="2" xfId="11" applyFont="1" applyFill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9" borderId="2" xfId="0" applyFont="1" applyFill="1" applyBorder="1" applyAlignment="1">
      <alignment horizontal="left" vertical="center" indent="1"/>
    </xf>
    <xf numFmtId="0" fontId="6" fillId="39" borderId="2" xfId="0" applyFont="1" applyFill="1" applyBorder="1" applyAlignment="1">
      <alignment horizontal="center" vertical="center"/>
    </xf>
    <xf numFmtId="9" fontId="3" fillId="39" borderId="2" xfId="2" applyFont="1" applyFill="1" applyBorder="1" applyAlignment="1">
      <alignment horizontal="center" vertical="center"/>
    </xf>
    <xf numFmtId="165" fontId="2" fillId="39" borderId="2" xfId="0" applyNumberFormat="1" applyFont="1" applyFill="1" applyBorder="1" applyAlignment="1">
      <alignment horizontal="left" vertical="center"/>
    </xf>
    <xf numFmtId="165" fontId="3" fillId="39" borderId="2" xfId="0" applyNumberFormat="1" applyFont="1" applyFill="1" applyBorder="1" applyAlignment="1">
      <alignment horizontal="center" vertical="center"/>
    </xf>
    <xf numFmtId="0" fontId="3" fillId="39" borderId="2" xfId="0" applyFont="1" applyFill="1" applyBorder="1" applyAlignment="1">
      <alignment horizontal="center" vertical="center"/>
    </xf>
    <xf numFmtId="0" fontId="0" fillId="39" borderId="9" xfId="0" applyFill="1" applyBorder="1" applyAlignment="1">
      <alignment vertical="center"/>
    </xf>
    <xf numFmtId="0" fontId="27" fillId="0" borderId="0" xfId="7" applyFont="1" applyFill="1" applyAlignment="1">
      <alignment vertical="center"/>
    </xf>
    <xf numFmtId="0" fontId="0" fillId="40" borderId="10" xfId="0" applyFill="1" applyBorder="1"/>
    <xf numFmtId="0" fontId="28" fillId="2" borderId="2" xfId="12" applyFont="1" applyFill="1">
      <alignment horizontal="left" vertical="center" indent="2"/>
    </xf>
    <xf numFmtId="0" fontId="28" fillId="2" borderId="2" xfId="11" applyFont="1" applyFill="1">
      <alignment horizontal="center" vertical="center"/>
    </xf>
    <xf numFmtId="9" fontId="9" fillId="2" borderId="2" xfId="2" applyFont="1" applyFill="1" applyBorder="1" applyAlignment="1">
      <alignment horizontal="center" vertical="center"/>
    </xf>
    <xf numFmtId="165" fontId="28" fillId="2" borderId="2" xfId="10" applyFont="1" applyFill="1">
      <alignment horizontal="center" vertical="center"/>
    </xf>
    <xf numFmtId="0" fontId="5" fillId="38" borderId="2" xfId="0" applyFont="1" applyFill="1" applyBorder="1" applyAlignment="1">
      <alignment horizontal="left" vertical="center" indent="1"/>
    </xf>
    <xf numFmtId="0" fontId="5" fillId="38" borderId="2" xfId="11" applyFont="1" applyFill="1">
      <alignment horizontal="center" vertical="center"/>
    </xf>
    <xf numFmtId="9" fontId="5" fillId="38" borderId="2" xfId="2" applyFont="1" applyFill="1" applyBorder="1" applyAlignment="1">
      <alignment horizontal="center" vertical="center"/>
    </xf>
    <xf numFmtId="165" fontId="5" fillId="38" borderId="2" xfId="0" applyNumberFormat="1" applyFont="1" applyFill="1" applyBorder="1" applyAlignment="1">
      <alignment horizontal="center" vertical="center"/>
    </xf>
    <xf numFmtId="0" fontId="32" fillId="37" borderId="0" xfId="7" applyFont="1" applyFill="1" applyAlignment="1">
      <alignment vertical="center"/>
    </xf>
    <xf numFmtId="0" fontId="31" fillId="37" borderId="0" xfId="6" applyFont="1" applyFill="1" applyAlignment="1">
      <alignment horizontal="center" vertical="center" wrapText="1"/>
    </xf>
    <xf numFmtId="168" fontId="7" fillId="0" borderId="3" xfId="9">
      <alignment horizontal="center" vertical="center"/>
    </xf>
    <xf numFmtId="166" fontId="0" fillId="3" borderId="4" xfId="0" applyNumberFormat="1" applyFill="1" applyBorder="1" applyAlignment="1">
      <alignment horizontal="left" vertical="center" wrapText="1" indent="1"/>
    </xf>
    <xf numFmtId="166" fontId="0" fillId="3" borderId="1" xfId="0" applyNumberFormat="1" applyFill="1" applyBorder="1" applyAlignment="1">
      <alignment horizontal="left" vertical="center" wrapText="1" indent="1"/>
    </xf>
    <xf numFmtId="166" fontId="0" fillId="3" borderId="5" xfId="0" applyNumberFormat="1" applyFill="1" applyBorder="1" applyAlignment="1">
      <alignment horizontal="left" vertical="center" wrapText="1" indent="1"/>
    </xf>
    <xf numFmtId="0" fontId="7" fillId="0" borderId="0" xfId="8">
      <alignment horizontal="right" indent="1"/>
    </xf>
    <xf numFmtId="0" fontId="7" fillId="0" borderId="7" xfId="8" applyBorder="1">
      <alignment horizontal="right" indent="1"/>
    </xf>
  </cellXfs>
  <cellStyles count="54">
    <cellStyle name="20% - Ênfase1" xfId="31" builtinId="30" customBuiltin="1"/>
    <cellStyle name="20% - Ênfase2" xfId="35" builtinId="34" customBuiltin="1"/>
    <cellStyle name="20% - Ênfase3" xfId="39" builtinId="38" customBuiltin="1"/>
    <cellStyle name="20% - Ênfase4" xfId="43" builtinId="42" customBuiltin="1"/>
    <cellStyle name="20% - Ênfase5" xfId="47" builtinId="46" customBuiltin="1"/>
    <cellStyle name="20% - Ênfase6" xfId="51" builtinId="50" customBuiltin="1"/>
    <cellStyle name="40% - Ênfase1" xfId="32" builtinId="31" customBuiltin="1"/>
    <cellStyle name="40% - Ênfase2" xfId="36" builtinId="35" customBuiltin="1"/>
    <cellStyle name="40% - Ênfase3" xfId="40" builtinId="39" customBuiltin="1"/>
    <cellStyle name="40% - Ênfase4" xfId="44" builtinId="43" customBuiltin="1"/>
    <cellStyle name="40% - Ênfase5" xfId="48" builtinId="47" customBuiltin="1"/>
    <cellStyle name="40% - Ênfase6" xfId="52" builtinId="51" customBuiltin="1"/>
    <cellStyle name="60% - Ênfase1" xfId="33" builtinId="32" customBuiltin="1"/>
    <cellStyle name="60% - Ênfase2" xfId="37" builtinId="36" customBuiltin="1"/>
    <cellStyle name="60% - Ênfase3" xfId="41" builtinId="40" customBuiltin="1"/>
    <cellStyle name="60% - Ênfase4" xfId="45" builtinId="44" customBuiltin="1"/>
    <cellStyle name="60% - Ênfase5" xfId="49" builtinId="48" customBuiltin="1"/>
    <cellStyle name="60% - Ênfase6" xfId="53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0" xr:uid="{229918B6-DD13-4F5A-97B9-305F7E002AA3}"/>
    <cellStyle name="Ênfase1" xfId="30" builtinId="29" customBuiltin="1"/>
    <cellStyle name="Ênfase2" xfId="34" builtinId="33" customBuiltin="1"/>
    <cellStyle name="Ênfase3" xfId="38" builtinId="37" customBuiltin="1"/>
    <cellStyle name="Ênfase4" xfId="42" builtinId="41" customBuiltin="1"/>
    <cellStyle name="Ênfase5" xfId="46" builtinId="45" customBuiltin="1"/>
    <cellStyle name="Ênfase6" xfId="50" builtinId="49" customBuiltin="1"/>
    <cellStyle name="Entrada" xfId="21" builtinId="20" customBuiltin="1"/>
    <cellStyle name="Hiperlink" xfId="1" builtinId="8" customBuiltin="1"/>
    <cellStyle name="Hiperlink Visitado" xfId="13" builtinId="9" customBuiltin="1"/>
    <cellStyle name="Início do Projeto" xfId="9" xr:uid="{8EB8A09A-C31C-40A3-B2C1-9449520178B8}"/>
    <cellStyle name="Moeda" xfId="15" builtinId="4" customBuiltin="1"/>
    <cellStyle name="Moeda [0]" xfId="16" builtinId="7" customBuiltin="1"/>
    <cellStyle name="Neutro" xfId="20" builtinId="28" customBuiltin="1"/>
    <cellStyle name="Nome" xfId="11" xr:uid="{B2D3C1EE-6B41-4801-AAFC-C2274E49E503}"/>
    <cellStyle name="Normal" xfId="0" builtinId="0" customBuiltin="1"/>
    <cellStyle name="Nota" xfId="27" builtinId="10" customBuiltin="1"/>
    <cellStyle name="Porcentagem" xfId="2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arefa" xfId="12" xr:uid="{6391D789-272B-4DD2-9BF3-2CDCF610FA41}"/>
    <cellStyle name="Texto de Aviso" xfId="26" builtinId="11" customBuiltin="1"/>
    <cellStyle name="Texto Explicativo" xfId="28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7" builtinId="19" customBuiltin="1"/>
    <cellStyle name="Total" xfId="29" builtinId="25" customBuiltin="1"/>
    <cellStyle name="Vírgula" xfId="4" builtinId="3" customBuiltin="1"/>
    <cellStyle name="zTextoOculto" xfId="3" xr:uid="{26E66EE6-E33F-4D77-BAE4-0FB4F5BBF673}"/>
  </cellStyles>
  <dxfs count="23">
    <dxf>
      <font>
        <color auto="1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DeTarefasPendentes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429A-5092-44E1-9E5F-33DFF1FA823B}">
  <sheetPr>
    <pageSetUpPr fitToPage="1"/>
  </sheetPr>
  <dimension ref="B1:GN71"/>
  <sheetViews>
    <sheetView showGridLines="0" tabSelected="1" showRuler="0" zoomScaleNormal="100" zoomScalePageLayoutView="70" workbookViewId="0">
      <pane ySplit="5" topLeftCell="A6" activePane="bottomLeft" state="frozen"/>
      <selection pane="bottomLeft" activeCell="B1" sqref="B1:G1"/>
    </sheetView>
  </sheetViews>
  <sheetFormatPr defaultRowHeight="30" customHeight="1" x14ac:dyDescent="0.25"/>
  <cols>
    <col min="1" max="1" width="2.7109375" customWidth="1"/>
    <col min="2" max="2" width="56.7109375" customWidth="1"/>
    <col min="3" max="3" width="20.28515625" customWidth="1"/>
    <col min="4" max="4" width="15.5703125" customWidth="1"/>
    <col min="5" max="5" width="10.42578125" style="2" customWidth="1"/>
    <col min="6" max="6" width="10.42578125" customWidth="1"/>
    <col min="7" max="7" width="8.85546875" bestFit="1" customWidth="1"/>
    <col min="8" max="8" width="1.42578125" customWidth="1"/>
    <col min="9" max="23" width="2.7109375" bestFit="1" customWidth="1"/>
    <col min="24" max="32" width="1.85546875" bestFit="1" customWidth="1"/>
    <col min="33" max="53" width="2.7109375" bestFit="1" customWidth="1"/>
    <col min="54" max="62" width="1.85546875" bestFit="1" customWidth="1"/>
    <col min="63" max="84" width="2.7109375" bestFit="1" customWidth="1"/>
    <col min="85" max="93" width="1.85546875" bestFit="1" customWidth="1"/>
    <col min="94" max="115" width="2.7109375" bestFit="1" customWidth="1"/>
    <col min="116" max="124" width="1.85546875" bestFit="1" customWidth="1"/>
    <col min="125" max="144" width="2.7109375" bestFit="1" customWidth="1"/>
    <col min="145" max="153" width="1.85546875" bestFit="1" customWidth="1"/>
    <col min="154" max="175" width="2.7109375" bestFit="1" customWidth="1"/>
    <col min="176" max="184" width="1.85546875" bestFit="1" customWidth="1"/>
    <col min="185" max="196" width="2.7109375" bestFit="1" customWidth="1"/>
  </cols>
  <sheetData>
    <row r="1" spans="2:196" ht="30" customHeight="1" x14ac:dyDescent="0.25">
      <c r="B1" s="37" t="s">
        <v>43</v>
      </c>
      <c r="C1" s="37"/>
      <c r="D1" s="37"/>
      <c r="E1" s="37"/>
      <c r="F1" s="37"/>
      <c r="G1" s="37"/>
    </row>
    <row r="2" spans="2:196" ht="30" customHeight="1" x14ac:dyDescent="0.25">
      <c r="B2" s="36" t="s">
        <v>10</v>
      </c>
      <c r="C2" s="42" t="s">
        <v>0</v>
      </c>
      <c r="D2" s="43"/>
      <c r="E2" s="38">
        <v>45215</v>
      </c>
      <c r="F2" s="38"/>
    </row>
    <row r="3" spans="2:196" ht="38.25" customHeight="1" x14ac:dyDescent="0.25">
      <c r="B3" s="26" t="s">
        <v>1</v>
      </c>
      <c r="C3" s="42" t="s">
        <v>2</v>
      </c>
      <c r="D3" s="43"/>
      <c r="E3" s="3">
        <v>1</v>
      </c>
      <c r="H3" s="39">
        <v>45215</v>
      </c>
      <c r="I3" s="40"/>
      <c r="J3" s="40"/>
      <c r="K3" s="40"/>
      <c r="L3" s="40"/>
      <c r="M3" s="40"/>
      <c r="N3" s="41"/>
      <c r="O3" s="39">
        <f>O4</f>
        <v>45222</v>
      </c>
      <c r="P3" s="40"/>
      <c r="Q3" s="40"/>
      <c r="R3" s="40"/>
      <c r="S3" s="40"/>
      <c r="T3" s="40"/>
      <c r="U3" s="41"/>
      <c r="V3" s="39">
        <f>V4</f>
        <v>45229</v>
      </c>
      <c r="W3" s="40"/>
      <c r="X3" s="40"/>
      <c r="Y3" s="40"/>
      <c r="Z3" s="40"/>
      <c r="AA3" s="40"/>
      <c r="AB3" s="41"/>
      <c r="AC3" s="39">
        <f>AC4</f>
        <v>45236</v>
      </c>
      <c r="AD3" s="40"/>
      <c r="AE3" s="40"/>
      <c r="AF3" s="40"/>
      <c r="AG3" s="40"/>
      <c r="AH3" s="40"/>
      <c r="AI3" s="41"/>
      <c r="AJ3" s="39">
        <f>AJ4</f>
        <v>45243</v>
      </c>
      <c r="AK3" s="40"/>
      <c r="AL3" s="40"/>
      <c r="AM3" s="40"/>
      <c r="AN3" s="40"/>
      <c r="AO3" s="40"/>
      <c r="AP3" s="41"/>
      <c r="AQ3" s="39">
        <f>AQ4</f>
        <v>45250</v>
      </c>
      <c r="AR3" s="40"/>
      <c r="AS3" s="40"/>
      <c r="AT3" s="40"/>
      <c r="AU3" s="40"/>
      <c r="AV3" s="40"/>
      <c r="AW3" s="41"/>
      <c r="AX3" s="39">
        <f>AX4</f>
        <v>45257</v>
      </c>
      <c r="AY3" s="40"/>
      <c r="AZ3" s="40"/>
      <c r="BA3" s="40"/>
      <c r="BB3" s="40"/>
      <c r="BC3" s="40"/>
      <c r="BD3" s="41"/>
      <c r="BE3" s="39">
        <f>BE4</f>
        <v>45264</v>
      </c>
      <c r="BF3" s="40"/>
      <c r="BG3" s="40"/>
      <c r="BH3" s="40"/>
      <c r="BI3" s="40"/>
      <c r="BJ3" s="40"/>
      <c r="BK3" s="41"/>
      <c r="BL3" s="39">
        <f t="shared" ref="BL3" si="0">BL4</f>
        <v>45271</v>
      </c>
      <c r="BM3" s="40"/>
      <c r="BN3" s="40"/>
      <c r="BO3" s="40"/>
      <c r="BP3" s="40"/>
      <c r="BQ3" s="40"/>
      <c r="BR3" s="41"/>
      <c r="BS3" s="39">
        <f t="shared" ref="BS3" si="1">BS4</f>
        <v>45278</v>
      </c>
      <c r="BT3" s="40"/>
      <c r="BU3" s="40"/>
      <c r="BV3" s="40"/>
      <c r="BW3" s="40"/>
      <c r="BX3" s="40"/>
      <c r="BY3" s="41"/>
      <c r="BZ3" s="39">
        <f t="shared" ref="BZ3" si="2">BZ4</f>
        <v>45285</v>
      </c>
      <c r="CA3" s="40"/>
      <c r="CB3" s="40"/>
      <c r="CC3" s="40"/>
      <c r="CD3" s="40"/>
      <c r="CE3" s="40"/>
      <c r="CF3" s="41"/>
      <c r="CG3" s="39">
        <f t="shared" ref="CG3" si="3">CG4</f>
        <v>45292</v>
      </c>
      <c r="CH3" s="40"/>
      <c r="CI3" s="40"/>
      <c r="CJ3" s="40"/>
      <c r="CK3" s="40"/>
      <c r="CL3" s="40"/>
      <c r="CM3" s="41"/>
      <c r="CN3" s="39">
        <f t="shared" ref="CN3" si="4">CN4</f>
        <v>45299</v>
      </c>
      <c r="CO3" s="40"/>
      <c r="CP3" s="40"/>
      <c r="CQ3" s="40"/>
      <c r="CR3" s="40"/>
      <c r="CS3" s="40"/>
      <c r="CT3" s="41"/>
      <c r="CU3" s="39">
        <f t="shared" ref="CU3" si="5">CU4</f>
        <v>45306</v>
      </c>
      <c r="CV3" s="40"/>
      <c r="CW3" s="40"/>
      <c r="CX3" s="40"/>
      <c r="CY3" s="40"/>
      <c r="CZ3" s="40"/>
      <c r="DA3" s="41"/>
      <c r="DB3" s="39">
        <f t="shared" ref="DB3" si="6">DB4</f>
        <v>45313</v>
      </c>
      <c r="DC3" s="40"/>
      <c r="DD3" s="40"/>
      <c r="DE3" s="40"/>
      <c r="DF3" s="40"/>
      <c r="DG3" s="40"/>
      <c r="DH3" s="41"/>
      <c r="DI3" s="39">
        <f t="shared" ref="DI3" si="7">DI4</f>
        <v>45320</v>
      </c>
      <c r="DJ3" s="40"/>
      <c r="DK3" s="40"/>
      <c r="DL3" s="40"/>
      <c r="DM3" s="40"/>
      <c r="DN3" s="40"/>
      <c r="DO3" s="41"/>
      <c r="DP3" s="39">
        <f t="shared" ref="DP3" si="8">DP4</f>
        <v>45327</v>
      </c>
      <c r="DQ3" s="40"/>
      <c r="DR3" s="40"/>
      <c r="DS3" s="40"/>
      <c r="DT3" s="40"/>
      <c r="DU3" s="40"/>
      <c r="DV3" s="41"/>
      <c r="DW3" s="39">
        <f t="shared" ref="DW3" si="9">DW4</f>
        <v>45334</v>
      </c>
      <c r="DX3" s="40"/>
      <c r="DY3" s="40"/>
      <c r="DZ3" s="40"/>
      <c r="EA3" s="40"/>
      <c r="EB3" s="40"/>
      <c r="EC3" s="41"/>
      <c r="ED3" s="39">
        <f t="shared" ref="ED3" si="10">ED4</f>
        <v>45341</v>
      </c>
      <c r="EE3" s="40"/>
      <c r="EF3" s="40"/>
      <c r="EG3" s="40"/>
      <c r="EH3" s="40"/>
      <c r="EI3" s="40"/>
      <c r="EJ3" s="41"/>
      <c r="EK3" s="39">
        <f t="shared" ref="EK3" si="11">EK4</f>
        <v>45348</v>
      </c>
      <c r="EL3" s="40"/>
      <c r="EM3" s="40"/>
      <c r="EN3" s="40"/>
      <c r="EO3" s="40"/>
      <c r="EP3" s="40"/>
      <c r="EQ3" s="41"/>
      <c r="ER3" s="39">
        <f t="shared" ref="ER3" si="12">ER4</f>
        <v>45355</v>
      </c>
      <c r="ES3" s="40"/>
      <c r="ET3" s="40"/>
      <c r="EU3" s="40"/>
      <c r="EV3" s="40"/>
      <c r="EW3" s="40"/>
      <c r="EX3" s="41"/>
      <c r="EY3" s="39">
        <f t="shared" ref="EY3" si="13">EY4</f>
        <v>45362</v>
      </c>
      <c r="EZ3" s="40"/>
      <c r="FA3" s="40"/>
      <c r="FB3" s="40"/>
      <c r="FC3" s="40"/>
      <c r="FD3" s="40"/>
      <c r="FE3" s="41"/>
      <c r="FF3" s="39">
        <f t="shared" ref="FF3" si="14">FF4</f>
        <v>45369</v>
      </c>
      <c r="FG3" s="40"/>
      <c r="FH3" s="40"/>
      <c r="FI3" s="40"/>
      <c r="FJ3" s="40"/>
      <c r="FK3" s="40"/>
      <c r="FL3" s="41"/>
      <c r="FM3" s="39">
        <f t="shared" ref="FM3:GH3" si="15">FM4</f>
        <v>45376</v>
      </c>
      <c r="FN3" s="40"/>
      <c r="FO3" s="40"/>
      <c r="FP3" s="40"/>
      <c r="FQ3" s="40"/>
      <c r="FR3" s="40"/>
      <c r="FS3" s="41"/>
      <c r="FT3" s="39">
        <f t="shared" ref="FT3" si="16">FT4</f>
        <v>45383</v>
      </c>
      <c r="FU3" s="40"/>
      <c r="FV3" s="40"/>
      <c r="FW3" s="40"/>
      <c r="FX3" s="40"/>
      <c r="FY3" s="40"/>
      <c r="FZ3" s="41"/>
      <c r="GA3" s="39">
        <f t="shared" ref="GA3" si="17">GA4</f>
        <v>45390</v>
      </c>
      <c r="GB3" s="40"/>
      <c r="GC3" s="40"/>
      <c r="GD3" s="40"/>
      <c r="GE3" s="40"/>
      <c r="GF3" s="40"/>
      <c r="GG3" s="41"/>
      <c r="GH3" s="39">
        <f t="shared" si="15"/>
        <v>45397</v>
      </c>
      <c r="GI3" s="40"/>
      <c r="GJ3" s="40"/>
      <c r="GK3" s="40"/>
      <c r="GL3" s="40"/>
      <c r="GM3" s="40"/>
      <c r="GN3" s="41"/>
    </row>
    <row r="4" spans="2:196" ht="10.5" customHeight="1" x14ac:dyDescent="0.25">
      <c r="B4" s="27" t="s">
        <v>44</v>
      </c>
      <c r="C4" s="11"/>
      <c r="D4" s="11"/>
      <c r="E4" s="11"/>
      <c r="F4" s="11"/>
      <c r="H4" s="12">
        <f>Início_do_projeto-WEEKDAY(Início_do_projeto,1)+2+7*(Semana_de_exibição-1)</f>
        <v>45215</v>
      </c>
      <c r="I4" s="13">
        <f>H4+1</f>
        <v>45216</v>
      </c>
      <c r="J4" s="13">
        <f t="shared" ref="J4:AW4" si="18">I4+1</f>
        <v>45217</v>
      </c>
      <c r="K4" s="13">
        <f t="shared" si="18"/>
        <v>45218</v>
      </c>
      <c r="L4" s="13">
        <f t="shared" si="18"/>
        <v>45219</v>
      </c>
      <c r="M4" s="13">
        <f t="shared" si="18"/>
        <v>45220</v>
      </c>
      <c r="N4" s="14">
        <f t="shared" si="18"/>
        <v>45221</v>
      </c>
      <c r="O4" s="12">
        <f>N4+1</f>
        <v>45222</v>
      </c>
      <c r="P4" s="13">
        <f>O4+1</f>
        <v>45223</v>
      </c>
      <c r="Q4" s="13">
        <f t="shared" si="18"/>
        <v>45224</v>
      </c>
      <c r="R4" s="13">
        <f t="shared" si="18"/>
        <v>45225</v>
      </c>
      <c r="S4" s="13">
        <f t="shared" si="18"/>
        <v>45226</v>
      </c>
      <c r="T4" s="13">
        <f t="shared" si="18"/>
        <v>45227</v>
      </c>
      <c r="U4" s="14">
        <f t="shared" si="18"/>
        <v>45228</v>
      </c>
      <c r="V4" s="12">
        <f>U4+1</f>
        <v>45229</v>
      </c>
      <c r="W4" s="13">
        <f>V4+1</f>
        <v>45230</v>
      </c>
      <c r="X4" s="13">
        <f t="shared" si="18"/>
        <v>45231</v>
      </c>
      <c r="Y4" s="13">
        <f t="shared" si="18"/>
        <v>45232</v>
      </c>
      <c r="Z4" s="13">
        <f t="shared" si="18"/>
        <v>45233</v>
      </c>
      <c r="AA4" s="13">
        <f t="shared" si="18"/>
        <v>45234</v>
      </c>
      <c r="AB4" s="14">
        <f t="shared" si="18"/>
        <v>45235</v>
      </c>
      <c r="AC4" s="12">
        <f>AB4+1</f>
        <v>45236</v>
      </c>
      <c r="AD4" s="13">
        <f>AC4+1</f>
        <v>45237</v>
      </c>
      <c r="AE4" s="13">
        <f t="shared" si="18"/>
        <v>45238</v>
      </c>
      <c r="AF4" s="13">
        <f t="shared" si="18"/>
        <v>45239</v>
      </c>
      <c r="AG4" s="13">
        <f t="shared" si="18"/>
        <v>45240</v>
      </c>
      <c r="AH4" s="13">
        <f t="shared" si="18"/>
        <v>45241</v>
      </c>
      <c r="AI4" s="14">
        <f t="shared" si="18"/>
        <v>45242</v>
      </c>
      <c r="AJ4" s="12">
        <f>AI4+1</f>
        <v>45243</v>
      </c>
      <c r="AK4" s="13">
        <f>AJ4+1</f>
        <v>45244</v>
      </c>
      <c r="AL4" s="13">
        <f t="shared" si="18"/>
        <v>45245</v>
      </c>
      <c r="AM4" s="13">
        <f t="shared" si="18"/>
        <v>45246</v>
      </c>
      <c r="AN4" s="13">
        <f t="shared" si="18"/>
        <v>45247</v>
      </c>
      <c r="AO4" s="13">
        <f t="shared" si="18"/>
        <v>45248</v>
      </c>
      <c r="AP4" s="14">
        <f t="shared" si="18"/>
        <v>45249</v>
      </c>
      <c r="AQ4" s="12">
        <f>AP4+1</f>
        <v>45250</v>
      </c>
      <c r="AR4" s="13">
        <f>AQ4+1</f>
        <v>45251</v>
      </c>
      <c r="AS4" s="13">
        <f t="shared" si="18"/>
        <v>45252</v>
      </c>
      <c r="AT4" s="13">
        <f t="shared" si="18"/>
        <v>45253</v>
      </c>
      <c r="AU4" s="13">
        <f t="shared" si="18"/>
        <v>45254</v>
      </c>
      <c r="AV4" s="13">
        <f t="shared" si="18"/>
        <v>45255</v>
      </c>
      <c r="AW4" s="14">
        <f t="shared" si="18"/>
        <v>45256</v>
      </c>
      <c r="AX4" s="12">
        <f>AW4+1</f>
        <v>45257</v>
      </c>
      <c r="AY4" s="13">
        <f>AX4+1</f>
        <v>45258</v>
      </c>
      <c r="AZ4" s="13">
        <f t="shared" ref="AZ4:BD4" si="19">AY4+1</f>
        <v>45259</v>
      </c>
      <c r="BA4" s="13">
        <f t="shared" si="19"/>
        <v>45260</v>
      </c>
      <c r="BB4" s="13">
        <f t="shared" si="19"/>
        <v>45261</v>
      </c>
      <c r="BC4" s="13">
        <f t="shared" si="19"/>
        <v>45262</v>
      </c>
      <c r="BD4" s="14">
        <f t="shared" si="19"/>
        <v>45263</v>
      </c>
      <c r="BE4" s="12">
        <f>BD4+1</f>
        <v>45264</v>
      </c>
      <c r="BF4" s="13">
        <f>BE4+1</f>
        <v>45265</v>
      </c>
      <c r="BG4" s="13">
        <f t="shared" ref="BG4:DR4" si="20">BF4+1</f>
        <v>45266</v>
      </c>
      <c r="BH4" s="13">
        <f t="shared" si="20"/>
        <v>45267</v>
      </c>
      <c r="BI4" s="13">
        <f t="shared" si="20"/>
        <v>45268</v>
      </c>
      <c r="BJ4" s="13">
        <f t="shared" si="20"/>
        <v>45269</v>
      </c>
      <c r="BK4" s="14">
        <f t="shared" si="20"/>
        <v>45270</v>
      </c>
      <c r="BL4" s="14">
        <f t="shared" si="20"/>
        <v>45271</v>
      </c>
      <c r="BM4" s="14">
        <f t="shared" si="20"/>
        <v>45272</v>
      </c>
      <c r="BN4" s="14">
        <f t="shared" si="20"/>
        <v>45273</v>
      </c>
      <c r="BO4" s="14">
        <f t="shared" si="20"/>
        <v>45274</v>
      </c>
      <c r="BP4" s="14">
        <f t="shared" si="20"/>
        <v>45275</v>
      </c>
      <c r="BQ4" s="14">
        <f t="shared" si="20"/>
        <v>45276</v>
      </c>
      <c r="BR4" s="14">
        <f t="shared" si="20"/>
        <v>45277</v>
      </c>
      <c r="BS4" s="14">
        <f t="shared" si="20"/>
        <v>45278</v>
      </c>
      <c r="BT4" s="14">
        <f t="shared" si="20"/>
        <v>45279</v>
      </c>
      <c r="BU4" s="14">
        <f t="shared" si="20"/>
        <v>45280</v>
      </c>
      <c r="BV4" s="14">
        <f t="shared" si="20"/>
        <v>45281</v>
      </c>
      <c r="BW4" s="14">
        <f t="shared" si="20"/>
        <v>45282</v>
      </c>
      <c r="BX4" s="14">
        <f t="shared" si="20"/>
        <v>45283</v>
      </c>
      <c r="BY4" s="14">
        <f t="shared" si="20"/>
        <v>45284</v>
      </c>
      <c r="BZ4" s="14">
        <f t="shared" si="20"/>
        <v>45285</v>
      </c>
      <c r="CA4" s="14">
        <f t="shared" si="20"/>
        <v>45286</v>
      </c>
      <c r="CB4" s="14">
        <f t="shared" si="20"/>
        <v>45287</v>
      </c>
      <c r="CC4" s="14">
        <f t="shared" si="20"/>
        <v>45288</v>
      </c>
      <c r="CD4" s="14">
        <f t="shared" si="20"/>
        <v>45289</v>
      </c>
      <c r="CE4" s="14">
        <f t="shared" si="20"/>
        <v>45290</v>
      </c>
      <c r="CF4" s="14">
        <f t="shared" si="20"/>
        <v>45291</v>
      </c>
      <c r="CG4" s="14">
        <f t="shared" si="20"/>
        <v>45292</v>
      </c>
      <c r="CH4" s="14">
        <f t="shared" si="20"/>
        <v>45293</v>
      </c>
      <c r="CI4" s="14">
        <f t="shared" si="20"/>
        <v>45294</v>
      </c>
      <c r="CJ4" s="14">
        <f t="shared" si="20"/>
        <v>45295</v>
      </c>
      <c r="CK4" s="14">
        <f t="shared" si="20"/>
        <v>45296</v>
      </c>
      <c r="CL4" s="14">
        <f t="shared" si="20"/>
        <v>45297</v>
      </c>
      <c r="CM4" s="14">
        <f t="shared" si="20"/>
        <v>45298</v>
      </c>
      <c r="CN4" s="14">
        <f t="shared" si="20"/>
        <v>45299</v>
      </c>
      <c r="CO4" s="14">
        <f t="shared" si="20"/>
        <v>45300</v>
      </c>
      <c r="CP4" s="14">
        <f t="shared" si="20"/>
        <v>45301</v>
      </c>
      <c r="CQ4" s="14">
        <f t="shared" si="20"/>
        <v>45302</v>
      </c>
      <c r="CR4" s="14">
        <f t="shared" si="20"/>
        <v>45303</v>
      </c>
      <c r="CS4" s="14">
        <f t="shared" si="20"/>
        <v>45304</v>
      </c>
      <c r="CT4" s="14">
        <f t="shared" si="20"/>
        <v>45305</v>
      </c>
      <c r="CU4" s="14">
        <f t="shared" si="20"/>
        <v>45306</v>
      </c>
      <c r="CV4" s="14">
        <f t="shared" si="20"/>
        <v>45307</v>
      </c>
      <c r="CW4" s="14">
        <f t="shared" si="20"/>
        <v>45308</v>
      </c>
      <c r="CX4" s="14">
        <f t="shared" si="20"/>
        <v>45309</v>
      </c>
      <c r="CY4" s="14">
        <f t="shared" si="20"/>
        <v>45310</v>
      </c>
      <c r="CZ4" s="14">
        <f t="shared" si="20"/>
        <v>45311</v>
      </c>
      <c r="DA4" s="14">
        <f t="shared" si="20"/>
        <v>45312</v>
      </c>
      <c r="DB4" s="14">
        <f t="shared" si="20"/>
        <v>45313</v>
      </c>
      <c r="DC4" s="14">
        <f t="shared" si="20"/>
        <v>45314</v>
      </c>
      <c r="DD4" s="14">
        <f t="shared" si="20"/>
        <v>45315</v>
      </c>
      <c r="DE4" s="14">
        <f t="shared" si="20"/>
        <v>45316</v>
      </c>
      <c r="DF4" s="14">
        <f t="shared" si="20"/>
        <v>45317</v>
      </c>
      <c r="DG4" s="14">
        <f t="shared" si="20"/>
        <v>45318</v>
      </c>
      <c r="DH4" s="14">
        <f t="shared" si="20"/>
        <v>45319</v>
      </c>
      <c r="DI4" s="14">
        <f t="shared" si="20"/>
        <v>45320</v>
      </c>
      <c r="DJ4" s="14">
        <f t="shared" si="20"/>
        <v>45321</v>
      </c>
      <c r="DK4" s="14">
        <f t="shared" si="20"/>
        <v>45322</v>
      </c>
      <c r="DL4" s="14">
        <f t="shared" si="20"/>
        <v>45323</v>
      </c>
      <c r="DM4" s="14">
        <f t="shared" si="20"/>
        <v>45324</v>
      </c>
      <c r="DN4" s="14">
        <f t="shared" si="20"/>
        <v>45325</v>
      </c>
      <c r="DO4" s="14">
        <f t="shared" si="20"/>
        <v>45326</v>
      </c>
      <c r="DP4" s="14">
        <f t="shared" si="20"/>
        <v>45327</v>
      </c>
      <c r="DQ4" s="14">
        <f t="shared" si="20"/>
        <v>45328</v>
      </c>
      <c r="DR4" s="14">
        <f t="shared" si="20"/>
        <v>45329</v>
      </c>
      <c r="DS4" s="14">
        <f t="shared" ref="DS4:GD4" si="21">DR4+1</f>
        <v>45330</v>
      </c>
      <c r="DT4" s="14">
        <f t="shared" si="21"/>
        <v>45331</v>
      </c>
      <c r="DU4" s="14">
        <f t="shared" si="21"/>
        <v>45332</v>
      </c>
      <c r="DV4" s="14">
        <f t="shared" si="21"/>
        <v>45333</v>
      </c>
      <c r="DW4" s="14">
        <f t="shared" si="21"/>
        <v>45334</v>
      </c>
      <c r="DX4" s="14">
        <f t="shared" si="21"/>
        <v>45335</v>
      </c>
      <c r="DY4" s="14">
        <f t="shared" si="21"/>
        <v>45336</v>
      </c>
      <c r="DZ4" s="14">
        <f t="shared" si="21"/>
        <v>45337</v>
      </c>
      <c r="EA4" s="14">
        <f t="shared" si="21"/>
        <v>45338</v>
      </c>
      <c r="EB4" s="14">
        <f t="shared" si="21"/>
        <v>45339</v>
      </c>
      <c r="EC4" s="14">
        <f t="shared" si="21"/>
        <v>45340</v>
      </c>
      <c r="ED4" s="14">
        <f t="shared" si="21"/>
        <v>45341</v>
      </c>
      <c r="EE4" s="14">
        <f t="shared" si="21"/>
        <v>45342</v>
      </c>
      <c r="EF4" s="14">
        <f t="shared" si="21"/>
        <v>45343</v>
      </c>
      <c r="EG4" s="14">
        <f t="shared" si="21"/>
        <v>45344</v>
      </c>
      <c r="EH4" s="14">
        <f t="shared" si="21"/>
        <v>45345</v>
      </c>
      <c r="EI4" s="14">
        <f t="shared" si="21"/>
        <v>45346</v>
      </c>
      <c r="EJ4" s="14">
        <f t="shared" si="21"/>
        <v>45347</v>
      </c>
      <c r="EK4" s="14">
        <f t="shared" si="21"/>
        <v>45348</v>
      </c>
      <c r="EL4" s="14">
        <f t="shared" si="21"/>
        <v>45349</v>
      </c>
      <c r="EM4" s="14">
        <f t="shared" si="21"/>
        <v>45350</v>
      </c>
      <c r="EN4" s="14">
        <f t="shared" si="21"/>
        <v>45351</v>
      </c>
      <c r="EO4" s="14">
        <f t="shared" si="21"/>
        <v>45352</v>
      </c>
      <c r="EP4" s="14">
        <f t="shared" si="21"/>
        <v>45353</v>
      </c>
      <c r="EQ4" s="14">
        <f t="shared" si="21"/>
        <v>45354</v>
      </c>
      <c r="ER4" s="14">
        <f t="shared" si="21"/>
        <v>45355</v>
      </c>
      <c r="ES4" s="14">
        <f t="shared" si="21"/>
        <v>45356</v>
      </c>
      <c r="ET4" s="14">
        <f t="shared" si="21"/>
        <v>45357</v>
      </c>
      <c r="EU4" s="14">
        <f t="shared" si="21"/>
        <v>45358</v>
      </c>
      <c r="EV4" s="14">
        <f t="shared" si="21"/>
        <v>45359</v>
      </c>
      <c r="EW4" s="14">
        <f t="shared" si="21"/>
        <v>45360</v>
      </c>
      <c r="EX4" s="14">
        <f t="shared" si="21"/>
        <v>45361</v>
      </c>
      <c r="EY4" s="14">
        <f t="shared" si="21"/>
        <v>45362</v>
      </c>
      <c r="EZ4" s="14">
        <f t="shared" si="21"/>
        <v>45363</v>
      </c>
      <c r="FA4" s="14">
        <f t="shared" si="21"/>
        <v>45364</v>
      </c>
      <c r="FB4" s="14">
        <f t="shared" si="21"/>
        <v>45365</v>
      </c>
      <c r="FC4" s="14">
        <f t="shared" si="21"/>
        <v>45366</v>
      </c>
      <c r="FD4" s="14">
        <f t="shared" si="21"/>
        <v>45367</v>
      </c>
      <c r="FE4" s="14">
        <f t="shared" si="21"/>
        <v>45368</v>
      </c>
      <c r="FF4" s="14">
        <f t="shared" si="21"/>
        <v>45369</v>
      </c>
      <c r="FG4" s="14">
        <f t="shared" si="21"/>
        <v>45370</v>
      </c>
      <c r="FH4" s="14">
        <f t="shared" si="21"/>
        <v>45371</v>
      </c>
      <c r="FI4" s="14">
        <f t="shared" si="21"/>
        <v>45372</v>
      </c>
      <c r="FJ4" s="14">
        <f t="shared" si="21"/>
        <v>45373</v>
      </c>
      <c r="FK4" s="14">
        <f t="shared" si="21"/>
        <v>45374</v>
      </c>
      <c r="FL4" s="14">
        <f t="shared" si="21"/>
        <v>45375</v>
      </c>
      <c r="FM4" s="14">
        <f t="shared" si="21"/>
        <v>45376</v>
      </c>
      <c r="FN4" s="14">
        <f t="shared" si="21"/>
        <v>45377</v>
      </c>
      <c r="FO4" s="14">
        <f t="shared" si="21"/>
        <v>45378</v>
      </c>
      <c r="FP4" s="14">
        <f t="shared" si="21"/>
        <v>45379</v>
      </c>
      <c r="FQ4" s="14">
        <f t="shared" si="21"/>
        <v>45380</v>
      </c>
      <c r="FR4" s="14">
        <f t="shared" si="21"/>
        <v>45381</v>
      </c>
      <c r="FS4" s="14">
        <f t="shared" si="21"/>
        <v>45382</v>
      </c>
      <c r="FT4" s="14">
        <f t="shared" si="21"/>
        <v>45383</v>
      </c>
      <c r="FU4" s="14">
        <f t="shared" si="21"/>
        <v>45384</v>
      </c>
      <c r="FV4" s="14">
        <f t="shared" si="21"/>
        <v>45385</v>
      </c>
      <c r="FW4" s="14">
        <f t="shared" si="21"/>
        <v>45386</v>
      </c>
      <c r="FX4" s="14">
        <f t="shared" si="21"/>
        <v>45387</v>
      </c>
      <c r="FY4" s="14">
        <f t="shared" si="21"/>
        <v>45388</v>
      </c>
      <c r="FZ4" s="14">
        <f t="shared" si="21"/>
        <v>45389</v>
      </c>
      <c r="GA4" s="14">
        <f t="shared" si="21"/>
        <v>45390</v>
      </c>
      <c r="GB4" s="14">
        <f t="shared" si="21"/>
        <v>45391</v>
      </c>
      <c r="GC4" s="14">
        <f t="shared" si="21"/>
        <v>45392</v>
      </c>
      <c r="GD4" s="14">
        <f t="shared" si="21"/>
        <v>45393</v>
      </c>
      <c r="GE4" s="14">
        <f t="shared" ref="GE4:GN4" si="22">GD4+1</f>
        <v>45394</v>
      </c>
      <c r="GF4" s="14">
        <f t="shared" si="22"/>
        <v>45395</v>
      </c>
      <c r="GG4" s="14">
        <f t="shared" si="22"/>
        <v>45396</v>
      </c>
      <c r="GH4" s="14">
        <f t="shared" si="22"/>
        <v>45397</v>
      </c>
      <c r="GI4" s="14">
        <f t="shared" si="22"/>
        <v>45398</v>
      </c>
      <c r="GJ4" s="14">
        <f t="shared" si="22"/>
        <v>45399</v>
      </c>
      <c r="GK4" s="14">
        <f t="shared" si="22"/>
        <v>45400</v>
      </c>
      <c r="GL4" s="14">
        <f t="shared" si="22"/>
        <v>45401</v>
      </c>
      <c r="GM4" s="14">
        <f t="shared" si="22"/>
        <v>45402</v>
      </c>
      <c r="GN4" s="14">
        <f t="shared" si="22"/>
        <v>45403</v>
      </c>
    </row>
    <row r="5" spans="2:196" ht="29.25" customHeight="1" thickBot="1" x14ac:dyDescent="0.3">
      <c r="B5" s="18" t="s">
        <v>3</v>
      </c>
      <c r="C5" s="18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tr">
        <f t="shared" ref="H5:BS5" si="23">LEFT(TEXT(H4,"ddd"),1)</f>
        <v>s</v>
      </c>
      <c r="I5" s="5" t="str">
        <f t="shared" si="23"/>
        <v>t</v>
      </c>
      <c r="J5" s="5" t="str">
        <f t="shared" si="23"/>
        <v>q</v>
      </c>
      <c r="K5" s="5" t="str">
        <f t="shared" si="23"/>
        <v>q</v>
      </c>
      <c r="L5" s="5" t="str">
        <f t="shared" si="23"/>
        <v>s</v>
      </c>
      <c r="M5" s="5" t="str">
        <f t="shared" si="23"/>
        <v>s</v>
      </c>
      <c r="N5" s="5" t="str">
        <f t="shared" si="23"/>
        <v>d</v>
      </c>
      <c r="O5" s="5" t="str">
        <f t="shared" si="23"/>
        <v>s</v>
      </c>
      <c r="P5" s="5" t="str">
        <f t="shared" si="23"/>
        <v>t</v>
      </c>
      <c r="Q5" s="5" t="str">
        <f t="shared" si="23"/>
        <v>q</v>
      </c>
      <c r="R5" s="5" t="str">
        <f t="shared" si="23"/>
        <v>q</v>
      </c>
      <c r="S5" s="5" t="str">
        <f t="shared" si="23"/>
        <v>s</v>
      </c>
      <c r="T5" s="5" t="str">
        <f t="shared" si="23"/>
        <v>s</v>
      </c>
      <c r="U5" s="5" t="str">
        <f t="shared" si="23"/>
        <v>d</v>
      </c>
      <c r="V5" s="5" t="str">
        <f t="shared" si="23"/>
        <v>s</v>
      </c>
      <c r="W5" s="5" t="str">
        <f t="shared" si="23"/>
        <v>t</v>
      </c>
      <c r="X5" s="5" t="str">
        <f t="shared" si="23"/>
        <v>q</v>
      </c>
      <c r="Y5" s="5" t="str">
        <f t="shared" si="23"/>
        <v>q</v>
      </c>
      <c r="Z5" s="5" t="str">
        <f t="shared" si="23"/>
        <v>s</v>
      </c>
      <c r="AA5" s="5" t="str">
        <f t="shared" si="23"/>
        <v>s</v>
      </c>
      <c r="AB5" s="5" t="str">
        <f t="shared" si="23"/>
        <v>d</v>
      </c>
      <c r="AC5" s="5" t="str">
        <f t="shared" si="23"/>
        <v>s</v>
      </c>
      <c r="AD5" s="5" t="str">
        <f t="shared" si="23"/>
        <v>t</v>
      </c>
      <c r="AE5" s="5" t="str">
        <f t="shared" si="23"/>
        <v>q</v>
      </c>
      <c r="AF5" s="5" t="str">
        <f t="shared" si="23"/>
        <v>q</v>
      </c>
      <c r="AG5" s="5" t="str">
        <f t="shared" si="23"/>
        <v>s</v>
      </c>
      <c r="AH5" s="5" t="str">
        <f t="shared" si="23"/>
        <v>s</v>
      </c>
      <c r="AI5" s="5" t="str">
        <f t="shared" si="23"/>
        <v>d</v>
      </c>
      <c r="AJ5" s="5" t="str">
        <f t="shared" si="23"/>
        <v>s</v>
      </c>
      <c r="AK5" s="5" t="str">
        <f t="shared" si="23"/>
        <v>t</v>
      </c>
      <c r="AL5" s="5" t="str">
        <f t="shared" si="23"/>
        <v>q</v>
      </c>
      <c r="AM5" s="5" t="str">
        <f t="shared" si="23"/>
        <v>q</v>
      </c>
      <c r="AN5" s="5" t="str">
        <f t="shared" si="23"/>
        <v>s</v>
      </c>
      <c r="AO5" s="5" t="str">
        <f t="shared" si="23"/>
        <v>s</v>
      </c>
      <c r="AP5" s="5" t="str">
        <f t="shared" si="23"/>
        <v>d</v>
      </c>
      <c r="AQ5" s="5" t="str">
        <f t="shared" si="23"/>
        <v>s</v>
      </c>
      <c r="AR5" s="5" t="str">
        <f t="shared" si="23"/>
        <v>t</v>
      </c>
      <c r="AS5" s="5" t="str">
        <f t="shared" si="23"/>
        <v>q</v>
      </c>
      <c r="AT5" s="5" t="str">
        <f t="shared" si="23"/>
        <v>q</v>
      </c>
      <c r="AU5" s="5" t="str">
        <f t="shared" si="23"/>
        <v>s</v>
      </c>
      <c r="AV5" s="5" t="str">
        <f t="shared" si="23"/>
        <v>s</v>
      </c>
      <c r="AW5" s="5" t="str">
        <f t="shared" si="23"/>
        <v>d</v>
      </c>
      <c r="AX5" s="5" t="str">
        <f t="shared" si="23"/>
        <v>s</v>
      </c>
      <c r="AY5" s="5" t="str">
        <f t="shared" si="23"/>
        <v>t</v>
      </c>
      <c r="AZ5" s="5" t="str">
        <f t="shared" si="23"/>
        <v>q</v>
      </c>
      <c r="BA5" s="5" t="str">
        <f t="shared" si="23"/>
        <v>q</v>
      </c>
      <c r="BB5" s="5" t="str">
        <f t="shared" si="23"/>
        <v>s</v>
      </c>
      <c r="BC5" s="5" t="str">
        <f t="shared" si="23"/>
        <v>s</v>
      </c>
      <c r="BD5" s="5" t="str">
        <f t="shared" si="23"/>
        <v>d</v>
      </c>
      <c r="BE5" s="5" t="str">
        <f t="shared" si="23"/>
        <v>s</v>
      </c>
      <c r="BF5" s="5" t="str">
        <f t="shared" si="23"/>
        <v>t</v>
      </c>
      <c r="BG5" s="5" t="str">
        <f t="shared" si="23"/>
        <v>q</v>
      </c>
      <c r="BH5" s="5" t="str">
        <f t="shared" si="23"/>
        <v>q</v>
      </c>
      <c r="BI5" s="5" t="str">
        <f t="shared" si="23"/>
        <v>s</v>
      </c>
      <c r="BJ5" s="5" t="str">
        <f t="shared" si="23"/>
        <v>s</v>
      </c>
      <c r="BK5" s="5" t="str">
        <f t="shared" si="23"/>
        <v>d</v>
      </c>
      <c r="BL5" s="5" t="str">
        <f t="shared" si="23"/>
        <v>s</v>
      </c>
      <c r="BM5" s="5" t="str">
        <f t="shared" si="23"/>
        <v>t</v>
      </c>
      <c r="BN5" s="5" t="str">
        <f t="shared" si="23"/>
        <v>q</v>
      </c>
      <c r="BO5" s="5" t="str">
        <f t="shared" si="23"/>
        <v>q</v>
      </c>
      <c r="BP5" s="5" t="str">
        <f t="shared" si="23"/>
        <v>s</v>
      </c>
      <c r="BQ5" s="5" t="str">
        <f t="shared" si="23"/>
        <v>s</v>
      </c>
      <c r="BR5" s="5" t="str">
        <f t="shared" si="23"/>
        <v>d</v>
      </c>
      <c r="BS5" s="5" t="str">
        <f t="shared" si="23"/>
        <v>s</v>
      </c>
      <c r="BT5" s="5" t="str">
        <f t="shared" ref="BT5:EE5" si="24">LEFT(TEXT(BT4,"ddd"),1)</f>
        <v>t</v>
      </c>
      <c r="BU5" s="5" t="str">
        <f t="shared" si="24"/>
        <v>q</v>
      </c>
      <c r="BV5" s="5" t="str">
        <f t="shared" si="24"/>
        <v>q</v>
      </c>
      <c r="BW5" s="5" t="str">
        <f t="shared" si="24"/>
        <v>s</v>
      </c>
      <c r="BX5" s="5" t="str">
        <f t="shared" si="24"/>
        <v>s</v>
      </c>
      <c r="BY5" s="5" t="str">
        <f t="shared" si="24"/>
        <v>d</v>
      </c>
      <c r="BZ5" s="5" t="str">
        <f t="shared" si="24"/>
        <v>s</v>
      </c>
      <c r="CA5" s="5" t="str">
        <f t="shared" si="24"/>
        <v>t</v>
      </c>
      <c r="CB5" s="5" t="str">
        <f t="shared" si="24"/>
        <v>q</v>
      </c>
      <c r="CC5" s="5" t="str">
        <f t="shared" si="24"/>
        <v>q</v>
      </c>
      <c r="CD5" s="5" t="str">
        <f t="shared" si="24"/>
        <v>s</v>
      </c>
      <c r="CE5" s="5" t="str">
        <f t="shared" si="24"/>
        <v>s</v>
      </c>
      <c r="CF5" s="5" t="str">
        <f t="shared" si="24"/>
        <v>d</v>
      </c>
      <c r="CG5" s="5" t="str">
        <f t="shared" si="24"/>
        <v>s</v>
      </c>
      <c r="CH5" s="5" t="str">
        <f t="shared" si="24"/>
        <v>t</v>
      </c>
      <c r="CI5" s="5" t="str">
        <f t="shared" si="24"/>
        <v>q</v>
      </c>
      <c r="CJ5" s="5" t="str">
        <f t="shared" si="24"/>
        <v>q</v>
      </c>
      <c r="CK5" s="5" t="str">
        <f t="shared" si="24"/>
        <v>s</v>
      </c>
      <c r="CL5" s="5" t="str">
        <f t="shared" si="24"/>
        <v>s</v>
      </c>
      <c r="CM5" s="5" t="str">
        <f t="shared" si="24"/>
        <v>d</v>
      </c>
      <c r="CN5" s="5" t="str">
        <f t="shared" si="24"/>
        <v>s</v>
      </c>
      <c r="CO5" s="5" t="str">
        <f t="shared" si="24"/>
        <v>t</v>
      </c>
      <c r="CP5" s="5" t="str">
        <f t="shared" si="24"/>
        <v>q</v>
      </c>
      <c r="CQ5" s="5" t="str">
        <f t="shared" si="24"/>
        <v>q</v>
      </c>
      <c r="CR5" s="5" t="str">
        <f t="shared" si="24"/>
        <v>s</v>
      </c>
      <c r="CS5" s="5" t="str">
        <f t="shared" si="24"/>
        <v>s</v>
      </c>
      <c r="CT5" s="5" t="str">
        <f t="shared" si="24"/>
        <v>d</v>
      </c>
      <c r="CU5" s="5" t="str">
        <f t="shared" si="24"/>
        <v>s</v>
      </c>
      <c r="CV5" s="5" t="str">
        <f t="shared" si="24"/>
        <v>t</v>
      </c>
      <c r="CW5" s="5" t="str">
        <f t="shared" si="24"/>
        <v>q</v>
      </c>
      <c r="CX5" s="5" t="str">
        <f t="shared" si="24"/>
        <v>q</v>
      </c>
      <c r="CY5" s="5" t="str">
        <f t="shared" si="24"/>
        <v>s</v>
      </c>
      <c r="CZ5" s="5" t="str">
        <f t="shared" si="24"/>
        <v>s</v>
      </c>
      <c r="DA5" s="5" t="str">
        <f t="shared" si="24"/>
        <v>d</v>
      </c>
      <c r="DB5" s="5" t="str">
        <f t="shared" si="24"/>
        <v>s</v>
      </c>
      <c r="DC5" s="5" t="str">
        <f t="shared" si="24"/>
        <v>t</v>
      </c>
      <c r="DD5" s="5" t="str">
        <f t="shared" si="24"/>
        <v>q</v>
      </c>
      <c r="DE5" s="5" t="str">
        <f t="shared" si="24"/>
        <v>q</v>
      </c>
      <c r="DF5" s="5" t="str">
        <f t="shared" si="24"/>
        <v>s</v>
      </c>
      <c r="DG5" s="5" t="str">
        <f t="shared" si="24"/>
        <v>s</v>
      </c>
      <c r="DH5" s="5" t="str">
        <f t="shared" si="24"/>
        <v>d</v>
      </c>
      <c r="DI5" s="5" t="str">
        <f t="shared" si="24"/>
        <v>s</v>
      </c>
      <c r="DJ5" s="5" t="str">
        <f t="shared" si="24"/>
        <v>t</v>
      </c>
      <c r="DK5" s="5" t="str">
        <f t="shared" si="24"/>
        <v>q</v>
      </c>
      <c r="DL5" s="5" t="str">
        <f t="shared" si="24"/>
        <v>q</v>
      </c>
      <c r="DM5" s="5" t="str">
        <f t="shared" si="24"/>
        <v>s</v>
      </c>
      <c r="DN5" s="5" t="str">
        <f t="shared" si="24"/>
        <v>s</v>
      </c>
      <c r="DO5" s="5" t="str">
        <f t="shared" si="24"/>
        <v>d</v>
      </c>
      <c r="DP5" s="5" t="str">
        <f t="shared" si="24"/>
        <v>s</v>
      </c>
      <c r="DQ5" s="5" t="str">
        <f t="shared" si="24"/>
        <v>t</v>
      </c>
      <c r="DR5" s="5" t="str">
        <f t="shared" si="24"/>
        <v>q</v>
      </c>
      <c r="DS5" s="5" t="str">
        <f t="shared" si="24"/>
        <v>q</v>
      </c>
      <c r="DT5" s="5" t="str">
        <f t="shared" si="24"/>
        <v>s</v>
      </c>
      <c r="DU5" s="5" t="str">
        <f t="shared" si="24"/>
        <v>s</v>
      </c>
      <c r="DV5" s="5" t="str">
        <f t="shared" si="24"/>
        <v>d</v>
      </c>
      <c r="DW5" s="5" t="str">
        <f t="shared" si="24"/>
        <v>s</v>
      </c>
      <c r="DX5" s="5" t="str">
        <f t="shared" si="24"/>
        <v>t</v>
      </c>
      <c r="DY5" s="5" t="str">
        <f t="shared" si="24"/>
        <v>q</v>
      </c>
      <c r="DZ5" s="5" t="str">
        <f t="shared" si="24"/>
        <v>q</v>
      </c>
      <c r="EA5" s="5" t="str">
        <f t="shared" si="24"/>
        <v>s</v>
      </c>
      <c r="EB5" s="5" t="str">
        <f t="shared" si="24"/>
        <v>s</v>
      </c>
      <c r="EC5" s="5" t="str">
        <f t="shared" si="24"/>
        <v>d</v>
      </c>
      <c r="ED5" s="5" t="str">
        <f t="shared" si="24"/>
        <v>s</v>
      </c>
      <c r="EE5" s="5" t="str">
        <f t="shared" si="24"/>
        <v>t</v>
      </c>
      <c r="EF5" s="5" t="str">
        <f t="shared" ref="EF5:GN5" si="25">LEFT(TEXT(EF4,"ddd"),1)</f>
        <v>q</v>
      </c>
      <c r="EG5" s="5" t="str">
        <f t="shared" si="25"/>
        <v>q</v>
      </c>
      <c r="EH5" s="5" t="str">
        <f t="shared" si="25"/>
        <v>s</v>
      </c>
      <c r="EI5" s="5" t="str">
        <f t="shared" si="25"/>
        <v>s</v>
      </c>
      <c r="EJ5" s="5" t="str">
        <f t="shared" si="25"/>
        <v>d</v>
      </c>
      <c r="EK5" s="5" t="str">
        <f t="shared" si="25"/>
        <v>s</v>
      </c>
      <c r="EL5" s="5" t="str">
        <f t="shared" si="25"/>
        <v>t</v>
      </c>
      <c r="EM5" s="5" t="str">
        <f t="shared" si="25"/>
        <v>q</v>
      </c>
      <c r="EN5" s="5" t="str">
        <f t="shared" si="25"/>
        <v>q</v>
      </c>
      <c r="EO5" s="5" t="str">
        <f t="shared" si="25"/>
        <v>s</v>
      </c>
      <c r="EP5" s="5" t="str">
        <f t="shared" si="25"/>
        <v>s</v>
      </c>
      <c r="EQ5" s="5" t="str">
        <f t="shared" si="25"/>
        <v>d</v>
      </c>
      <c r="ER5" s="5" t="str">
        <f t="shared" si="25"/>
        <v>s</v>
      </c>
      <c r="ES5" s="5" t="str">
        <f t="shared" si="25"/>
        <v>t</v>
      </c>
      <c r="ET5" s="5" t="str">
        <f t="shared" si="25"/>
        <v>q</v>
      </c>
      <c r="EU5" s="5" t="str">
        <f t="shared" si="25"/>
        <v>q</v>
      </c>
      <c r="EV5" s="5" t="str">
        <f t="shared" si="25"/>
        <v>s</v>
      </c>
      <c r="EW5" s="5" t="str">
        <f t="shared" si="25"/>
        <v>s</v>
      </c>
      <c r="EX5" s="5" t="str">
        <f t="shared" si="25"/>
        <v>d</v>
      </c>
      <c r="EY5" s="5" t="str">
        <f t="shared" si="25"/>
        <v>s</v>
      </c>
      <c r="EZ5" s="5" t="str">
        <f t="shared" si="25"/>
        <v>t</v>
      </c>
      <c r="FA5" s="5" t="str">
        <f t="shared" si="25"/>
        <v>q</v>
      </c>
      <c r="FB5" s="5" t="str">
        <f t="shared" si="25"/>
        <v>q</v>
      </c>
      <c r="FC5" s="5" t="str">
        <f t="shared" si="25"/>
        <v>s</v>
      </c>
      <c r="FD5" s="5" t="str">
        <f t="shared" si="25"/>
        <v>s</v>
      </c>
      <c r="FE5" s="5" t="str">
        <f t="shared" si="25"/>
        <v>d</v>
      </c>
      <c r="FF5" s="5" t="str">
        <f t="shared" si="25"/>
        <v>s</v>
      </c>
      <c r="FG5" s="5" t="str">
        <f t="shared" si="25"/>
        <v>t</v>
      </c>
      <c r="FH5" s="5" t="str">
        <f t="shared" si="25"/>
        <v>q</v>
      </c>
      <c r="FI5" s="5" t="str">
        <f t="shared" si="25"/>
        <v>q</v>
      </c>
      <c r="FJ5" s="5" t="str">
        <f t="shared" si="25"/>
        <v>s</v>
      </c>
      <c r="FK5" s="5" t="str">
        <f t="shared" si="25"/>
        <v>s</v>
      </c>
      <c r="FL5" s="5" t="str">
        <f t="shared" si="25"/>
        <v>d</v>
      </c>
      <c r="FM5" s="5" t="str">
        <f t="shared" si="25"/>
        <v>s</v>
      </c>
      <c r="FN5" s="5" t="str">
        <f t="shared" si="25"/>
        <v>t</v>
      </c>
      <c r="FO5" s="5" t="str">
        <f t="shared" si="25"/>
        <v>q</v>
      </c>
      <c r="FP5" s="5" t="str">
        <f t="shared" si="25"/>
        <v>q</v>
      </c>
      <c r="FQ5" s="5" t="str">
        <f t="shared" si="25"/>
        <v>s</v>
      </c>
      <c r="FR5" s="5" t="str">
        <f t="shared" si="25"/>
        <v>s</v>
      </c>
      <c r="FS5" s="5" t="str">
        <f t="shared" si="25"/>
        <v>d</v>
      </c>
      <c r="FT5" s="5" t="str">
        <f t="shared" si="25"/>
        <v>s</v>
      </c>
      <c r="FU5" s="5" t="str">
        <f t="shared" si="25"/>
        <v>t</v>
      </c>
      <c r="FV5" s="5" t="str">
        <f t="shared" si="25"/>
        <v>q</v>
      </c>
      <c r="FW5" s="5" t="str">
        <f t="shared" si="25"/>
        <v>q</v>
      </c>
      <c r="FX5" s="5" t="str">
        <f t="shared" si="25"/>
        <v>s</v>
      </c>
      <c r="FY5" s="5" t="str">
        <f t="shared" si="25"/>
        <v>s</v>
      </c>
      <c r="FZ5" s="5" t="str">
        <f t="shared" si="25"/>
        <v>d</v>
      </c>
      <c r="GA5" s="5" t="str">
        <f t="shared" si="25"/>
        <v>s</v>
      </c>
      <c r="GB5" s="5" t="str">
        <f t="shared" si="25"/>
        <v>t</v>
      </c>
      <c r="GC5" s="5" t="str">
        <f t="shared" si="25"/>
        <v>q</v>
      </c>
      <c r="GD5" s="5" t="str">
        <f t="shared" si="25"/>
        <v>q</v>
      </c>
      <c r="GE5" s="5" t="str">
        <f t="shared" si="25"/>
        <v>s</v>
      </c>
      <c r="GF5" s="5" t="str">
        <f t="shared" si="25"/>
        <v>s</v>
      </c>
      <c r="GG5" s="5" t="str">
        <f t="shared" si="25"/>
        <v>d</v>
      </c>
      <c r="GH5" s="5" t="str">
        <f t="shared" si="25"/>
        <v>s</v>
      </c>
      <c r="GI5" s="5" t="str">
        <f t="shared" si="25"/>
        <v>t</v>
      </c>
      <c r="GJ5" s="5" t="str">
        <f t="shared" si="25"/>
        <v>q</v>
      </c>
      <c r="GK5" s="5" t="str">
        <f t="shared" si="25"/>
        <v>q</v>
      </c>
      <c r="GL5" s="5" t="str">
        <f t="shared" si="25"/>
        <v>s</v>
      </c>
      <c r="GM5" s="5" t="str">
        <f t="shared" si="25"/>
        <v>s</v>
      </c>
      <c r="GN5" s="5" t="str">
        <f t="shared" si="25"/>
        <v>d</v>
      </c>
    </row>
    <row r="6" spans="2:196" s="1" customFormat="1" ht="29.25" customHeight="1" thickBot="1" x14ac:dyDescent="0.3">
      <c r="B6" s="32" t="s">
        <v>18</v>
      </c>
      <c r="C6" s="33" t="s">
        <v>15</v>
      </c>
      <c r="D6" s="15">
        <f>AVERAGE(D7:D11)</f>
        <v>0</v>
      </c>
      <c r="E6" s="16">
        <v>45215</v>
      </c>
      <c r="F6" s="16">
        <v>45233</v>
      </c>
      <c r="G6" s="17">
        <f t="shared" ref="G6:G71" si="26">IF(OR(ISBLANK(Início_da_tarefa),ISBLANK(Término_da_tarefa)),"",Término_da_tarefa-Início_da_tarefa+1)</f>
        <v>19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</row>
    <row r="7" spans="2:196" s="1" customFormat="1" ht="30" customHeight="1" thickBot="1" x14ac:dyDescent="0.3">
      <c r="B7" s="28" t="s">
        <v>11</v>
      </c>
      <c r="C7" s="29" t="s">
        <v>15</v>
      </c>
      <c r="D7" s="30">
        <v>0</v>
      </c>
      <c r="E7" s="31">
        <f>Início_do_projeto</f>
        <v>45215</v>
      </c>
      <c r="F7" s="31">
        <f>E7+7</f>
        <v>45222</v>
      </c>
      <c r="G7" s="29">
        <f t="shared" si="26"/>
        <v>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</row>
    <row r="8" spans="2:196" s="1" customFormat="1" ht="30" customHeight="1" thickBot="1" x14ac:dyDescent="0.3">
      <c r="B8" s="28" t="s">
        <v>17</v>
      </c>
      <c r="C8" s="29" t="s">
        <v>15</v>
      </c>
      <c r="D8" s="30">
        <v>0</v>
      </c>
      <c r="E8" s="31">
        <v>45222</v>
      </c>
      <c r="F8" s="31">
        <v>45226</v>
      </c>
      <c r="G8" s="29">
        <f t="shared" si="26"/>
        <v>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  <c r="U8" s="9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</row>
    <row r="9" spans="2:196" s="1" customFormat="1" ht="30" customHeight="1" thickBot="1" x14ac:dyDescent="0.3">
      <c r="B9" s="28" t="s">
        <v>12</v>
      </c>
      <c r="C9" s="29" t="s">
        <v>15</v>
      </c>
      <c r="D9" s="30">
        <v>0</v>
      </c>
      <c r="E9" s="31">
        <v>45222</v>
      </c>
      <c r="F9" s="31">
        <v>45233</v>
      </c>
      <c r="G9" s="29">
        <f t="shared" ref="G9:G12" si="27">IF(OR(ISBLANK(Início_da_tarefa),ISBLANK(Término_da_tarefa)),"",Término_da_tarefa-Início_da_tarefa+1)</f>
        <v>12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  <c r="U9" s="9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</row>
    <row r="10" spans="2:196" s="1" customFormat="1" ht="30" customHeight="1" thickBot="1" x14ac:dyDescent="0.3">
      <c r="B10" s="28" t="s">
        <v>13</v>
      </c>
      <c r="C10" s="29" t="s">
        <v>15</v>
      </c>
      <c r="D10" s="30">
        <v>0</v>
      </c>
      <c r="E10" s="31">
        <v>45222</v>
      </c>
      <c r="F10" s="31">
        <v>45233</v>
      </c>
      <c r="G10" s="29">
        <f t="shared" si="27"/>
        <v>12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</row>
    <row r="11" spans="2:196" s="1" customFormat="1" ht="30" customHeight="1" thickBot="1" x14ac:dyDescent="0.3">
      <c r="B11" s="28" t="s">
        <v>14</v>
      </c>
      <c r="C11" s="29" t="s">
        <v>16</v>
      </c>
      <c r="D11" s="30">
        <v>0</v>
      </c>
      <c r="E11" s="31">
        <v>45229</v>
      </c>
      <c r="F11" s="31">
        <v>45233</v>
      </c>
      <c r="G11" s="29">
        <f t="shared" si="27"/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</row>
    <row r="12" spans="2:196" s="1" customFormat="1" ht="30" customHeight="1" thickBot="1" x14ac:dyDescent="0.3">
      <c r="B12" s="32" t="s">
        <v>19</v>
      </c>
      <c r="C12" s="33" t="s">
        <v>15</v>
      </c>
      <c r="D12" s="34">
        <f>AVERAGE(D13:D15)</f>
        <v>0</v>
      </c>
      <c r="E12" s="35">
        <v>45236</v>
      </c>
      <c r="F12" s="35">
        <v>45254</v>
      </c>
      <c r="G12" s="17">
        <f t="shared" si="27"/>
        <v>19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</row>
    <row r="13" spans="2:196" s="1" customFormat="1" ht="30" customHeight="1" thickBot="1" x14ac:dyDescent="0.3">
      <c r="B13" s="28" t="s">
        <v>23</v>
      </c>
      <c r="C13" s="29" t="s">
        <v>15</v>
      </c>
      <c r="D13" s="30">
        <v>0</v>
      </c>
      <c r="E13" s="31">
        <v>45250</v>
      </c>
      <c r="F13" s="31">
        <v>45254</v>
      </c>
      <c r="G13" s="29">
        <f t="shared" si="26"/>
        <v>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</row>
    <row r="14" spans="2:196" s="1" customFormat="1" ht="30" customHeight="1" thickBot="1" x14ac:dyDescent="0.3">
      <c r="B14" s="28" t="s">
        <v>45</v>
      </c>
      <c r="C14" s="29" t="s">
        <v>15</v>
      </c>
      <c r="D14" s="30">
        <v>0</v>
      </c>
      <c r="E14" s="31">
        <v>45250</v>
      </c>
      <c r="F14" s="31">
        <v>45254</v>
      </c>
      <c r="G14" s="29">
        <f t="shared" si="26"/>
        <v>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</row>
    <row r="15" spans="2:196" s="1" customFormat="1" ht="30" customHeight="1" thickBot="1" x14ac:dyDescent="0.3">
      <c r="B15" s="28" t="s">
        <v>46</v>
      </c>
      <c r="C15" s="29" t="s">
        <v>24</v>
      </c>
      <c r="D15" s="30">
        <v>0</v>
      </c>
      <c r="E15" s="31">
        <v>45257</v>
      </c>
      <c r="F15" s="31">
        <v>45261</v>
      </c>
      <c r="G15" s="29">
        <f t="shared" si="26"/>
        <v>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</row>
    <row r="16" spans="2:196" s="1" customFormat="1" ht="30" customHeight="1" thickBot="1" x14ac:dyDescent="0.3">
      <c r="B16" s="28" t="s">
        <v>47</v>
      </c>
      <c r="C16" s="29" t="s">
        <v>15</v>
      </c>
      <c r="D16" s="30">
        <v>0</v>
      </c>
      <c r="E16" s="31">
        <v>45264</v>
      </c>
      <c r="F16" s="31">
        <v>45268</v>
      </c>
      <c r="G16" s="29">
        <f t="shared" si="26"/>
        <v>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</row>
    <row r="17" spans="2:196" s="1" customFormat="1" ht="30" customHeight="1" thickBot="1" x14ac:dyDescent="0.3">
      <c r="B17" s="32" t="s">
        <v>25</v>
      </c>
      <c r="C17" s="33" t="s">
        <v>15</v>
      </c>
      <c r="D17" s="34">
        <f>IFERROR(AVERAGE(D18:D26),"-")</f>
        <v>0</v>
      </c>
      <c r="E17" s="35">
        <v>45215</v>
      </c>
      <c r="F17" s="35">
        <v>45555</v>
      </c>
      <c r="G17" s="33">
        <f t="shared" si="26"/>
        <v>341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</row>
    <row r="18" spans="2:196" s="1" customFormat="1" ht="30" customHeight="1" thickBot="1" x14ac:dyDescent="0.3">
      <c r="B18" s="28" t="s">
        <v>26</v>
      </c>
      <c r="C18" s="29" t="s">
        <v>16</v>
      </c>
      <c r="D18" s="30">
        <v>0</v>
      </c>
      <c r="E18" s="31">
        <v>45215</v>
      </c>
      <c r="F18" s="31">
        <v>45555</v>
      </c>
      <c r="G18" s="29">
        <f t="shared" si="26"/>
        <v>341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</row>
    <row r="19" spans="2:196" s="1" customFormat="1" ht="30" customHeight="1" thickBot="1" x14ac:dyDescent="0.3">
      <c r="B19" s="28" t="s">
        <v>27</v>
      </c>
      <c r="C19" s="29" t="s">
        <v>16</v>
      </c>
      <c r="D19" s="30">
        <v>0</v>
      </c>
      <c r="E19" s="31">
        <v>45222</v>
      </c>
      <c r="F19" s="31">
        <v>45555</v>
      </c>
      <c r="G19" s="29">
        <f t="shared" si="26"/>
        <v>334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</row>
    <row r="20" spans="2:196" s="1" customFormat="1" ht="30" customHeight="1" thickBot="1" x14ac:dyDescent="0.3">
      <c r="B20" s="28" t="s">
        <v>28</v>
      </c>
      <c r="C20" s="29" t="s">
        <v>15</v>
      </c>
      <c r="D20" s="30">
        <v>0</v>
      </c>
      <c r="E20" s="31">
        <v>45229</v>
      </c>
      <c r="F20" s="31">
        <v>45555</v>
      </c>
      <c r="G20" s="29">
        <f t="shared" si="26"/>
        <v>327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</row>
    <row r="21" spans="2:196" s="1" customFormat="1" ht="30" customHeight="1" thickBot="1" x14ac:dyDescent="0.3">
      <c r="B21" s="28" t="s">
        <v>48</v>
      </c>
      <c r="C21" s="29" t="s">
        <v>15</v>
      </c>
      <c r="D21" s="30">
        <v>0</v>
      </c>
      <c r="E21" s="31">
        <v>45271</v>
      </c>
      <c r="F21" s="31">
        <v>45310</v>
      </c>
      <c r="G21" s="29">
        <f t="shared" si="26"/>
        <v>40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</row>
    <row r="22" spans="2:196" s="1" customFormat="1" ht="30" customHeight="1" thickBot="1" x14ac:dyDescent="0.3">
      <c r="B22" s="28" t="s">
        <v>49</v>
      </c>
      <c r="C22" s="29" t="s">
        <v>15</v>
      </c>
      <c r="D22" s="30">
        <v>0</v>
      </c>
      <c r="E22" s="31">
        <v>45306</v>
      </c>
      <c r="F22" s="31">
        <v>45310</v>
      </c>
      <c r="G22" s="29">
        <f t="shared" si="26"/>
        <v>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</row>
    <row r="23" spans="2:196" s="1" customFormat="1" ht="30" customHeight="1" thickBot="1" x14ac:dyDescent="0.3">
      <c r="B23" s="28" t="s">
        <v>50</v>
      </c>
      <c r="C23" s="29" t="s">
        <v>16</v>
      </c>
      <c r="D23" s="30">
        <v>0</v>
      </c>
      <c r="E23" s="31">
        <v>45313</v>
      </c>
      <c r="F23" s="31">
        <v>45317</v>
      </c>
      <c r="G23" s="29">
        <f t="shared" si="26"/>
        <v>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</row>
    <row r="24" spans="2:196" s="1" customFormat="1" ht="30" customHeight="1" thickBot="1" x14ac:dyDescent="0.3">
      <c r="B24" s="28" t="s">
        <v>51</v>
      </c>
      <c r="C24" s="29" t="s">
        <v>16</v>
      </c>
      <c r="D24" s="30">
        <v>0</v>
      </c>
      <c r="E24" s="31">
        <v>45334</v>
      </c>
      <c r="F24" s="31">
        <v>45338</v>
      </c>
      <c r="G24" s="29">
        <f t="shared" si="26"/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</row>
    <row r="25" spans="2:196" s="1" customFormat="1" ht="30" customHeight="1" thickBot="1" x14ac:dyDescent="0.3">
      <c r="B25" s="28" t="s">
        <v>52</v>
      </c>
      <c r="C25" s="29" t="s">
        <v>68</v>
      </c>
      <c r="D25" s="30">
        <v>0</v>
      </c>
      <c r="E25" s="31">
        <v>45348</v>
      </c>
      <c r="F25" s="31">
        <v>45352</v>
      </c>
      <c r="G25" s="29">
        <f t="shared" si="26"/>
        <v>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</row>
    <row r="26" spans="2:196" s="1" customFormat="1" ht="30" customHeight="1" thickBot="1" x14ac:dyDescent="0.3">
      <c r="B26" s="28" t="s">
        <v>53</v>
      </c>
      <c r="C26" s="29" t="s">
        <v>69</v>
      </c>
      <c r="D26" s="30">
        <v>0</v>
      </c>
      <c r="E26" s="31">
        <v>45362</v>
      </c>
      <c r="F26" s="31">
        <v>45366</v>
      </c>
      <c r="G26" s="29">
        <f t="shared" si="26"/>
        <v>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</row>
    <row r="27" spans="2:196" s="1" customFormat="1" ht="30" customHeight="1" thickBot="1" x14ac:dyDescent="0.3">
      <c r="B27" s="28" t="s">
        <v>54</v>
      </c>
      <c r="C27" s="29" t="s">
        <v>69</v>
      </c>
      <c r="D27" s="30">
        <v>0</v>
      </c>
      <c r="E27" s="31">
        <v>45376</v>
      </c>
      <c r="F27" s="31">
        <v>45380</v>
      </c>
      <c r="G27" s="29">
        <f t="shared" si="26"/>
        <v>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</row>
    <row r="28" spans="2:196" s="1" customFormat="1" ht="30" customHeight="1" thickBot="1" x14ac:dyDescent="0.3">
      <c r="B28" s="28" t="s">
        <v>55</v>
      </c>
      <c r="C28" s="29" t="s">
        <v>69</v>
      </c>
      <c r="D28" s="30">
        <v>0</v>
      </c>
      <c r="E28" s="31">
        <v>45390</v>
      </c>
      <c r="F28" s="31">
        <v>45394</v>
      </c>
      <c r="G28" s="29">
        <f t="shared" si="26"/>
        <v>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</row>
    <row r="29" spans="2:196" s="1" customFormat="1" ht="30" customHeight="1" thickBot="1" x14ac:dyDescent="0.3">
      <c r="B29" s="28" t="s">
        <v>56</v>
      </c>
      <c r="C29" s="29" t="s">
        <v>69</v>
      </c>
      <c r="D29" s="30">
        <v>0</v>
      </c>
      <c r="E29" s="31">
        <v>45404</v>
      </c>
      <c r="F29" s="31">
        <v>45408</v>
      </c>
      <c r="G29" s="29">
        <f t="shared" si="26"/>
        <v>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</row>
    <row r="30" spans="2:196" s="1" customFormat="1" ht="30" customHeight="1" thickBot="1" x14ac:dyDescent="0.3">
      <c r="B30" s="28" t="s">
        <v>21</v>
      </c>
      <c r="C30" s="29" t="s">
        <v>15</v>
      </c>
      <c r="D30" s="30">
        <v>0</v>
      </c>
      <c r="E30" s="31">
        <v>45404</v>
      </c>
      <c r="F30" s="31">
        <v>45408</v>
      </c>
      <c r="G30" s="29">
        <f t="shared" si="26"/>
        <v>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</row>
    <row r="31" spans="2:196" s="1" customFormat="1" ht="30" customHeight="1" thickBot="1" x14ac:dyDescent="0.3">
      <c r="B31" s="28" t="s">
        <v>22</v>
      </c>
      <c r="C31" s="29" t="s">
        <v>24</v>
      </c>
      <c r="D31" s="30">
        <v>0</v>
      </c>
      <c r="E31" s="31">
        <v>45411</v>
      </c>
      <c r="F31" s="31">
        <v>45415</v>
      </c>
      <c r="G31" s="29">
        <f t="shared" si="26"/>
        <v>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</row>
    <row r="32" spans="2:196" s="1" customFormat="1" ht="30" customHeight="1" thickBot="1" x14ac:dyDescent="0.3">
      <c r="B32" s="28" t="s">
        <v>57</v>
      </c>
      <c r="C32" s="29" t="s">
        <v>69</v>
      </c>
      <c r="D32" s="30">
        <v>0</v>
      </c>
      <c r="E32" s="31">
        <v>45436</v>
      </c>
      <c r="F32" s="31">
        <v>45443</v>
      </c>
      <c r="G32" s="29">
        <f t="shared" si="26"/>
        <v>8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</row>
    <row r="33" spans="2:196" s="1" customFormat="1" ht="30" customHeight="1" thickBot="1" x14ac:dyDescent="0.3">
      <c r="B33" s="28" t="s">
        <v>58</v>
      </c>
      <c r="C33" s="29" t="s">
        <v>69</v>
      </c>
      <c r="D33" s="30">
        <v>0</v>
      </c>
      <c r="E33" s="31">
        <v>45446</v>
      </c>
      <c r="F33" s="31">
        <v>45450</v>
      </c>
      <c r="G33" s="29">
        <f t="shared" si="26"/>
        <v>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</row>
    <row r="34" spans="2:196" s="1" customFormat="1" ht="30" customHeight="1" thickBot="1" x14ac:dyDescent="0.3">
      <c r="B34" s="28" t="s">
        <v>29</v>
      </c>
      <c r="C34" s="29" t="s">
        <v>36</v>
      </c>
      <c r="D34" s="30">
        <v>0</v>
      </c>
      <c r="E34" s="31">
        <v>45446</v>
      </c>
      <c r="F34" s="31">
        <v>45450</v>
      </c>
      <c r="G34" s="29">
        <f t="shared" si="26"/>
        <v>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</row>
    <row r="35" spans="2:196" s="1" customFormat="1" ht="30" customHeight="1" thickBot="1" x14ac:dyDescent="0.3">
      <c r="B35" s="28" t="s">
        <v>30</v>
      </c>
      <c r="C35" s="29" t="s">
        <v>70</v>
      </c>
      <c r="D35" s="30">
        <v>0</v>
      </c>
      <c r="E35" s="31">
        <v>45446</v>
      </c>
      <c r="F35" s="31">
        <v>45450</v>
      </c>
      <c r="G35" s="29">
        <f t="shared" si="26"/>
        <v>5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</row>
    <row r="36" spans="2:196" s="1" customFormat="1" ht="30" customHeight="1" thickBot="1" x14ac:dyDescent="0.3">
      <c r="B36" s="28" t="s">
        <v>31</v>
      </c>
      <c r="C36" s="29" t="s">
        <v>36</v>
      </c>
      <c r="D36" s="30">
        <v>0</v>
      </c>
      <c r="E36" s="31">
        <v>45460</v>
      </c>
      <c r="F36" s="31">
        <v>45464</v>
      </c>
      <c r="G36" s="29">
        <f t="shared" si="26"/>
        <v>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</row>
    <row r="37" spans="2:196" s="1" customFormat="1" ht="30" customHeight="1" thickBot="1" x14ac:dyDescent="0.3">
      <c r="B37" s="28" t="s">
        <v>32</v>
      </c>
      <c r="C37" s="29" t="s">
        <v>70</v>
      </c>
      <c r="D37" s="30">
        <v>0</v>
      </c>
      <c r="E37" s="31">
        <v>45460</v>
      </c>
      <c r="F37" s="31">
        <v>45464</v>
      </c>
      <c r="G37" s="29">
        <f t="shared" si="26"/>
        <v>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</row>
    <row r="38" spans="2:196" s="1" customFormat="1" ht="30" customHeight="1" thickBot="1" x14ac:dyDescent="0.3">
      <c r="B38" s="28" t="s">
        <v>59</v>
      </c>
      <c r="C38" s="29" t="s">
        <v>37</v>
      </c>
      <c r="D38" s="30">
        <v>0</v>
      </c>
      <c r="E38" s="31">
        <v>45460</v>
      </c>
      <c r="F38" s="31">
        <v>45464</v>
      </c>
      <c r="G38" s="29">
        <f t="shared" si="26"/>
        <v>5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</row>
    <row r="39" spans="2:196" s="1" customFormat="1" ht="30" customHeight="1" thickBot="1" x14ac:dyDescent="0.3">
      <c r="B39" s="28" t="s">
        <v>60</v>
      </c>
      <c r="C39" s="29" t="s">
        <v>37</v>
      </c>
      <c r="D39" s="30">
        <v>0</v>
      </c>
      <c r="E39" s="31">
        <v>45460</v>
      </c>
      <c r="F39" s="31">
        <v>45464</v>
      </c>
      <c r="G39" s="29">
        <f t="shared" si="26"/>
        <v>5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</row>
    <row r="40" spans="2:196" s="1" customFormat="1" ht="30" customHeight="1" thickBot="1" x14ac:dyDescent="0.3">
      <c r="B40" s="28" t="s">
        <v>61</v>
      </c>
      <c r="C40" s="29" t="s">
        <v>37</v>
      </c>
      <c r="D40" s="30">
        <v>0</v>
      </c>
      <c r="E40" s="31">
        <v>45467</v>
      </c>
      <c r="F40" s="31">
        <v>45471</v>
      </c>
      <c r="G40" s="29">
        <f t="shared" si="26"/>
        <v>5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</row>
    <row r="41" spans="2:196" s="1" customFormat="1" ht="30" customHeight="1" thickBot="1" x14ac:dyDescent="0.3">
      <c r="B41" s="28" t="s">
        <v>62</v>
      </c>
      <c r="C41" s="29" t="s">
        <v>37</v>
      </c>
      <c r="D41" s="30">
        <v>0</v>
      </c>
      <c r="E41" s="31">
        <v>45474</v>
      </c>
      <c r="F41" s="31">
        <v>45478</v>
      </c>
      <c r="G41" s="29">
        <f t="shared" si="26"/>
        <v>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</row>
    <row r="42" spans="2:196" s="1" customFormat="1" ht="30" customHeight="1" thickBot="1" x14ac:dyDescent="0.3">
      <c r="B42" s="28" t="s">
        <v>33</v>
      </c>
      <c r="C42" s="29" t="s">
        <v>37</v>
      </c>
      <c r="D42" s="30">
        <v>0</v>
      </c>
      <c r="E42" s="31">
        <v>45474</v>
      </c>
      <c r="F42" s="31">
        <v>45478</v>
      </c>
      <c r="G42" s="29">
        <f t="shared" si="26"/>
        <v>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</row>
    <row r="43" spans="2:196" s="1" customFormat="1" ht="30" customHeight="1" thickBot="1" x14ac:dyDescent="0.3">
      <c r="B43" s="28" t="s">
        <v>34</v>
      </c>
      <c r="C43" s="29" t="s">
        <v>37</v>
      </c>
      <c r="D43" s="30">
        <v>0</v>
      </c>
      <c r="E43" s="31">
        <v>45481</v>
      </c>
      <c r="F43" s="31">
        <v>45485</v>
      </c>
      <c r="G43" s="29">
        <f t="shared" si="26"/>
        <v>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</row>
    <row r="44" spans="2:196" s="1" customFormat="1" ht="30" customHeight="1" thickBot="1" x14ac:dyDescent="0.3">
      <c r="B44" s="28" t="s">
        <v>63</v>
      </c>
      <c r="C44" s="29" t="s">
        <v>38</v>
      </c>
      <c r="D44" s="30">
        <v>0</v>
      </c>
      <c r="E44" s="31">
        <v>45495</v>
      </c>
      <c r="F44" s="31">
        <v>45499</v>
      </c>
      <c r="G44" s="29">
        <f t="shared" si="26"/>
        <v>5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</row>
    <row r="45" spans="2:196" s="1" customFormat="1" ht="30" customHeight="1" thickBot="1" x14ac:dyDescent="0.3">
      <c r="B45" s="28" t="s">
        <v>64</v>
      </c>
      <c r="C45" s="29" t="s">
        <v>38</v>
      </c>
      <c r="D45" s="30">
        <v>0</v>
      </c>
      <c r="E45" s="31">
        <v>45509</v>
      </c>
      <c r="F45" s="31">
        <v>45513</v>
      </c>
      <c r="G45" s="29">
        <f t="shared" si="26"/>
        <v>5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</row>
    <row r="46" spans="2:196" s="1" customFormat="1" ht="30" customHeight="1" thickBot="1" x14ac:dyDescent="0.3">
      <c r="B46" s="28" t="s">
        <v>65</v>
      </c>
      <c r="C46" s="29" t="s">
        <v>16</v>
      </c>
      <c r="D46" s="30">
        <v>0</v>
      </c>
      <c r="E46" s="31">
        <v>45516</v>
      </c>
      <c r="F46" s="31">
        <v>45520</v>
      </c>
      <c r="G46" s="29">
        <f t="shared" si="26"/>
        <v>5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</row>
    <row r="47" spans="2:196" s="1" customFormat="1" ht="30" customHeight="1" thickBot="1" x14ac:dyDescent="0.3">
      <c r="B47" s="28" t="s">
        <v>66</v>
      </c>
      <c r="C47" s="29" t="s">
        <v>71</v>
      </c>
      <c r="D47" s="30">
        <v>0</v>
      </c>
      <c r="E47" s="31">
        <v>45523</v>
      </c>
      <c r="F47" s="31">
        <v>45527</v>
      </c>
      <c r="G47" s="29">
        <f t="shared" si="26"/>
        <v>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</row>
    <row r="48" spans="2:196" s="1" customFormat="1" ht="30" customHeight="1" thickBot="1" x14ac:dyDescent="0.3">
      <c r="B48" s="28" t="s">
        <v>67</v>
      </c>
      <c r="C48" s="29" t="s">
        <v>16</v>
      </c>
      <c r="D48" s="30">
        <v>0</v>
      </c>
      <c r="E48" s="31">
        <v>45523</v>
      </c>
      <c r="F48" s="31">
        <v>45541</v>
      </c>
      <c r="G48" s="29">
        <f t="shared" si="26"/>
        <v>19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</row>
    <row r="49" spans="2:196" s="1" customFormat="1" ht="30" customHeight="1" thickBot="1" x14ac:dyDescent="0.3">
      <c r="B49" s="28" t="s">
        <v>35</v>
      </c>
      <c r="C49" s="29" t="s">
        <v>24</v>
      </c>
      <c r="D49" s="30">
        <v>0</v>
      </c>
      <c r="E49" s="31">
        <v>45544</v>
      </c>
      <c r="F49" s="31">
        <v>45548</v>
      </c>
      <c r="G49" s="29">
        <f t="shared" si="26"/>
        <v>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</row>
    <row r="50" spans="2:196" s="1" customFormat="1" ht="30" customHeight="1" thickBot="1" x14ac:dyDescent="0.3">
      <c r="B50" s="32" t="s">
        <v>39</v>
      </c>
      <c r="C50" s="33" t="s">
        <v>24</v>
      </c>
      <c r="D50" s="34">
        <f>IFERROR(AVERAGE(D51:D53),"-")</f>
        <v>0</v>
      </c>
      <c r="E50" s="35">
        <v>45551</v>
      </c>
      <c r="F50" s="35">
        <v>45555</v>
      </c>
      <c r="G50" s="33">
        <f t="shared" si="26"/>
        <v>5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</row>
    <row r="51" spans="2:196" s="1" customFormat="1" ht="30" customHeight="1" thickBot="1" x14ac:dyDescent="0.3">
      <c r="B51" s="28" t="s">
        <v>40</v>
      </c>
      <c r="C51" s="29" t="s">
        <v>24</v>
      </c>
      <c r="D51" s="30">
        <v>0</v>
      </c>
      <c r="E51" s="31">
        <v>45551</v>
      </c>
      <c r="F51" s="31">
        <v>45555</v>
      </c>
      <c r="G51" s="29">
        <f t="shared" si="26"/>
        <v>5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</row>
    <row r="52" spans="2:196" s="1" customFormat="1" ht="30" customHeight="1" thickBot="1" x14ac:dyDescent="0.3">
      <c r="B52" s="28" t="s">
        <v>41</v>
      </c>
      <c r="C52" s="29" t="s">
        <v>24</v>
      </c>
      <c r="D52" s="30">
        <v>0</v>
      </c>
      <c r="E52" s="31">
        <v>45551</v>
      </c>
      <c r="F52" s="31">
        <v>45555</v>
      </c>
      <c r="G52" s="29">
        <f t="shared" si="26"/>
        <v>5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</row>
    <row r="53" spans="2:196" s="1" customFormat="1" ht="30" customHeight="1" thickBot="1" x14ac:dyDescent="0.3">
      <c r="B53" s="28" t="s">
        <v>42</v>
      </c>
      <c r="C53" s="29" t="s">
        <v>16</v>
      </c>
      <c r="D53" s="30">
        <v>0</v>
      </c>
      <c r="E53" s="31">
        <v>45551</v>
      </c>
      <c r="F53" s="31">
        <v>45555</v>
      </c>
      <c r="G53" s="29">
        <f t="shared" si="26"/>
        <v>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</row>
    <row r="54" spans="2:196" s="1" customFormat="1" ht="30" customHeight="1" thickBot="1" x14ac:dyDescent="0.3">
      <c r="B54" s="19" t="s">
        <v>9</v>
      </c>
      <c r="C54" s="20"/>
      <c r="D54" s="21"/>
      <c r="E54" s="22"/>
      <c r="F54" s="23"/>
      <c r="G54" s="24" t="str">
        <f t="shared" si="26"/>
        <v/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</row>
    <row r="56" spans="2:196" ht="30" customHeight="1" x14ac:dyDescent="0.25">
      <c r="C56" s="6"/>
      <c r="F56" s="10"/>
    </row>
    <row r="57" spans="2:196" ht="30" customHeight="1" x14ac:dyDescent="0.25">
      <c r="C57" s="7"/>
    </row>
    <row r="68" spans="2:196" ht="30" customHeight="1" thickBot="1" x14ac:dyDescent="0.3"/>
    <row r="69" spans="2:196" s="1" customFormat="1" ht="30" customHeight="1" thickBot="1" x14ac:dyDescent="0.3">
      <c r="B69" s="28" t="s">
        <v>20</v>
      </c>
      <c r="C69" s="29" t="s">
        <v>15</v>
      </c>
      <c r="D69" s="30">
        <v>0</v>
      </c>
      <c r="E69" s="31">
        <v>45236</v>
      </c>
      <c r="F69" s="31">
        <v>45240</v>
      </c>
      <c r="G69" s="29">
        <f t="shared" si="26"/>
        <v>5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</row>
    <row r="70" spans="2:196" s="1" customFormat="1" ht="30" customHeight="1" thickBot="1" x14ac:dyDescent="0.3">
      <c r="B70" s="28" t="s">
        <v>21</v>
      </c>
      <c r="C70" s="29" t="s">
        <v>15</v>
      </c>
      <c r="D70" s="30">
        <v>0</v>
      </c>
      <c r="E70" s="31">
        <v>45236</v>
      </c>
      <c r="F70" s="31">
        <v>45240</v>
      </c>
      <c r="G70" s="29">
        <f t="shared" si="26"/>
        <v>5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</row>
    <row r="71" spans="2:196" s="1" customFormat="1" ht="30" customHeight="1" thickBot="1" x14ac:dyDescent="0.3">
      <c r="B71" s="28" t="s">
        <v>22</v>
      </c>
      <c r="C71" s="29" t="s">
        <v>24</v>
      </c>
      <c r="D71" s="30">
        <v>0</v>
      </c>
      <c r="E71" s="31">
        <v>45243</v>
      </c>
      <c r="F71" s="31">
        <v>45247</v>
      </c>
      <c r="G71" s="29">
        <f t="shared" si="26"/>
        <v>5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</row>
  </sheetData>
  <mergeCells count="31">
    <mergeCell ref="C2:D2"/>
    <mergeCell ref="E2:F2"/>
    <mergeCell ref="C3:D3"/>
    <mergeCell ref="H3:N3"/>
    <mergeCell ref="O3:U3"/>
    <mergeCell ref="BZ3:CF3"/>
    <mergeCell ref="CG3:CM3"/>
    <mergeCell ref="CN3:CT3"/>
    <mergeCell ref="CU3:DA3"/>
    <mergeCell ref="V3:AB3"/>
    <mergeCell ref="AC3:AI3"/>
    <mergeCell ref="AJ3:AP3"/>
    <mergeCell ref="AQ3:AW3"/>
    <mergeCell ref="AX3:BD3"/>
    <mergeCell ref="BE3:BK3"/>
    <mergeCell ref="B1:G1"/>
    <mergeCell ref="GH3:GN3"/>
    <mergeCell ref="ER3:EX3"/>
    <mergeCell ref="EY3:FE3"/>
    <mergeCell ref="FF3:FL3"/>
    <mergeCell ref="FM3:FS3"/>
    <mergeCell ref="FT3:FZ3"/>
    <mergeCell ref="GA3:GG3"/>
    <mergeCell ref="DB3:DH3"/>
    <mergeCell ref="DI3:DO3"/>
    <mergeCell ref="DP3:DV3"/>
    <mergeCell ref="DW3:EC3"/>
    <mergeCell ref="ED3:EJ3"/>
    <mergeCell ref="EK3:EQ3"/>
    <mergeCell ref="BL3:BR3"/>
    <mergeCell ref="BS3:BY3"/>
  </mergeCells>
  <conditionalFormatting sqref="D69:D71 D6:D11 D13:D54">
    <cfRule type="dataBar" priority="7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{60CCEBF6-4CBF-44B7-A11B-AF35A61BE7E0}</x14:id>
        </ext>
      </extLst>
    </cfRule>
  </conditionalFormatting>
  <conditionalFormatting sqref="H4:FD5 FF4:FK5 FM4:FY5 GA4:GF5 GH4:GM5 H69:GM71 H6:GM13 H17:GM54">
    <cfRule type="expression" dxfId="13" priority="10">
      <formula>AND(TODAY()&gt;=H$4,TODAY()&lt;I$4)</formula>
    </cfRule>
  </conditionalFormatting>
  <conditionalFormatting sqref="H54:GM54 H50:GM50 H69:GM71 H17:GM26 H6:GM13">
    <cfRule type="expression" dxfId="12" priority="8">
      <formula>AND(Início_da_tarefa&lt;=H$4,ROUNDDOWN((Término_da_tarefa-Início_da_tarefa+1)*Progresso_da_tarefa,0)+Início_da_tarefa-1&gt;=H$4)</formula>
    </cfRule>
    <cfRule type="expression" dxfId="11" priority="9" stopIfTrue="1">
      <formula>AND(Término_da_tarefa&gt;=H$4,Início_da_tarefa&lt;I$4)</formula>
    </cfRule>
  </conditionalFormatting>
  <conditionalFormatting sqref="H51:GM53 H27:GM49">
    <cfRule type="expression" dxfId="10" priority="5">
      <formula>AND(Início_da_tarefa&lt;=H$4,ROUNDDOWN((Término_da_tarefa-Início_da_tarefa+1)*Progresso_da_tarefa,0)+Início_da_tarefa-1&gt;=H$4)</formula>
    </cfRule>
    <cfRule type="expression" dxfId="9" priority="6" stopIfTrue="1">
      <formula>AND(Término_da_tarefa&gt;=H$4,Início_da_tarefa&lt;I$4)</formula>
    </cfRule>
  </conditionalFormatting>
  <conditionalFormatting sqref="FE4:FE5 FL4:FL5 FZ4:FZ5 GG4:GG5">
    <cfRule type="expression" dxfId="8" priority="11">
      <formula>AND(TODAY()&gt;=FE$4,TODAY()&lt;#REF!)</formula>
    </cfRule>
  </conditionalFormatting>
  <conditionalFormatting sqref="D12">
    <cfRule type="dataBar" priority="4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{6C2E8CC4-E8D2-452C-97C7-127DF8DAAC70}</x14:id>
        </ext>
      </extLst>
    </cfRule>
  </conditionalFormatting>
  <conditionalFormatting sqref="GN69:GN71 GN4:GN54">
    <cfRule type="expression" dxfId="7" priority="12">
      <formula>AND(TODAY()&gt;=GN$4,TODAY()&lt;#REF!)</formula>
    </cfRule>
  </conditionalFormatting>
  <conditionalFormatting sqref="GN54 GN50 GN69:GN71 GN6:GN26">
    <cfRule type="expression" dxfId="6" priority="13">
      <formula>AND(Início_da_tarefa&lt;=GN$4,ROUNDDOWN((Término_da_tarefa-Início_da_tarefa+1)*Progresso_da_tarefa,0)+Início_da_tarefa-1&gt;=GN$4)</formula>
    </cfRule>
    <cfRule type="expression" dxfId="5" priority="14" stopIfTrue="1">
      <formula>AND(Término_da_tarefa&gt;=GN$4,Início_da_tarefa&lt;#REF!)</formula>
    </cfRule>
  </conditionalFormatting>
  <conditionalFormatting sqref="GN51:GN53 GN27:GN49">
    <cfRule type="expression" dxfId="4" priority="15">
      <formula>AND(Início_da_tarefa&lt;=GN$4,ROUNDDOWN((Término_da_tarefa-Início_da_tarefa+1)*Progresso_da_tarefa,0)+Início_da_tarefa-1&gt;=GN$4)</formula>
    </cfRule>
    <cfRule type="expression" dxfId="3" priority="16" stopIfTrue="1">
      <formula>AND(Término_da_tarefa&gt;=GN$4,Início_da_tarefa&lt;#REF!)</formula>
    </cfRule>
  </conditionalFormatting>
  <conditionalFormatting sqref="H14:GM16">
    <cfRule type="expression" dxfId="2" priority="3">
      <formula>AND(TODAY()&gt;=H$4,TODAY()&lt;I$4)</formula>
    </cfRule>
  </conditionalFormatting>
  <conditionalFormatting sqref="H14:GM16">
    <cfRule type="expression" dxfId="1" priority="1">
      <formula>AND(Início_da_tarefa&lt;=H$4,ROUNDDOWN((Término_da_tarefa-Início_da_tarefa+1)*Progresso_da_tarefa,0)+Início_da_tarefa-1&gt;=H$4)</formula>
    </cfRule>
    <cfRule type="expression" dxfId="0" priority="2" stopIfTrue="1">
      <formula>AND(Término_da_tarefa&gt;=H$4,Início_da_tarefa&lt;I$4)</formula>
    </cfRule>
  </conditionalFormatting>
  <dataValidations disablePrompts="1" count="1">
    <dataValidation type="whole" operator="greaterThanOrEqual" allowBlank="1" showInputMessage="1" promptTitle="Semana de exibição" prompt="Alterar esse número rola a exibição do Gráfico de Gantt." sqref="E3" xr:uid="{3D1F3771-6C69-4F19-B3E8-68A7A13386D6}">
      <formula1>1</formula1>
    </dataValidation>
  </dataValidations>
  <printOptions horizontalCentered="1"/>
  <pageMargins left="0.35" right="0.35" top="0.35" bottom="0.5" header="0.3" footer="0.3"/>
  <pageSetup paperSize="9" fitToHeight="0" orientation="landscape" r:id="rId1"/>
  <headerFooter differentFirst="1" scaleWithDoc="0">
    <oddHeader>&amp;C&amp;"Arial"&amp;8&amp;K000000INTERNAL&amp;1#</oddHeader>
    <oddFooter>Page &amp;P of &amp;N</oddFooter>
    <firstHeader>&amp;C&amp;"Arial"&amp;8&amp;K000000INTERNAL&amp;1#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CCEBF6-4CBF-44B7-A11B-AF35A61BE7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D69:D71 D6:D11 D13:D54</xm:sqref>
        </x14:conditionalFormatting>
        <x14:conditionalFormatting xmlns:xm="http://schemas.microsoft.com/office/excel/2006/main">
          <x14:cfRule type="dataBar" id="{6C2E8CC4-E8D2-452C-97C7-127DF8DAAC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BD127C6EF8774EBED2A5898D97B702" ma:contentTypeVersion="13" ma:contentTypeDescription="Create a new document." ma:contentTypeScope="" ma:versionID="e118ea485520c00a789addab25c0fd74">
  <xsd:schema xmlns:xsd="http://www.w3.org/2001/XMLSchema" xmlns:xs="http://www.w3.org/2001/XMLSchema" xmlns:p="http://schemas.microsoft.com/office/2006/metadata/properties" xmlns:ns2="45496213-5708-458f-93df-426cfbfbb13a" xmlns:ns3="09c3fbe3-1b45-47e0-a93c-51307f0208c9" targetNamespace="http://schemas.microsoft.com/office/2006/metadata/properties" ma:root="true" ma:fieldsID="3ed2d80d18b4d0abc8b872f21d92c47c" ns2:_="" ns3:_="">
    <xsd:import namespace="45496213-5708-458f-93df-426cfbfbb13a"/>
    <xsd:import namespace="09c3fbe3-1b45-47e0-a93c-51307f0208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96213-5708-458f-93df-426cfbfbb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a5ac2a7-3560-40f7-821c-bf6f1f0e00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3fbe3-1b45-47e0-a93c-51307f0208c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b89ea86-6f73-4c90-9631-57aa97970458}" ma:internalName="TaxCatchAll" ma:showField="CatchAllData" ma:web="09c3fbe3-1b45-47e0-a93c-51307f0208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c3fbe3-1b45-47e0-a93c-51307f0208c9" xsi:nil="true"/>
    <lcf76f155ced4ddcb4097134ff3c332f xmlns="45496213-5708-458f-93df-426cfbfbb1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202F53-F886-4225-958E-F6D109365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96213-5708-458f-93df-426cfbfbb13a"/>
    <ds:schemaRef ds:uri="09c3fbe3-1b45-47e0-a93c-51307f0208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09c3fbe3-1b45-47e0-a93c-51307f0208c9"/>
    <ds:schemaRef ds:uri="45496213-5708-458f-93df-426cfbfbb1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Cronograma_Proposta B</vt:lpstr>
      <vt:lpstr>'Cronograma_Proposta B'!Area_de_impressao</vt:lpstr>
      <vt:lpstr>'Cronograma_Proposta B'!Início_da_tarefa</vt:lpstr>
      <vt:lpstr>'Cronograma_Proposta B'!Início_do_projeto</vt:lpstr>
      <vt:lpstr>'Cronograma_Proposta B'!Progresso_da_tarefa</vt:lpstr>
      <vt:lpstr>'Cronograma_Proposta B'!Semana_de_exibição</vt:lpstr>
      <vt:lpstr>'Cronograma_Proposta B'!Término_da_tarefa</vt:lpstr>
      <vt:lpstr>'Cronograma_Proposta B'!Titulos_de_impressao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2023-09-24T19:21:38Z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0x010100A7BD127C6EF8774EBED2A5898D97B702</vt:lpwstr>
  </property>
  <property fmtid="{D5CDD505-2E9C-101B-9397-08002B2CF9AE}" pid="3" name="MSIP_Label_797ad33d-ed35-43c0-b526-22bc83c17deb_Enabled">
    <vt:lpwstr>true</vt:lpwstr>
  </property>
  <property fmtid="{D5CDD505-2E9C-101B-9397-08002B2CF9AE}" pid="4" name="MSIP_Label_797ad33d-ed35-43c0-b526-22bc83c17deb_SetDate">
    <vt:lpwstr>2023-07-20T14:27:54Z</vt:lpwstr>
  </property>
  <property fmtid="{D5CDD505-2E9C-101B-9397-08002B2CF9AE}" pid="5" name="MSIP_Label_797ad33d-ed35-43c0-b526-22bc83c17deb_Method">
    <vt:lpwstr>Standard</vt:lpwstr>
  </property>
  <property fmtid="{D5CDD505-2E9C-101B-9397-08002B2CF9AE}" pid="6" name="MSIP_Label_797ad33d-ed35-43c0-b526-22bc83c17deb_Name">
    <vt:lpwstr>797ad33d-ed35-43c0-b526-22bc83c17deb</vt:lpwstr>
  </property>
  <property fmtid="{D5CDD505-2E9C-101B-9397-08002B2CF9AE}" pid="7" name="MSIP_Label_797ad33d-ed35-43c0-b526-22bc83c17deb_SiteId">
    <vt:lpwstr>d539d4bf-5610-471a-afc2-1c76685cfefa</vt:lpwstr>
  </property>
  <property fmtid="{D5CDD505-2E9C-101B-9397-08002B2CF9AE}" pid="8" name="MSIP_Label_797ad33d-ed35-43c0-b526-22bc83c17deb_ActionId">
    <vt:lpwstr>2fb277c3-101c-4954-ac06-f84c206ee5e3</vt:lpwstr>
  </property>
  <property fmtid="{D5CDD505-2E9C-101B-9397-08002B2CF9AE}" pid="9" name="MSIP_Label_797ad33d-ed35-43c0-b526-22bc83c17deb_ContentBits">
    <vt:lpwstr>1</vt:lpwstr>
  </property>
  <property fmtid="{D5CDD505-2E9C-101B-9397-08002B2CF9AE}" pid="10" name="MediaServiceImageTags">
    <vt:lpwstr/>
  </property>
</Properties>
</file>