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PA\proyectos\asm-web\tfm-ism\documentacion\"/>
    </mc:Choice>
  </mc:AlternateContent>
  <xr:revisionPtr revIDLastSave="0" documentId="13_ncr:1_{DB242AB8-CD3D-407F-B572-756F6FD050C5}" xr6:coauthVersionLast="47" xr6:coauthVersionMax="47" xr10:uidLastSave="{00000000-0000-0000-0000-000000000000}"/>
  <workbookProtection lockStructure="1"/>
  <bookViews>
    <workbookView xWindow="-120" yWindow="-120" windowWidth="20730" windowHeight="11160" activeTab="1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V3" i="1" s="1" a="1"/>
  <c r="V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X12" i="1" l="1" a="1"/>
  <c r="X12" i="1" s="1"/>
  <c r="AD12" i="1" a="1"/>
  <c r="AD12" i="1" s="1"/>
  <c r="K13" i="1"/>
  <c r="L13" i="1" s="1"/>
  <c r="AM12" i="1" a="1"/>
  <c r="AM12" i="1" s="1"/>
  <c r="AI13" i="1" s="1"/>
  <c r="AJ13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D30" i="1" s="1"/>
  <c r="E30" i="1" s="1"/>
  <c r="G30" i="1" s="1" a="1"/>
  <c r="G30" i="1" s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AI30" i="1" l="1"/>
  <c r="AJ30" i="1" s="1"/>
  <c r="H30" i="1" a="1"/>
  <c r="H30" i="1" s="1"/>
  <c r="V29" i="1" a="1"/>
  <c r="V29" i="1" s="1"/>
  <c r="C31" i="1"/>
  <c r="D31" i="1" s="1"/>
  <c r="AC30" i="1"/>
  <c r="AE30" i="1" s="1" a="1"/>
  <c r="AE30" i="1" s="1"/>
  <c r="M30" i="1"/>
  <c r="P30" i="1" s="1" a="1"/>
  <c r="P30" i="1" s="1"/>
  <c r="O30" i="1" l="1" a="1"/>
  <c r="O30" i="1" s="1"/>
  <c r="AF30" i="1" a="1"/>
  <c r="AF30" i="1" s="1"/>
  <c r="F30" i="1" a="1"/>
  <c r="F30" i="1" s="1"/>
  <c r="AA31" i="1"/>
  <c r="AB31" i="1" s="1"/>
  <c r="AK30" i="1"/>
  <c r="AN30" i="1" s="1" a="1"/>
  <c r="AN30" i="1" s="1"/>
  <c r="U30" i="1"/>
  <c r="X30" i="1" s="1" a="1"/>
  <c r="X30" i="1" s="1"/>
  <c r="N30" i="1" l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0" i="2"/>
  <c r="K45" i="2"/>
  <c r="K48" i="2"/>
  <c r="K37" i="2"/>
  <c r="K82" i="2"/>
  <c r="K73" i="2"/>
  <c r="K16" i="2"/>
  <c r="K66" i="2"/>
  <c r="K42" i="2"/>
  <c r="K64" i="2"/>
  <c r="K70" i="2"/>
  <c r="K27" i="2"/>
  <c r="K97" i="2"/>
  <c r="K91" i="2"/>
  <c r="K85" i="2"/>
  <c r="K21" i="2"/>
  <c r="K76" i="2"/>
  <c r="K36" i="2"/>
  <c r="K90" i="2"/>
  <c r="K57" i="2"/>
  <c r="K94" i="2"/>
  <c r="K33" i="2"/>
  <c r="K28" i="2"/>
  <c r="K15" i="2"/>
  <c r="K100" i="2"/>
  <c r="K58" i="2"/>
  <c r="K96" i="2"/>
  <c r="K30" i="2"/>
  <c r="K72" i="2"/>
  <c r="K18" i="2"/>
  <c r="K24" i="2"/>
  <c r="K13" i="2"/>
  <c r="K81" i="2"/>
  <c r="K75" i="2"/>
  <c r="K22" i="2"/>
  <c r="K78" i="2"/>
  <c r="K87" i="2"/>
  <c r="K69" i="2"/>
  <c r="K55" i="2"/>
  <c r="K43" i="2"/>
  <c r="K84" i="2"/>
  <c r="K46" i="2"/>
  <c r="K88" i="2"/>
  <c r="K93" i="2"/>
  <c r="K31" i="2"/>
  <c r="K63" i="2"/>
  <c r="K99" i="2"/>
  <c r="K61" i="2"/>
  <c r="K49" i="2"/>
  <c r="K39" i="2"/>
  <c r="K51" i="2"/>
  <c r="K79" i="2"/>
  <c r="K25" i="2"/>
  <c r="K34" i="2"/>
  <c r="K11" i="2"/>
  <c r="K19" i="2"/>
  <c r="K52" i="2"/>
  <c r="K54" i="2"/>
  <c r="K67" i="2"/>
  <c r="K14" i="2"/>
  <c r="K60" i="2"/>
  <c r="K12" i="2"/>
  <c r="K17" i="2"/>
  <c r="K65" i="2"/>
  <c r="K89" i="2"/>
  <c r="K38" i="2"/>
  <c r="K83" i="2"/>
  <c r="K29" i="2"/>
  <c r="K56" i="2"/>
  <c r="K74" i="2"/>
  <c r="K44" i="2"/>
  <c r="K47" i="2"/>
  <c r="K80" i="2"/>
  <c r="K95" i="2"/>
  <c r="K41" i="2"/>
  <c r="K26" i="2"/>
  <c r="K59" i="2"/>
  <c r="K23" i="2"/>
  <c r="K20" i="2"/>
  <c r="K98" i="2"/>
  <c r="K68" i="2"/>
  <c r="K86" i="2"/>
  <c r="K71" i="2"/>
  <c r="K32" i="2"/>
  <c r="K35" i="2"/>
  <c r="K62" i="2"/>
  <c r="K92" i="2"/>
  <c r="K53" i="2"/>
  <c r="K77" i="2"/>
  <c r="K50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99" i="2"/>
  <c r="O24" i="2"/>
  <c r="O54" i="2"/>
  <c r="O63" i="2"/>
  <c r="O96" i="2"/>
  <c r="O60" i="2"/>
  <c r="O18" i="2"/>
  <c r="O15" i="2"/>
  <c r="O90" i="2"/>
  <c r="O42" i="2"/>
  <c r="O87" i="2"/>
  <c r="O69" i="2"/>
  <c r="O45" i="2"/>
  <c r="O81" i="2"/>
  <c r="O72" i="2"/>
  <c r="O51" i="2"/>
  <c r="O78" i="2"/>
  <c r="O33" i="2"/>
  <c r="O27" i="2"/>
  <c r="O36" i="2"/>
  <c r="O77" i="2"/>
  <c r="O17" i="2"/>
  <c r="O35" i="2"/>
  <c r="O86" i="2"/>
  <c r="O58" i="2"/>
  <c r="O12" i="2"/>
  <c r="O26" i="2"/>
  <c r="O61" i="2"/>
  <c r="O34" i="2"/>
  <c r="O37" i="2"/>
  <c r="O22" i="2"/>
  <c r="O31" i="2"/>
  <c r="O20" i="2"/>
  <c r="O56" i="2"/>
  <c r="O30" i="2"/>
  <c r="O44" i="2"/>
  <c r="O47" i="2"/>
  <c r="O67" i="2"/>
  <c r="O94" i="2"/>
  <c r="O76" i="2"/>
  <c r="O52" i="2"/>
  <c r="O82" i="2"/>
  <c r="O88" i="2"/>
  <c r="O55" i="2"/>
  <c r="O62" i="2"/>
  <c r="O43" i="2"/>
  <c r="O65" i="2"/>
  <c r="O57" i="2"/>
  <c r="O97" i="2"/>
  <c r="O53" i="2"/>
  <c r="O84" i="2"/>
  <c r="O91" i="2"/>
  <c r="O71" i="2"/>
  <c r="O89" i="2"/>
  <c r="O73" i="2"/>
  <c r="O70" i="2"/>
  <c r="O38" i="2"/>
  <c r="O21" i="2"/>
  <c r="O74" i="2"/>
  <c r="O49" i="2"/>
  <c r="O66" i="2"/>
  <c r="O32" i="2"/>
  <c r="O79" i="2"/>
  <c r="O93" i="2"/>
  <c r="O41" i="2"/>
  <c r="O23" i="2"/>
  <c r="O29" i="2"/>
  <c r="O11" i="2"/>
  <c r="O39" i="2"/>
  <c r="O100" i="2"/>
  <c r="O19" i="2"/>
  <c r="O59" i="2"/>
  <c r="O14" i="2"/>
  <c r="O40" i="2"/>
  <c r="O13" i="2"/>
  <c r="O80" i="2"/>
  <c r="O25" i="2"/>
  <c r="O95" i="2"/>
  <c r="O83" i="2"/>
  <c r="O28" i="2"/>
  <c r="O92" i="2"/>
  <c r="O16" i="2"/>
  <c r="O85" i="2"/>
  <c r="O48" i="2"/>
  <c r="O98" i="2"/>
  <c r="O46" i="2"/>
  <c r="O50" i="2"/>
  <c r="O68" i="2"/>
  <c r="O75" i="2"/>
  <c r="O64" i="2"/>
  <c r="N41" i="2"/>
  <c r="N56" i="2"/>
  <c r="N50" i="2"/>
  <c r="N17" i="2"/>
  <c r="N92" i="2"/>
  <c r="N68" i="2"/>
  <c r="N74" i="2"/>
  <c r="N71" i="2"/>
  <c r="N77" i="2"/>
  <c r="N95" i="2"/>
  <c r="N38" i="2"/>
  <c r="N80" i="2"/>
  <c r="N32" i="2"/>
  <c r="N62" i="2"/>
  <c r="N65" i="2"/>
  <c r="N89" i="2"/>
  <c r="N86" i="2"/>
  <c r="N12" i="2"/>
  <c r="N35" i="2"/>
  <c r="N47" i="2"/>
  <c r="N53" i="2"/>
  <c r="N26" i="2"/>
  <c r="N20" i="2"/>
  <c r="N98" i="2"/>
  <c r="N29" i="2"/>
  <c r="N83" i="2"/>
  <c r="N23" i="2"/>
  <c r="N44" i="2"/>
  <c r="N59" i="2"/>
  <c r="N81" i="2"/>
  <c r="N33" i="2"/>
  <c r="N39" i="2"/>
  <c r="N57" i="2"/>
  <c r="N96" i="2"/>
  <c r="N24" i="2"/>
  <c r="N51" i="2"/>
  <c r="N36" i="2"/>
  <c r="N48" i="2"/>
  <c r="N11" i="2"/>
  <c r="N42" i="2"/>
  <c r="N72" i="2"/>
  <c r="N99" i="2"/>
  <c r="N30" i="2"/>
  <c r="N90" i="2"/>
  <c r="N15" i="2"/>
  <c r="N45" i="2"/>
  <c r="N84" i="2"/>
  <c r="N66" i="2"/>
  <c r="N18" i="2"/>
  <c r="N60" i="2"/>
  <c r="N21" i="2"/>
  <c r="N54" i="2"/>
  <c r="N69" i="2"/>
  <c r="N93" i="2"/>
  <c r="N27" i="2"/>
  <c r="N75" i="2"/>
  <c r="N78" i="2"/>
  <c r="N87" i="2"/>
  <c r="N13" i="2"/>
  <c r="N52" i="2"/>
  <c r="N63" i="2"/>
  <c r="N94" i="2"/>
  <c r="N22" i="2"/>
  <c r="N19" i="2"/>
  <c r="N70" i="2"/>
  <c r="N82" i="2"/>
  <c r="N73" i="2"/>
  <c r="N88" i="2"/>
  <c r="N85" i="2"/>
  <c r="N58" i="2"/>
  <c r="N43" i="2"/>
  <c r="N100" i="2"/>
  <c r="N34" i="2"/>
  <c r="N55" i="2"/>
  <c r="N40" i="2"/>
  <c r="N76" i="2"/>
  <c r="N25" i="2"/>
  <c r="N91" i="2"/>
  <c r="N37" i="2"/>
  <c r="N61" i="2"/>
  <c r="N14" i="2"/>
  <c r="N67" i="2"/>
  <c r="N46" i="2"/>
  <c r="N31" i="2"/>
  <c r="N49" i="2"/>
  <c r="N97" i="2"/>
  <c r="N79" i="2"/>
  <c r="N16" i="2"/>
  <c r="N64" i="2"/>
  <c r="N28" i="2"/>
  <c r="L81" i="2"/>
  <c r="L69" i="2"/>
  <c r="L61" i="2"/>
  <c r="L99" i="2"/>
  <c r="L22" i="2"/>
  <c r="L33" i="2"/>
  <c r="L97" i="2"/>
  <c r="L55" i="2"/>
  <c r="L36" i="2"/>
  <c r="L25" i="2"/>
  <c r="L37" i="2"/>
  <c r="L76" i="2"/>
  <c r="L13" i="2"/>
  <c r="L84" i="2"/>
  <c r="L100" i="2"/>
  <c r="L19" i="2"/>
  <c r="L51" i="2"/>
  <c r="L39" i="2"/>
  <c r="L27" i="2"/>
  <c r="L11" i="2"/>
  <c r="L45" i="2"/>
  <c r="L31" i="2"/>
  <c r="L64" i="2"/>
  <c r="L28" i="2"/>
  <c r="L15" i="2"/>
  <c r="L67" i="2"/>
  <c r="L66" i="2"/>
  <c r="L85" i="2"/>
  <c r="L54" i="2"/>
  <c r="L34" i="2"/>
  <c r="L78" i="2"/>
  <c r="L14" i="2"/>
  <c r="L30" i="2"/>
  <c r="L82" i="2"/>
  <c r="L72" i="2"/>
  <c r="L40" i="2"/>
  <c r="L91" i="2"/>
  <c r="L18" i="2"/>
  <c r="L70" i="2"/>
  <c r="L79" i="2"/>
  <c r="L43" i="2"/>
  <c r="L16" i="2"/>
  <c r="L63" i="2"/>
  <c r="L46" i="2"/>
  <c r="L52" i="2"/>
  <c r="L42" i="2"/>
  <c r="L24" i="2"/>
  <c r="L60" i="2"/>
  <c r="L94" i="2"/>
  <c r="L21" i="2"/>
  <c r="L87" i="2"/>
  <c r="L57" i="2"/>
  <c r="L48" i="2"/>
  <c r="L58" i="2"/>
  <c r="L93" i="2"/>
  <c r="L96" i="2"/>
  <c r="L88" i="2"/>
  <c r="L90" i="2"/>
  <c r="L73" i="2"/>
  <c r="L49" i="2"/>
  <c r="L75" i="2"/>
  <c r="L86" i="2"/>
  <c r="L26" i="2"/>
  <c r="L74" i="2"/>
  <c r="L83" i="2"/>
  <c r="L38" i="2"/>
  <c r="L29" i="2"/>
  <c r="L17" i="2"/>
  <c r="L80" i="2"/>
  <c r="L98" i="2"/>
  <c r="L65" i="2"/>
  <c r="L47" i="2"/>
  <c r="L41" i="2"/>
  <c r="L89" i="2"/>
  <c r="L35" i="2"/>
  <c r="L23" i="2"/>
  <c r="L59" i="2"/>
  <c r="L92" i="2"/>
  <c r="L20" i="2"/>
  <c r="L32" i="2"/>
  <c r="L44" i="2"/>
  <c r="L56" i="2"/>
  <c r="L50" i="2"/>
  <c r="L53" i="2"/>
  <c r="L77" i="2"/>
  <c r="L68" i="2"/>
  <c r="L12" i="2"/>
  <c r="L62" i="2"/>
  <c r="L71" i="2"/>
  <c r="L95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2" i="2" l="1"/>
  <c r="P82" i="2" s="1"/>
  <c r="Q82" i="2" s="1"/>
  <c r="M31" i="2"/>
  <c r="P31" i="2" s="1"/>
  <c r="Q31" i="2" s="1"/>
  <c r="M16" i="2"/>
  <c r="P16" i="2" s="1"/>
  <c r="Q16" i="2" s="1"/>
  <c r="M27" i="2"/>
  <c r="P27" i="2" s="1"/>
  <c r="Q27" i="2" s="1"/>
  <c r="M73" i="2"/>
  <c r="P73" i="2" s="1"/>
  <c r="Q73" i="2" s="1"/>
  <c r="M25" i="2"/>
  <c r="P25" i="2" s="1"/>
  <c r="Q25" i="2" s="1"/>
  <c r="M97" i="2"/>
  <c r="P97" i="2" s="1"/>
  <c r="Q97" i="2" s="1"/>
  <c r="M79" i="2"/>
  <c r="P79" i="2" s="1"/>
  <c r="Q79" i="2" s="1"/>
  <c r="M85" i="2"/>
  <c r="P85" i="2" s="1"/>
  <c r="Q85" i="2" s="1"/>
  <c r="M99" i="2"/>
  <c r="P99" i="2" s="1"/>
  <c r="Q99" i="2" s="1"/>
  <c r="M40" i="2"/>
  <c r="P40" i="2" s="1"/>
  <c r="Q40" i="2" s="1"/>
  <c r="M36" i="2"/>
  <c r="P36" i="2" s="1"/>
  <c r="Q36" i="2" s="1"/>
  <c r="M22" i="2"/>
  <c r="P22" i="2" s="1"/>
  <c r="Q22" i="2" s="1"/>
  <c r="M18" i="2"/>
  <c r="P18" i="2" s="1"/>
  <c r="Q18" i="2" s="1"/>
  <c r="M45" i="2"/>
  <c r="P45" i="2" s="1"/>
  <c r="Q45" i="2" s="1"/>
  <c r="M52" i="2"/>
  <c r="P52" i="2" s="1"/>
  <c r="Q52" i="2" s="1"/>
  <c r="M91" i="2"/>
  <c r="P91" i="2" s="1"/>
  <c r="Q91" i="2" s="1"/>
  <c r="M76" i="2"/>
  <c r="P76" i="2" s="1"/>
  <c r="Q76" i="2" s="1"/>
  <c r="M61" i="2"/>
  <c r="P61" i="2" s="1"/>
  <c r="Q61" i="2" s="1"/>
  <c r="M43" i="2"/>
  <c r="P43" i="2" s="1"/>
  <c r="Q43" i="2" s="1"/>
  <c r="M75" i="2"/>
  <c r="P75" i="2" s="1"/>
  <c r="Q75" i="2" s="1"/>
  <c r="M48" i="2"/>
  <c r="P48" i="2" s="1"/>
  <c r="Q48" i="2" s="1"/>
  <c r="M94" i="2"/>
  <c r="P94" i="2" s="1"/>
  <c r="Q94" i="2" s="1"/>
  <c r="M15" i="2"/>
  <c r="P15" i="2" s="1"/>
  <c r="Q15" i="2" s="1"/>
  <c r="M28" i="2"/>
  <c r="P28" i="2" s="1"/>
  <c r="Q28" i="2" s="1"/>
  <c r="M78" i="2"/>
  <c r="P78" i="2" s="1"/>
  <c r="Q78" i="2" s="1"/>
  <c r="M24" i="2"/>
  <c r="P24" i="2" s="1"/>
  <c r="Q24" i="2" s="1"/>
  <c r="M84" i="2"/>
  <c r="P84" i="2" s="1"/>
  <c r="Q84" i="2" s="1"/>
  <c r="M96" i="2"/>
  <c r="P96" i="2" s="1"/>
  <c r="Q96" i="2" s="1"/>
  <c r="M58" i="2"/>
  <c r="P58" i="2" s="1"/>
  <c r="Q58" i="2" s="1"/>
  <c r="M51" i="2"/>
  <c r="P51" i="2" s="1"/>
  <c r="Q51" i="2" s="1"/>
  <c r="M93" i="2"/>
  <c r="P93" i="2" s="1"/>
  <c r="Q93" i="2" s="1"/>
  <c r="M34" i="2"/>
  <c r="P34" i="2" s="1"/>
  <c r="Q34" i="2" s="1"/>
  <c r="M72" i="2"/>
  <c r="P72" i="2" s="1"/>
  <c r="Q72" i="2" s="1"/>
  <c r="M67" i="2"/>
  <c r="P67" i="2" s="1"/>
  <c r="Q67" i="2" s="1"/>
  <c r="M33" i="2"/>
  <c r="P33" i="2" s="1"/>
  <c r="Q33" i="2" s="1"/>
  <c r="M13" i="2"/>
  <c r="P13" i="2" s="1"/>
  <c r="Q13" i="2" s="1"/>
  <c r="I13" i="2" s="1" a="1"/>
  <c r="I13" i="2" s="1"/>
  <c r="M64" i="2"/>
  <c r="P64" i="2" s="1"/>
  <c r="Q64" i="2" s="1"/>
  <c r="M57" i="2"/>
  <c r="P57" i="2" s="1"/>
  <c r="Q57" i="2" s="1"/>
  <c r="M69" i="2"/>
  <c r="P69" i="2" s="1"/>
  <c r="Q69" i="2" s="1"/>
  <c r="M55" i="2"/>
  <c r="P55" i="2" s="1"/>
  <c r="Q55" i="2" s="1"/>
  <c r="M63" i="2"/>
  <c r="P63" i="2" s="1"/>
  <c r="Q63" i="2" s="1"/>
  <c r="M100" i="2"/>
  <c r="P100" i="2" s="1"/>
  <c r="Q100" i="2" s="1"/>
  <c r="M30" i="2"/>
  <c r="P30" i="2" s="1"/>
  <c r="Q30" i="2" s="1"/>
  <c r="M11" i="2"/>
  <c r="P11" i="2" s="1"/>
  <c r="Q11" i="2" s="1"/>
  <c r="M49" i="2"/>
  <c r="P49" i="2" s="1"/>
  <c r="Q49" i="2" s="1"/>
  <c r="M88" i="2"/>
  <c r="P88" i="2" s="1"/>
  <c r="Q88" i="2" s="1"/>
  <c r="M42" i="2"/>
  <c r="P42" i="2" s="1"/>
  <c r="Q42" i="2" s="1"/>
  <c r="M21" i="2"/>
  <c r="P21" i="2" s="1"/>
  <c r="Q21" i="2" s="1"/>
  <c r="M39" i="2"/>
  <c r="P39" i="2" s="1"/>
  <c r="Q39" i="2" s="1"/>
  <c r="M66" i="2"/>
  <c r="P66" i="2" s="1"/>
  <c r="Q66" i="2" s="1"/>
  <c r="M14" i="2"/>
  <c r="P14" i="2" s="1"/>
  <c r="Q14" i="2" s="1"/>
  <c r="I14" i="2" s="1" a="1"/>
  <c r="I14" i="2" s="1"/>
  <c r="M46" i="2"/>
  <c r="P46" i="2" s="1"/>
  <c r="Q46" i="2" s="1"/>
  <c r="M54" i="2"/>
  <c r="P54" i="2" s="1"/>
  <c r="Q54" i="2" s="1"/>
  <c r="M37" i="2"/>
  <c r="P37" i="2" s="1"/>
  <c r="Q37" i="2" s="1"/>
  <c r="M81" i="2"/>
  <c r="P81" i="2" s="1"/>
  <c r="Q81" i="2" s="1"/>
  <c r="M60" i="2"/>
  <c r="P60" i="2" s="1"/>
  <c r="Q60" i="2" s="1"/>
  <c r="M19" i="2"/>
  <c r="P19" i="2" s="1"/>
  <c r="Q19" i="2" s="1"/>
  <c r="M70" i="2"/>
  <c r="P70" i="2" s="1"/>
  <c r="Q70" i="2" s="1"/>
  <c r="M87" i="2"/>
  <c r="P87" i="2" s="1"/>
  <c r="Q87" i="2" s="1"/>
  <c r="M90" i="2"/>
  <c r="P90" i="2" s="1"/>
  <c r="Q90" i="2" s="1"/>
  <c r="M56" i="2"/>
  <c r="P56" i="2" s="1"/>
  <c r="Q56" i="2" s="1"/>
  <c r="M20" i="2"/>
  <c r="P20" i="2" s="1"/>
  <c r="Q20" i="2" s="1"/>
  <c r="M86" i="2"/>
  <c r="P86" i="2" s="1"/>
  <c r="Q86" i="2" s="1"/>
  <c r="M71" i="2"/>
  <c r="P71" i="2" s="1"/>
  <c r="Q71" i="2" s="1"/>
  <c r="M44" i="2"/>
  <c r="P44" i="2" s="1"/>
  <c r="Q44" i="2" s="1"/>
  <c r="M95" i="2"/>
  <c r="P95" i="2" s="1"/>
  <c r="Q95" i="2" s="1"/>
  <c r="M23" i="2"/>
  <c r="P23" i="2" s="1"/>
  <c r="Q23" i="2" s="1"/>
  <c r="M83" i="2"/>
  <c r="P83" i="2" s="1"/>
  <c r="Q83" i="2" s="1"/>
  <c r="M62" i="2"/>
  <c r="P62" i="2" s="1"/>
  <c r="Q62" i="2" s="1"/>
  <c r="M41" i="2"/>
  <c r="P41" i="2" s="1"/>
  <c r="Q41" i="2" s="1"/>
  <c r="M74" i="2"/>
  <c r="P74" i="2" s="1"/>
  <c r="Q74" i="2" s="1"/>
  <c r="M65" i="2"/>
  <c r="P65" i="2" s="1"/>
  <c r="Q65" i="2" s="1"/>
  <c r="M29" i="2"/>
  <c r="P29" i="2" s="1"/>
  <c r="Q29" i="2" s="1"/>
  <c r="M77" i="2"/>
  <c r="P77" i="2" s="1"/>
  <c r="Q77" i="2" s="1"/>
  <c r="M32" i="2"/>
  <c r="P32" i="2" s="1"/>
  <c r="Q32" i="2" s="1"/>
  <c r="M47" i="2"/>
  <c r="P47" i="2" s="1"/>
  <c r="Q47" i="2" s="1"/>
  <c r="M59" i="2"/>
  <c r="P59" i="2" s="1"/>
  <c r="Q59" i="2" s="1"/>
  <c r="M38" i="2"/>
  <c r="P38" i="2" s="1"/>
  <c r="Q38" i="2" s="1"/>
  <c r="M68" i="2"/>
  <c r="P68" i="2" s="1"/>
  <c r="Q68" i="2" s="1"/>
  <c r="M92" i="2"/>
  <c r="P92" i="2" s="1"/>
  <c r="Q92" i="2" s="1"/>
  <c r="M80" i="2"/>
  <c r="P80" i="2" s="1"/>
  <c r="Q80" i="2" s="1"/>
  <c r="M53" i="2"/>
  <c r="P53" i="2" s="1"/>
  <c r="Q53" i="2" s="1"/>
  <c r="M98" i="2"/>
  <c r="P98" i="2" s="1"/>
  <c r="Q98" i="2" s="1"/>
  <c r="M35" i="2"/>
  <c r="P35" i="2" s="1"/>
  <c r="Q35" i="2" s="1"/>
  <c r="M26" i="2"/>
  <c r="P26" i="2" s="1"/>
  <c r="Q26" i="2" s="1"/>
  <c r="M17" i="2"/>
  <c r="P17" i="2" s="1"/>
  <c r="Q17" i="2" s="1"/>
  <c r="M50" i="2"/>
  <c r="P50" i="2" s="1"/>
  <c r="Q50" i="2" s="1"/>
  <c r="M12" i="2"/>
  <c r="P12" i="2" s="1"/>
  <c r="Q12" i="2" s="1"/>
  <c r="I12" i="2" s="1" a="1"/>
  <c r="I12" i="2" s="1"/>
  <c r="M89" i="2"/>
  <c r="P89" i="2" s="1"/>
  <c r="Q89" i="2" s="1"/>
  <c r="M10" i="2"/>
  <c r="P10" i="2" s="1"/>
  <c r="Q10" i="2" s="1"/>
  <c r="I10" i="2" s="1" a="1"/>
  <c r="I10" i="2" s="1"/>
  <c r="M2" i="2"/>
  <c r="P2" i="2" s="1"/>
  <c r="Q2" i="2" s="1"/>
  <c r="M8" i="2"/>
  <c r="P8" i="2" s="1"/>
  <c r="Q8" i="2" s="1"/>
  <c r="M5" i="2"/>
  <c r="P5" i="2" s="1"/>
  <c r="Q5" i="2" s="1"/>
  <c r="M7" i="2"/>
  <c r="P7" i="2" s="1"/>
  <c r="Q7" i="2" s="1"/>
  <c r="M3" i="2"/>
  <c r="P3" i="2" s="1"/>
  <c r="Q3" i="2" s="1"/>
  <c r="M9" i="2"/>
  <c r="P9" i="2" s="1"/>
  <c r="Q9" i="2" s="1"/>
  <c r="M6" i="2"/>
  <c r="P6" i="2" s="1"/>
  <c r="Q6" i="2" s="1"/>
  <c r="P4" i="2"/>
  <c r="Q4" i="2" s="1"/>
  <c r="I4" i="2" s="1" a="1"/>
  <c r="I4" i="2" s="1"/>
  <c r="V99" i="1" a="1"/>
  <c r="V99" i="1" s="1"/>
  <c r="I2" i="2" l="1" a="1"/>
  <c r="I2" i="2" s="1"/>
  <c r="I3" i="2" a="1"/>
  <c r="I3" i="2" s="1"/>
  <c r="I37" i="2" a="1"/>
  <c r="I37" i="2" s="1"/>
  <c r="I17" i="2" a="1"/>
  <c r="I17" i="2" s="1"/>
  <c r="I16" i="2" a="1"/>
  <c r="I16" i="2" s="1"/>
  <c r="I20" i="2" a="1"/>
  <c r="I20" i="2" s="1"/>
  <c r="I32" i="2" a="1"/>
  <c r="I32" i="2" s="1"/>
  <c r="I38" i="2" a="1"/>
  <c r="I38" i="2" s="1"/>
  <c r="I7" i="2" a="1"/>
  <c r="I7" i="2" s="1"/>
  <c r="I43" i="2" a="1"/>
  <c r="I43" i="2" s="1"/>
  <c r="I50" i="2" a="1"/>
  <c r="I50" i="2" s="1"/>
  <c r="I5" i="2" a="1"/>
  <c r="I5" i="2" s="1"/>
  <c r="I44" i="2" a="1"/>
  <c r="I44" i="2" s="1"/>
  <c r="I25" i="2" a="1"/>
  <c r="I25" i="2" s="1"/>
  <c r="I41" i="2" a="1"/>
  <c r="I41" i="2" s="1"/>
  <c r="I35" i="2" a="1"/>
  <c r="I35" i="2" s="1"/>
  <c r="I31" i="2" a="1"/>
  <c r="I31" i="2" s="1"/>
  <c r="I34" i="2" a="1"/>
  <c r="I34" i="2" s="1"/>
  <c r="I28" i="2" a="1"/>
  <c r="I28" i="2" s="1"/>
  <c r="I29" i="2" a="1"/>
  <c r="I29" i="2" s="1"/>
  <c r="I22" i="2" a="1"/>
  <c r="I22" i="2" s="1"/>
  <c r="I8" i="2" a="1"/>
  <c r="I8" i="2" s="1"/>
  <c r="I49" i="2" a="1"/>
  <c r="I49" i="2" s="1"/>
  <c r="I46" i="2" a="1"/>
  <c r="I46" i="2" s="1"/>
  <c r="I40" i="2" a="1"/>
  <c r="I40" i="2" s="1"/>
  <c r="I19" i="2" a="1"/>
  <c r="I19" i="2" s="1"/>
  <c r="I30" i="2" a="1"/>
  <c r="I30" i="2" s="1"/>
  <c r="I39" i="2" a="1"/>
  <c r="I39" i="2" s="1"/>
  <c r="I45" i="2" a="1"/>
  <c r="I45" i="2" s="1"/>
  <c r="I48" i="2" a="1"/>
  <c r="I48" i="2" s="1"/>
  <c r="I15" i="2" a="1"/>
  <c r="I15" i="2" s="1"/>
  <c r="I9" i="2" a="1"/>
  <c r="I9" i="2" s="1"/>
  <c r="I47" i="2" a="1"/>
  <c r="I47" i="2" s="1"/>
  <c r="I26" i="2" a="1"/>
  <c r="I26" i="2" s="1"/>
  <c r="I24" i="2" a="1"/>
  <c r="I24" i="2" s="1"/>
  <c r="I21" i="2" a="1"/>
  <c r="I21" i="2" s="1"/>
  <c r="I51" i="2" a="1"/>
  <c r="I51" i="2" s="1"/>
  <c r="I18" i="2" a="1"/>
  <c r="I18" i="2" s="1"/>
  <c r="I23" i="2" a="1"/>
  <c r="I23" i="2" s="1"/>
  <c r="I27" i="2" a="1"/>
  <c r="I27" i="2" s="1"/>
  <c r="I42" i="2" a="1"/>
  <c r="I42" i="2" s="1"/>
  <c r="I36" i="2" a="1"/>
  <c r="I36" i="2" s="1"/>
  <c r="I33" i="2" a="1"/>
  <c r="I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<sst xmlns="http://schemas.openxmlformats.org/spreadsheetml/2006/main" count="87" uniqueCount="55">
  <si>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</si>
  <si>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</si>
  <si>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</si>
  <si>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</si>
  <si>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</si>
  <si>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</si>
  <si>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</si>
  <si>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</si>
  <si>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</si>
  <si>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</si>
  <si>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</si>
  <si>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</si>
  <si>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</si>
  <si>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</si>
  <si>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</si>
  <si>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</si>
  <si>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</si>
  <si>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</si>
  <si>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</si>
  <si>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</si>
  <si>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</si>
  <si>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Canal: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</si>
  <si>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</si>
  <si>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</si>
  <si>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</si>
  <si>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</si>
  <si>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</si>
  <si>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</si>
  <si>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Fio</t>
  </si>
  <si>
    <t>Ana</t>
  </si>
  <si>
    <t>#ExcelPlanificacion</t>
  </si>
  <si>
    <t>VALIDADO</t>
  </si>
  <si>
    <t>Ricard</t>
  </si>
  <si>
    <t>tablero_kanban_web_asm.xlsx</t>
  </si>
  <si>
    <t>Desplegar Elastic</t>
  </si>
  <si>
    <t>ACABADO</t>
  </si>
  <si>
    <t>Certificados</t>
  </si>
  <si>
    <t>Cear Git</t>
  </si>
  <si>
    <t>https://github.com/Fiorellaps/tfm-ism.git</t>
  </si>
  <si>
    <t>Jupyterlab</t>
  </si>
  <si>
    <t>Sincronizar con usuarios</t>
  </si>
  <si>
    <t>Roles, permisos, grupo</t>
  </si>
  <si>
    <t>* Inicializar proyecto local</t>
  </si>
  <si>
    <t>* Definir estructura de la tabla users</t>
  </si>
  <si>
    <t>* Autenticar y autorizar</t>
  </si>
  <si>
    <t>Gestion de Login</t>
  </si>
  <si>
    <t>*JWT token</t>
  </si>
  <si>
    <t>* Almacenamiento en cookies</t>
  </si>
  <si>
    <t>* Unión con mockup</t>
  </si>
  <si>
    <t>* Conectarse al sql</t>
  </si>
  <si>
    <t>Dejar Nifi en cluster mode</t>
  </si>
  <si>
    <t>Leer y procesar datos</t>
  </si>
  <si>
    <t>* Desplegar Node</t>
  </si>
  <si>
    <t>Copiar Node desde la otra infraestructura</t>
  </si>
  <si>
    <t>* Copiar Flow de 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</si>
</sst>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u/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14" fontId="11" fillId="0" borderId="0" xfId="0" applyNumberFormat="1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51" totalsRowShown="0" headerRowDxfId="27" dataDxfId="26">
  <autoFilter ref="A1:I51" xr:uid="{00000000-0009-0000-0100-000001000000}"/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HYPERLINK("["&amp;Archivo_Nombre&amp;"]KANBAN!"&amp;INDEX(Datos!$Q$2:$Q$100,ROW()-1),IF(TablaDatos[[#This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3" totalsRowShown="0" headerRowDxfId="16" dataDxfId="15">
  <autoFilter ref="B7:B13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13" dataDxfId="12">
  <autoFilter ref="D7:D10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10" totalsRowShown="0" headerRowDxfId="10" dataDxfId="9">
  <autoFilter ref="F7:F1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151"/>
  <sheetViews>
    <sheetView showGridLines="0" showOutlineSymbols="0" zoomScale="90" zoomScaleNormal="90" workbookViewId="0">
      <pane ySplit="1" topLeftCell="A2" activePane="bottomLeft" state="frozen"/>
      <selection pane="bottomLeft" activeCell="H5" sqref="H5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1.5703125" style="8" customWidth="1"/>
    <col min="18" max="18" width="9.7109375" style="9" hidden="1" customWidth="1"/>
    <col min="19" max="20" width="4.5703125" style="1" hidden="1" customWidth="1" outlineLevel="1"/>
    <col min="21" max="21" width="21.140625" style="1" hidden="1" customWidth="1" outlineLevel="1"/>
    <col min="22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4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13"/>
      <c r="J1" s="10"/>
      <c r="K1" s="11"/>
      <c r="L1" s="11"/>
      <c r="M1" s="11"/>
      <c r="N1" s="11"/>
      <c r="O1" s="12" t="s">
        <v>1</v>
      </c>
      <c r="P1" s="12"/>
      <c r="Q1" s="13"/>
      <c r="R1" s="10"/>
      <c r="S1" s="11"/>
      <c r="T1" s="11"/>
      <c r="U1" s="11"/>
      <c r="V1" s="11"/>
      <c r="W1" s="12" t="s">
        <v>2</v>
      </c>
      <c r="X1" s="12"/>
      <c r="Y1" s="13"/>
      <c r="Z1" s="10"/>
      <c r="AA1" s="11"/>
      <c r="AB1" s="11"/>
      <c r="AC1" s="11"/>
      <c r="AD1" s="11"/>
      <c r="AE1" s="12" t="s">
        <v>3</v>
      </c>
      <c r="AF1" s="12"/>
      <c r="AG1" s="13"/>
      <c r="AH1" s="10"/>
      <c r="AI1" s="11"/>
      <c r="AJ1" s="11"/>
      <c r="AK1" s="11"/>
      <c r="AL1" s="11"/>
      <c r="AM1" s="12" t="s">
        <v>31</v>
      </c>
      <c r="AN1" s="12"/>
      <c r="AO1" s="13"/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>
        <f>IF(C3&gt;C2,IFERROR(SMALL(C$102:C$201,C3),""),D2)</f>
        <v>9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TN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9:</v>
      </c>
      <c r="H3" s="4" t="str" cm="1">
        <f t="array" aca="1" ref="H3" ca="1">IF(OR(D3="",E3&gt;8),"",HYPERLINK("["&amp;Archivo_Nombre&amp;"]Datos!"&amp;LEFT(SUBSTITUTE(ADDRESS(1,E3),"$",""))&amp;D3+1,
IFERROR(INDEX(TablaDatos[],D3,E3),"")))</f>
        <v>Gestion de Login</v>
      </c>
      <c r="K3" s="1">
        <v>1</v>
      </c>
      <c r="L3" s="1">
        <f>IF(K3&gt;K2,IFERROR(SMALL(K$102:K$201,K3),""),L2)</f>
        <v>4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TN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4:</v>
      </c>
      <c r="P3" s="4" t="str" cm="1">
        <f t="array" aca="1" ref="P3" ca="1">IF(OR(L3="",M3&gt;8),"",HYPERLINK("["&amp;Archivo_Nombre&amp;"]Datos!"&amp;LEFT(SUBSTITUTE(ADDRESS(1,M3),"$",""))&amp;L3+1,
IFERROR(INDEX(TablaDatos[],L3,M3),"")))</f>
        <v>Sincronizar con usuarios</v>
      </c>
      <c r="S3" s="1">
        <v>1</v>
      </c>
      <c r="T3" s="1" t="str">
        <f>IF(S3&gt;S2,IFERROR(SMALL(S$102:S$201,S3),""),T2)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IF(AA3&gt;AA2,IFERROR(SMALL(AA$102:AA$201,AA3),""),AB2)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IF(AI3&gt;AI2,IFERROR(SMALL(AI$102:AI$201,AI3),""),AJ2)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25">
      <c r="C4" s="1">
        <f ca="1">C3--(G3="")</f>
        <v>1</v>
      </c>
      <c r="D4" s="1">
        <f t="shared" ref="D4:D67" ca="1" si="0">IF(C4&gt;C3,IFERROR(SMALL(C$102:C$201,C4),""),D3)</f>
        <v>9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DN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cm="1">
        <f t="array" aca="1" ref="H4" ca="1">IF(OR(D4="",E4&gt;8),"",HYPERLINK("["&amp;Archivo_Nombre&amp;"]Datos!"&amp;LEFT(SUBSTITUTE(ADDRESS(1,E4),"$",""))&amp;D4+1,
IFERROR(INDEX(TablaDatos[],D4,E4),"")))</f>
        <v>0</v>
      </c>
      <c r="K4" s="1">
        <f ca="1">K3--(O3="")</f>
        <v>1</v>
      </c>
      <c r="L4" s="1">
        <f t="shared" ref="L4:L67" ca="1" si="2">IF(K4&gt;K3,IFERROR(SMALL(K$102:K$201,K4),""),L3)</f>
        <v>4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DN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Roles, permisos, grupo</v>
      </c>
      <c r="S4" s="1">
        <f t="shared" ref="S4:S16" si="4">S3--(W3="")</f>
        <v>2</v>
      </c>
      <c r="T4" s="1" t="str">
        <f t="shared" ref="T4:T67" si="5">IF(S4&gt;S3,IFERROR(SMALL(S$102:S$201,S4),""),T3)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IF(AA4&gt;AA3,IFERROR(SMALL(AA$102:AA$201,AA4),""),AB3)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IF(AI4&gt;AI3,IFERROR(SMALL(AI$102:AI$201,AI4),""),AJ3)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25">
      <c r="C5" s="1">
        <f t="shared" ref="C5:C18" ca="1" si="13">C4--(G4="")</f>
        <v>1</v>
      </c>
      <c r="D5" s="1">
        <f t="shared" ca="1" si="0"/>
        <v>9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IN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45105</v>
      </c>
      <c r="K5" s="1">
        <f t="shared" ref="K5:K9" ca="1" si="14">K4--(O4="")</f>
        <v>1</v>
      </c>
      <c r="L5" s="1">
        <f t="shared" ca="1" si="2"/>
        <v>4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IN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45105</v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25">
      <c r="C6" s="1">
        <f t="shared" ca="1" si="13"/>
        <v>1</v>
      </c>
      <c r="D6" s="1">
        <f t="shared" ca="1" si="0"/>
        <v>9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PN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45148</v>
      </c>
      <c r="K6" s="1">
        <f t="shared" ca="1" si="14"/>
        <v>1</v>
      </c>
      <c r="L6" s="1">
        <f t="shared" ca="1" si="2"/>
        <v>4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PN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45148</v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25">
      <c r="C7" s="1">
        <f t="shared" ca="1" si="13"/>
        <v>1</v>
      </c>
      <c r="D7" s="1">
        <f t="shared" ca="1" si="0"/>
        <v>9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FN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0</v>
      </c>
      <c r="K7" s="1">
        <f t="shared" ca="1" si="14"/>
        <v>1</v>
      </c>
      <c r="L7" s="1">
        <f t="shared" ca="1" si="2"/>
        <v>4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FN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0</v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25">
      <c r="C8" s="1">
        <f t="shared" ca="1" si="13"/>
        <v>1</v>
      </c>
      <c r="D8" s="1">
        <f t="shared" ca="1" si="0"/>
        <v>9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AN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Fio</v>
      </c>
      <c r="K8" s="1">
        <f t="shared" ca="1" si="14"/>
        <v>1</v>
      </c>
      <c r="L8" s="1">
        <f t="shared" ca="1" si="2"/>
        <v>4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AN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Ana</v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25">
      <c r="C9" s="1">
        <f t="shared" ca="1" si="13"/>
        <v>1</v>
      </c>
      <c r="D9" s="1">
        <f t="shared" ca="1" si="0"/>
        <v>9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4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 ca="1">C9--(G9="")</f>
        <v>2</v>
      </c>
      <c r="D10" s="1">
        <f t="shared" ca="1" si="0"/>
        <v>14</v>
      </c>
      <c r="E10" s="1">
        <f t="shared" ca="1" si="1"/>
        <v>3</v>
      </c>
      <c r="F10" s="1" t="str" cm="1">
        <f t="array" aca="1" ref="F10" ca="1">IF(OR(D10="",G10=""),0,LEFT(G10)&amp;IFERROR(LEFT(INDEX(DatosKanban,KANBAN!D10,2)),2))</f>
        <v>TI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>Tarea 14:</v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>Leer y procesar datos</v>
      </c>
      <c r="K10" s="1">
        <f ca="1">K9--(O9="")</f>
        <v>2</v>
      </c>
      <c r="L10" s="1" t="str">
        <f t="shared" ca="1" si="2"/>
        <v/>
      </c>
      <c r="M10" s="1">
        <f t="shared" ca="1" si="3"/>
        <v>3</v>
      </c>
      <c r="N10" s="1" cm="1">
        <f t="array" aca="1" ref="N10" ca="1">IF(OR(L10="",O10=""),0,LEFT(O10)&amp;IFERROR(LEFT(INDEX(DatosKanban,KANBAN!L10,2)),2))</f>
        <v>0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/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/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25">
      <c r="C11" s="1">
        <f t="shared" ca="1" si="13"/>
        <v>2</v>
      </c>
      <c r="D11" s="1">
        <f t="shared" ca="1" si="0"/>
        <v>14</v>
      </c>
      <c r="E11" s="1">
        <f t="shared" ca="1" si="1"/>
        <v>4</v>
      </c>
      <c r="F11" s="1" t="str" cm="1">
        <f t="array" aca="1" ref="F11" ca="1">IF(OR(D11="",G11=""),0,LEFT(G11)&amp;IFERROR(LEFT(INDEX(DatosKanban,KANBAN!D11,2)),2))</f>
        <v>DI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>Descripción:</v>
      </c>
      <c r="H11" s="4" cm="1">
        <f t="array" aca="1" ref="H11" ca="1">IF(OR(D11="",E11&gt;8),"",HYPERLINK("["&amp;Archivo_Nombre&amp;"]Datos!"&amp;LEFT(SUBSTITUTE(ADDRESS(1,E11),"$",""))&amp;D11+1,
IFERROR(INDEX(TablaDatos[],D11,E11),"")))</f>
        <v>0</v>
      </c>
      <c r="K11" s="1">
        <f t="shared" ref="K11:K18" ca="1" si="15">K10--(O10="")</f>
        <v>3</v>
      </c>
      <c r="L11" s="1" t="str">
        <f t="shared" ca="1" si="2"/>
        <v/>
      </c>
      <c r="M11" s="1">
        <f t="shared" ca="1" si="3"/>
        <v>4</v>
      </c>
      <c r="N11" s="1" cm="1">
        <f t="array" aca="1" ref="N11" ca="1">IF(OR(L11="",O11=""),0,LEFT(O11)&amp;IFERROR(LEFT(INDEX(DatosKanban,KANBAN!L11,2)),2))</f>
        <v>0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/>
      </c>
      <c r="P11" s="4" t="str" cm="1">
        <f t="array" aca="1" ref="P11" ca="1">IF(OR(L11="",M11&gt;8),"",HYPERLINK("["&amp;Archivo_Nombre&amp;"]Datos!"&amp;LEFT(SUBSTITUTE(ADDRESS(1,M11),"$",""))&amp;L11+1,
IFERROR(INDEX(TablaDatos[],L11,M11),"")))</f>
        <v/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25">
      <c r="C12" s="1">
        <f t="shared" ca="1" si="13"/>
        <v>2</v>
      </c>
      <c r="D12" s="1">
        <f t="shared" ca="1" si="0"/>
        <v>14</v>
      </c>
      <c r="E12" s="1">
        <f t="shared" ca="1" si="1"/>
        <v>5</v>
      </c>
      <c r="F12" s="1" t="str" cm="1">
        <f t="array" aca="1" ref="F12" ca="1">IF(OR(D12="",G12=""),0,LEFT(G12)&amp;IFERROR(LEFT(INDEX(DatosKanban,KANBAN!D12,2)),2))</f>
        <v>II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>Inicio:</v>
      </c>
      <c r="H12" s="4" cm="1">
        <f t="array" aca="1" ref="H12" ca="1">IF(OR(D12="",E12&gt;8),"",HYPERLINK("["&amp;Archivo_Nombre&amp;"]Datos!"&amp;LEFT(SUBSTITUTE(ADDRESS(1,E12),"$",""))&amp;D12+1,
IFERROR(INDEX(TablaDatos[],D12,E12),"")))</f>
        <v>45138</v>
      </c>
      <c r="K12" s="1">
        <f t="shared" ca="1" si="15"/>
        <v>4</v>
      </c>
      <c r="L12" s="1" t="str">
        <f t="shared" ca="1" si="2"/>
        <v/>
      </c>
      <c r="M12" s="1">
        <f t="shared" ca="1" si="3"/>
        <v>5</v>
      </c>
      <c r="N12" s="1" cm="1">
        <f t="array" aca="1" ref="N12" ca="1">IF(OR(L12="",O12=""),0,LEFT(O12)&amp;IFERROR(LEFT(INDEX(DatosKanban,KANBAN!L12,2)),2))</f>
        <v>0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/>
      </c>
      <c r="P12" s="4" t="str" cm="1">
        <f t="array" aca="1" ref="P12" ca="1">IF(OR(L12="",M12&gt;8),"",HYPERLINK("["&amp;Archivo_Nombre&amp;"]Datos!"&amp;LEFT(SUBSTITUTE(ADDRESS(1,M12),"$",""))&amp;L12+1,
IFERROR(INDEX(TablaDatos[],L12,M12),"")))</f>
        <v/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25">
      <c r="C13" s="1">
        <f t="shared" ca="1" si="13"/>
        <v>2</v>
      </c>
      <c r="D13" s="1">
        <f t="shared" ca="1" si="0"/>
        <v>14</v>
      </c>
      <c r="E13" s="1">
        <f t="shared" ca="1" si="1"/>
        <v>6</v>
      </c>
      <c r="F13" s="1" t="str" cm="1">
        <f t="array" aca="1" ref="F13" ca="1">IF(OR(D13="",G13=""),0,LEFT(G13)&amp;IFERROR(LEFT(INDEX(DatosKanban,KANBAN!D13,2)),2))</f>
        <v>PI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>Previsto:</v>
      </c>
      <c r="H13" s="4" cm="1">
        <f t="array" aca="1" ref="H13" ca="1">IF(OR(D13="",E13&gt;8),"",HYPERLINK("["&amp;Archivo_Nombre&amp;"]Datos!"&amp;LEFT(SUBSTITUTE(ADDRESS(1,E13),"$",""))&amp;D13+1,
IFERROR(INDEX(TablaDatos[],D13,E13),"")))</f>
        <v>45142</v>
      </c>
      <c r="K13" s="1">
        <f t="shared" ca="1" si="15"/>
        <v>5</v>
      </c>
      <c r="L13" s="1" t="str">
        <f t="shared" ca="1" si="2"/>
        <v/>
      </c>
      <c r="M13" s="1">
        <f t="shared" ca="1" si="3"/>
        <v>6</v>
      </c>
      <c r="N13" s="1" cm="1">
        <f t="array" aca="1" ref="N13" ca="1">IF(OR(L13="",O13=""),0,LEFT(O13)&amp;IFERROR(LEFT(INDEX(DatosKanban,KANBAN!L13,2)),2))</f>
        <v>0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/>
      </c>
      <c r="P13" s="4" t="str" cm="1">
        <f t="array" aca="1" ref="P13" ca="1">IF(OR(L13="",M13&gt;8),"",HYPERLINK("["&amp;Archivo_Nombre&amp;"]Datos!"&amp;LEFT(SUBSTITUTE(ADDRESS(1,M13),"$",""))&amp;L13+1,
IFERROR(INDEX(TablaDatos[],L13,M13),"")))</f>
        <v/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25">
      <c r="C14" s="1">
        <f t="shared" ca="1" si="13"/>
        <v>2</v>
      </c>
      <c r="D14" s="1">
        <f t="shared" ca="1" si="0"/>
        <v>14</v>
      </c>
      <c r="E14" s="1">
        <f t="shared" ca="1" si="1"/>
        <v>7</v>
      </c>
      <c r="F14" s="1" t="str" cm="1">
        <f t="array" aca="1" ref="F14" ca="1">IF(OR(D14="",G14=""),0,LEFT(G14)&amp;IFERROR(LEFT(INDEX(DatosKanban,KANBAN!D14,2)),2))</f>
        <v>FI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>Final:</v>
      </c>
      <c r="H14" s="4" cm="1">
        <f t="array" aca="1" ref="H14" ca="1">IF(OR(D14="",E14&gt;8),"",HYPERLINK("["&amp;Archivo_Nombre&amp;"]Datos!"&amp;LEFT(SUBSTITUTE(ADDRESS(1,E14),"$",""))&amp;D14+1,
IFERROR(INDEX(TablaDatos[],D14,E14),"")))</f>
        <v>0</v>
      </c>
      <c r="K14" s="1">
        <f t="shared" ca="1" si="15"/>
        <v>6</v>
      </c>
      <c r="L14" s="1" t="str">
        <f t="shared" ca="1" si="2"/>
        <v/>
      </c>
      <c r="M14" s="1">
        <f t="shared" ca="1" si="3"/>
        <v>7</v>
      </c>
      <c r="N14" s="1" cm="1">
        <f t="array" aca="1" ref="N14" ca="1">IF(OR(L14="",O14=""),0,LEFT(O14)&amp;IFERROR(LEFT(INDEX(DatosKanban,KANBAN!L14,2)),2))</f>
        <v>0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/>
      </c>
      <c r="P14" s="4" t="str" cm="1">
        <f t="array" aca="1" ref="P14" ca="1">IF(OR(L14="",M14&gt;8),"",HYPERLINK("["&amp;Archivo_Nombre&amp;"]Datos!"&amp;LEFT(SUBSTITUTE(ADDRESS(1,M14),"$",""))&amp;L14+1,
IFERROR(INDEX(TablaDatos[],L14,M14),"")))</f>
        <v/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25">
      <c r="C15" s="1">
        <f t="shared" ca="1" si="13"/>
        <v>2</v>
      </c>
      <c r="D15" s="1">
        <f t="shared" ca="1" si="0"/>
        <v>14</v>
      </c>
      <c r="E15" s="1">
        <f t="shared" ca="1" si="1"/>
        <v>8</v>
      </c>
      <c r="F15" s="1" t="str" cm="1">
        <f t="array" aca="1" ref="F15" ca="1">IF(OR(D15="",G15=""),0,LEFT(G15)&amp;IFERROR(LEFT(INDEX(DatosKanban,KANBAN!D15,2)),2))</f>
        <v>AI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>Asignado:</v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>Fio</v>
      </c>
      <c r="K15" s="1">
        <f t="shared" ca="1" si="15"/>
        <v>7</v>
      </c>
      <c r="L15" s="1" t="str">
        <f t="shared" ca="1" si="2"/>
        <v/>
      </c>
      <c r="M15" s="1">
        <f t="shared" ca="1" si="3"/>
        <v>8</v>
      </c>
      <c r="N15" s="1" cm="1">
        <f t="array" aca="1" ref="N15" ca="1">IF(OR(L15="",O15=""),0,LEFT(O15)&amp;IFERROR(LEFT(INDEX(DatosKanban,KANBAN!L15,2)),2))</f>
        <v>0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/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/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25">
      <c r="C16" s="1">
        <f t="shared" ca="1" si="13"/>
        <v>2</v>
      </c>
      <c r="D16" s="1">
        <f t="shared" ca="1" si="0"/>
        <v>14</v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ca="1" si="15"/>
        <v>8</v>
      </c>
      <c r="L16" s="1" t="str">
        <f t="shared" ca="1" si="2"/>
        <v/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ca="1" si="13"/>
        <v>3</v>
      </c>
      <c r="D17" s="1" t="str">
        <f t="shared" ca="1" si="0"/>
        <v/>
      </c>
      <c r="E17" s="1">
        <f t="shared" ca="1" si="1"/>
        <v>3</v>
      </c>
      <c r="F17" s="1" cm="1">
        <f t="array" aca="1" ref="F17" ca="1">IF(OR(D17="",G17=""),0,LEFT(G17)&amp;IFERROR(LEFT(INDEX(DatosKanban,KANBAN!D17,2)),2))</f>
        <v>0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/>
      </c>
      <c r="K17" s="1">
        <f t="shared" ca="1" si="15"/>
        <v>9</v>
      </c>
      <c r="L17" s="1" t="str">
        <f t="shared" ca="1" si="2"/>
        <v/>
      </c>
      <c r="M17" s="1">
        <f t="shared" ca="1" si="3"/>
        <v>10</v>
      </c>
      <c r="N17" s="1" cm="1">
        <f t="array" aca="1" ref="N17" ca="1">IF(OR(L17="",O17=""),0,LEFT(O17)&amp;IFERROR(LEFT(INDEX(DatosKanban,KANBAN!L17,2)),2))</f>
        <v>0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25">
      <c r="C18" s="1">
        <f t="shared" ca="1" si="13"/>
        <v>4</v>
      </c>
      <c r="D18" s="1" t="str">
        <f t="shared" ca="1" si="0"/>
        <v/>
      </c>
      <c r="E18" s="1">
        <f t="shared" ca="1" si="1"/>
        <v>4</v>
      </c>
      <c r="F18" s="1" cm="1">
        <f t="array" aca="1" ref="F18" ca="1">IF(OR(D18="",G18=""),0,LEFT(G18)&amp;IFERROR(LEFT(INDEX(DatosKanban,KANBAN!D18,2)),2))</f>
        <v>0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/>
      </c>
      <c r="K18" s="1">
        <f t="shared" ca="1" si="15"/>
        <v>10</v>
      </c>
      <c r="L18" s="1" t="str">
        <f t="shared" ca="1" si="2"/>
        <v/>
      </c>
      <c r="M18" s="1">
        <f t="shared" ca="1" si="3"/>
        <v>11</v>
      </c>
      <c r="N18" s="1" cm="1">
        <f t="array" aca="1" ref="N18" ca="1">IF(OR(L18="",O18=""),0,LEFT(O18)&amp;IFERROR(LEFT(INDEX(DatosKanban,KANBAN!L18,2)),2))</f>
        <v>0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25">
      <c r="C19" s="1">
        <f t="shared" ref="C19:C21" ca="1" si="17">C18--(G18="")</f>
        <v>5</v>
      </c>
      <c r="D19" s="1" t="str">
        <f t="shared" ca="1" si="0"/>
        <v/>
      </c>
      <c r="E19" s="1">
        <f t="shared" ca="1" si="1"/>
        <v>5</v>
      </c>
      <c r="F19" s="1" cm="1">
        <f t="array" aca="1" ref="F19" ca="1">IF(OR(D19="",G19=""),0,LEFT(G19)&amp;IFERROR(LEFT(INDEX(DatosKanban,KANBAN!D19,2)),2))</f>
        <v>0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aca="1" ref="H19" ca="1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11</v>
      </c>
      <c r="L19" s="1" t="str">
        <f t="shared" ca="1" si="2"/>
        <v/>
      </c>
      <c r="M19" s="1">
        <f t="shared" ca="1" si="3"/>
        <v>12</v>
      </c>
      <c r="N19" s="1" cm="1">
        <f t="array" aca="1" ref="N19" ca="1">IF(OR(L19="",O19=""),0,LEFT(O19)&amp;IFERROR(LEFT(INDEX(DatosKanban,KANBAN!L19,2)),2))</f>
        <v>0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aca="1" ref="P19" ca="1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25">
      <c r="C20" s="1">
        <f t="shared" ca="1" si="17"/>
        <v>6</v>
      </c>
      <c r="D20" s="1" t="str">
        <f t="shared" ca="1" si="0"/>
        <v/>
      </c>
      <c r="E20" s="1">
        <f t="shared" ca="1" si="1"/>
        <v>6</v>
      </c>
      <c r="F20" s="1" cm="1">
        <f t="array" aca="1" ref="F20" ca="1">IF(OR(D20="",G20=""),0,LEFT(G20)&amp;IFERROR(LEFT(INDEX(DatosKanban,KANBAN!D20,2)),2))</f>
        <v>0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aca="1" ref="H20" ca="1">IF(OR(D20="",E20&gt;8),"",HYPERLINK("["&amp;Archivo_Nombre&amp;"]Datos!"&amp;LEFT(SUBSTITUTE(ADDRESS(1,E20),"$",""))&amp;D20+1,
IFERROR(INDEX(TablaDatos[],D20,E20),"")))</f>
        <v/>
      </c>
      <c r="K20" s="1">
        <f t="shared" ca="1" si="18"/>
        <v>12</v>
      </c>
      <c r="L20" s="1" t="str">
        <f t="shared" ca="1" si="2"/>
        <v/>
      </c>
      <c r="M20" s="1">
        <f t="shared" ca="1" si="3"/>
        <v>13</v>
      </c>
      <c r="N20" s="1" cm="1">
        <f t="array" aca="1" ref="N20" ca="1">IF(OR(L20="",O20=""),0,LEFT(O20)&amp;IFERROR(LEFT(INDEX(DatosKanban,KANBAN!L20,2)),2))</f>
        <v>0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aca="1" ref="P20" ca="1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25">
      <c r="C21" s="1">
        <f t="shared" ca="1" si="17"/>
        <v>7</v>
      </c>
      <c r="D21" s="1" t="str">
        <f t="shared" ca="1" si="0"/>
        <v/>
      </c>
      <c r="E21" s="1">
        <f t="shared" ca="1" si="1"/>
        <v>7</v>
      </c>
      <c r="F21" s="1" cm="1">
        <f t="array" aca="1" ref="F21" ca="1">IF(OR(D21="",G21=""),0,LEFT(G21)&amp;IFERROR(LEFT(INDEX(DatosKanban,KANBAN!D21,2)),2))</f>
        <v>0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aca="1" ref="H21" ca="1">IF(OR(D21="",E21&gt;8),"",HYPERLINK("["&amp;Archivo_Nombre&amp;"]Datos!"&amp;LEFT(SUBSTITUTE(ADDRESS(1,E21),"$",""))&amp;D21+1,
IFERROR(INDEX(TablaDatos[],D21,E21),"")))</f>
        <v/>
      </c>
      <c r="K21" s="1">
        <f t="shared" ca="1" si="18"/>
        <v>13</v>
      </c>
      <c r="L21" s="1" t="str">
        <f t="shared" ca="1" si="2"/>
        <v/>
      </c>
      <c r="M21" s="1">
        <f t="shared" ca="1" si="3"/>
        <v>14</v>
      </c>
      <c r="N21" s="1" cm="1">
        <f t="array" aca="1" ref="N21" ca="1">IF(OR(L21="",O21=""),0,LEFT(O21)&amp;IFERROR(LEFT(INDEX(DatosKanban,KANBAN!L21,2)),2))</f>
        <v>0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aca="1" ref="P21" ca="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25">
      <c r="C22" s="1">
        <f t="shared" ref="C22:C26" ca="1" si="19">C21--(G21="")</f>
        <v>8</v>
      </c>
      <c r="D22" s="1" t="str">
        <f t="shared" ca="1" si="0"/>
        <v/>
      </c>
      <c r="E22" s="1">
        <f t="shared" ca="1" si="1"/>
        <v>8</v>
      </c>
      <c r="F22" s="1" cm="1">
        <f t="array" aca="1" ref="F22" ca="1">IF(OR(D22="",G22=""),0,LEFT(G22)&amp;IFERROR(LEFT(INDEX(DatosKanban,KANBAN!D22,2)),2))</f>
        <v>0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/>
      </c>
      <c r="K22" s="1">
        <f t="shared" ca="1" si="18"/>
        <v>14</v>
      </c>
      <c r="L22" s="1" t="str">
        <f t="shared" ca="1" si="2"/>
        <v/>
      </c>
      <c r="M22" s="1">
        <f t="shared" ca="1" si="3"/>
        <v>15</v>
      </c>
      <c r="N22" s="1" cm="1">
        <f t="array" aca="1" ref="N22" ca="1">IF(OR(L22="",O22=""),0,LEFT(O22)&amp;IFERROR(LEFT(INDEX(DatosKanban,KANBAN!L22,2)),2))</f>
        <v>0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25">
      <c r="C23" s="1">
        <f t="shared" ca="1" si="19"/>
        <v>9</v>
      </c>
      <c r="D23" s="1" t="str">
        <f t="shared" ca="1" si="0"/>
        <v/>
      </c>
      <c r="E23" s="1">
        <f t="shared" ca="1" si="1"/>
        <v>9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ca="1" si="18"/>
        <v>15</v>
      </c>
      <c r="L23" s="1" t="str">
        <f t="shared" ca="1" si="2"/>
        <v/>
      </c>
      <c r="M23" s="1">
        <f t="shared" ca="1" si="3"/>
        <v>16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ca="1" si="19"/>
        <v>10</v>
      </c>
      <c r="D24" s="1" t="str">
        <f t="shared" ca="1" si="0"/>
        <v/>
      </c>
      <c r="E24" s="1">
        <f t="shared" ca="1" si="1"/>
        <v>10</v>
      </c>
      <c r="F24" s="1" cm="1">
        <f t="array" aca="1" ref="F24" ca="1">IF(OR(D24="",G24=""),0,LEFT(G24)&amp;IFERROR(LEFT(INDEX(DatosKanban,KANBAN!D24,2)),2))</f>
        <v>0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/>
      </c>
      <c r="K24" s="1">
        <f t="shared" ca="1" si="18"/>
        <v>16</v>
      </c>
      <c r="L24" s="1" t="str">
        <f t="shared" ca="1" si="2"/>
        <v/>
      </c>
      <c r="M24" s="1">
        <f t="shared" ca="1" si="3"/>
        <v>17</v>
      </c>
      <c r="N24" s="1" cm="1">
        <f t="array" aca="1" ref="N24" ca="1">IF(OR(L24="",O24=""),0,LEFT(O24)&amp;IFERROR(LEFT(INDEX(DatosKanban,KANBAN!L24,2)),2))</f>
        <v>0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ca="1" si="19"/>
        <v>11</v>
      </c>
      <c r="D25" s="1" t="str">
        <f t="shared" ca="1" si="0"/>
        <v/>
      </c>
      <c r="E25" s="1">
        <f t="shared" ca="1" si="1"/>
        <v>11</v>
      </c>
      <c r="F25" s="1" cm="1">
        <f t="array" aca="1" ref="F25" ca="1">IF(OR(D25="",G25=""),0,LEFT(G25)&amp;IFERROR(LEFT(INDEX(DatosKanban,KANBAN!D25,2)),2))</f>
        <v>0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/>
      </c>
      <c r="K25" s="1">
        <f t="shared" ca="1" si="18"/>
        <v>17</v>
      </c>
      <c r="L25" s="1" t="str">
        <f t="shared" ca="1" si="2"/>
        <v/>
      </c>
      <c r="M25" s="1">
        <f t="shared" ca="1" si="3"/>
        <v>18</v>
      </c>
      <c r="N25" s="1" cm="1">
        <f t="array" aca="1" ref="N25" ca="1">IF(OR(L25="",O25=""),0,LEFT(O25)&amp;IFERROR(LEFT(INDEX(DatosKanban,KANBAN!L25,2)),2))</f>
        <v>0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ca="1" si="19"/>
        <v>12</v>
      </c>
      <c r="D26" s="1" t="str">
        <f t="shared" ca="1" si="0"/>
        <v/>
      </c>
      <c r="E26" s="1">
        <f t="shared" ca="1" si="1"/>
        <v>12</v>
      </c>
      <c r="F26" s="1" cm="1">
        <f t="array" aca="1" ref="F26" ca="1">IF(OR(D26="",G26=""),0,LEFT(G26)&amp;IFERROR(LEFT(INDEX(DatosKanban,KANBAN!D26,2)),2))</f>
        <v>0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aca="1" ref="H26" ca="1">IF(OR(D26="",E26&gt;8),"",HYPERLINK("["&amp;Archivo_Nombre&amp;"]Datos!"&amp;LEFT(SUBSTITUTE(ADDRESS(1,E26),"$",""))&amp;D26+1,
IFERROR(INDEX(TablaDatos[],D26,E26),"")))</f>
        <v/>
      </c>
      <c r="K26" s="1">
        <f t="shared" ca="1" si="18"/>
        <v>18</v>
      </c>
      <c r="L26" s="1" t="str">
        <f t="shared" ca="1" si="2"/>
        <v/>
      </c>
      <c r="M26" s="1">
        <f t="shared" ca="1" si="3"/>
        <v>19</v>
      </c>
      <c r="N26" s="1" cm="1">
        <f t="array" aca="1" ref="N26" ca="1">IF(OR(L26="",O26=""),0,LEFT(O26)&amp;IFERROR(LEFT(INDEX(DatosKanban,KANBAN!L26,2)),2))</f>
        <v>0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aca="1" ref="P26" ca="1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ca="1" si="20">C26--(G26="")</f>
        <v>13</v>
      </c>
      <c r="D27" s="1" t="str">
        <f t="shared" ca="1" si="0"/>
        <v/>
      </c>
      <c r="E27" s="1">
        <f t="shared" ref="E27:E28" ca="1" si="21">IF(D27&lt;&gt;D26,3,E26+1)</f>
        <v>13</v>
      </c>
      <c r="F27" s="1" cm="1">
        <f t="array" aca="1" ref="F27" ca="1">IF(OR(D27="",G27=""),0,LEFT(G27)&amp;IFERROR(LEFT(INDEX(DatosKanban,KANBAN!D27,2)),2))</f>
        <v>0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aca="1" ref="H27" ca="1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19</v>
      </c>
      <c r="L27" s="1" t="str">
        <f t="shared" ca="1" si="2"/>
        <v/>
      </c>
      <c r="M27" s="1">
        <f t="shared" ref="M27:M28" ca="1" si="23">IF(L27&lt;&gt;L26,3,M26+1)</f>
        <v>20</v>
      </c>
      <c r="N27" s="1" cm="1">
        <f t="array" aca="1" ref="N27" ca="1">IF(OR(L27="",O27=""),0,LEFT(O27)&amp;IFERROR(LEFT(INDEX(DatosKanban,KANBAN!L27,2)),2))</f>
        <v>0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aca="1" ref="P27" ca="1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ca="1" si="20"/>
        <v>14</v>
      </c>
      <c r="D28" s="1" t="str">
        <f t="shared" ca="1" si="0"/>
        <v/>
      </c>
      <c r="E28" s="1">
        <f t="shared" ca="1" si="21"/>
        <v>14</v>
      </c>
      <c r="F28" s="1" cm="1">
        <f t="array" aca="1" ref="F28" ca="1">IF(OR(D28="",G28=""),0,LEFT(G28)&amp;IFERROR(LEFT(INDEX(DatosKanban,KANBAN!D28,2)),2))</f>
        <v>0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aca="1" ref="H28" ca="1">IF(OR(D28="",E28&gt;8),"",HYPERLINK("["&amp;Archivo_Nombre&amp;"]Datos!"&amp;LEFT(SUBSTITUTE(ADDRESS(1,E28),"$",""))&amp;D28+1,
IFERROR(INDEX(TablaDatos[],D28,E28),"")))</f>
        <v/>
      </c>
      <c r="K28" s="1">
        <f t="shared" ca="1" si="22"/>
        <v>20</v>
      </c>
      <c r="L28" s="1" t="str">
        <f t="shared" ca="1" si="2"/>
        <v/>
      </c>
      <c r="M28" s="1">
        <f t="shared" ca="1" si="23"/>
        <v>21</v>
      </c>
      <c r="N28" s="1" cm="1">
        <f t="array" aca="1" ref="N28" ca="1">IF(OR(L28="",O28=""),0,LEFT(O28)&amp;IFERROR(LEFT(INDEX(DatosKanban,KANBAN!L28,2)),2))</f>
        <v>0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aca="1" ref="P28" ca="1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ca="1" si="28">C28--(G28="")</f>
        <v>15</v>
      </c>
      <c r="D29" s="1" t="str">
        <f t="shared" ca="1" si="0"/>
        <v/>
      </c>
      <c r="E29" s="1">
        <f t="shared" ref="E29:E92" ca="1" si="29">IF(D29&lt;&gt;D28,3,E28+1)</f>
        <v>15</v>
      </c>
      <c r="F29" s="1" cm="1">
        <f t="array" aca="1" ref="F29" ca="1">IF(OR(D29="",G29=""),0,LEFT(G29)&amp;IFERROR(LEFT(INDEX(DatosKanban,KANBAN!D29,2)),2))</f>
        <v>0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21</v>
      </c>
      <c r="L29" s="1" t="str">
        <f t="shared" ca="1" si="2"/>
        <v/>
      </c>
      <c r="M29" s="1">
        <f t="shared" ref="M29:M92" ca="1" si="31">IF(L29&lt;&gt;L28,3,M28+1)</f>
        <v>22</v>
      </c>
      <c r="N29" s="1" cm="1">
        <f t="array" aca="1" ref="N29" ca="1">IF(OR(L29="",O29=""),0,LEFT(O29)&amp;IFERROR(LEFT(INDEX(DatosKanban,KANBAN!L29,2)),2))</f>
        <v>0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ca="1" si="28"/>
        <v>16</v>
      </c>
      <c r="D30" s="1" t="str">
        <f t="shared" ca="1" si="0"/>
        <v/>
      </c>
      <c r="E30" s="1">
        <f t="shared" ca="1" si="29"/>
        <v>16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ca="1" si="30"/>
        <v>22</v>
      </c>
      <c r="L30" s="1" t="str">
        <f t="shared" ca="1" si="2"/>
        <v/>
      </c>
      <c r="M30" s="1">
        <f t="shared" ca="1" si="31"/>
        <v>23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ca="1" si="28"/>
        <v>17</v>
      </c>
      <c r="D31" s="1" t="str">
        <f t="shared" ca="1" si="0"/>
        <v/>
      </c>
      <c r="E31" s="1">
        <f t="shared" ca="1" si="29"/>
        <v>17</v>
      </c>
      <c r="F31" s="1" cm="1">
        <f t="array" aca="1" ref="F31" ca="1">IF(OR(D31="",G31=""),0,LEFT(G31)&amp;IFERROR(LEFT(INDEX(DatosKanban,KANBAN!D31,2)),2))</f>
        <v>0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/>
      </c>
      <c r="K31" s="1">
        <f t="shared" ca="1" si="30"/>
        <v>23</v>
      </c>
      <c r="L31" s="1" t="str">
        <f t="shared" ca="1" si="2"/>
        <v/>
      </c>
      <c r="M31" s="1">
        <f t="shared" ca="1" si="31"/>
        <v>24</v>
      </c>
      <c r="N31" s="1" cm="1">
        <f t="array" aca="1" ref="N31" ca="1">IF(OR(L31="",O31=""),0,LEFT(O31)&amp;IFERROR(LEFT(INDEX(DatosKanban,KANBAN!L31,2)),2))</f>
        <v>0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ca="1" si="28"/>
        <v>18</v>
      </c>
      <c r="D32" s="1" t="str">
        <f t="shared" ca="1" si="0"/>
        <v/>
      </c>
      <c r="E32" s="1">
        <f t="shared" ca="1" si="29"/>
        <v>18</v>
      </c>
      <c r="F32" s="1" cm="1">
        <f t="array" aca="1" ref="F32" ca="1">IF(OR(D32="",G32=""),0,LEFT(G32)&amp;IFERROR(LEFT(INDEX(DatosKanban,KANBAN!D32,2)),2))</f>
        <v>0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/>
      </c>
      <c r="K32" s="1">
        <f t="shared" ca="1" si="30"/>
        <v>24</v>
      </c>
      <c r="L32" s="1" t="str">
        <f t="shared" ca="1" si="2"/>
        <v/>
      </c>
      <c r="M32" s="1">
        <f t="shared" ca="1" si="31"/>
        <v>25</v>
      </c>
      <c r="N32" s="1" cm="1">
        <f t="array" aca="1" ref="N32" ca="1">IF(OR(L32="",O32=""),0,LEFT(O32)&amp;IFERROR(LEFT(INDEX(DatosKanban,KANBAN!L32,2)),2))</f>
        <v>0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ca="1" si="28"/>
        <v>19</v>
      </c>
      <c r="D33" s="1" t="str">
        <f t="shared" ca="1" si="0"/>
        <v/>
      </c>
      <c r="E33" s="1">
        <f t="shared" ca="1" si="29"/>
        <v>19</v>
      </c>
      <c r="F33" s="1" cm="1">
        <f t="array" aca="1" ref="F33" ca="1">IF(OR(D33="",G33=""),0,LEFT(G33)&amp;IFERROR(LEFT(INDEX(DatosKanban,KANBAN!D33,2)),2))</f>
        <v>0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aca="1" ref="H33" ca="1">IF(OR(D33="",E33&gt;8),"",HYPERLINK("["&amp;Archivo_Nombre&amp;"]Datos!"&amp;LEFT(SUBSTITUTE(ADDRESS(1,E33),"$",""))&amp;D33+1,
IFERROR(INDEX(TablaDatos[],D33,E33),"")))</f>
        <v/>
      </c>
      <c r="K33" s="1">
        <f t="shared" ca="1" si="30"/>
        <v>25</v>
      </c>
      <c r="L33" s="1" t="str">
        <f t="shared" ca="1" si="2"/>
        <v/>
      </c>
      <c r="M33" s="1">
        <f t="shared" ca="1" si="31"/>
        <v>26</v>
      </c>
      <c r="N33" s="1" cm="1">
        <f t="array" aca="1" ref="N33" ca="1">IF(OR(L33="",O33=""),0,LEFT(O33)&amp;IFERROR(LEFT(INDEX(DatosKanban,KANBAN!L33,2)),2))</f>
        <v>0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aca="1" ref="P33" ca="1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ca="1" si="28"/>
        <v>20</v>
      </c>
      <c r="D34" s="1" t="str">
        <f t="shared" ca="1" si="0"/>
        <v/>
      </c>
      <c r="E34" s="1">
        <f t="shared" ca="1" si="29"/>
        <v>20</v>
      </c>
      <c r="F34" s="1" cm="1">
        <f t="array" aca="1" ref="F34" ca="1">IF(OR(D34="",G34=""),0,LEFT(G34)&amp;IFERROR(LEFT(INDEX(DatosKanban,KANBAN!D34,2)),2))</f>
        <v>0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aca="1" ref="H34" ca="1">IF(OR(D34="",E34&gt;8),"",HYPERLINK("["&amp;Archivo_Nombre&amp;"]Datos!"&amp;LEFT(SUBSTITUTE(ADDRESS(1,E34),"$",""))&amp;D34+1,
IFERROR(INDEX(TablaDatos[],D34,E34),"")))</f>
        <v/>
      </c>
      <c r="K34" s="1">
        <f t="shared" ca="1" si="30"/>
        <v>26</v>
      </c>
      <c r="L34" s="1" t="str">
        <f t="shared" ca="1" si="2"/>
        <v/>
      </c>
      <c r="M34" s="1">
        <f t="shared" ca="1" si="31"/>
        <v>27</v>
      </c>
      <c r="N34" s="1" cm="1">
        <f t="array" aca="1" ref="N34" ca="1">IF(OR(L34="",O34=""),0,LEFT(O34)&amp;IFERROR(LEFT(INDEX(DatosKanban,KANBAN!L34,2)),2))</f>
        <v>0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aca="1" ref="P34" ca="1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ca="1" si="28"/>
        <v>21</v>
      </c>
      <c r="D35" s="1" t="str">
        <f t="shared" ca="1" si="0"/>
        <v/>
      </c>
      <c r="E35" s="1">
        <f t="shared" ca="1" si="29"/>
        <v>21</v>
      </c>
      <c r="F35" s="1" cm="1">
        <f t="array" aca="1" ref="F35" ca="1">IF(OR(D35="",G35=""),0,LEFT(G35)&amp;IFERROR(LEFT(INDEX(DatosKanban,KANBAN!D35,2)),2))</f>
        <v>0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aca="1" ref="H35" ca="1">IF(OR(D35="",E35&gt;8),"",HYPERLINK("["&amp;Archivo_Nombre&amp;"]Datos!"&amp;LEFT(SUBSTITUTE(ADDRESS(1,E35),"$",""))&amp;D35+1,
IFERROR(INDEX(TablaDatos[],D35,E35),"")))</f>
        <v/>
      </c>
      <c r="K35" s="1">
        <f t="shared" ca="1" si="30"/>
        <v>27</v>
      </c>
      <c r="L35" s="1" t="str">
        <f t="shared" ca="1" si="2"/>
        <v/>
      </c>
      <c r="M35" s="1">
        <f t="shared" ca="1" si="31"/>
        <v>28</v>
      </c>
      <c r="N35" s="1" cm="1">
        <f t="array" aca="1" ref="N35" ca="1">IF(OR(L35="",O35=""),0,LEFT(O35)&amp;IFERROR(LEFT(INDEX(DatosKanban,KANBAN!L35,2)),2))</f>
        <v>0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aca="1" ref="P35" ca="1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ca="1" si="28"/>
        <v>22</v>
      </c>
      <c r="D36" s="1" t="str">
        <f t="shared" ca="1" si="0"/>
        <v/>
      </c>
      <c r="E36" s="1">
        <f t="shared" ca="1" si="29"/>
        <v>22</v>
      </c>
      <c r="F36" s="1" cm="1">
        <f t="array" aca="1" ref="F36" ca="1">IF(OR(D36="",G36=""),0,LEFT(G36)&amp;IFERROR(LEFT(INDEX(DatosKanban,KANBAN!D36,2)),2))</f>
        <v>0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/>
      </c>
      <c r="K36" s="1">
        <f t="shared" ca="1" si="30"/>
        <v>28</v>
      </c>
      <c r="L36" s="1" t="str">
        <f t="shared" ca="1" si="2"/>
        <v/>
      </c>
      <c r="M36" s="1">
        <f t="shared" ca="1" si="31"/>
        <v>29</v>
      </c>
      <c r="N36" s="1" cm="1">
        <f t="array" aca="1" ref="N36" ca="1">IF(OR(L36="",O36=""),0,LEFT(O36)&amp;IFERROR(LEFT(INDEX(DatosKanban,KANBAN!L36,2)),2))</f>
        <v>0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ca="1" si="28"/>
        <v>23</v>
      </c>
      <c r="D37" s="1" t="str">
        <f t="shared" ca="1" si="0"/>
        <v/>
      </c>
      <c r="E37" s="1">
        <f t="shared" ca="1" si="29"/>
        <v>23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ca="1" si="30"/>
        <v>29</v>
      </c>
      <c r="L37" s="1" t="str">
        <f t="shared" ca="1" si="2"/>
        <v/>
      </c>
      <c r="M37" s="1">
        <f t="shared" ca="1" si="31"/>
        <v>30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ca="1" si="28"/>
        <v>24</v>
      </c>
      <c r="D38" s="1" t="str">
        <f t="shared" ca="1" si="0"/>
        <v/>
      </c>
      <c r="E38" s="1">
        <f t="shared" ca="1" si="29"/>
        <v>24</v>
      </c>
      <c r="F38" s="1" cm="1">
        <f t="array" aca="1" ref="F38" ca="1">IF(OR(D38="",G38=""),0,LEFT(G38)&amp;IFERROR(LEFT(INDEX(DatosKanban,KANBAN!D38,2)),2))</f>
        <v>0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/>
      </c>
      <c r="K38" s="1">
        <f t="shared" ca="1" si="30"/>
        <v>30</v>
      </c>
      <c r="L38" s="1" t="str">
        <f t="shared" ca="1" si="2"/>
        <v/>
      </c>
      <c r="M38" s="1">
        <f t="shared" ca="1" si="31"/>
        <v>31</v>
      </c>
      <c r="N38" s="1" cm="1">
        <f t="array" aca="1" ref="N38" ca="1">IF(OR(L38="",O38=""),0,LEFT(O38)&amp;IFERROR(LEFT(INDEX(DatosKanban,KANBAN!L38,2)),2))</f>
        <v>0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ca="1" si="28"/>
        <v>25</v>
      </c>
      <c r="D39" s="1" t="str">
        <f t="shared" ca="1" si="0"/>
        <v/>
      </c>
      <c r="E39" s="1">
        <f t="shared" ca="1" si="29"/>
        <v>25</v>
      </c>
      <c r="F39" s="1" cm="1">
        <f t="array" aca="1" ref="F39" ca="1">IF(OR(D39="",G39=""),0,LEFT(G39)&amp;IFERROR(LEFT(INDEX(DatosKanban,KANBAN!D39,2)),2))</f>
        <v>0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/>
      </c>
      <c r="K39" s="1">
        <f t="shared" ca="1" si="30"/>
        <v>31</v>
      </c>
      <c r="L39" s="1" t="str">
        <f t="shared" ca="1" si="2"/>
        <v/>
      </c>
      <c r="M39" s="1">
        <f t="shared" ca="1" si="31"/>
        <v>32</v>
      </c>
      <c r="N39" s="1" cm="1">
        <f t="array" aca="1" ref="N39" ca="1">IF(OR(L39="",O39=""),0,LEFT(O39)&amp;IFERROR(LEFT(INDEX(DatosKanban,KANBAN!L39,2)),2))</f>
        <v>0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ca="1" si="28"/>
        <v>26</v>
      </c>
      <c r="D40" s="1" t="str">
        <f t="shared" ca="1" si="0"/>
        <v/>
      </c>
      <c r="E40" s="1">
        <f t="shared" ca="1" si="29"/>
        <v>26</v>
      </c>
      <c r="F40" s="1" cm="1">
        <f t="array" aca="1" ref="F40" ca="1">IF(OR(D40="",G40=""),0,LEFT(G40)&amp;IFERROR(LEFT(INDEX(DatosKanban,KANBAN!D40,2)),2))</f>
        <v>0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aca="1" ref="H40" ca="1">IF(OR(D40="",E40&gt;8),"",HYPERLINK("["&amp;Archivo_Nombre&amp;"]Datos!"&amp;LEFT(SUBSTITUTE(ADDRESS(1,E40),"$",""))&amp;D40+1,
IFERROR(INDEX(TablaDatos[],D40,E40),"")))</f>
        <v/>
      </c>
      <c r="K40" s="1">
        <f t="shared" ca="1" si="30"/>
        <v>32</v>
      </c>
      <c r="L40" s="1" t="str">
        <f t="shared" ca="1" si="2"/>
        <v/>
      </c>
      <c r="M40" s="1">
        <f t="shared" ca="1" si="31"/>
        <v>33</v>
      </c>
      <c r="N40" s="1" cm="1">
        <f t="array" aca="1" ref="N40" ca="1">IF(OR(L40="",O40=""),0,LEFT(O40)&amp;IFERROR(LEFT(INDEX(DatosKanban,KANBAN!L40,2)),2))</f>
        <v>0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aca="1" ref="P40" ca="1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ca="1" si="28"/>
        <v>27</v>
      </c>
      <c r="D41" s="1" t="str">
        <f t="shared" ca="1" si="0"/>
        <v/>
      </c>
      <c r="E41" s="1">
        <f t="shared" ca="1" si="29"/>
        <v>27</v>
      </c>
      <c r="F41" s="1" cm="1">
        <f t="array" aca="1" ref="F41" ca="1">IF(OR(D41="",G41=""),0,LEFT(G41)&amp;IFERROR(LEFT(INDEX(DatosKanban,KANBAN!D41,2)),2))</f>
        <v>0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aca="1" ref="H41" ca="1">IF(OR(D41="",E41&gt;8),"",HYPERLINK("["&amp;Archivo_Nombre&amp;"]Datos!"&amp;LEFT(SUBSTITUTE(ADDRESS(1,E41),"$",""))&amp;D41+1,
IFERROR(INDEX(TablaDatos[],D41,E41),"")))</f>
        <v/>
      </c>
      <c r="K41" s="1">
        <f t="shared" ca="1" si="30"/>
        <v>33</v>
      </c>
      <c r="L41" s="1" t="str">
        <f t="shared" ca="1" si="2"/>
        <v/>
      </c>
      <c r="M41" s="1">
        <f t="shared" ca="1" si="31"/>
        <v>34</v>
      </c>
      <c r="N41" s="1" cm="1">
        <f t="array" aca="1" ref="N41" ca="1">IF(OR(L41="",O41=""),0,LEFT(O41)&amp;IFERROR(LEFT(INDEX(DatosKanban,KANBAN!L41,2)),2))</f>
        <v>0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aca="1" ref="P41" ca="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ca="1" si="28"/>
        <v>28</v>
      </c>
      <c r="D42" s="1" t="str">
        <f t="shared" ca="1" si="0"/>
        <v/>
      </c>
      <c r="E42" s="1">
        <f t="shared" ca="1" si="29"/>
        <v>28</v>
      </c>
      <c r="F42" s="1" cm="1">
        <f t="array" aca="1" ref="F42" ca="1">IF(OR(D42="",G42=""),0,LEFT(G42)&amp;IFERROR(LEFT(INDEX(DatosKanban,KANBAN!D42,2)),2))</f>
        <v>0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aca="1" ref="H42" ca="1">IF(OR(D42="",E42&gt;8),"",HYPERLINK("["&amp;Archivo_Nombre&amp;"]Datos!"&amp;LEFT(SUBSTITUTE(ADDRESS(1,E42),"$",""))&amp;D42+1,
IFERROR(INDEX(TablaDatos[],D42,E42),"")))</f>
        <v/>
      </c>
      <c r="K42" s="1">
        <f t="shared" ca="1" si="30"/>
        <v>34</v>
      </c>
      <c r="L42" s="1" t="str">
        <f t="shared" ca="1" si="2"/>
        <v/>
      </c>
      <c r="M42" s="1">
        <f t="shared" ca="1" si="31"/>
        <v>35</v>
      </c>
      <c r="N42" s="1" cm="1">
        <f t="array" aca="1" ref="N42" ca="1">IF(OR(L42="",O42=""),0,LEFT(O42)&amp;IFERROR(LEFT(INDEX(DatosKanban,KANBAN!L42,2)),2))</f>
        <v>0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aca="1" ref="P42" ca="1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ca="1" si="28"/>
        <v>29</v>
      </c>
      <c r="D43" s="1" t="str">
        <f t="shared" ca="1" si="0"/>
        <v/>
      </c>
      <c r="E43" s="1">
        <f t="shared" ca="1" si="29"/>
        <v>29</v>
      </c>
      <c r="F43" s="1" cm="1">
        <f t="array" aca="1" ref="F43" ca="1">IF(OR(D43="",G43=""),0,LEFT(G43)&amp;IFERROR(LEFT(INDEX(DatosKanban,KANBAN!D43,2)),2))</f>
        <v>0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/>
      </c>
      <c r="K43" s="1">
        <f t="shared" ca="1" si="30"/>
        <v>35</v>
      </c>
      <c r="L43" s="1" t="str">
        <f t="shared" ca="1" si="2"/>
        <v/>
      </c>
      <c r="M43" s="1">
        <f t="shared" ca="1" si="31"/>
        <v>36</v>
      </c>
      <c r="N43" s="1" cm="1">
        <f t="array" aca="1" ref="N43" ca="1">IF(OR(L43="",O43=""),0,LEFT(O43)&amp;IFERROR(LEFT(INDEX(DatosKanban,KANBAN!L43,2)),2))</f>
        <v>0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ca="1" si="28"/>
        <v>30</v>
      </c>
      <c r="D44" s="1" t="str">
        <f t="shared" ca="1" si="0"/>
        <v/>
      </c>
      <c r="E44" s="1">
        <f t="shared" ca="1" si="29"/>
        <v>30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ca="1" si="30"/>
        <v>36</v>
      </c>
      <c r="L44" s="1" t="str">
        <f t="shared" ca="1" si="2"/>
        <v/>
      </c>
      <c r="M44" s="1">
        <f t="shared" ca="1" si="31"/>
        <v>37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ca="1" si="28"/>
        <v>31</v>
      </c>
      <c r="D45" s="1" t="str">
        <f t="shared" ca="1" si="0"/>
        <v/>
      </c>
      <c r="E45" s="1">
        <f t="shared" ca="1" si="29"/>
        <v>31</v>
      </c>
      <c r="F45" s="1" cm="1">
        <f t="array" aca="1" ref="F45" ca="1">IF(OR(D45="",G45=""),0,LEFT(G45)&amp;IFERROR(LEFT(INDEX(DatosKanban,KANBAN!D45,2)),2))</f>
        <v>0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/>
      </c>
      <c r="K45" s="1">
        <f t="shared" ca="1" si="30"/>
        <v>37</v>
      </c>
      <c r="L45" s="1" t="str">
        <f t="shared" ca="1" si="2"/>
        <v/>
      </c>
      <c r="M45" s="1">
        <f t="shared" ca="1" si="31"/>
        <v>38</v>
      </c>
      <c r="N45" s="1" cm="1">
        <f t="array" aca="1" ref="N45" ca="1">IF(OR(L45="",O45=""),0,LEFT(O45)&amp;IFERROR(LEFT(INDEX(DatosKanban,KANBAN!L45,2)),2))</f>
        <v>0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ca="1" si="28"/>
        <v>32</v>
      </c>
      <c r="D46" s="1" t="str">
        <f t="shared" ca="1" si="0"/>
        <v/>
      </c>
      <c r="E46" s="1">
        <f t="shared" ca="1" si="29"/>
        <v>32</v>
      </c>
      <c r="F46" s="1" cm="1">
        <f t="array" aca="1" ref="F46" ca="1">IF(OR(D46="",G46=""),0,LEFT(G46)&amp;IFERROR(LEFT(INDEX(DatosKanban,KANBAN!D46,2)),2))</f>
        <v>0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/>
      </c>
      <c r="K46" s="1">
        <f t="shared" ca="1" si="30"/>
        <v>38</v>
      </c>
      <c r="L46" s="1" t="str">
        <f t="shared" ca="1" si="2"/>
        <v/>
      </c>
      <c r="M46" s="1">
        <f t="shared" ca="1" si="31"/>
        <v>39</v>
      </c>
      <c r="N46" s="1" cm="1">
        <f t="array" aca="1" ref="N46" ca="1">IF(OR(L46="",O46=""),0,LEFT(O46)&amp;IFERROR(LEFT(INDEX(DatosKanban,KANBAN!L46,2)),2))</f>
        <v>0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ca="1" si="28"/>
        <v>33</v>
      </c>
      <c r="D47" s="1" t="str">
        <f t="shared" ca="1" si="0"/>
        <v/>
      </c>
      <c r="E47" s="1">
        <f t="shared" ca="1" si="29"/>
        <v>33</v>
      </c>
      <c r="F47" s="1" cm="1">
        <f t="array" aca="1" ref="F47" ca="1">IF(OR(D47="",G47=""),0,LEFT(G47)&amp;IFERROR(LEFT(INDEX(DatosKanban,KANBAN!D47,2)),2))</f>
        <v>0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aca="1" ref="H47" ca="1">IF(OR(D47="",E47&gt;8),"",HYPERLINK("["&amp;Archivo_Nombre&amp;"]Datos!"&amp;LEFT(SUBSTITUTE(ADDRESS(1,E47),"$",""))&amp;D47+1,
IFERROR(INDEX(TablaDatos[],D47,E47),"")))</f>
        <v/>
      </c>
      <c r="K47" s="1">
        <f t="shared" ca="1" si="30"/>
        <v>39</v>
      </c>
      <c r="L47" s="1" t="str">
        <f t="shared" ca="1" si="2"/>
        <v/>
      </c>
      <c r="M47" s="1">
        <f t="shared" ca="1" si="31"/>
        <v>40</v>
      </c>
      <c r="N47" s="1" cm="1">
        <f t="array" aca="1" ref="N47" ca="1">IF(OR(L47="",O47=""),0,LEFT(O47)&amp;IFERROR(LEFT(INDEX(DatosKanban,KANBAN!L47,2)),2))</f>
        <v>0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aca="1" ref="P47" ca="1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ca="1" si="28"/>
        <v>34</v>
      </c>
      <c r="D48" s="1" t="str">
        <f t="shared" ca="1" si="0"/>
        <v/>
      </c>
      <c r="E48" s="1">
        <f t="shared" ca="1" si="29"/>
        <v>34</v>
      </c>
      <c r="F48" s="1" cm="1">
        <f t="array" aca="1" ref="F48" ca="1">IF(OR(D48="",G48=""),0,LEFT(G48)&amp;IFERROR(LEFT(INDEX(DatosKanban,KANBAN!D48,2)),2))</f>
        <v>0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aca="1" ref="H48" ca="1">IF(OR(D48="",E48&gt;8),"",HYPERLINK("["&amp;Archivo_Nombre&amp;"]Datos!"&amp;LEFT(SUBSTITUTE(ADDRESS(1,E48),"$",""))&amp;D48+1,
IFERROR(INDEX(TablaDatos[],D48,E48),"")))</f>
        <v/>
      </c>
      <c r="K48" s="1">
        <f t="shared" ca="1" si="30"/>
        <v>40</v>
      </c>
      <c r="L48" s="1" t="str">
        <f t="shared" ca="1" si="2"/>
        <v/>
      </c>
      <c r="M48" s="1">
        <f t="shared" ca="1" si="31"/>
        <v>41</v>
      </c>
      <c r="N48" s="1" cm="1">
        <f t="array" aca="1" ref="N48" ca="1">IF(OR(L48="",O48=""),0,LEFT(O48)&amp;IFERROR(LEFT(INDEX(DatosKanban,KANBAN!L48,2)),2))</f>
        <v>0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aca="1" ref="P48" ca="1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ca="1" si="28"/>
        <v>35</v>
      </c>
      <c r="D49" s="1" t="str">
        <f t="shared" ca="1" si="0"/>
        <v/>
      </c>
      <c r="E49" s="1">
        <f t="shared" ca="1" si="29"/>
        <v>35</v>
      </c>
      <c r="F49" s="1" cm="1">
        <f t="array" aca="1" ref="F49" ca="1">IF(OR(D49="",G49=""),0,LEFT(G49)&amp;IFERROR(LEFT(INDEX(DatosKanban,KANBAN!D49,2)),2))</f>
        <v>0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aca="1" ref="H49" ca="1">IF(OR(D49="",E49&gt;8),"",HYPERLINK("["&amp;Archivo_Nombre&amp;"]Datos!"&amp;LEFT(SUBSTITUTE(ADDRESS(1,E49),"$",""))&amp;D49+1,
IFERROR(INDEX(TablaDatos[],D49,E49),"")))</f>
        <v/>
      </c>
      <c r="K49" s="1">
        <f t="shared" ca="1" si="30"/>
        <v>41</v>
      </c>
      <c r="L49" s="1" t="str">
        <f t="shared" ca="1" si="2"/>
        <v/>
      </c>
      <c r="M49" s="1">
        <f t="shared" ca="1" si="31"/>
        <v>42</v>
      </c>
      <c r="N49" s="1" cm="1">
        <f t="array" aca="1" ref="N49" ca="1">IF(OR(L49="",O49=""),0,LEFT(O49)&amp;IFERROR(LEFT(INDEX(DatosKanban,KANBAN!L49,2)),2))</f>
        <v>0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aca="1" ref="P49" ca="1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ca="1" si="28"/>
        <v>36</v>
      </c>
      <c r="D50" s="1" t="str">
        <f t="shared" ca="1" si="0"/>
        <v/>
      </c>
      <c r="E50" s="1">
        <f t="shared" ca="1" si="29"/>
        <v>36</v>
      </c>
      <c r="F50" s="1" cm="1">
        <f t="array" aca="1" ref="F50" ca="1">IF(OR(D50="",G50=""),0,LEFT(G50)&amp;IFERROR(LEFT(INDEX(DatosKanban,KANBAN!D50,2)),2))</f>
        <v>0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/>
      </c>
      <c r="K50" s="1">
        <f t="shared" ca="1" si="30"/>
        <v>42</v>
      </c>
      <c r="L50" s="1" t="str">
        <f t="shared" ca="1" si="2"/>
        <v/>
      </c>
      <c r="M50" s="1">
        <f t="shared" ca="1" si="31"/>
        <v>43</v>
      </c>
      <c r="N50" s="1" cm="1">
        <f t="array" aca="1" ref="N50" ca="1">IF(OR(L50="",O50=""),0,LEFT(O50)&amp;IFERROR(LEFT(INDEX(DatosKanban,KANBAN!L50,2)),2))</f>
        <v>0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ca="1" si="28"/>
        <v>37</v>
      </c>
      <c r="D51" s="1" t="str">
        <f t="shared" ca="1" si="0"/>
        <v/>
      </c>
      <c r="E51" s="1">
        <f t="shared" ca="1" si="29"/>
        <v>37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ca="1" si="30"/>
        <v>43</v>
      </c>
      <c r="L51" s="1" t="str">
        <f t="shared" ca="1" si="2"/>
        <v/>
      </c>
      <c r="M51" s="1">
        <f t="shared" ca="1" si="31"/>
        <v>44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ca="1" si="28"/>
        <v>38</v>
      </c>
      <c r="D52" s="1" t="str">
        <f t="shared" ca="1" si="0"/>
        <v/>
      </c>
      <c r="E52" s="1">
        <f t="shared" ca="1" si="29"/>
        <v>38</v>
      </c>
      <c r="F52" s="1" cm="1">
        <f t="array" aca="1" ref="F52" ca="1">IF(OR(D52="",G52=""),0,LEFT(G52)&amp;IFERROR(LEFT(INDEX(DatosKanban,KANBAN!D52,2)),2))</f>
        <v>0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/>
      </c>
      <c r="K52" s="1">
        <f t="shared" ca="1" si="30"/>
        <v>44</v>
      </c>
      <c r="L52" s="1" t="str">
        <f t="shared" ca="1" si="2"/>
        <v/>
      </c>
      <c r="M52" s="1">
        <f t="shared" ca="1" si="31"/>
        <v>45</v>
      </c>
      <c r="N52" s="1" cm="1">
        <f t="array" aca="1" ref="N52" ca="1">IF(OR(L52="",O52=""),0,LEFT(O52)&amp;IFERROR(LEFT(INDEX(DatosKanban,KANBAN!L52,2)),2))</f>
        <v>0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ca="1" si="28"/>
        <v>39</v>
      </c>
      <c r="D53" s="1" t="str">
        <f t="shared" ca="1" si="0"/>
        <v/>
      </c>
      <c r="E53" s="1">
        <f t="shared" ca="1" si="29"/>
        <v>39</v>
      </c>
      <c r="F53" s="1" cm="1">
        <f t="array" aca="1" ref="F53" ca="1">IF(OR(D53="",G53=""),0,LEFT(G53)&amp;IFERROR(LEFT(INDEX(DatosKanban,KANBAN!D53,2)),2))</f>
        <v>0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/>
      </c>
      <c r="K53" s="1">
        <f t="shared" ca="1" si="30"/>
        <v>45</v>
      </c>
      <c r="L53" s="1" t="str">
        <f t="shared" ca="1" si="2"/>
        <v/>
      </c>
      <c r="M53" s="1">
        <f t="shared" ca="1" si="31"/>
        <v>46</v>
      </c>
      <c r="N53" s="1" cm="1">
        <f t="array" aca="1" ref="N53" ca="1">IF(OR(L53="",O53=""),0,LEFT(O53)&amp;IFERROR(LEFT(INDEX(DatosKanban,KANBAN!L53,2)),2))</f>
        <v>0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ca="1" si="28"/>
        <v>40</v>
      </c>
      <c r="D54" s="1" t="str">
        <f t="shared" ca="1" si="0"/>
        <v/>
      </c>
      <c r="E54" s="1">
        <f t="shared" ca="1" si="29"/>
        <v>40</v>
      </c>
      <c r="F54" s="1" cm="1">
        <f t="array" aca="1" ref="F54" ca="1">IF(OR(D54="",G54=""),0,LEFT(G54)&amp;IFERROR(LEFT(INDEX(DatosKanban,KANBAN!D54,2)),2))</f>
        <v>0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aca="1" ref="H54" ca="1">IF(OR(D54="",E54&gt;8),"",HYPERLINK("["&amp;Archivo_Nombre&amp;"]Datos!"&amp;LEFT(SUBSTITUTE(ADDRESS(1,E54),"$",""))&amp;D54+1,
IFERROR(INDEX(TablaDatos[],D54,E54),"")))</f>
        <v/>
      </c>
      <c r="K54" s="1">
        <f t="shared" ca="1" si="30"/>
        <v>46</v>
      </c>
      <c r="L54" s="1" t="str">
        <f t="shared" ca="1" si="2"/>
        <v/>
      </c>
      <c r="M54" s="1">
        <f t="shared" ca="1" si="31"/>
        <v>47</v>
      </c>
      <c r="N54" s="1" cm="1">
        <f t="array" aca="1" ref="N54" ca="1">IF(OR(L54="",O54=""),0,LEFT(O54)&amp;IFERROR(LEFT(INDEX(DatosKanban,KANBAN!L54,2)),2))</f>
        <v>0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aca="1" ref="P54" ca="1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ca="1" si="28"/>
        <v>41</v>
      </c>
      <c r="D55" s="1" t="str">
        <f t="shared" ca="1" si="0"/>
        <v/>
      </c>
      <c r="E55" s="1">
        <f t="shared" ca="1" si="29"/>
        <v>41</v>
      </c>
      <c r="F55" s="1" cm="1">
        <f t="array" aca="1" ref="F55" ca="1">IF(OR(D55="",G55=""),0,LEFT(G55)&amp;IFERROR(LEFT(INDEX(DatosKanban,KANBAN!D55,2)),2))</f>
        <v>0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aca="1" ref="H55" ca="1">IF(OR(D55="",E55&gt;8),"",HYPERLINK("["&amp;Archivo_Nombre&amp;"]Datos!"&amp;LEFT(SUBSTITUTE(ADDRESS(1,E55),"$",""))&amp;D55+1,
IFERROR(INDEX(TablaDatos[],D55,E55),"")))</f>
        <v/>
      </c>
      <c r="K55" s="1">
        <f t="shared" ca="1" si="30"/>
        <v>47</v>
      </c>
      <c r="L55" s="1" t="str">
        <f t="shared" ca="1" si="2"/>
        <v/>
      </c>
      <c r="M55" s="1">
        <f t="shared" ca="1" si="31"/>
        <v>48</v>
      </c>
      <c r="N55" s="1" cm="1">
        <f t="array" aca="1" ref="N55" ca="1">IF(OR(L55="",O55=""),0,LEFT(O55)&amp;IFERROR(LEFT(INDEX(DatosKanban,KANBAN!L55,2)),2))</f>
        <v>0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aca="1" ref="P55" ca="1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ca="1" si="28"/>
        <v>42</v>
      </c>
      <c r="D56" s="1" t="str">
        <f t="shared" ca="1" si="0"/>
        <v/>
      </c>
      <c r="E56" s="1">
        <f t="shared" ca="1" si="29"/>
        <v>42</v>
      </c>
      <c r="F56" s="1" cm="1">
        <f t="array" aca="1" ref="F56" ca="1">IF(OR(D56="",G56=""),0,LEFT(G56)&amp;IFERROR(LEFT(INDEX(DatosKanban,KANBAN!D56,2)),2))</f>
        <v>0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aca="1" ref="H56" ca="1">IF(OR(D56="",E56&gt;8),"",HYPERLINK("["&amp;Archivo_Nombre&amp;"]Datos!"&amp;LEFT(SUBSTITUTE(ADDRESS(1,E56),"$",""))&amp;D56+1,
IFERROR(INDEX(TablaDatos[],D56,E56),"")))</f>
        <v/>
      </c>
      <c r="K56" s="1">
        <f t="shared" ca="1" si="30"/>
        <v>48</v>
      </c>
      <c r="L56" s="1" t="str">
        <f t="shared" ca="1" si="2"/>
        <v/>
      </c>
      <c r="M56" s="1">
        <f t="shared" ca="1" si="31"/>
        <v>49</v>
      </c>
      <c r="N56" s="1" cm="1">
        <f t="array" aca="1" ref="N56" ca="1">IF(OR(L56="",O56=""),0,LEFT(O56)&amp;IFERROR(LEFT(INDEX(DatosKanban,KANBAN!L56,2)),2))</f>
        <v>0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aca="1" ref="P56" ca="1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ca="1" si="28"/>
        <v>43</v>
      </c>
      <c r="D57" s="1" t="str">
        <f t="shared" ca="1" si="0"/>
        <v/>
      </c>
      <c r="E57" s="1">
        <f t="shared" ca="1" si="29"/>
        <v>43</v>
      </c>
      <c r="F57" s="1" cm="1">
        <f t="array" aca="1" ref="F57" ca="1">IF(OR(D57="",G57=""),0,LEFT(G57)&amp;IFERROR(LEFT(INDEX(DatosKanban,KANBAN!D57,2)),2))</f>
        <v>0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/>
      </c>
      <c r="K57" s="1">
        <f t="shared" ca="1" si="30"/>
        <v>49</v>
      </c>
      <c r="L57" s="1" t="str">
        <f t="shared" ca="1" si="2"/>
        <v/>
      </c>
      <c r="M57" s="1">
        <f t="shared" ca="1" si="31"/>
        <v>50</v>
      </c>
      <c r="N57" s="1" cm="1">
        <f t="array" aca="1" ref="N57" ca="1">IF(OR(L57="",O57=""),0,LEFT(O57)&amp;IFERROR(LEFT(INDEX(DatosKanban,KANBAN!L57,2)),2))</f>
        <v>0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ca="1" si="28"/>
        <v>44</v>
      </c>
      <c r="D58" s="1" t="str">
        <f t="shared" ca="1" si="0"/>
        <v/>
      </c>
      <c r="E58" s="1">
        <f t="shared" ca="1" si="29"/>
        <v>44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ca="1" si="30"/>
        <v>50</v>
      </c>
      <c r="L58" s="1" t="str">
        <f t="shared" ca="1" si="2"/>
        <v/>
      </c>
      <c r="M58" s="1">
        <f t="shared" ca="1" si="31"/>
        <v>51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ca="1" si="28"/>
        <v>45</v>
      </c>
      <c r="D59" s="1" t="str">
        <f t="shared" ca="1" si="0"/>
        <v/>
      </c>
      <c r="E59" s="1">
        <f t="shared" ca="1" si="29"/>
        <v>45</v>
      </c>
      <c r="F59" s="1" cm="1">
        <f t="array" aca="1" ref="F59" ca="1">IF(OR(D59="",G59=""),0,LEFT(G59)&amp;IFERROR(LEFT(INDEX(DatosKanban,KANBAN!D59,2)),2))</f>
        <v>0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/>
      </c>
      <c r="K59" s="1">
        <f t="shared" ca="1" si="30"/>
        <v>51</v>
      </c>
      <c r="L59" s="1" t="str">
        <f t="shared" ca="1" si="2"/>
        <v/>
      </c>
      <c r="M59" s="1">
        <f t="shared" ca="1" si="31"/>
        <v>52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ca="1" si="28"/>
        <v>46</v>
      </c>
      <c r="D60" s="1" t="str">
        <f t="shared" ca="1" si="0"/>
        <v/>
      </c>
      <c r="E60" s="1">
        <f t="shared" ca="1" si="29"/>
        <v>46</v>
      </c>
      <c r="F60" s="1" cm="1">
        <f t="array" aca="1" ref="F60" ca="1">IF(OR(D60="",G60=""),0,LEFT(G60)&amp;IFERROR(LEFT(INDEX(DatosKanban,KANBAN!D60,2)),2))</f>
        <v>0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/>
      </c>
      <c r="K60" s="1">
        <f t="shared" ca="1" si="30"/>
        <v>52</v>
      </c>
      <c r="L60" s="1" t="str">
        <f t="shared" ca="1" si="2"/>
        <v/>
      </c>
      <c r="M60" s="1">
        <f t="shared" ca="1" si="31"/>
        <v>53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ca="1" si="28"/>
        <v>47</v>
      </c>
      <c r="D61" s="1" t="str">
        <f t="shared" ca="1" si="0"/>
        <v/>
      </c>
      <c r="E61" s="1">
        <f t="shared" ca="1" si="29"/>
        <v>47</v>
      </c>
      <c r="F61" s="1" cm="1">
        <f t="array" aca="1" ref="F61" ca="1">IF(OR(D61="",G61=""),0,LEFT(G61)&amp;IFERROR(LEFT(INDEX(DatosKanban,KANBAN!D61,2)),2))</f>
        <v>0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aca="1" ref="H61" ca="1">IF(OR(D61="",E61&gt;8),"",HYPERLINK("["&amp;Archivo_Nombre&amp;"]Datos!"&amp;LEFT(SUBSTITUTE(ADDRESS(1,E61),"$",""))&amp;D61+1,
IFERROR(INDEX(TablaDatos[],D61,E61),"")))</f>
        <v/>
      </c>
      <c r="K61" s="1">
        <f t="shared" ca="1" si="30"/>
        <v>53</v>
      </c>
      <c r="L61" s="1" t="str">
        <f t="shared" ca="1" si="2"/>
        <v/>
      </c>
      <c r="M61" s="1">
        <f t="shared" ca="1" si="31"/>
        <v>54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ca="1" si="28"/>
        <v>48</v>
      </c>
      <c r="D62" s="1" t="str">
        <f t="shared" ca="1" si="0"/>
        <v/>
      </c>
      <c r="E62" s="1">
        <f t="shared" ca="1" si="29"/>
        <v>48</v>
      </c>
      <c r="F62" s="1" cm="1">
        <f t="array" aca="1" ref="F62" ca="1">IF(OR(D62="",G62=""),0,LEFT(G62)&amp;IFERROR(LEFT(INDEX(DatosKanban,KANBAN!D62,2)),2))</f>
        <v>0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aca="1" ref="H62" ca="1">IF(OR(D62="",E62&gt;8),"",HYPERLINK("["&amp;Archivo_Nombre&amp;"]Datos!"&amp;LEFT(SUBSTITUTE(ADDRESS(1,E62),"$",""))&amp;D62+1,
IFERROR(INDEX(TablaDatos[],D62,E62),"")))</f>
        <v/>
      </c>
      <c r="K62" s="1">
        <f t="shared" ca="1" si="30"/>
        <v>54</v>
      </c>
      <c r="L62" s="1" t="str">
        <f t="shared" ca="1" si="2"/>
        <v/>
      </c>
      <c r="M62" s="1">
        <f t="shared" ca="1" si="31"/>
        <v>55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ca="1" si="28"/>
        <v>49</v>
      </c>
      <c r="D63" s="1" t="str">
        <f t="shared" ca="1" si="0"/>
        <v/>
      </c>
      <c r="E63" s="1">
        <f t="shared" ca="1" si="29"/>
        <v>49</v>
      </c>
      <c r="F63" s="1" cm="1">
        <f t="array" aca="1" ref="F63" ca="1">IF(OR(D63="",G63=""),0,LEFT(G63)&amp;IFERROR(LEFT(INDEX(DatosKanban,KANBAN!D63,2)),2))</f>
        <v>0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aca="1" ref="H63" ca="1">IF(OR(D63="",E63&gt;8),"",HYPERLINK("["&amp;Archivo_Nombre&amp;"]Datos!"&amp;LEFT(SUBSTITUTE(ADDRESS(1,E63),"$",""))&amp;D63+1,
IFERROR(INDEX(TablaDatos[],D63,E63),"")))</f>
        <v/>
      </c>
      <c r="K63" s="1">
        <f t="shared" ca="1" si="30"/>
        <v>55</v>
      </c>
      <c r="L63" s="1" t="str">
        <f t="shared" ca="1" si="2"/>
        <v/>
      </c>
      <c r="M63" s="1">
        <f t="shared" ca="1" si="31"/>
        <v>56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ca="1" si="28"/>
        <v>50</v>
      </c>
      <c r="D64" s="1" t="str">
        <f t="shared" ca="1" si="0"/>
        <v/>
      </c>
      <c r="E64" s="1">
        <f t="shared" ca="1" si="29"/>
        <v>50</v>
      </c>
      <c r="F64" s="1" cm="1">
        <f t="array" aca="1" ref="F64" ca="1">IF(OR(D64="",G64=""),0,LEFT(G64)&amp;IFERROR(LEFT(INDEX(DatosKanban,KANBAN!D64,2)),2))</f>
        <v>0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/>
      </c>
      <c r="K64" s="1">
        <f t="shared" ca="1" si="30"/>
        <v>56</v>
      </c>
      <c r="L64" s="1" t="str">
        <f t="shared" ca="1" si="2"/>
        <v/>
      </c>
      <c r="M64" s="1">
        <f t="shared" ca="1" si="31"/>
        <v>57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ca="1" si="28"/>
        <v>51</v>
      </c>
      <c r="D65" s="1" t="str">
        <f t="shared" ca="1" si="0"/>
        <v/>
      </c>
      <c r="E65" s="1">
        <f t="shared" ca="1" si="29"/>
        <v>51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ca="1" si="30"/>
        <v>57</v>
      </c>
      <c r="L65" s="1" t="str">
        <f t="shared" ca="1" si="2"/>
        <v/>
      </c>
      <c r="M65" s="1">
        <f t="shared" ca="1" si="31"/>
        <v>58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ca="1" si="28"/>
        <v>52</v>
      </c>
      <c r="D66" s="1" t="str">
        <f t="shared" ca="1" si="0"/>
        <v/>
      </c>
      <c r="E66" s="1">
        <f t="shared" ca="1" si="29"/>
        <v>52</v>
      </c>
      <c r="F66" s="1" cm="1">
        <f t="array" aca="1" ref="F66" ca="1">IF(OR(D66="",G66=""),0,LEFT(G66)&amp;IFERROR(LEFT(INDEX(DatosKanban,KANBAN!D66,2)),2))</f>
        <v>0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/>
      </c>
      <c r="K66" s="1">
        <f t="shared" ca="1" si="30"/>
        <v>58</v>
      </c>
      <c r="L66" s="1" t="str">
        <f t="shared" ca="1" si="2"/>
        <v/>
      </c>
      <c r="M66" s="1">
        <f t="shared" ca="1" si="31"/>
        <v>59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ca="1" si="28"/>
        <v>53</v>
      </c>
      <c r="D67" s="1" t="str">
        <f t="shared" ca="1" si="0"/>
        <v/>
      </c>
      <c r="E67" s="1">
        <f t="shared" ca="1" si="29"/>
        <v>53</v>
      </c>
      <c r="F67" s="1" cm="1">
        <f t="array" aca="1" ref="F67" ca="1">IF(OR(D67="",G67=""),0,LEFT(G67)&amp;IFERROR(LEFT(INDEX(DatosKanban,KANBAN!D67,2)),2))</f>
        <v>0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/>
      </c>
      <c r="K67" s="1">
        <f t="shared" ca="1" si="30"/>
        <v>59</v>
      </c>
      <c r="L67" s="1" t="str">
        <f t="shared" ca="1" si="2"/>
        <v/>
      </c>
      <c r="M67" s="1">
        <f t="shared" ca="1" si="31"/>
        <v>60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ca="1" si="28"/>
        <v>54</v>
      </c>
      <c r="D68" s="1" t="str">
        <f t="shared" ref="D68:D99" ca="1" si="36">IF(C68&gt;C67,IFERROR(SMALL(C$102:C$201,C68),""),D67)</f>
        <v/>
      </c>
      <c r="E68" s="1">
        <f t="shared" ca="1" si="29"/>
        <v>54</v>
      </c>
      <c r="F68" s="1" cm="1">
        <f t="array" aca="1" ref="F68" ca="1">IF(OR(D68="",G68=""),0,LEFT(G68)&amp;IFERROR(LEFT(INDEX(DatosKanban,KANBAN!D68,2)),2))</f>
        <v>0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aca="1" ref="H68" ca="1">IF(OR(D68="",E68&gt;8),"",HYPERLINK("["&amp;Archivo_Nombre&amp;"]Datos!"&amp;LEFT(SUBSTITUTE(ADDRESS(1,E68),"$",""))&amp;D68+1,
IFERROR(INDEX(TablaDatos[],D68,E68),"")))</f>
        <v/>
      </c>
      <c r="K68" s="1">
        <f t="shared" ca="1" si="30"/>
        <v>60</v>
      </c>
      <c r="L68" s="1" t="str">
        <f t="shared" ref="L68:L99" ca="1" si="37">IF(K68&gt;K67,IFERROR(SMALL(K$102:K$201,K68),""),L67)</f>
        <v/>
      </c>
      <c r="M68" s="1">
        <f t="shared" ca="1" si="31"/>
        <v>61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IF(S68&gt;S67,IFERROR(SMALL(S$102:S$201,S68),""),T67)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IF(AA68&gt;AA67,IFERROR(SMALL(AA$102:AA$201,AA68),""),AB67)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IF(AI68&gt;AI67,IFERROR(SMALL(AI$102:AI$201,AI68),""),AJ67)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ca="1" si="28"/>
        <v>55</v>
      </c>
      <c r="D69" s="1" t="str">
        <f t="shared" ca="1" si="36"/>
        <v/>
      </c>
      <c r="E69" s="1">
        <f t="shared" ca="1" si="29"/>
        <v>55</v>
      </c>
      <c r="F69" s="1" cm="1">
        <f t="array" aca="1" ref="F69" ca="1">IF(OR(D69="",G69=""),0,LEFT(G69)&amp;IFERROR(LEFT(INDEX(DatosKanban,KANBAN!D69,2)),2))</f>
        <v>0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aca="1" ref="H69" ca="1">IF(OR(D69="",E69&gt;8),"",HYPERLINK("["&amp;Archivo_Nombre&amp;"]Datos!"&amp;LEFT(SUBSTITUTE(ADDRESS(1,E69),"$",""))&amp;D69+1,
IFERROR(INDEX(TablaDatos[],D69,E69),"")))</f>
        <v/>
      </c>
      <c r="K69" s="1">
        <f t="shared" ca="1" si="30"/>
        <v>61</v>
      </c>
      <c r="L69" s="1" t="str">
        <f t="shared" ca="1" si="37"/>
        <v/>
      </c>
      <c r="M69" s="1">
        <f t="shared" ca="1" si="31"/>
        <v>62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ca="1" si="28"/>
        <v>56</v>
      </c>
      <c r="D70" s="1" t="str">
        <f t="shared" ca="1" si="36"/>
        <v/>
      </c>
      <c r="E70" s="1">
        <f t="shared" ca="1" si="29"/>
        <v>56</v>
      </c>
      <c r="F70" s="1" cm="1">
        <f t="array" aca="1" ref="F70" ca="1">IF(OR(D70="",G70=""),0,LEFT(G70)&amp;IFERROR(LEFT(INDEX(DatosKanban,KANBAN!D70,2)),2))</f>
        <v>0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aca="1" ref="H70" ca="1">IF(OR(D70="",E70&gt;8),"",HYPERLINK("["&amp;Archivo_Nombre&amp;"]Datos!"&amp;LEFT(SUBSTITUTE(ADDRESS(1,E70),"$",""))&amp;D70+1,
IFERROR(INDEX(TablaDatos[],D70,E70),"")))</f>
        <v/>
      </c>
      <c r="K70" s="1">
        <f t="shared" ca="1" si="30"/>
        <v>62</v>
      </c>
      <c r="L70" s="1" t="str">
        <f t="shared" ca="1" si="37"/>
        <v/>
      </c>
      <c r="M70" s="1">
        <f t="shared" ca="1" si="31"/>
        <v>63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ca="1" si="28"/>
        <v>57</v>
      </c>
      <c r="D71" s="1" t="str">
        <f t="shared" ca="1" si="36"/>
        <v/>
      </c>
      <c r="E71" s="1">
        <f t="shared" ca="1" si="29"/>
        <v>57</v>
      </c>
      <c r="F71" s="1" cm="1">
        <f t="array" aca="1" ref="F71" ca="1">IF(OR(D71="",G71=""),0,LEFT(G71)&amp;IFERROR(LEFT(INDEX(DatosKanban,KANBAN!D71,2)),2))</f>
        <v>0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/>
      </c>
      <c r="K71" s="1">
        <f t="shared" ca="1" si="30"/>
        <v>63</v>
      </c>
      <c r="L71" s="1" t="str">
        <f t="shared" ca="1" si="37"/>
        <v/>
      </c>
      <c r="M71" s="1">
        <f t="shared" ca="1" si="31"/>
        <v>64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ca="1" si="28"/>
        <v>58</v>
      </c>
      <c r="D72" s="1" t="str">
        <f t="shared" ca="1" si="36"/>
        <v/>
      </c>
      <c r="E72" s="1">
        <f t="shared" ca="1" si="29"/>
        <v>58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ca="1" si="30"/>
        <v>64</v>
      </c>
      <c r="L72" s="1" t="str">
        <f t="shared" ca="1" si="37"/>
        <v/>
      </c>
      <c r="M72" s="1">
        <f t="shared" ca="1" si="31"/>
        <v>65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ca="1" si="28"/>
        <v>59</v>
      </c>
      <c r="D73" s="1" t="str">
        <f t="shared" ca="1" si="36"/>
        <v/>
      </c>
      <c r="E73" s="1">
        <f t="shared" ca="1" si="29"/>
        <v>59</v>
      </c>
      <c r="F73" s="1" cm="1">
        <f t="array" aca="1" ref="F73" ca="1">IF(OR(D73="",G73=""),0,LEFT(G73)&amp;IFERROR(LEFT(INDEX(DatosKanban,KANBAN!D73,2)),2))</f>
        <v>0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/>
      </c>
      <c r="K73" s="1">
        <f t="shared" ca="1" si="30"/>
        <v>65</v>
      </c>
      <c r="L73" s="1" t="str">
        <f t="shared" ca="1" si="37"/>
        <v/>
      </c>
      <c r="M73" s="1">
        <f t="shared" ca="1" si="31"/>
        <v>66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ca="1" si="28"/>
        <v>60</v>
      </c>
      <c r="D74" s="1" t="str">
        <f t="shared" ca="1" si="36"/>
        <v/>
      </c>
      <c r="E74" s="1">
        <f t="shared" ca="1" si="29"/>
        <v>60</v>
      </c>
      <c r="F74" s="1" cm="1">
        <f t="array" aca="1" ref="F74" ca="1">IF(OR(D74="",G74=""),0,LEFT(G74)&amp;IFERROR(LEFT(INDEX(DatosKanban,KANBAN!D74,2)),2))</f>
        <v>0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/>
      </c>
      <c r="K74" s="1">
        <f t="shared" ca="1" si="30"/>
        <v>66</v>
      </c>
      <c r="L74" s="1" t="str">
        <f t="shared" ca="1" si="37"/>
        <v/>
      </c>
      <c r="M74" s="1">
        <f t="shared" ca="1" si="31"/>
        <v>67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ca="1" si="28"/>
        <v>61</v>
      </c>
      <c r="D75" s="1" t="str">
        <f t="shared" ca="1" si="36"/>
        <v/>
      </c>
      <c r="E75" s="1">
        <f t="shared" ca="1" si="29"/>
        <v>61</v>
      </c>
      <c r="F75" s="1" cm="1">
        <f t="array" aca="1" ref="F75" ca="1">IF(OR(D75="",G75=""),0,LEFT(G75)&amp;IFERROR(LEFT(INDEX(DatosKanban,KANBAN!D75,2)),2))</f>
        <v>0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aca="1" ref="H75" ca="1">IF(OR(D75="",E75&gt;8),"",HYPERLINK("["&amp;Archivo_Nombre&amp;"]Datos!"&amp;LEFT(SUBSTITUTE(ADDRESS(1,E75),"$",""))&amp;D75+1,
IFERROR(INDEX(TablaDatos[],D75,E75),"")))</f>
        <v/>
      </c>
      <c r="K75" s="1">
        <f t="shared" ca="1" si="30"/>
        <v>67</v>
      </c>
      <c r="L75" s="1" t="str">
        <f t="shared" ca="1" si="37"/>
        <v/>
      </c>
      <c r="M75" s="1">
        <f t="shared" ca="1" si="31"/>
        <v>68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ca="1" si="28"/>
        <v>62</v>
      </c>
      <c r="D76" s="1" t="str">
        <f t="shared" ca="1" si="36"/>
        <v/>
      </c>
      <c r="E76" s="1">
        <f t="shared" ca="1" si="29"/>
        <v>62</v>
      </c>
      <c r="F76" s="1" cm="1">
        <f t="array" aca="1" ref="F76" ca="1">IF(OR(D76="",G76=""),0,LEFT(G76)&amp;IFERROR(LEFT(INDEX(DatosKanban,KANBAN!D76,2)),2))</f>
        <v>0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aca="1" ref="H76" ca="1">IF(OR(D76="",E76&gt;8),"",HYPERLINK("["&amp;Archivo_Nombre&amp;"]Datos!"&amp;LEFT(SUBSTITUTE(ADDRESS(1,E76),"$",""))&amp;D76+1,
IFERROR(INDEX(TablaDatos[],D76,E76),"")))</f>
        <v/>
      </c>
      <c r="K76" s="1">
        <f t="shared" ca="1" si="30"/>
        <v>68</v>
      </c>
      <c r="L76" s="1" t="str">
        <f t="shared" ca="1" si="37"/>
        <v/>
      </c>
      <c r="M76" s="1">
        <f t="shared" ca="1" si="31"/>
        <v>69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ca="1" si="28"/>
        <v>63</v>
      </c>
      <c r="D77" s="1" t="str">
        <f t="shared" ca="1" si="36"/>
        <v/>
      </c>
      <c r="E77" s="1">
        <f t="shared" ca="1" si="29"/>
        <v>63</v>
      </c>
      <c r="F77" s="1" cm="1">
        <f t="array" aca="1" ref="F77" ca="1">IF(OR(D77="",G77=""),0,LEFT(G77)&amp;IFERROR(LEFT(INDEX(DatosKanban,KANBAN!D77,2)),2))</f>
        <v>0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aca="1" ref="H77" ca="1">IF(OR(D77="",E77&gt;8),"",HYPERLINK("["&amp;Archivo_Nombre&amp;"]Datos!"&amp;LEFT(SUBSTITUTE(ADDRESS(1,E77),"$",""))&amp;D77+1,
IFERROR(INDEX(TablaDatos[],D77,E77),"")))</f>
        <v/>
      </c>
      <c r="K77" s="1">
        <f t="shared" ca="1" si="30"/>
        <v>69</v>
      </c>
      <c r="L77" s="1" t="str">
        <f t="shared" ca="1" si="37"/>
        <v/>
      </c>
      <c r="M77" s="1">
        <f t="shared" ca="1" si="31"/>
        <v>70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ca="1" si="28"/>
        <v>64</v>
      </c>
      <c r="D78" s="1" t="str">
        <f t="shared" ca="1" si="36"/>
        <v/>
      </c>
      <c r="E78" s="1">
        <f t="shared" ca="1" si="29"/>
        <v>64</v>
      </c>
      <c r="F78" s="1" cm="1">
        <f t="array" aca="1" ref="F78" ca="1">IF(OR(D78="",G78=""),0,LEFT(G78)&amp;IFERROR(LEFT(INDEX(DatosKanban,KANBAN!D78,2)),2))</f>
        <v>0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/>
      </c>
      <c r="K78" s="1">
        <f t="shared" ca="1" si="30"/>
        <v>70</v>
      </c>
      <c r="L78" s="1" t="str">
        <f t="shared" ca="1" si="37"/>
        <v/>
      </c>
      <c r="M78" s="1">
        <f t="shared" ca="1" si="31"/>
        <v>71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ca="1" si="28"/>
        <v>65</v>
      </c>
      <c r="D79" s="1" t="str">
        <f t="shared" ca="1" si="36"/>
        <v/>
      </c>
      <c r="E79" s="1">
        <f t="shared" ca="1" si="29"/>
        <v>65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ca="1" si="30"/>
        <v>71</v>
      </c>
      <c r="L79" s="1" t="str">
        <f t="shared" ca="1" si="37"/>
        <v/>
      </c>
      <c r="M79" s="1">
        <f t="shared" ca="1" si="31"/>
        <v>72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ca="1" si="28"/>
        <v>66</v>
      </c>
      <c r="D80" s="1" t="str">
        <f t="shared" ca="1" si="36"/>
        <v/>
      </c>
      <c r="E80" s="1">
        <f t="shared" ca="1" si="29"/>
        <v>66</v>
      </c>
      <c r="F80" s="1" cm="1">
        <f t="array" aca="1" ref="F80" ca="1">IF(OR(D80="",G80=""),0,LEFT(G80)&amp;IFERROR(LEFT(INDEX(DatosKanban,KANBAN!D80,2)),2))</f>
        <v>0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/>
      </c>
      <c r="K80" s="1">
        <f t="shared" ca="1" si="30"/>
        <v>72</v>
      </c>
      <c r="L80" s="1" t="str">
        <f t="shared" ca="1" si="37"/>
        <v/>
      </c>
      <c r="M80" s="1">
        <f t="shared" ca="1" si="31"/>
        <v>73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ca="1" si="28"/>
        <v>67</v>
      </c>
      <c r="D81" s="1" t="str">
        <f t="shared" ca="1" si="36"/>
        <v/>
      </c>
      <c r="E81" s="1">
        <f t="shared" ca="1" si="29"/>
        <v>67</v>
      </c>
      <c r="F81" s="1" cm="1">
        <f t="array" aca="1" ref="F81" ca="1">IF(OR(D81="",G81=""),0,LEFT(G81)&amp;IFERROR(LEFT(INDEX(DatosKanban,KANBAN!D81,2)),2))</f>
        <v>0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/>
      </c>
      <c r="K81" s="1">
        <f t="shared" ca="1" si="30"/>
        <v>73</v>
      </c>
      <c r="L81" s="1" t="str">
        <f t="shared" ca="1" si="37"/>
        <v/>
      </c>
      <c r="M81" s="1">
        <f t="shared" ca="1" si="31"/>
        <v>74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ca="1" si="28"/>
        <v>68</v>
      </c>
      <c r="D82" s="1" t="str">
        <f t="shared" ca="1" si="36"/>
        <v/>
      </c>
      <c r="E82" s="1">
        <f t="shared" ca="1" si="29"/>
        <v>68</v>
      </c>
      <c r="F82" s="1" cm="1">
        <f t="array" aca="1" ref="F82" ca="1">IF(OR(D82="",G82=""),0,LEFT(G82)&amp;IFERROR(LEFT(INDEX(DatosKanban,KANBAN!D82,2)),2))</f>
        <v>0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aca="1" ref="H82" ca="1">IF(OR(D82="",E82&gt;8),"",HYPERLINK("["&amp;Archivo_Nombre&amp;"]Datos!"&amp;LEFT(SUBSTITUTE(ADDRESS(1,E82),"$",""))&amp;D82+1,
IFERROR(INDEX(TablaDatos[],D82,E82),"")))</f>
        <v/>
      </c>
      <c r="K82" s="1">
        <f t="shared" ca="1" si="30"/>
        <v>74</v>
      </c>
      <c r="L82" s="1" t="str">
        <f t="shared" ca="1" si="37"/>
        <v/>
      </c>
      <c r="M82" s="1">
        <f t="shared" ca="1" si="31"/>
        <v>75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ca="1" si="28"/>
        <v>69</v>
      </c>
      <c r="D83" s="1" t="str">
        <f t="shared" ca="1" si="36"/>
        <v/>
      </c>
      <c r="E83" s="1">
        <f t="shared" ca="1" si="29"/>
        <v>69</v>
      </c>
      <c r="F83" s="1" cm="1">
        <f t="array" aca="1" ref="F83" ca="1">IF(OR(D83="",G83=""),0,LEFT(G83)&amp;IFERROR(LEFT(INDEX(DatosKanban,KANBAN!D83,2)),2))</f>
        <v>0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aca="1" ref="H83" ca="1">IF(OR(D83="",E83&gt;8),"",HYPERLINK("["&amp;Archivo_Nombre&amp;"]Datos!"&amp;LEFT(SUBSTITUTE(ADDRESS(1,E83),"$",""))&amp;D83+1,
IFERROR(INDEX(TablaDatos[],D83,E83),"")))</f>
        <v/>
      </c>
      <c r="K83" s="1">
        <f t="shared" ca="1" si="30"/>
        <v>75</v>
      </c>
      <c r="L83" s="1" t="str">
        <f t="shared" ca="1" si="37"/>
        <v/>
      </c>
      <c r="M83" s="1">
        <f t="shared" ca="1" si="31"/>
        <v>76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ca="1" si="28"/>
        <v>70</v>
      </c>
      <c r="D84" s="1" t="str">
        <f t="shared" ca="1" si="36"/>
        <v/>
      </c>
      <c r="E84" s="1">
        <f t="shared" ca="1" si="29"/>
        <v>70</v>
      </c>
      <c r="F84" s="1" cm="1">
        <f t="array" aca="1" ref="F84" ca="1">IF(OR(D84="",G84=""),0,LEFT(G84)&amp;IFERROR(LEFT(INDEX(DatosKanban,KANBAN!D84,2)),2))</f>
        <v>0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aca="1" ref="H84" ca="1">IF(OR(D84="",E84&gt;8),"",HYPERLINK("["&amp;Archivo_Nombre&amp;"]Datos!"&amp;LEFT(SUBSTITUTE(ADDRESS(1,E84),"$",""))&amp;D84+1,
IFERROR(INDEX(TablaDatos[],D84,E84),"")))</f>
        <v/>
      </c>
      <c r="K84" s="1">
        <f t="shared" ca="1" si="30"/>
        <v>76</v>
      </c>
      <c r="L84" s="1" t="str">
        <f t="shared" ca="1" si="37"/>
        <v/>
      </c>
      <c r="M84" s="1">
        <f t="shared" ca="1" si="31"/>
        <v>77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ca="1" si="28"/>
        <v>71</v>
      </c>
      <c r="D85" s="1" t="str">
        <f t="shared" ca="1" si="36"/>
        <v/>
      </c>
      <c r="E85" s="1">
        <f t="shared" ca="1" si="29"/>
        <v>71</v>
      </c>
      <c r="F85" s="1" cm="1">
        <f t="array" aca="1" ref="F85" ca="1">IF(OR(D85="",G85=""),0,LEFT(G85)&amp;IFERROR(LEFT(INDEX(DatosKanban,KANBAN!D85,2)),2))</f>
        <v>0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/>
      </c>
      <c r="K85" s="1">
        <f t="shared" ca="1" si="30"/>
        <v>77</v>
      </c>
      <c r="L85" s="1" t="str">
        <f t="shared" ca="1" si="37"/>
        <v/>
      </c>
      <c r="M85" s="1">
        <f t="shared" ca="1" si="31"/>
        <v>78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ca="1" si="28"/>
        <v>72</v>
      </c>
      <c r="D86" s="1" t="str">
        <f t="shared" ca="1" si="36"/>
        <v/>
      </c>
      <c r="E86" s="1">
        <f t="shared" ca="1" si="29"/>
        <v>72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ca="1" si="30"/>
        <v>78</v>
      </c>
      <c r="L86" s="1" t="str">
        <f t="shared" ca="1" si="37"/>
        <v/>
      </c>
      <c r="M86" s="1">
        <f t="shared" ca="1" si="31"/>
        <v>79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ca="1" si="28"/>
        <v>73</v>
      </c>
      <c r="D87" s="1" t="str">
        <f t="shared" ca="1" si="36"/>
        <v/>
      </c>
      <c r="E87" s="1">
        <f t="shared" ca="1" si="29"/>
        <v>73</v>
      </c>
      <c r="F87" s="1" cm="1">
        <f t="array" aca="1" ref="F87" ca="1">IF(OR(D87="",G87=""),0,LEFT(G87)&amp;IFERROR(LEFT(INDEX(DatosKanban,KANBAN!D87,2)),2))</f>
        <v>0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/>
      </c>
      <c r="K87" s="1">
        <f t="shared" ca="1" si="30"/>
        <v>79</v>
      </c>
      <c r="L87" s="1" t="str">
        <f t="shared" ca="1" si="37"/>
        <v/>
      </c>
      <c r="M87" s="1">
        <f t="shared" ca="1" si="31"/>
        <v>80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ca="1" si="28"/>
        <v>74</v>
      </c>
      <c r="D88" s="1" t="str">
        <f t="shared" ca="1" si="36"/>
        <v/>
      </c>
      <c r="E88" s="1">
        <f t="shared" ca="1" si="29"/>
        <v>74</v>
      </c>
      <c r="F88" s="1" cm="1">
        <f t="array" aca="1" ref="F88" ca="1">IF(OR(D88="",G88=""),0,LEFT(G88)&amp;IFERROR(LEFT(INDEX(DatosKanban,KANBAN!D88,2)),2))</f>
        <v>0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/>
      </c>
      <c r="K88" s="1">
        <f t="shared" ca="1" si="30"/>
        <v>80</v>
      </c>
      <c r="L88" s="1" t="str">
        <f t="shared" ca="1" si="37"/>
        <v/>
      </c>
      <c r="M88" s="1">
        <f t="shared" ca="1" si="31"/>
        <v>81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ca="1" si="28"/>
        <v>75</v>
      </c>
      <c r="D89" s="1" t="str">
        <f t="shared" ca="1" si="36"/>
        <v/>
      </c>
      <c r="E89" s="1">
        <f t="shared" ca="1" si="29"/>
        <v>75</v>
      </c>
      <c r="F89" s="1" cm="1">
        <f t="array" aca="1" ref="F89" ca="1">IF(OR(D89="",G89=""),0,LEFT(G89)&amp;IFERROR(LEFT(INDEX(DatosKanban,KANBAN!D89,2)),2))</f>
        <v>0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aca="1" ref="H89" ca="1">IF(OR(D89="",E89&gt;8),"",HYPERLINK("["&amp;Archivo_Nombre&amp;"]Datos!"&amp;LEFT(SUBSTITUTE(ADDRESS(1,E89),"$",""))&amp;D89+1,
IFERROR(INDEX(TablaDatos[],D89,E89),"")))</f>
        <v/>
      </c>
      <c r="K89" s="1">
        <f t="shared" ca="1" si="30"/>
        <v>81</v>
      </c>
      <c r="L89" s="1" t="str">
        <f t="shared" ca="1" si="37"/>
        <v/>
      </c>
      <c r="M89" s="1">
        <f t="shared" ca="1" si="31"/>
        <v>82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ca="1" si="28"/>
        <v>76</v>
      </c>
      <c r="D90" s="1" t="str">
        <f t="shared" ca="1" si="36"/>
        <v/>
      </c>
      <c r="E90" s="1">
        <f t="shared" ca="1" si="29"/>
        <v>76</v>
      </c>
      <c r="F90" s="1" cm="1">
        <f t="array" aca="1" ref="F90" ca="1">IF(OR(D90="",G90=""),0,LEFT(G90)&amp;IFERROR(LEFT(INDEX(DatosKanban,KANBAN!D90,2)),2))</f>
        <v>0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aca="1" ref="H90" ca="1">IF(OR(D90="",E90&gt;8),"",HYPERLINK("["&amp;Archivo_Nombre&amp;"]Datos!"&amp;LEFT(SUBSTITUTE(ADDRESS(1,E90),"$",""))&amp;D90+1,
IFERROR(INDEX(TablaDatos[],D90,E90),"")))</f>
        <v/>
      </c>
      <c r="K90" s="1">
        <f t="shared" ca="1" si="30"/>
        <v>82</v>
      </c>
      <c r="L90" s="1" t="str">
        <f t="shared" ca="1" si="37"/>
        <v/>
      </c>
      <c r="M90" s="1">
        <f t="shared" ca="1" si="31"/>
        <v>83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ca="1" si="28"/>
        <v>77</v>
      </c>
      <c r="D91" s="1" t="str">
        <f t="shared" ca="1" si="36"/>
        <v/>
      </c>
      <c r="E91" s="1">
        <f t="shared" ca="1" si="29"/>
        <v>77</v>
      </c>
      <c r="F91" s="1" cm="1">
        <f t="array" aca="1" ref="F91" ca="1">IF(OR(D91="",G91=""),0,LEFT(G91)&amp;IFERROR(LEFT(INDEX(DatosKanban,KANBAN!D91,2)),2))</f>
        <v>0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aca="1" ref="H91" ca="1">IF(OR(D91="",E91&gt;8),"",HYPERLINK("["&amp;Archivo_Nombre&amp;"]Datos!"&amp;LEFT(SUBSTITUTE(ADDRESS(1,E91),"$",""))&amp;D91+1,
IFERROR(INDEX(TablaDatos[],D91,E91),"")))</f>
        <v/>
      </c>
      <c r="K91" s="1">
        <f t="shared" ca="1" si="30"/>
        <v>83</v>
      </c>
      <c r="L91" s="1" t="str">
        <f t="shared" ca="1" si="37"/>
        <v/>
      </c>
      <c r="M91" s="1">
        <f t="shared" ca="1" si="31"/>
        <v>84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ca="1" si="28"/>
        <v>78</v>
      </c>
      <c r="D92" s="1" t="str">
        <f t="shared" ca="1" si="36"/>
        <v/>
      </c>
      <c r="E92" s="1">
        <f t="shared" ca="1" si="29"/>
        <v>78</v>
      </c>
      <c r="F92" s="1" cm="1">
        <f t="array" aca="1" ref="F92" ca="1">IF(OR(D92="",G92=""),0,LEFT(G92)&amp;IFERROR(LEFT(INDEX(DatosKanban,KANBAN!D92,2)),2))</f>
        <v>0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/>
      </c>
      <c r="K92" s="1">
        <f t="shared" ca="1" si="30"/>
        <v>84</v>
      </c>
      <c r="L92" s="1" t="str">
        <f t="shared" ca="1" si="37"/>
        <v/>
      </c>
      <c r="M92" s="1">
        <f t="shared" ca="1" si="31"/>
        <v>85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ca="1" si="43">C92--(G92="")</f>
        <v>79</v>
      </c>
      <c r="D93" s="1" t="str">
        <f t="shared" ca="1" si="36"/>
        <v/>
      </c>
      <c r="E93" s="1">
        <f t="shared" ref="E93:E99" ca="1" si="44">IF(D93&lt;&gt;D92,3,E92+1)</f>
        <v>79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85</v>
      </c>
      <c r="L93" s="1" t="str">
        <f t="shared" ca="1" si="37"/>
        <v/>
      </c>
      <c r="M93" s="1">
        <f t="shared" ref="M93:M99" ca="1" si="46">IF(L93&lt;&gt;L92,3,M92+1)</f>
        <v>86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ca="1" si="43"/>
        <v>80</v>
      </c>
      <c r="D94" s="1" t="str">
        <f t="shared" ca="1" si="36"/>
        <v/>
      </c>
      <c r="E94" s="1">
        <f t="shared" ca="1" si="44"/>
        <v>80</v>
      </c>
      <c r="F94" s="1" cm="1">
        <f t="array" aca="1" ref="F94" ca="1">IF(OR(D94="",G94=""),0,LEFT(G94)&amp;IFERROR(LEFT(INDEX(DatosKanban,KANBAN!D94,2)),2))</f>
        <v>0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/>
      </c>
      <c r="K94" s="1">
        <f t="shared" ca="1" si="45"/>
        <v>86</v>
      </c>
      <c r="L94" s="1" t="str">
        <f t="shared" ca="1" si="37"/>
        <v/>
      </c>
      <c r="M94" s="1">
        <f t="shared" ca="1" si="46"/>
        <v>87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ca="1" si="43"/>
        <v>81</v>
      </c>
      <c r="D95" s="1" t="str">
        <f t="shared" ca="1" si="36"/>
        <v/>
      </c>
      <c r="E95" s="1">
        <f t="shared" ca="1" si="44"/>
        <v>81</v>
      </c>
      <c r="F95" s="1" cm="1">
        <f t="array" aca="1" ref="F95" ca="1">IF(OR(D95="",G95=""),0,LEFT(G95)&amp;IFERROR(LEFT(INDEX(DatosKanban,KANBAN!D95,2)),2))</f>
        <v>0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/>
      </c>
      <c r="K95" s="1">
        <f t="shared" ca="1" si="45"/>
        <v>87</v>
      </c>
      <c r="L95" s="1" t="str">
        <f t="shared" ca="1" si="37"/>
        <v/>
      </c>
      <c r="M95" s="1">
        <f t="shared" ca="1" si="46"/>
        <v>88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ca="1" si="43"/>
        <v>82</v>
      </c>
      <c r="D96" s="1" t="str">
        <f t="shared" ca="1" si="36"/>
        <v/>
      </c>
      <c r="E96" s="1">
        <f t="shared" ca="1" si="44"/>
        <v>82</v>
      </c>
      <c r="F96" s="1" cm="1">
        <f t="array" aca="1" ref="F96" ca="1">IF(OR(D96="",G96=""),0,LEFT(G96)&amp;IFERROR(LEFT(INDEX(DatosKanban,KANBAN!D96,2)),2))</f>
        <v>0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aca="1" ref="H96" ca="1">IF(OR(D96="",E96&gt;8),"",HYPERLINK("["&amp;Archivo_Nombre&amp;"]Datos!"&amp;LEFT(SUBSTITUTE(ADDRESS(1,E96),"$",""))&amp;D96+1,
IFERROR(INDEX(TablaDatos[],D96,E96),"")))</f>
        <v/>
      </c>
      <c r="K96" s="1">
        <f t="shared" ca="1" si="45"/>
        <v>88</v>
      </c>
      <c r="L96" s="1" t="str">
        <f t="shared" ca="1" si="37"/>
        <v/>
      </c>
      <c r="M96" s="1">
        <f t="shared" ca="1" si="46"/>
        <v>89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ca="1" si="43"/>
        <v>83</v>
      </c>
      <c r="D97" s="1" t="str">
        <f t="shared" ca="1" si="36"/>
        <v/>
      </c>
      <c r="E97" s="1">
        <f t="shared" ca="1" si="44"/>
        <v>83</v>
      </c>
      <c r="F97" s="1" cm="1">
        <f t="array" aca="1" ref="F97" ca="1">IF(OR(D97="",G97=""),0,LEFT(G97)&amp;IFERROR(LEFT(INDEX(DatosKanban,KANBAN!D97,2)),2))</f>
        <v>0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aca="1" ref="H97" ca="1">IF(OR(D97="",E97&gt;8),"",HYPERLINK("["&amp;Archivo_Nombre&amp;"]Datos!"&amp;LEFT(SUBSTITUTE(ADDRESS(1,E97),"$",""))&amp;D97+1,
IFERROR(INDEX(TablaDatos[],D97,E97),"")))</f>
        <v/>
      </c>
      <c r="K97" s="1">
        <f t="shared" ca="1" si="45"/>
        <v>89</v>
      </c>
      <c r="L97" s="1" t="str">
        <f t="shared" ca="1" si="37"/>
        <v/>
      </c>
      <c r="M97" s="1">
        <f t="shared" ca="1" si="46"/>
        <v>90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ca="1" si="43"/>
        <v>84</v>
      </c>
      <c r="D98" s="1" t="str">
        <f t="shared" ca="1" si="36"/>
        <v/>
      </c>
      <c r="E98" s="1">
        <f t="shared" ca="1" si="44"/>
        <v>84</v>
      </c>
      <c r="F98" s="1" cm="1">
        <f t="array" aca="1" ref="F98" ca="1">IF(OR(D98="",G98=""),0,LEFT(G98)&amp;IFERROR(LEFT(INDEX(DatosKanban,KANBAN!D98,2)),2))</f>
        <v>0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aca="1" ref="H98" ca="1">IF(OR(D98="",E98&gt;8),"",HYPERLINK("["&amp;Archivo_Nombre&amp;"]Datos!"&amp;LEFT(SUBSTITUTE(ADDRESS(1,E98),"$",""))&amp;D98+1,
IFERROR(INDEX(TablaDatos[],D98,E98),"")))</f>
        <v/>
      </c>
      <c r="K98" s="1">
        <f t="shared" ca="1" si="45"/>
        <v>90</v>
      </c>
      <c r="L98" s="1" t="str">
        <f t="shared" ca="1" si="37"/>
        <v/>
      </c>
      <c r="M98" s="1">
        <f t="shared" ca="1" si="46"/>
        <v>91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ca="1" si="43"/>
        <v>85</v>
      </c>
      <c r="D99" s="1" t="str">
        <f t="shared" ca="1" si="36"/>
        <v/>
      </c>
      <c r="E99" s="1">
        <f t="shared" ca="1" si="44"/>
        <v>85</v>
      </c>
      <c r="F99" s="1" cm="1">
        <f t="array" aca="1" ref="F99" ca="1">IF(OR(D99="",G99=""),0,LEFT(G99)&amp;IFERROR(LEFT(INDEX(DatosKanban,KANBAN!D99,2)),2))</f>
        <v>0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/>
      </c>
      <c r="K99" s="1">
        <f t="shared" ca="1" si="45"/>
        <v>91</v>
      </c>
      <c r="L99" s="1" t="str">
        <f t="shared" ca="1" si="37"/>
        <v/>
      </c>
      <c r="M99" s="1">
        <f t="shared" ca="1" si="46"/>
        <v>92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4"/>
      <c r="C101" s="15"/>
      <c r="D101" s="15"/>
      <c r="E101" s="15"/>
      <c r="F101" s="15"/>
      <c r="G101" s="16"/>
      <c r="H101" s="16"/>
      <c r="I101" s="17"/>
      <c r="J101" s="14"/>
      <c r="K101" s="15"/>
      <c r="L101" s="15"/>
      <c r="M101" s="15"/>
      <c r="N101" s="15"/>
      <c r="O101" s="16"/>
      <c r="P101" s="16"/>
      <c r="Q101" s="17"/>
      <c r="R101" s="14"/>
      <c r="S101" s="15"/>
      <c r="T101" s="15"/>
      <c r="U101" s="15"/>
      <c r="V101" s="15"/>
      <c r="W101" s="16"/>
      <c r="X101" s="16"/>
      <c r="Y101" s="17"/>
      <c r="Z101" s="14"/>
      <c r="AA101" s="15"/>
      <c r="AB101" s="15"/>
      <c r="AC101" s="15"/>
      <c r="AD101" s="15"/>
      <c r="AE101" s="16"/>
      <c r="AF101" s="16"/>
      <c r="AG101" s="17"/>
      <c r="AH101" s="14"/>
      <c r="AI101" s="15"/>
      <c r="AJ101" s="15"/>
      <c r="AK101" s="15"/>
      <c r="AL101" s="15"/>
      <c r="AM101" s="16"/>
      <c r="AN101" s="16"/>
      <c r="AO101" s="17"/>
    </row>
    <row r="102" spans="2:41" ht="15.75" hidden="1" thickTop="1" x14ac:dyDescent="0.25">
      <c r="C102" s="1" t="str" cm="1">
        <f t="array" ref="C102:C151">IF(TablaDatos[Estado]=G$1,ROW(TablaDatos[Estado])-1,"")</f>
        <v/>
      </c>
      <c r="K102" s="1" t="str" cm="1">
        <f t="array" ref="K102:K151">IF(TablaDatos[Estado]=O$1,ROW(TablaDatos[Estado])-1,"")</f>
        <v/>
      </c>
      <c r="S102" s="1" t="str" cm="1">
        <f t="array" ref="S102:S151">IF(TablaDatos[Estado]=W$1,ROW(TablaDatos[Estado])-1,"")</f>
        <v/>
      </c>
      <c r="AA102" s="1" t="str" cm="1">
        <f t="array" ref="AA102:AA151">IF(TablaDatos[Estado]=AE$1,ROW(TablaDatos[Estado])-1,"")</f>
        <v/>
      </c>
      <c r="AI102" s="1" t="str" cm="1">
        <f t="array" ref="AI102:AI151">IF(TablaDatos[Estado]=AM$1,ROW(TablaDatos[Estado])-1,"")</f>
        <v/>
      </c>
    </row>
    <row r="103" spans="2:41" hidden="1" x14ac:dyDescent="0.25">
      <c r="C103" s="1" t="str">
        <v/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 t="str">
        <v/>
      </c>
      <c r="K105" s="1">
        <v>4</v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 t="str">
        <v/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25">
      <c r="C110" s="1">
        <v>9</v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25">
      <c r="C114" s="1" t="str">
        <v/>
      </c>
      <c r="K114" s="1" t="str">
        <v/>
      </c>
      <c r="S114" s="1" t="str">
        <v/>
      </c>
      <c r="AA114" s="1" t="str">
        <v/>
      </c>
      <c r="AI114" s="1" t="str">
        <v/>
      </c>
    </row>
    <row r="115" spans="3:35" hidden="1" x14ac:dyDescent="0.25">
      <c r="C115" s="1">
        <v>14</v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25">
      <c r="C117" s="1" t="str">
        <v/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</sheetData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2" t="s">
        <v>14</v>
      </c>
      <c r="K1" s="23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15</v>
      </c>
      <c r="Q1" s="24" t="s">
        <v>16</v>
      </c>
    </row>
    <row r="2" spans="1:17" x14ac:dyDescent="0.25">
      <c r="A2" s="6" t="s">
        <v>35</v>
      </c>
      <c r="B2" s="6" t="s">
        <v>17</v>
      </c>
      <c r="C2" s="6" t="s">
        <v>34</v>
      </c>
      <c r="D2" s="6" t="s">
        <v>36</v>
      </c>
      <c r="E2" s="7">
        <v>45099</v>
      </c>
      <c r="F2" s="7">
        <v>45137</v>
      </c>
      <c r="G2" s="7">
        <v>45137</v>
      </c>
      <c r="H2" s="6" t="s">
        <v>28</v>
      </c>
      <c r="I2" s="34" t="str" cm="1">
        <f t="array" aca="1" ref="I2" ca="1">HYPERLINK("["&amp;Archivo_Nombre&amp;"]KANBAN!"&amp;INDEX(Datos!$Q$2:$Q$100,ROW()-1),IF(TablaDatos[[#This Row],[Estado]]="","","Tarea "&amp;ROW()-1))</f>
        <v>Tarea 1</v>
      </c>
      <c r="J2" s="25" t="str">
        <f>IFERROR(IF(TablaDatos[[#This Row],[Estado]]="","","Tarea "&amp;ROW()-1),"")</f>
        <v>Tarea 1</v>
      </c>
      <c r="K2" s="26" t="str">
        <f ca="1">IFERROR("G-"&amp;MATCH(Datos!$J2&amp;":",KANBAN!G:G,0),"")</f>
        <v/>
      </c>
      <c r="L2" s="26" t="str">
        <f ca="1">IFERROR("O-"&amp;MATCH(Datos!$J2&amp;":",KANBAN!O:O,0),"")</f>
        <v/>
      </c>
      <c r="M2" s="26" t="str">
        <f>IFERROR("W-"&amp;MATCH(Datos!$J2&amp;":",KANBAN!W:W,0),"")</f>
        <v/>
      </c>
      <c r="N2" s="26" t="str">
        <f>IFERROR("AE-"&amp;MATCH(Datos!$J2&amp;":",KANBAN!AE:AE,0),"")</f>
        <v/>
      </c>
      <c r="O2" s="26" t="str">
        <f>IFERROR("AM-"&amp;MATCH(Datos!$J2&amp;":",KANBAN!AM:AM,0),"")</f>
        <v/>
      </c>
      <c r="P2" s="26" t="str">
        <f ca="1">Datos!$K2&amp;Datos!$L2&amp;Datos!$M2&amp;Datos!$N2&amp;Datos!$O2</f>
        <v/>
      </c>
      <c r="Q2" s="27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/>
      </c>
    </row>
    <row r="3" spans="1:17" x14ac:dyDescent="0.25">
      <c r="A3" s="6" t="s">
        <v>35</v>
      </c>
      <c r="B3" s="6" t="s">
        <v>17</v>
      </c>
      <c r="C3" s="6" t="s">
        <v>37</v>
      </c>
      <c r="D3" s="6" t="s">
        <v>38</v>
      </c>
      <c r="E3" s="7">
        <v>45099</v>
      </c>
      <c r="F3" s="7">
        <v>45134</v>
      </c>
      <c r="G3" s="7">
        <v>45131</v>
      </c>
      <c r="H3" s="6" t="s">
        <v>28</v>
      </c>
      <c r="I3" s="34" t="str" cm="1">
        <f t="array" aca="1" ref="I3" ca="1">HYPERLINK("["&amp;Archivo_Nombre&amp;"]KANBAN!"&amp;INDEX(Datos!$Q$2:$Q$100,ROW()-1),IF(TablaDatos[[#This Row],[Estado]]="","","Tarea "&amp;ROW()-1))</f>
        <v>Tarea 2</v>
      </c>
      <c r="J3" s="28" t="str">
        <f>IFERROR(IF(TablaDatos[[#This Row],[Estado]]="","","Tarea "&amp;ROW()-1),"")</f>
        <v>Tarea 2</v>
      </c>
      <c r="K3" s="29" t="str">
        <f ca="1">IFERROR("G-"&amp;MATCH(Datos!$J3&amp;":",KANBAN!G:G,0),"")</f>
        <v/>
      </c>
      <c r="L3" s="29" t="str">
        <f ca="1">IFERROR("O-"&amp;MATCH(Datos!$J3&amp;":",KANBAN!O:O,0),"")</f>
        <v/>
      </c>
      <c r="M3" s="29" t="str">
        <f>IFERROR("W-"&amp;MATCH(Datos!$J3&amp;":",KANBAN!W:W,0),"")</f>
        <v/>
      </c>
      <c r="N3" s="29" t="str">
        <f>IFERROR("AE-"&amp;MATCH(Datos!$J3&amp;":",KANBAN!AE:AE,0),"")</f>
        <v/>
      </c>
      <c r="O3" s="29" t="str">
        <f>IFERROR("AM-"&amp;MATCH(Datos!$J3&amp;":",KANBAN!AM:AM,0),"")</f>
        <v/>
      </c>
      <c r="P3" s="29" t="str">
        <f ca="1">Datos!$K3&amp;Datos!$L3&amp;Datos!$M3&amp;Datos!$N3&amp;Datos!$O3</f>
        <v/>
      </c>
      <c r="Q3" s="30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/>
      </c>
    </row>
    <row r="4" spans="1:17" x14ac:dyDescent="0.25">
      <c r="A4" s="6" t="s">
        <v>35</v>
      </c>
      <c r="B4" s="6" t="s">
        <v>17</v>
      </c>
      <c r="C4" s="6" t="s">
        <v>39</v>
      </c>
      <c r="E4" s="7">
        <v>45099</v>
      </c>
      <c r="F4" s="7">
        <v>45134</v>
      </c>
      <c r="G4" s="7">
        <v>45131</v>
      </c>
      <c r="H4" s="6" t="s">
        <v>28</v>
      </c>
      <c r="I4" s="34" t="str" cm="1">
        <f t="array" aca="1" ref="I4" ca="1">HYPERLINK("["&amp;Archivo_Nombre&amp;"]KANBAN!"&amp;INDEX(Datos!$Q$2:$Q$100,ROW()-1),IF(TablaDatos[[#This Row],[Estado]]="","","Tarea "&amp;ROW()-1))</f>
        <v>Tarea 3</v>
      </c>
      <c r="J4" s="25" t="str">
        <f>IFERROR(IF(TablaDatos[[#This Row],[Estado]]="","","Tarea "&amp;ROW()-1),"")</f>
        <v>Tarea 3</v>
      </c>
      <c r="K4" s="26" t="str">
        <f ca="1">IFERROR("G-"&amp;MATCH(Datos!$J4&amp;":",KANBAN!G:G,0),"")</f>
        <v/>
      </c>
      <c r="L4" s="26" t="str">
        <f ca="1">IFERROR("O-"&amp;MATCH(Datos!$J4&amp;":",KANBAN!O:O,0),"")</f>
        <v/>
      </c>
      <c r="M4" s="26" t="str">
        <f>IFERROR("W-"&amp;MATCH(Datos!$J4&amp;":",KANBAN!W:W,0),"")</f>
        <v/>
      </c>
      <c r="N4" s="26" t="str">
        <f>IFERROR("AE-"&amp;MATCH(Datos!$J4&amp;":",KANBAN!AE:AE,0),"")</f>
        <v/>
      </c>
      <c r="O4" s="26" t="str">
        <f>IFERROR("AM-"&amp;MATCH(Datos!$J4&amp;":",KANBAN!AM:AM,0),"")</f>
        <v/>
      </c>
      <c r="P4" s="26" t="str">
        <f ca="1">Datos!$K4&amp;Datos!$L4&amp;Datos!$M4&amp;Datos!$N4&amp;Datos!$O4</f>
        <v/>
      </c>
      <c r="Q4" s="27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25">
      <c r="A5" s="6" t="s">
        <v>1</v>
      </c>
      <c r="B5" s="6" t="s">
        <v>18</v>
      </c>
      <c r="C5" s="6" t="s">
        <v>40</v>
      </c>
      <c r="D5" s="6" t="s">
        <v>41</v>
      </c>
      <c r="E5" s="7">
        <v>45105</v>
      </c>
      <c r="F5" s="7">
        <v>45148</v>
      </c>
      <c r="H5" s="6" t="s">
        <v>29</v>
      </c>
      <c r="I5" s="34" t="str" cm="1">
        <f t="array" aca="1" ref="I5" ca="1">HYPERLINK("["&amp;Archivo_Nombre&amp;"]KANBAN!"&amp;INDEX(Datos!$Q$2:$Q$100,ROW()-1),IF(TablaDatos[[#This Row],[Estado]]="","","Tarea "&amp;ROW()-1))</f>
        <v>Tarea 4</v>
      </c>
      <c r="J5" s="28" t="str">
        <f>IFERROR(IF(TablaDatos[[#This Row],[Estado]]="","","Tarea "&amp;ROW()-1),"")</f>
        <v>Tarea 4</v>
      </c>
      <c r="K5" s="29" t="str">
        <f ca="1">IFERROR("G-"&amp;MATCH(Datos!$J5&amp;":",KANBAN!G:G,0),"")</f>
        <v/>
      </c>
      <c r="L5" s="29" t="str">
        <f ca="1">IFERROR("O-"&amp;MATCH(Datos!$J5&amp;":",KANBAN!O:O,0),"")</f>
        <v>O-3</v>
      </c>
      <c r="M5" s="29" t="str">
        <f>IFERROR("W-"&amp;MATCH(Datos!$J5&amp;":",KANBAN!W:W,0),"")</f>
        <v/>
      </c>
      <c r="N5" s="29" t="str">
        <f>IFERROR("AE-"&amp;MATCH(Datos!$J5&amp;":",KANBAN!AE:AE,0),"")</f>
        <v/>
      </c>
      <c r="O5" s="29" t="str">
        <f>IFERROR("AM-"&amp;MATCH(Datos!$J5&amp;":",KANBAN!AM:AM,0),"")</f>
        <v/>
      </c>
      <c r="P5" s="29" t="str">
        <f ca="1">Datos!$K5&amp;Datos!$L5&amp;Datos!$M5&amp;Datos!$N5&amp;Datos!$O5</f>
        <v>O-3</v>
      </c>
      <c r="Q5" s="30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>O3:O8</v>
      </c>
    </row>
    <row r="6" spans="1:17" x14ac:dyDescent="0.25">
      <c r="C6" s="6" t="s">
        <v>42</v>
      </c>
      <c r="I6" s="40"/>
      <c r="J6" s="25" t="str">
        <f>IFERROR(IF(TablaDatos[[#This Row],[Estado]]="","","Tarea "&amp;ROW()-1),"")</f>
        <v/>
      </c>
      <c r="K6" s="26" t="str">
        <f ca="1">IFERROR("G-"&amp;MATCH(Datos!$J6&amp;":",KANBAN!G:G,0),"")</f>
        <v/>
      </c>
      <c r="L6" s="26" t="str">
        <f ca="1">IFERROR("O-"&amp;MATCH(Datos!$J6&amp;":",KANBAN!O:O,0),"")</f>
        <v/>
      </c>
      <c r="M6" s="26" t="str">
        <f>IFERROR("W-"&amp;MATCH(Datos!$J6&amp;":",KANBAN!W:W,0),"")</f>
        <v/>
      </c>
      <c r="N6" s="26" t="str">
        <f>IFERROR("AE-"&amp;MATCH(Datos!$J6&amp;":",KANBAN!AE:AE,0),"")</f>
        <v/>
      </c>
      <c r="O6" s="26" t="str">
        <f>IFERROR("AM-"&amp;MATCH(Datos!$J6&amp;":",KANBAN!AM:AM,0),"")</f>
        <v/>
      </c>
      <c r="P6" s="26" t="str">
        <f ca="1">Datos!$K6&amp;Datos!$L6&amp;Datos!$M6&amp;Datos!$N6&amp;Datos!$O6</f>
        <v/>
      </c>
      <c r="Q6" s="27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/>
      </c>
    </row>
    <row r="7" spans="1:17" x14ac:dyDescent="0.25">
      <c r="C7" s="6" t="s">
        <v>43</v>
      </c>
      <c r="I7" s="34" t="str" cm="1">
        <f t="array" aca="1" ref="I7" ca="1">HYPERLINK("["&amp;Archivo_Nombre&amp;"]KANBAN!"&amp;INDEX(Datos!$Q$2:$Q$100,ROW()-1),IF(TablaDatos[[#This Row],[Estado]]="","","Tarea "&amp;ROW()-1))</f>
        <v/>
      </c>
      <c r="J7" s="28" t="str">
        <f>IFERROR(IF(TablaDatos[[#This Row],[Estado]]="","","Tarea "&amp;ROW()-1),"")</f>
        <v/>
      </c>
      <c r="K7" s="29" t="str">
        <f ca="1">IFERROR("G-"&amp;MATCH(Datos!$J7&amp;":",KANBAN!G:G,0),"")</f>
        <v/>
      </c>
      <c r="L7" s="29" t="str">
        <f ca="1">IFERROR("O-"&amp;MATCH(Datos!$J7&amp;":",KANBAN!O:O,0),"")</f>
        <v/>
      </c>
      <c r="M7" s="29" t="str">
        <f>IFERROR("W-"&amp;MATCH(Datos!$J7&amp;":",KANBAN!W:W,0),"")</f>
        <v/>
      </c>
      <c r="N7" s="29" t="str">
        <f>IFERROR("AE-"&amp;MATCH(Datos!$J7&amp;":",KANBAN!AE:AE,0),"")</f>
        <v/>
      </c>
      <c r="O7" s="29" t="str">
        <f>IFERROR("AM-"&amp;MATCH(Datos!$J7&amp;":",KANBAN!AM:AM,0),"")</f>
        <v/>
      </c>
      <c r="P7" s="29" t="str">
        <f ca="1">Datos!$K7&amp;Datos!$L7&amp;Datos!$M7&amp;Datos!$N7&amp;Datos!$O7</f>
        <v/>
      </c>
      <c r="Q7" s="30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25">
      <c r="C8" s="6" t="s">
        <v>49</v>
      </c>
      <c r="I8" s="34" t="str" cm="1">
        <f t="array" aca="1" ref="I8" ca="1">HYPERLINK("["&amp;Archivo_Nombre&amp;"]KANBAN!"&amp;INDEX(Datos!$Q$2:$Q$100,ROW()-1),IF(TablaDatos[[#This Row],[Estado]]="","","Tarea "&amp;ROW()-1))</f>
        <v/>
      </c>
      <c r="J8" s="25" t="str">
        <f>IFERROR(IF(TablaDatos[[#This Row],[Estado]]="","","Tarea "&amp;ROW()-1),"")</f>
        <v/>
      </c>
      <c r="K8" s="26" t="str">
        <f ca="1">IFERROR("G-"&amp;MATCH(Datos!$J8&amp;":",KANBAN!G:G,0),"")</f>
        <v/>
      </c>
      <c r="L8" s="26" t="str">
        <f ca="1">IFERROR("O-"&amp;MATCH(Datos!$J8&amp;":",KANBAN!O:O,0),"")</f>
        <v/>
      </c>
      <c r="M8" s="26" t="str">
        <f>IFERROR("W-"&amp;MATCH(Datos!$J8&amp;":",KANBAN!W:W,0),"")</f>
        <v/>
      </c>
      <c r="N8" s="26" t="str">
        <f>IFERROR("AE-"&amp;MATCH(Datos!$J8&amp;":",KANBAN!AE:AE,0),"")</f>
        <v/>
      </c>
      <c r="O8" s="26" t="str">
        <f>IFERROR("AM-"&amp;MATCH(Datos!$J8&amp;":",KANBAN!AM:AM,0),"")</f>
        <v/>
      </c>
      <c r="P8" s="26" t="str">
        <f ca="1">Datos!$K8&amp;Datos!$L8&amp;Datos!$M8&amp;Datos!$N8&amp;Datos!$O8</f>
        <v/>
      </c>
      <c r="Q8" s="27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25">
      <c r="C9" s="6" t="s">
        <v>44</v>
      </c>
      <c r="I9" s="34" t="str" cm="1">
        <f t="array" aca="1" ref="I9" ca="1">HYPERLINK("["&amp;Archivo_Nombre&amp;"]KANBAN!"&amp;INDEX(Datos!$Q$2:$Q$100,ROW()-1),IF(TablaDatos[[#This Row],[Estado]]="","","Tarea "&amp;ROW()-1))</f>
        <v/>
      </c>
      <c r="J9" s="28" t="str">
        <f>IFERROR(IF(TablaDatos[[#This Row],[Estado]]="","","Tarea "&amp;ROW()-1),"")</f>
        <v/>
      </c>
      <c r="K9" s="29" t="str">
        <f ca="1">IFERROR("G-"&amp;MATCH(Datos!$J9&amp;":",KANBAN!G:G,0),"")</f>
        <v/>
      </c>
      <c r="L9" s="29" t="str">
        <f ca="1">IFERROR("O-"&amp;MATCH(Datos!$J9&amp;":",KANBAN!O:O,0),"")</f>
        <v/>
      </c>
      <c r="M9" s="29" t="str">
        <f>IFERROR("W-"&amp;MATCH(Datos!$J9&amp;":",KANBAN!W:W,0),"")</f>
        <v/>
      </c>
      <c r="N9" s="29" t="str">
        <f>IFERROR("AE-"&amp;MATCH(Datos!$J9&amp;":",KANBAN!AE:AE,0),"")</f>
        <v/>
      </c>
      <c r="O9" s="29" t="str">
        <f>IFERROR("AM-"&amp;MATCH(Datos!$J9&amp;":",KANBAN!AM:AM,0),"")</f>
        <v/>
      </c>
      <c r="P9" s="29" t="str">
        <f ca="1">Datos!$K9&amp;Datos!$L9&amp;Datos!$M9&amp;Datos!$N9&amp;Datos!$O9</f>
        <v/>
      </c>
      <c r="Q9" s="30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25">
      <c r="A10" s="6" t="s">
        <v>0</v>
      </c>
      <c r="B10" s="6" t="s">
        <v>18</v>
      </c>
      <c r="C10" s="6" t="s">
        <v>45</v>
      </c>
      <c r="E10" s="7">
        <v>45105</v>
      </c>
      <c r="F10" s="7">
        <v>45148</v>
      </c>
      <c r="H10" s="6" t="s">
        <v>28</v>
      </c>
      <c r="I10" s="34" t="str" cm="1">
        <f t="array" aca="1" ref="I10" ca="1">HYPERLINK("["&amp;Archivo_Nombre&amp;"]KANBAN!"&amp;INDEX(Datos!$Q$2:$Q$100,ROW()-1),IF(TablaDatos[[#This Row],[Estado]]="","","Tarea "&amp;ROW()-1))</f>
        <v>Tarea 9</v>
      </c>
      <c r="J10" s="25" t="str">
        <f>IFERROR(IF(TablaDatos[[#This Row],[Estado]]="","","Tarea "&amp;ROW()-1),"")</f>
        <v>Tarea 9</v>
      </c>
      <c r="K10" s="26" t="str">
        <f ca="1">IFERROR("G-"&amp;MATCH(Datos!$J10&amp;":",KANBAN!G:G,0),"")</f>
        <v>G-3</v>
      </c>
      <c r="L10" s="26" t="str">
        <f ca="1">IFERROR("O-"&amp;MATCH(Datos!$J10&amp;":",KANBAN!O:O,0),"")</f>
        <v/>
      </c>
      <c r="M10" s="26" t="str">
        <f>IFERROR("W-"&amp;MATCH(Datos!$J10&amp;":",KANBAN!W:W,0),"")</f>
        <v/>
      </c>
      <c r="N10" s="26" t="str">
        <f>IFERROR("AE-"&amp;MATCH(Datos!$J10&amp;":",KANBAN!AE:AE,0),"")</f>
        <v/>
      </c>
      <c r="O10" s="26" t="str">
        <f>IFERROR("AM-"&amp;MATCH(Datos!$J10&amp;":",KANBAN!AM:AM,0),"")</f>
        <v/>
      </c>
      <c r="P10" s="26" t="str">
        <f ca="1">Datos!$K10&amp;Datos!$L10&amp;Datos!$M10&amp;Datos!$N10&amp;Datos!$O10</f>
        <v>G-3</v>
      </c>
      <c r="Q10" s="27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>G3:G8</v>
      </c>
    </row>
    <row r="11" spans="1:17" customFormat="1" x14ac:dyDescent="0.25">
      <c r="A11" s="6"/>
      <c r="B11" s="6"/>
      <c r="C11" s="6" t="s">
        <v>46</v>
      </c>
      <c r="D11" s="6"/>
      <c r="E11" s="7"/>
      <c r="F11" s="7"/>
      <c r="G11" s="7"/>
      <c r="H11" s="6"/>
      <c r="I11" s="40"/>
      <c r="J11" s="28" t="str">
        <f>IFERROR(IF(TablaDatos[[#This Row],[Estado]]="","","Tarea "&amp;ROW()-1),"")</f>
        <v/>
      </c>
      <c r="K11" s="29" t="str">
        <f ca="1">IFERROR("G-"&amp;MATCH(Datos!$J11&amp;":",KANBAN!G:G,0),"")</f>
        <v/>
      </c>
      <c r="L11" s="29" t="str">
        <f ca="1">IFERROR("O-"&amp;MATCH(Datos!$J11&amp;":",KANBAN!O:O,0),"")</f>
        <v/>
      </c>
      <c r="M11" s="29" t="str">
        <f>IFERROR("W-"&amp;MATCH(Datos!$J11&amp;":",KANBAN!W:W,0),"")</f>
        <v/>
      </c>
      <c r="N11" s="29" t="str">
        <f>IFERROR("AE-"&amp;MATCH(Datos!$J11&amp;":",KANBAN!AE:AE,0),"")</f>
        <v/>
      </c>
      <c r="O11" s="29" t="str">
        <f>IFERROR("AM-"&amp;MATCH(Datos!$J11&amp;":",KANBAN!AM:AM,0),"")</f>
        <v/>
      </c>
      <c r="P11" s="29" t="str">
        <f ca="1">Datos!$K11&amp;Datos!$L11&amp;Datos!$M11&amp;Datos!$N11&amp;Datos!$O11</f>
        <v/>
      </c>
      <c r="Q11" s="30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25">
      <c r="A12" s="6"/>
      <c r="B12" s="6"/>
      <c r="C12" s="6" t="s">
        <v>47</v>
      </c>
      <c r="D12" s="6"/>
      <c r="E12" s="7"/>
      <c r="F12" s="7"/>
      <c r="G12" s="7"/>
      <c r="H12" s="6"/>
      <c r="I12" s="34" t="str" cm="1">
        <f t="array" aca="1" ref="I12" ca="1">HYPERLINK("["&amp;Archivo_Nombre&amp;"]KANBAN!"&amp;INDEX(Datos!$Q$2:$Q$100,ROW()-1),IF(TablaDatos[[#This Row],[Estado]]="","","Tarea "&amp;ROW()-1))</f>
        <v/>
      </c>
      <c r="J12" s="25" t="str">
        <f>IFERROR(IF(TablaDatos[[#This Row],[Estado]]="","","Tarea "&amp;ROW()-1),"")</f>
        <v/>
      </c>
      <c r="K12" s="26" t="str">
        <f ca="1">IFERROR("G-"&amp;MATCH(Datos!$J12&amp;":",KANBAN!G:G,0),"")</f>
        <v/>
      </c>
      <c r="L12" s="26" t="str">
        <f ca="1">IFERROR("O-"&amp;MATCH(Datos!$J12&amp;":",KANBAN!O:O,0),"")</f>
        <v/>
      </c>
      <c r="M12" s="26" t="str">
        <f>IFERROR("W-"&amp;MATCH(Datos!$J12&amp;":",KANBAN!W:W,0),"")</f>
        <v/>
      </c>
      <c r="N12" s="26" t="str">
        <f>IFERROR("AE-"&amp;MATCH(Datos!$J12&amp;":",KANBAN!AE:AE,0),"")</f>
        <v/>
      </c>
      <c r="O12" s="26" t="str">
        <f>IFERROR("AM-"&amp;MATCH(Datos!$J12&amp;":",KANBAN!AM:AM,0),"")</f>
        <v/>
      </c>
      <c r="P12" s="26" t="str">
        <f ca="1">Datos!$K12&amp;Datos!$L12&amp;Datos!$M12&amp;Datos!$N12&amp;Datos!$O12</f>
        <v/>
      </c>
      <c r="Q12" s="27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25">
      <c r="A13" s="6"/>
      <c r="B13" s="6"/>
      <c r="C13" s="6" t="s">
        <v>48</v>
      </c>
      <c r="D13" s="6"/>
      <c r="E13" s="7"/>
      <c r="F13" s="7"/>
      <c r="G13" s="7"/>
      <c r="H13" s="6"/>
      <c r="I13" s="34" t="str" cm="1">
        <f t="array" aca="1" ref="I13" ca="1">HYPERLINK("["&amp;Archivo_Nombre&amp;"]KANBAN!"&amp;INDEX(Datos!$Q$2:$Q$100,ROW()-1),IF(TablaDatos[[#This Row],[Estado]]="","","Tarea "&amp;ROW()-1))</f>
        <v/>
      </c>
      <c r="J13" s="28" t="str">
        <f>IFERROR(IF(TablaDatos[[#This Row],[Estado]]="","","Tarea "&amp;ROW()-1),"")</f>
        <v/>
      </c>
      <c r="K13" s="29" t="str">
        <f ca="1">IFERROR("G-"&amp;MATCH(Datos!$J13&amp;":",KANBAN!G:G,0),"")</f>
        <v/>
      </c>
      <c r="L13" s="29" t="str">
        <f ca="1">IFERROR("O-"&amp;MATCH(Datos!$J13&amp;":",KANBAN!O:O,0),"")</f>
        <v/>
      </c>
      <c r="M13" s="29" t="str">
        <f>IFERROR("W-"&amp;MATCH(Datos!$J13&amp;":",KANBAN!W:W,0),"")</f>
        <v/>
      </c>
      <c r="N13" s="29" t="str">
        <f>IFERROR("AE-"&amp;MATCH(Datos!$J13&amp;":",KANBAN!AE:AE,0),"")</f>
        <v/>
      </c>
      <c r="O13" s="29" t="str">
        <f>IFERROR("AM-"&amp;MATCH(Datos!$J13&amp;":",KANBAN!AM:AM,0),"")</f>
        <v/>
      </c>
      <c r="P13" s="29" t="str">
        <f ca="1">Datos!$K13&amp;Datos!$L13&amp;Datos!$M13&amp;Datos!$N13&amp;Datos!$O13</f>
        <v/>
      </c>
      <c r="Q13" s="30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25">
      <c r="A14" s="6" t="s">
        <v>35</v>
      </c>
      <c r="B14" s="6" t="s">
        <v>17</v>
      </c>
      <c r="C14" s="6" t="s">
        <v>50</v>
      </c>
      <c r="D14" s="6"/>
      <c r="E14" s="7">
        <v>45138</v>
      </c>
      <c r="F14" s="7">
        <v>45139</v>
      </c>
      <c r="G14" s="7"/>
      <c r="H14" s="6" t="s">
        <v>28</v>
      </c>
      <c r="I14" s="34" t="str" cm="1">
        <f t="array" aca="1" ref="I14" ca="1">HYPERLINK("["&amp;Archivo_Nombre&amp;"]KANBAN!"&amp;INDEX(Datos!$Q$2:$Q$100,ROW()-1),IF(TablaDatos[[#This Row],[Estado]]="","","Tarea "&amp;ROW()-1))</f>
        <v>Tarea 13</v>
      </c>
      <c r="J14" s="25" t="str">
        <f>IFERROR(IF(TablaDatos[[#This Row],[Estado]]="","","Tarea "&amp;ROW()-1),"")</f>
        <v>Tarea 13</v>
      </c>
      <c r="K14" s="26" t="str">
        <f ca="1">IFERROR("G-"&amp;MATCH(Datos!$J14&amp;":",KANBAN!G:G,0),"")</f>
        <v/>
      </c>
      <c r="L14" s="26" t="str">
        <f ca="1">IFERROR("O-"&amp;MATCH(Datos!$J14&amp;":",KANBAN!O:O,0),"")</f>
        <v/>
      </c>
      <c r="M14" s="26" t="str">
        <f>IFERROR("W-"&amp;MATCH(Datos!$J14&amp;":",KANBAN!W:W,0),"")</f>
        <v/>
      </c>
      <c r="N14" s="26" t="str">
        <f>IFERROR("AE-"&amp;MATCH(Datos!$J14&amp;":",KANBAN!AE:AE,0),"")</f>
        <v/>
      </c>
      <c r="O14" s="26" t="str">
        <f>IFERROR("AM-"&amp;MATCH(Datos!$J14&amp;":",KANBAN!AM:AM,0),"")</f>
        <v/>
      </c>
      <c r="P14" s="26" t="str">
        <f ca="1">Datos!$K14&amp;Datos!$L14&amp;Datos!$M14&amp;Datos!$N14&amp;Datos!$O14</f>
        <v/>
      </c>
      <c r="Q14" s="27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/>
      </c>
    </row>
    <row r="15" spans="1:17" customFormat="1" x14ac:dyDescent="0.25">
      <c r="A15" s="6" t="s">
        <v>0</v>
      </c>
      <c r="B15" s="6" t="s">
        <v>17</v>
      </c>
      <c r="C15" s="6" t="s">
        <v>51</v>
      </c>
      <c r="D15" s="6"/>
      <c r="E15" s="7">
        <v>45138</v>
      </c>
      <c r="F15" s="7">
        <v>45142</v>
      </c>
      <c r="G15" s="7"/>
      <c r="H15" s="6" t="s">
        <v>28</v>
      </c>
      <c r="I15" s="34" t="str" cm="1">
        <f t="array" aca="1" ref="I15" ca="1">HYPERLINK("["&amp;Archivo_Nombre&amp;"]KANBAN!"&amp;INDEX(Datos!$Q$2:$Q$100,ROW()-1),IF(TablaDatos[[#This Row],[Estado]]="","","Tarea "&amp;ROW()-1))</f>
        <v>Tarea 14</v>
      </c>
      <c r="J15" s="25" t="str">
        <f>IFERROR(IF(TablaDatos[[#This Row],[Estado]]="","","Tarea "&amp;ROW()-1),"")</f>
        <v>Tarea 14</v>
      </c>
      <c r="K15" s="26" t="str">
        <f ca="1">IFERROR("G-"&amp;MATCH(Datos!$J15&amp;":",KANBAN!G:G,0),"")</f>
        <v>G-10</v>
      </c>
      <c r="L15" s="26" t="str">
        <f ca="1">IFERROR("O-"&amp;MATCH(Datos!$J15&amp;":",KANBAN!O:O,0),"")</f>
        <v/>
      </c>
      <c r="M15" s="26" t="str">
        <f>IFERROR("W-"&amp;MATCH(Datos!$J15&amp;":",KANBAN!W:W,0),"")</f>
        <v/>
      </c>
      <c r="N15" s="26" t="str">
        <f>IFERROR("AE-"&amp;MATCH(Datos!$J15&amp;":",KANBAN!AE:AE,0),"")</f>
        <v/>
      </c>
      <c r="O15" s="26" t="str">
        <f>IFERROR("AM-"&amp;MATCH(Datos!$J15&amp;":",KANBAN!AM:AM,0),"")</f>
        <v/>
      </c>
      <c r="P15" s="26" t="str">
        <f ca="1">Datos!$K15&amp;Datos!$L15&amp;Datos!$M15&amp;Datos!$N15&amp;Datos!$O15</f>
        <v>G-10</v>
      </c>
      <c r="Q15" s="27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>G10:G15</v>
      </c>
    </row>
    <row r="16" spans="1:17" customFormat="1" x14ac:dyDescent="0.25">
      <c r="A16" s="6"/>
      <c r="B16" s="6"/>
      <c r="C16" s="6" t="s">
        <v>52</v>
      </c>
      <c r="D16" s="6" t="s">
        <v>53</v>
      </c>
      <c r="E16" s="7"/>
      <c r="F16" s="7"/>
      <c r="G16" s="7"/>
      <c r="H16" s="6"/>
      <c r="I16" s="34" t="str" cm="1">
        <f t="array" aca="1" ref="I16" ca="1">HYPERLINK("["&amp;Archivo_Nombre&amp;"]KANBAN!"&amp;INDEX(Datos!$Q$2:$Q$100,ROW()-1),IF(TablaDatos[[#This Row],[Estado]]="","","Tarea "&amp;ROW()-1))</f>
        <v/>
      </c>
      <c r="J16" s="28" t="str">
        <f>IFERROR(IF(TablaDatos[[#This Row],[Estado]]="","","Tarea "&amp;ROW()-1),"")</f>
        <v/>
      </c>
      <c r="K16" s="29" t="str">
        <f ca="1">IFERROR("G-"&amp;MATCH(Datos!$J16&amp;":",KANBAN!G:G,0),"")</f>
        <v/>
      </c>
      <c r="L16" s="29" t="str">
        <f ca="1">IFERROR("O-"&amp;MATCH(Datos!$J16&amp;":",KANBAN!O:O,0),"")</f>
        <v/>
      </c>
      <c r="M16" s="29" t="str">
        <f>IFERROR("W-"&amp;MATCH(Datos!$J16&amp;":",KANBAN!W:W,0),"")</f>
        <v/>
      </c>
      <c r="N16" s="29" t="str">
        <f>IFERROR("AE-"&amp;MATCH(Datos!$J16&amp;":",KANBAN!AE:AE,0),"")</f>
        <v/>
      </c>
      <c r="O16" s="29" t="str">
        <f>IFERROR("AM-"&amp;MATCH(Datos!$J16&amp;":",KANBAN!AM:AM,0),"")</f>
        <v/>
      </c>
      <c r="P16" s="29" t="str">
        <f ca="1">Datos!$K16&amp;Datos!$L16&amp;Datos!$M16&amp;Datos!$N16&amp;Datos!$O16</f>
        <v/>
      </c>
      <c r="Q16" s="30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25">
      <c r="A17" s="6"/>
      <c r="B17" s="6"/>
      <c r="C17" s="6" t="s">
        <v>54</v>
      </c>
      <c r="D17" s="6"/>
      <c r="E17" s="7"/>
      <c r="F17" s="7"/>
      <c r="G17" s="7"/>
      <c r="H17" s="6"/>
      <c r="I17" s="34" t="str" cm="1">
        <f t="array" aca="1" ref="I17" ca="1">HYPERLINK("["&amp;Archivo_Nombre&amp;"]KANBAN!"&amp;INDEX(Datos!$Q$2:$Q$100,ROW()-1),IF(TablaDatos[[#This Row],[Estado]]="","","Tarea "&amp;ROW()-1))</f>
        <v/>
      </c>
      <c r="J17" s="25" t="str">
        <f>IFERROR(IF(TablaDatos[[#This Row],[Estado]]="","","Tarea "&amp;ROW()-1),"")</f>
        <v/>
      </c>
      <c r="K17" s="26" t="str">
        <f ca="1">IFERROR("G-"&amp;MATCH(Datos!$J17&amp;":",KANBAN!G:G,0),"")</f>
        <v/>
      </c>
      <c r="L17" s="26" t="str">
        <f ca="1">IFERROR("O-"&amp;MATCH(Datos!$J17&amp;":",KANBAN!O:O,0),"")</f>
        <v/>
      </c>
      <c r="M17" s="26" t="str">
        <f>IFERROR("W-"&amp;MATCH(Datos!$J17&amp;":",KANBAN!W:W,0),"")</f>
        <v/>
      </c>
      <c r="N17" s="26" t="str">
        <f>IFERROR("AE-"&amp;MATCH(Datos!$J17&amp;":",KANBAN!AE:AE,0),"")</f>
        <v/>
      </c>
      <c r="O17" s="26" t="str">
        <f>IFERROR("AM-"&amp;MATCH(Datos!$J17&amp;":",KANBAN!AM:AM,0),"")</f>
        <v/>
      </c>
      <c r="P17" s="26" t="str">
        <f ca="1">Datos!$K17&amp;Datos!$L17&amp;Datos!$M17&amp;Datos!$N17&amp;Datos!$O17</f>
        <v/>
      </c>
      <c r="Q17" s="27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25">
      <c r="A18" s="6"/>
      <c r="B18" s="6"/>
      <c r="C18" s="6"/>
      <c r="D18" s="6"/>
      <c r="E18" s="7"/>
      <c r="F18" s="7"/>
      <c r="G18" s="7"/>
      <c r="H18" s="6"/>
      <c r="I18" s="34" t="str" cm="1">
        <f t="array" aca="1" ref="I18" ca="1">HYPERLINK("["&amp;Archivo_Nombre&amp;"]KANBAN!"&amp;INDEX(Datos!$Q$2:$Q$100,ROW()-1),IF(TablaDatos[[#This Row],[Estado]]="","","Tarea "&amp;ROW()-1))</f>
        <v/>
      </c>
      <c r="J18" s="28" t="str">
        <f>IFERROR(IF(TablaDatos[[#This Row],[Estado]]="","","Tarea "&amp;ROW()-1),"")</f>
        <v/>
      </c>
      <c r="K18" s="29" t="str">
        <f ca="1">IFERROR("G-"&amp;MATCH(Datos!$J18&amp;":",KANBAN!G:G,0),"")</f>
        <v/>
      </c>
      <c r="L18" s="29" t="str">
        <f ca="1">IFERROR("O-"&amp;MATCH(Datos!$J18&amp;":",KANBAN!O:O,0),"")</f>
        <v/>
      </c>
      <c r="M18" s="29" t="str">
        <f>IFERROR("W-"&amp;MATCH(Datos!$J18&amp;":",KANBAN!W:W,0),"")</f>
        <v/>
      </c>
      <c r="N18" s="29" t="str">
        <f>IFERROR("AE-"&amp;MATCH(Datos!$J18&amp;":",KANBAN!AE:AE,0),"")</f>
        <v/>
      </c>
      <c r="O18" s="29" t="str">
        <f>IFERROR("AM-"&amp;MATCH(Datos!$J18&amp;":",KANBAN!AM:AM,0),"")</f>
        <v/>
      </c>
      <c r="P18" s="29" t="str">
        <f ca="1">Datos!$K18&amp;Datos!$L18&amp;Datos!$M18&amp;Datos!$N18&amp;Datos!$O18</f>
        <v/>
      </c>
      <c r="Q18" s="30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25">
      <c r="A19" s="6"/>
      <c r="B19" s="6"/>
      <c r="C19" s="6"/>
      <c r="D19" s="6"/>
      <c r="E19" s="7"/>
      <c r="F19" s="7"/>
      <c r="G19" s="7"/>
      <c r="H19" s="6"/>
      <c r="I19" s="34" t="str" cm="1">
        <f t="array" aca="1" ref="I19" ca="1">HYPERLINK("["&amp;Archivo_Nombre&amp;"]KANBAN!"&amp;INDEX(Datos!$Q$2:$Q$100,ROW()-1),IF(TablaDatos[[#This Row],[Estado]]="","","Tarea "&amp;ROW()-1))</f>
        <v/>
      </c>
      <c r="J19" s="25" t="str">
        <f>IFERROR(IF(TablaDatos[[#This Row],[Estado]]="","","Tarea "&amp;ROW()-1),"")</f>
        <v/>
      </c>
      <c r="K19" s="26" t="str">
        <f ca="1">IFERROR("G-"&amp;MATCH(Datos!$J19&amp;":",KANBAN!G:G,0),"")</f>
        <v/>
      </c>
      <c r="L19" s="26" t="str">
        <f ca="1">IFERROR("O-"&amp;MATCH(Datos!$J19&amp;":",KANBAN!O:O,0),"")</f>
        <v/>
      </c>
      <c r="M19" s="26" t="str">
        <f>IFERROR("W-"&amp;MATCH(Datos!$J19&amp;":",KANBAN!W:W,0),"")</f>
        <v/>
      </c>
      <c r="N19" s="26" t="str">
        <f>IFERROR("AE-"&amp;MATCH(Datos!$J19&amp;":",KANBAN!AE:AE,0),"")</f>
        <v/>
      </c>
      <c r="O19" s="26" t="str">
        <f>IFERROR("AM-"&amp;MATCH(Datos!$J19&amp;":",KANBAN!AM:AM,0),"")</f>
        <v/>
      </c>
      <c r="P19" s="26" t="str">
        <f ca="1">Datos!$K19&amp;Datos!$L19&amp;Datos!$M19&amp;Datos!$N19&amp;Datos!$O19</f>
        <v/>
      </c>
      <c r="Q19" s="27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25">
      <c r="A20" s="6"/>
      <c r="B20" s="6"/>
      <c r="C20" s="6"/>
      <c r="D20" s="6"/>
      <c r="E20" s="7"/>
      <c r="F20" s="7"/>
      <c r="G20" s="7"/>
      <c r="H20" s="6"/>
      <c r="I20" s="34" t="str" cm="1">
        <f t="array" aca="1" ref="I20" ca="1">HYPERLINK("["&amp;Archivo_Nombre&amp;"]KANBAN!"&amp;INDEX(Datos!$Q$2:$Q$100,ROW()-1),IF(TablaDatos[[#This Row],[Estado]]="","","Tarea "&amp;ROW()-1))</f>
        <v/>
      </c>
      <c r="J20" s="28" t="str">
        <f>IFERROR(IF(TablaDatos[[#This Row],[Estado]]="","","Tarea "&amp;ROW()-1),"")</f>
        <v/>
      </c>
      <c r="K20" s="29" t="str">
        <f ca="1">IFERROR("G-"&amp;MATCH(Datos!$J20&amp;":",KANBAN!G:G,0),"")</f>
        <v/>
      </c>
      <c r="L20" s="29" t="str">
        <f ca="1">IFERROR("O-"&amp;MATCH(Datos!$J20&amp;":",KANBAN!O:O,0),"")</f>
        <v/>
      </c>
      <c r="M20" s="29" t="str">
        <f>IFERROR("W-"&amp;MATCH(Datos!$J20&amp;":",KANBAN!W:W,0),"")</f>
        <v/>
      </c>
      <c r="N20" s="29" t="str">
        <f>IFERROR("AE-"&amp;MATCH(Datos!$J20&amp;":",KANBAN!AE:AE,0),"")</f>
        <v/>
      </c>
      <c r="O20" s="29" t="str">
        <f>IFERROR("AM-"&amp;MATCH(Datos!$J20&amp;":",KANBAN!AM:AM,0),"")</f>
        <v/>
      </c>
      <c r="P20" s="29" t="str">
        <f ca="1">Datos!$K20&amp;Datos!$L20&amp;Datos!$M20&amp;Datos!$N20&amp;Datos!$O20</f>
        <v/>
      </c>
      <c r="Q20" s="30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25">
      <c r="A21" s="6"/>
      <c r="B21" s="6"/>
      <c r="C21" s="6"/>
      <c r="D21" s="6"/>
      <c r="E21" s="7"/>
      <c r="F21" s="7"/>
      <c r="G21" s="7"/>
      <c r="H21" s="6"/>
      <c r="I21" s="34" t="str" cm="1">
        <f t="array" aca="1" ref="I21" ca="1">HYPERLINK("["&amp;Archivo_Nombre&amp;"]KANBAN!"&amp;INDEX(Datos!$Q$2:$Q$100,ROW()-1),IF(TablaDatos[[#This Row],[Estado]]="","","Tarea "&amp;ROW()-1))</f>
        <v/>
      </c>
      <c r="J21" s="25" t="str">
        <f>IFERROR(IF(TablaDatos[[#This Row],[Estado]]="","","Tarea "&amp;ROW()-1),"")</f>
        <v/>
      </c>
      <c r="K21" s="26" t="str">
        <f ca="1">IFERROR("G-"&amp;MATCH(Datos!$J21&amp;":",KANBAN!G:G,0),"")</f>
        <v/>
      </c>
      <c r="L21" s="26" t="str">
        <f ca="1">IFERROR("O-"&amp;MATCH(Datos!$J21&amp;":",KANBAN!O:O,0),"")</f>
        <v/>
      </c>
      <c r="M21" s="26" t="str">
        <f>IFERROR("W-"&amp;MATCH(Datos!$J21&amp;":",KANBAN!W:W,0),"")</f>
        <v/>
      </c>
      <c r="N21" s="26" t="str">
        <f>IFERROR("AE-"&amp;MATCH(Datos!$J21&amp;":",KANBAN!AE:AE,0),"")</f>
        <v/>
      </c>
      <c r="O21" s="26" t="str">
        <f>IFERROR("AM-"&amp;MATCH(Datos!$J21&amp;":",KANBAN!AM:AM,0),"")</f>
        <v/>
      </c>
      <c r="P21" s="26" t="str">
        <f ca="1">Datos!$K21&amp;Datos!$L21&amp;Datos!$M21&amp;Datos!$N21&amp;Datos!$O21</f>
        <v/>
      </c>
      <c r="Q21" s="27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25">
      <c r="A22" s="6"/>
      <c r="B22" s="6"/>
      <c r="C22" s="6"/>
      <c r="D22" s="6"/>
      <c r="E22" s="7"/>
      <c r="F22" s="7"/>
      <c r="G22" s="7"/>
      <c r="H22" s="6"/>
      <c r="I22" s="34" t="str" cm="1">
        <f t="array" aca="1" ref="I22" ca="1">HYPERLINK("["&amp;Archivo_Nombre&amp;"]KANBAN!"&amp;INDEX(Datos!$Q$2:$Q$100,ROW()-1),IF(TablaDatos[[#This Row],[Estado]]="","","Tarea "&amp;ROW()-1))</f>
        <v/>
      </c>
      <c r="J22" s="28" t="str">
        <f>IFERROR(IF(TablaDatos[[#This Row],[Estado]]="","","Tarea "&amp;ROW()-1),"")</f>
        <v/>
      </c>
      <c r="K22" s="29" t="str">
        <f ca="1">IFERROR("G-"&amp;MATCH(Datos!$J22&amp;":",KANBAN!G:G,0),"")</f>
        <v/>
      </c>
      <c r="L22" s="29" t="str">
        <f ca="1">IFERROR("O-"&amp;MATCH(Datos!$J22&amp;":",KANBAN!O:O,0),"")</f>
        <v/>
      </c>
      <c r="M22" s="29" t="str">
        <f>IFERROR("W-"&amp;MATCH(Datos!$J22&amp;":",KANBAN!W:W,0),"")</f>
        <v/>
      </c>
      <c r="N22" s="29" t="str">
        <f>IFERROR("AE-"&amp;MATCH(Datos!$J22&amp;":",KANBAN!AE:AE,0),"")</f>
        <v/>
      </c>
      <c r="O22" s="29" t="str">
        <f>IFERROR("AM-"&amp;MATCH(Datos!$J22&amp;":",KANBAN!AM:AM,0),"")</f>
        <v/>
      </c>
      <c r="P22" s="29" t="str">
        <f ca="1">Datos!$K22&amp;Datos!$L22&amp;Datos!$M22&amp;Datos!$N22&amp;Datos!$O22</f>
        <v/>
      </c>
      <c r="Q22" s="30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25">
      <c r="A23" s="6"/>
      <c r="B23" s="6"/>
      <c r="C23" s="6"/>
      <c r="D23" s="6"/>
      <c r="E23" s="7"/>
      <c r="F23" s="7"/>
      <c r="G23" s="7"/>
      <c r="H23" s="6"/>
      <c r="I23" s="34" t="str" cm="1">
        <f t="array" aca="1" ref="I23" ca="1">HYPERLINK("["&amp;Archivo_Nombre&amp;"]KANBAN!"&amp;INDEX(Datos!$Q$2:$Q$100,ROW()-1),IF(TablaDatos[[#This Row],[Estado]]="","","Tarea "&amp;ROW()-1))</f>
        <v/>
      </c>
      <c r="J23" s="25" t="str">
        <f>IFERROR(IF(TablaDatos[[#This Row],[Estado]]="","","Tarea "&amp;ROW()-1),"")</f>
        <v/>
      </c>
      <c r="K23" s="26" t="str">
        <f ca="1">IFERROR("G-"&amp;MATCH(Datos!$J23&amp;":",KANBAN!G:G,0),"")</f>
        <v/>
      </c>
      <c r="L23" s="26" t="str">
        <f ca="1">IFERROR("O-"&amp;MATCH(Datos!$J23&amp;":",KANBAN!O:O,0),"")</f>
        <v/>
      </c>
      <c r="M23" s="26" t="str">
        <f>IFERROR("W-"&amp;MATCH(Datos!$J23&amp;":",KANBAN!W:W,0),"")</f>
        <v/>
      </c>
      <c r="N23" s="26" t="str">
        <f>IFERROR("AE-"&amp;MATCH(Datos!$J23&amp;":",KANBAN!AE:AE,0),"")</f>
        <v/>
      </c>
      <c r="O23" s="26" t="str">
        <f>IFERROR("AM-"&amp;MATCH(Datos!$J23&amp;":",KANBAN!AM:AM,0),"")</f>
        <v/>
      </c>
      <c r="P23" s="26" t="str">
        <f ca="1">Datos!$K23&amp;Datos!$L23&amp;Datos!$M23&amp;Datos!$N23&amp;Datos!$O23</f>
        <v/>
      </c>
      <c r="Q23" s="27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25">
      <c r="A24" s="6"/>
      <c r="B24" s="6"/>
      <c r="C24" s="6"/>
      <c r="D24" s="6"/>
      <c r="E24" s="7"/>
      <c r="F24" s="7"/>
      <c r="G24" s="7"/>
      <c r="H24" s="6"/>
      <c r="I24" s="34" t="str" cm="1">
        <f t="array" aca="1" ref="I24" ca="1">HYPERLINK("["&amp;Archivo_Nombre&amp;"]KANBAN!"&amp;INDEX(Datos!$Q$2:$Q$100,ROW()-1),IF(TablaDatos[[#This Row],[Estado]]="","","Tarea "&amp;ROW()-1))</f>
        <v/>
      </c>
      <c r="J24" s="28" t="str">
        <f>IFERROR(IF(TablaDatos[[#This Row],[Estado]]="","","Tarea "&amp;ROW()-1),"")</f>
        <v/>
      </c>
      <c r="K24" s="29" t="str">
        <f ca="1">IFERROR("G-"&amp;MATCH(Datos!$J24&amp;":",KANBAN!G:G,0),"")</f>
        <v/>
      </c>
      <c r="L24" s="29" t="str">
        <f ca="1">IFERROR("O-"&amp;MATCH(Datos!$J24&amp;":",KANBAN!O:O,0),"")</f>
        <v/>
      </c>
      <c r="M24" s="29" t="str">
        <f>IFERROR("W-"&amp;MATCH(Datos!$J24&amp;":",KANBAN!W:W,0),"")</f>
        <v/>
      </c>
      <c r="N24" s="29" t="str">
        <f>IFERROR("AE-"&amp;MATCH(Datos!$J24&amp;":",KANBAN!AE:AE,0),"")</f>
        <v/>
      </c>
      <c r="O24" s="29" t="str">
        <f>IFERROR("AM-"&amp;MATCH(Datos!$J24&amp;":",KANBAN!AM:AM,0),"")</f>
        <v/>
      </c>
      <c r="P24" s="29" t="str">
        <f ca="1">Datos!$K24&amp;Datos!$L24&amp;Datos!$M24&amp;Datos!$N24&amp;Datos!$O24</f>
        <v/>
      </c>
      <c r="Q24" s="30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25">
      <c r="A25" s="6"/>
      <c r="B25" s="6"/>
      <c r="C25" s="6"/>
      <c r="D25" s="6"/>
      <c r="E25" s="7"/>
      <c r="F25" s="7"/>
      <c r="G25" s="7"/>
      <c r="H25" s="6"/>
      <c r="I25" s="34" t="str" cm="1">
        <f t="array" aca="1" ref="I25" ca="1">HYPERLINK("["&amp;Archivo_Nombre&amp;"]KANBAN!"&amp;INDEX(Datos!$Q$2:$Q$100,ROW()-1),IF(TablaDatos[[#This Row],[Estado]]="","","Tarea "&amp;ROW()-1))</f>
        <v/>
      </c>
      <c r="J25" s="25" t="str">
        <f>IFERROR(IF(TablaDatos[[#This Row],[Estado]]="","","Tarea "&amp;ROW()-1),"")</f>
        <v/>
      </c>
      <c r="K25" s="26" t="str">
        <f ca="1">IFERROR("G-"&amp;MATCH(Datos!$J25&amp;":",KANBAN!G:G,0),"")</f>
        <v/>
      </c>
      <c r="L25" s="26" t="str">
        <f ca="1">IFERROR("O-"&amp;MATCH(Datos!$J25&amp;":",KANBAN!O:O,0),"")</f>
        <v/>
      </c>
      <c r="M25" s="26" t="str">
        <f>IFERROR("W-"&amp;MATCH(Datos!$J25&amp;":",KANBAN!W:W,0),"")</f>
        <v/>
      </c>
      <c r="N25" s="26" t="str">
        <f>IFERROR("AE-"&amp;MATCH(Datos!$J25&amp;":",KANBAN!AE:AE,0),"")</f>
        <v/>
      </c>
      <c r="O25" s="26" t="str">
        <f>IFERROR("AM-"&amp;MATCH(Datos!$J25&amp;":",KANBAN!AM:AM,0),"")</f>
        <v/>
      </c>
      <c r="P25" s="26" t="str">
        <f ca="1">Datos!$K25&amp;Datos!$L25&amp;Datos!$M25&amp;Datos!$N25&amp;Datos!$O25</f>
        <v/>
      </c>
      <c r="Q25" s="27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25">
      <c r="A26" s="6"/>
      <c r="B26" s="6"/>
      <c r="C26" s="6"/>
      <c r="D26" s="6"/>
      <c r="E26" s="7"/>
      <c r="F26" s="7"/>
      <c r="G26" s="7"/>
      <c r="H26" s="6"/>
      <c r="I26" s="34" t="str" cm="1">
        <f t="array" aca="1" ref="I26" ca="1">HYPERLINK("["&amp;Archivo_Nombre&amp;"]KANBAN!"&amp;INDEX(Datos!$Q$2:$Q$100,ROW()-1),IF(TablaDatos[[#This Row],[Estado]]="","","Tarea "&amp;ROW()-1))</f>
        <v/>
      </c>
      <c r="J26" s="28" t="str">
        <f>IFERROR(IF(TablaDatos[[#This Row],[Estado]]="","","Tarea "&amp;ROW()-1),"")</f>
        <v/>
      </c>
      <c r="K26" s="29" t="str">
        <f ca="1">IFERROR("G-"&amp;MATCH(Datos!$J26&amp;":",KANBAN!G:G,0),"")</f>
        <v/>
      </c>
      <c r="L26" s="29" t="str">
        <f ca="1">IFERROR("O-"&amp;MATCH(Datos!$J26&amp;":",KANBAN!O:O,0),"")</f>
        <v/>
      </c>
      <c r="M26" s="29" t="str">
        <f>IFERROR("W-"&amp;MATCH(Datos!$J26&amp;":",KANBAN!W:W,0),"")</f>
        <v/>
      </c>
      <c r="N26" s="29" t="str">
        <f>IFERROR("AE-"&amp;MATCH(Datos!$J26&amp;":",KANBAN!AE:AE,0),"")</f>
        <v/>
      </c>
      <c r="O26" s="29" t="str">
        <f>IFERROR("AM-"&amp;MATCH(Datos!$J26&amp;":",KANBAN!AM:AM,0),"")</f>
        <v/>
      </c>
      <c r="P26" s="29" t="str">
        <f ca="1">Datos!$K26&amp;Datos!$L26&amp;Datos!$M26&amp;Datos!$N26&amp;Datos!$O26</f>
        <v/>
      </c>
      <c r="Q26" s="30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25">
      <c r="A27" s="6"/>
      <c r="B27" s="6"/>
      <c r="C27" s="6"/>
      <c r="D27" s="6"/>
      <c r="E27" s="7"/>
      <c r="F27" s="7"/>
      <c r="G27" s="7"/>
      <c r="H27" s="6"/>
      <c r="I27" s="34" t="str" cm="1">
        <f t="array" aca="1" ref="I27" ca="1">HYPERLINK("["&amp;Archivo_Nombre&amp;"]KANBAN!"&amp;INDEX(Datos!$Q$2:$Q$100,ROW()-1),IF(TablaDatos[[#This Row],[Estado]]="","","Tarea "&amp;ROW()-1))</f>
        <v/>
      </c>
      <c r="J27" s="25" t="str">
        <f>IFERROR(IF(TablaDatos[[#This Row],[Estado]]="","","Tarea "&amp;ROW()-1),"")</f>
        <v/>
      </c>
      <c r="K27" s="26" t="str">
        <f ca="1">IFERROR("G-"&amp;MATCH(Datos!$J27&amp;":",KANBAN!G:G,0),"")</f>
        <v/>
      </c>
      <c r="L27" s="26" t="str">
        <f ca="1">IFERROR("O-"&amp;MATCH(Datos!$J27&amp;":",KANBAN!O:O,0),"")</f>
        <v/>
      </c>
      <c r="M27" s="26" t="str">
        <f>IFERROR("W-"&amp;MATCH(Datos!$J27&amp;":",KANBAN!W:W,0),"")</f>
        <v/>
      </c>
      <c r="N27" s="26" t="str">
        <f>IFERROR("AE-"&amp;MATCH(Datos!$J27&amp;":",KANBAN!AE:AE,0),"")</f>
        <v/>
      </c>
      <c r="O27" s="26" t="str">
        <f>IFERROR("AM-"&amp;MATCH(Datos!$J27&amp;":",KANBAN!AM:AM,0),"")</f>
        <v/>
      </c>
      <c r="P27" s="26" t="str">
        <f ca="1">Datos!$K27&amp;Datos!$L27&amp;Datos!$M27&amp;Datos!$N27&amp;Datos!$O27</f>
        <v/>
      </c>
      <c r="Q27" s="27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4" t="str" cm="1">
        <f t="array" aca="1" ref="I28" ca="1">HYPERLINK("["&amp;Archivo_Nombre&amp;"]KANBAN!"&amp;INDEX(Datos!$Q$2:$Q$100,ROW()-1),IF(TablaDatos[[#This Row],[Estado]]="","","Tarea "&amp;ROW()-1))</f>
        <v/>
      </c>
      <c r="J28" s="28" t="str">
        <f>IFERROR(IF(TablaDatos[[#This Row],[Estado]]="","","Tarea "&amp;ROW()-1),"")</f>
        <v/>
      </c>
      <c r="K28" s="29" t="str">
        <f ca="1">IFERROR("G-"&amp;MATCH(Datos!$J28&amp;":",KANBAN!G:G,0),"")</f>
        <v/>
      </c>
      <c r="L28" s="29" t="str">
        <f ca="1">IFERROR("O-"&amp;MATCH(Datos!$J28&amp;":",KANBAN!O:O,0),"")</f>
        <v/>
      </c>
      <c r="M28" s="29" t="str">
        <f>IFERROR("W-"&amp;MATCH(Datos!$J28&amp;":",KANBAN!W:W,0),"")</f>
        <v/>
      </c>
      <c r="N28" s="29" t="str">
        <f>IFERROR("AE-"&amp;MATCH(Datos!$J28&amp;":",KANBAN!AE:AE,0),"")</f>
        <v/>
      </c>
      <c r="O28" s="29" t="str">
        <f>IFERROR("AM-"&amp;MATCH(Datos!$J28&amp;":",KANBAN!AM:AM,0),"")</f>
        <v/>
      </c>
      <c r="P28" s="29" t="str">
        <f ca="1">Datos!$K28&amp;Datos!$L28&amp;Datos!$M28&amp;Datos!$N28&amp;Datos!$O28</f>
        <v/>
      </c>
      <c r="Q28" s="30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6"/>
      <c r="D29" s="6"/>
      <c r="E29" s="7"/>
      <c r="F29" s="7"/>
      <c r="G29" s="7"/>
      <c r="H29" s="6"/>
      <c r="I29" s="34" t="str" cm="1">
        <f t="array" aca="1" ref="I29" ca="1">HYPERLINK("["&amp;Archivo_Nombre&amp;"]KANBAN!"&amp;INDEX(Datos!$Q$2:$Q$100,ROW()-1),IF(TablaDatos[[#This Row],[Estado]]="","","Tarea "&amp;ROW()-1))</f>
        <v/>
      </c>
      <c r="J29" s="25" t="str">
        <f>IFERROR(IF(TablaDatos[[#This Row],[Estado]]="","","Tarea "&amp;ROW()-1),"")</f>
        <v/>
      </c>
      <c r="K29" s="26" t="str">
        <f ca="1">IFERROR("G-"&amp;MATCH(Datos!$J29&amp;":",KANBAN!G:G,0),"")</f>
        <v/>
      </c>
      <c r="L29" s="26" t="str">
        <f ca="1">IFERROR("O-"&amp;MATCH(Datos!$J29&amp;":",KANBAN!O:O,0),"")</f>
        <v/>
      </c>
      <c r="M29" s="26" t="str">
        <f>IFERROR("W-"&amp;MATCH(Datos!$J29&amp;":",KANBAN!W:W,0),"")</f>
        <v/>
      </c>
      <c r="N29" s="26" t="str">
        <f>IFERROR("AE-"&amp;MATCH(Datos!$J29&amp;":",KANBAN!AE:AE,0),"")</f>
        <v/>
      </c>
      <c r="O29" s="26" t="str">
        <f>IFERROR("AM-"&amp;MATCH(Datos!$J29&amp;":",KANBAN!AM:AM,0),"")</f>
        <v/>
      </c>
      <c r="P29" s="26" t="str">
        <f ca="1">Datos!$K29&amp;Datos!$L29&amp;Datos!$M29&amp;Datos!$N29&amp;Datos!$O29</f>
        <v/>
      </c>
      <c r="Q29" s="27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6"/>
      <c r="D30" s="6"/>
      <c r="E30" s="7"/>
      <c r="F30" s="7"/>
      <c r="G30" s="7"/>
      <c r="H30" s="6"/>
      <c r="I30" s="34" t="str" cm="1">
        <f t="array" aca="1" ref="I30" ca="1">HYPERLINK("["&amp;Archivo_Nombre&amp;"]KANBAN!"&amp;INDEX(Datos!$Q$2:$Q$100,ROW()-1),IF(TablaDatos[[#This Row],[Estado]]="","","Tarea "&amp;ROW()-1))</f>
        <v/>
      </c>
      <c r="J30" s="28" t="str">
        <f>IFERROR(IF(TablaDatos[[#This Row],[Estado]]="","","Tarea "&amp;ROW()-1),"")</f>
        <v/>
      </c>
      <c r="K30" s="29" t="str">
        <f ca="1">IFERROR("G-"&amp;MATCH(Datos!$J30&amp;":",KANBAN!G:G,0),"")</f>
        <v/>
      </c>
      <c r="L30" s="29" t="str">
        <f ca="1">IFERROR("O-"&amp;MATCH(Datos!$J30&amp;":",KANBAN!O:O,0),"")</f>
        <v/>
      </c>
      <c r="M30" s="29" t="str">
        <f>IFERROR("W-"&amp;MATCH(Datos!$J30&amp;":",KANBAN!W:W,0),"")</f>
        <v/>
      </c>
      <c r="N30" s="29" t="str">
        <f>IFERROR("AE-"&amp;MATCH(Datos!$J30&amp;":",KANBAN!AE:AE,0),"")</f>
        <v/>
      </c>
      <c r="O30" s="29" t="str">
        <f>IFERROR("AM-"&amp;MATCH(Datos!$J30&amp;":",KANBAN!AM:AM,0),"")</f>
        <v/>
      </c>
      <c r="P30" s="29" t="str">
        <f ca="1">Datos!$K30&amp;Datos!$L30&amp;Datos!$M30&amp;Datos!$N30&amp;Datos!$O30</f>
        <v/>
      </c>
      <c r="Q30" s="30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6"/>
      <c r="D31" s="6"/>
      <c r="E31" s="7"/>
      <c r="F31" s="7"/>
      <c r="G31" s="7"/>
      <c r="H31" s="6"/>
      <c r="I31" s="34" t="str" cm="1">
        <f t="array" aca="1" ref="I31" ca="1">HYPERLINK("["&amp;Archivo_Nombre&amp;"]KANBAN!"&amp;INDEX(Datos!$Q$2:$Q$100,ROW()-1),IF(TablaDatos[[#This Row],[Estado]]="","","Tarea "&amp;ROW()-1))</f>
        <v/>
      </c>
      <c r="J31" s="25" t="str">
        <f>IFERROR(IF(TablaDatos[[#This Row],[Estado]]="","","Tarea "&amp;ROW()-1),"")</f>
        <v/>
      </c>
      <c r="K31" s="26" t="str">
        <f ca="1">IFERROR("G-"&amp;MATCH(Datos!$J31&amp;":",KANBAN!G:G,0),"")</f>
        <v/>
      </c>
      <c r="L31" s="26" t="str">
        <f ca="1">IFERROR("O-"&amp;MATCH(Datos!$J31&amp;":",KANBAN!O:O,0),"")</f>
        <v/>
      </c>
      <c r="M31" s="26" t="str">
        <f>IFERROR("W-"&amp;MATCH(Datos!$J31&amp;":",KANBAN!W:W,0),"")</f>
        <v/>
      </c>
      <c r="N31" s="26" t="str">
        <f>IFERROR("AE-"&amp;MATCH(Datos!$J31&amp;":",KANBAN!AE:AE,0),"")</f>
        <v/>
      </c>
      <c r="O31" s="26" t="str">
        <f>IFERROR("AM-"&amp;MATCH(Datos!$J31&amp;":",KANBAN!AM:AM,0),"")</f>
        <v/>
      </c>
      <c r="P31" s="26" t="str">
        <f ca="1">Datos!$K31&amp;Datos!$L31&amp;Datos!$M31&amp;Datos!$N31&amp;Datos!$O31</f>
        <v/>
      </c>
      <c r="Q31" s="27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6"/>
      <c r="D32" s="6"/>
      <c r="E32" s="7"/>
      <c r="F32" s="7"/>
      <c r="G32" s="7"/>
      <c r="H32" s="6"/>
      <c r="I32" s="34" t="str" cm="1">
        <f t="array" aca="1" ref="I32" ca="1">HYPERLINK("["&amp;Archivo_Nombre&amp;"]KANBAN!"&amp;INDEX(Datos!$Q$2:$Q$100,ROW()-1),IF(TablaDatos[[#This Row],[Estado]]="","","Tarea "&amp;ROW()-1))</f>
        <v/>
      </c>
      <c r="J32" s="28" t="str">
        <f>IFERROR(IF(TablaDatos[[#This Row],[Estado]]="","","Tarea "&amp;ROW()-1),"")</f>
        <v/>
      </c>
      <c r="K32" s="29" t="str">
        <f ca="1">IFERROR("G-"&amp;MATCH(Datos!$J32&amp;":",KANBAN!G:G,0),"")</f>
        <v/>
      </c>
      <c r="L32" s="29" t="str">
        <f ca="1">IFERROR("O-"&amp;MATCH(Datos!$J32&amp;":",KANBAN!O:O,0),"")</f>
        <v/>
      </c>
      <c r="M32" s="29" t="str">
        <f>IFERROR("W-"&amp;MATCH(Datos!$J32&amp;":",KANBAN!W:W,0),"")</f>
        <v/>
      </c>
      <c r="N32" s="29" t="str">
        <f>IFERROR("AE-"&amp;MATCH(Datos!$J32&amp;":",KANBAN!AE:AE,0),"")</f>
        <v/>
      </c>
      <c r="O32" s="29" t="str">
        <f>IFERROR("AM-"&amp;MATCH(Datos!$J32&amp;":",KANBAN!AM:AM,0),"")</f>
        <v/>
      </c>
      <c r="P32" s="29" t="str">
        <f ca="1">Datos!$K32&amp;Datos!$L32&amp;Datos!$M32&amp;Datos!$N32&amp;Datos!$O32</f>
        <v/>
      </c>
      <c r="Q32" s="30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6"/>
      <c r="D33" s="6"/>
      <c r="E33" s="7"/>
      <c r="F33" s="7"/>
      <c r="G33" s="7"/>
      <c r="H33" s="6"/>
      <c r="I33" s="34" t="str" cm="1">
        <f t="array" aca="1" ref="I33" ca="1">HYPERLINK("["&amp;Archivo_Nombre&amp;"]KANBAN!"&amp;INDEX(Datos!$Q$2:$Q$100,ROW()-1),IF(TablaDatos[[#This Row],[Estado]]="","","Tarea "&amp;ROW()-1))</f>
        <v/>
      </c>
      <c r="J33" s="25" t="str">
        <f>IFERROR(IF(TablaDatos[[#This Row],[Estado]]="","","Tarea "&amp;ROW()-1),"")</f>
        <v/>
      </c>
      <c r="K33" s="26" t="str">
        <f ca="1">IFERROR("G-"&amp;MATCH(Datos!$J33&amp;":",KANBAN!G:G,0),"")</f>
        <v/>
      </c>
      <c r="L33" s="26" t="str">
        <f ca="1">IFERROR("O-"&amp;MATCH(Datos!$J33&amp;":",KANBAN!O:O,0),"")</f>
        <v/>
      </c>
      <c r="M33" s="26" t="str">
        <f>IFERROR("W-"&amp;MATCH(Datos!$J33&amp;":",KANBAN!W:W,0),"")</f>
        <v/>
      </c>
      <c r="N33" s="26" t="str">
        <f>IFERROR("AE-"&amp;MATCH(Datos!$J33&amp;":",KANBAN!AE:AE,0),"")</f>
        <v/>
      </c>
      <c r="O33" s="26" t="str">
        <f>IFERROR("AM-"&amp;MATCH(Datos!$J33&amp;":",KANBAN!AM:AM,0),"")</f>
        <v/>
      </c>
      <c r="P33" s="26" t="str">
        <f ca="1">Datos!$K33&amp;Datos!$L33&amp;Datos!$M33&amp;Datos!$N33&amp;Datos!$O33</f>
        <v/>
      </c>
      <c r="Q33" s="27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4" t="str" cm="1">
        <f t="array" aca="1" ref="I34" ca="1">HYPERLINK("["&amp;Archivo_Nombre&amp;"]KANBAN!"&amp;INDEX(Datos!$Q$2:$Q$100,ROW()-1),IF(TablaDatos[[#This Row],[Estado]]="","","Tarea "&amp;ROW()-1))</f>
        <v/>
      </c>
      <c r="J34" s="28" t="str">
        <f>IFERROR(IF(TablaDatos[[#This Row],[Estado]]="","","Tarea "&amp;ROW()-1),"")</f>
        <v/>
      </c>
      <c r="K34" s="29" t="str">
        <f ca="1">IFERROR("G-"&amp;MATCH(Datos!$J34&amp;":",KANBAN!G:G,0),"")</f>
        <v/>
      </c>
      <c r="L34" s="29" t="str">
        <f ca="1">IFERROR("O-"&amp;MATCH(Datos!$J34&amp;":",KANBAN!O:O,0),"")</f>
        <v/>
      </c>
      <c r="M34" s="29" t="str">
        <f>IFERROR("W-"&amp;MATCH(Datos!$J34&amp;":",KANBAN!W:W,0),"")</f>
        <v/>
      </c>
      <c r="N34" s="29" t="str">
        <f>IFERROR("AE-"&amp;MATCH(Datos!$J34&amp;":",KANBAN!AE:AE,0),"")</f>
        <v/>
      </c>
      <c r="O34" s="29" t="str">
        <f>IFERROR("AM-"&amp;MATCH(Datos!$J34&amp;":",KANBAN!AM:AM,0),"")</f>
        <v/>
      </c>
      <c r="P34" s="29" t="str">
        <f ca="1">Datos!$K34&amp;Datos!$L34&amp;Datos!$M34&amp;Datos!$N34&amp;Datos!$O34</f>
        <v/>
      </c>
      <c r="Q34" s="30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4" t="str" cm="1">
        <f t="array" aca="1" ref="I35" ca="1">HYPERLINK("["&amp;Archivo_Nombre&amp;"]KANBAN!"&amp;INDEX(Datos!$Q$2:$Q$100,ROW()-1),IF(TablaDatos[[#This Row],[Estado]]="","","Tarea "&amp;ROW()-1))</f>
        <v/>
      </c>
      <c r="J35" s="25" t="str">
        <f>IFERROR(IF(TablaDatos[[#This Row],[Estado]]="","","Tarea "&amp;ROW()-1),"")</f>
        <v/>
      </c>
      <c r="K35" s="26" t="str">
        <f ca="1">IFERROR("G-"&amp;MATCH(Datos!$J35&amp;":",KANBAN!G:G,0),"")</f>
        <v/>
      </c>
      <c r="L35" s="26" t="str">
        <f ca="1">IFERROR("O-"&amp;MATCH(Datos!$J35&amp;":",KANBAN!O:O,0),"")</f>
        <v/>
      </c>
      <c r="M35" s="26" t="str">
        <f>IFERROR("W-"&amp;MATCH(Datos!$J35&amp;":",KANBAN!W:W,0),"")</f>
        <v/>
      </c>
      <c r="N35" s="26" t="str">
        <f>IFERROR("AE-"&amp;MATCH(Datos!$J35&amp;":",KANBAN!AE:AE,0),"")</f>
        <v/>
      </c>
      <c r="O35" s="26" t="str">
        <f>IFERROR("AM-"&amp;MATCH(Datos!$J35&amp;":",KANBAN!AM:AM,0),"")</f>
        <v/>
      </c>
      <c r="P35" s="26" t="str">
        <f ca="1">Datos!$K35&amp;Datos!$L35&amp;Datos!$M35&amp;Datos!$N35&amp;Datos!$O35</f>
        <v/>
      </c>
      <c r="Q35" s="27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4" t="str" cm="1">
        <f t="array" aca="1" ref="I36" ca="1">HYPERLINK("["&amp;Archivo_Nombre&amp;"]KANBAN!"&amp;INDEX(Datos!$Q$2:$Q$100,ROW()-1),IF(TablaDatos[[#This Row],[Estado]]="","","Tarea "&amp;ROW()-1))</f>
        <v/>
      </c>
      <c r="J36" s="28" t="str">
        <f>IFERROR(IF(TablaDatos[[#This Row],[Estado]]="","","Tarea "&amp;ROW()-1),"")</f>
        <v/>
      </c>
      <c r="K36" s="29" t="str">
        <f ca="1">IFERROR("G-"&amp;MATCH(Datos!$J36&amp;":",KANBAN!G:G,0),"")</f>
        <v/>
      </c>
      <c r="L36" s="29" t="str">
        <f ca="1">IFERROR("O-"&amp;MATCH(Datos!$J36&amp;":",KANBAN!O:O,0),"")</f>
        <v/>
      </c>
      <c r="M36" s="29" t="str">
        <f>IFERROR("W-"&amp;MATCH(Datos!$J36&amp;":",KANBAN!W:W,0),"")</f>
        <v/>
      </c>
      <c r="N36" s="29" t="str">
        <f>IFERROR("AE-"&amp;MATCH(Datos!$J36&amp;":",KANBAN!AE:AE,0),"")</f>
        <v/>
      </c>
      <c r="O36" s="29" t="str">
        <f>IFERROR("AM-"&amp;MATCH(Datos!$J36&amp;":",KANBAN!AM:AM,0),"")</f>
        <v/>
      </c>
      <c r="P36" s="29" t="str">
        <f ca="1">Datos!$K36&amp;Datos!$L36&amp;Datos!$M36&amp;Datos!$N36&amp;Datos!$O36</f>
        <v/>
      </c>
      <c r="Q36" s="30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4" t="str" cm="1">
        <f t="array" aca="1" ref="I37" ca="1">HYPERLINK("["&amp;Archivo_Nombre&amp;"]KANBAN!"&amp;INDEX(Datos!$Q$2:$Q$100,ROW()-1),IF(TablaDatos[[#This Row],[Estado]]="","","Tarea "&amp;ROW()-1))</f>
        <v/>
      </c>
      <c r="J37" s="25" t="str">
        <f>IFERROR(IF(TablaDatos[[#This Row],[Estado]]="","","Tarea "&amp;ROW()-1),"")</f>
        <v/>
      </c>
      <c r="K37" s="26" t="str">
        <f ca="1">IFERROR("G-"&amp;MATCH(Datos!$J37&amp;":",KANBAN!G:G,0),"")</f>
        <v/>
      </c>
      <c r="L37" s="26" t="str">
        <f ca="1">IFERROR("O-"&amp;MATCH(Datos!$J37&amp;":",KANBAN!O:O,0),"")</f>
        <v/>
      </c>
      <c r="M37" s="26" t="str">
        <f>IFERROR("W-"&amp;MATCH(Datos!$J37&amp;":",KANBAN!W:W,0),"")</f>
        <v/>
      </c>
      <c r="N37" s="26" t="str">
        <f>IFERROR("AE-"&amp;MATCH(Datos!$J37&amp;":",KANBAN!AE:AE,0),"")</f>
        <v/>
      </c>
      <c r="O37" s="26" t="str">
        <f>IFERROR("AM-"&amp;MATCH(Datos!$J37&amp;":",KANBAN!AM:AM,0),"")</f>
        <v/>
      </c>
      <c r="P37" s="26" t="str">
        <f ca="1">Datos!$K37&amp;Datos!$L37&amp;Datos!$M37&amp;Datos!$N37&amp;Datos!$O37</f>
        <v/>
      </c>
      <c r="Q37" s="27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4" t="str" cm="1">
        <f t="array" aca="1" ref="I38" ca="1">HYPERLINK("["&amp;Archivo_Nombre&amp;"]KANBAN!"&amp;INDEX(Datos!$Q$2:$Q$100,ROW()-1),IF(TablaDatos[[#This Row],[Estado]]="","","Tarea "&amp;ROW()-1))</f>
        <v/>
      </c>
      <c r="J38" s="28" t="str">
        <f>IFERROR(IF(TablaDatos[[#This Row],[Estado]]="","","Tarea "&amp;ROW()-1),"")</f>
        <v/>
      </c>
      <c r="K38" s="29" t="str">
        <f ca="1">IFERROR("G-"&amp;MATCH(Datos!$J38&amp;":",KANBAN!G:G,0),"")</f>
        <v/>
      </c>
      <c r="L38" s="29" t="str">
        <f ca="1">IFERROR("O-"&amp;MATCH(Datos!$J38&amp;":",KANBAN!O:O,0),"")</f>
        <v/>
      </c>
      <c r="M38" s="29" t="str">
        <f>IFERROR("W-"&amp;MATCH(Datos!$J38&amp;":",KANBAN!W:W,0),"")</f>
        <v/>
      </c>
      <c r="N38" s="29" t="str">
        <f>IFERROR("AE-"&amp;MATCH(Datos!$J38&amp;":",KANBAN!AE:AE,0),"")</f>
        <v/>
      </c>
      <c r="O38" s="29" t="str">
        <f>IFERROR("AM-"&amp;MATCH(Datos!$J38&amp;":",KANBAN!AM:AM,0),"")</f>
        <v/>
      </c>
      <c r="P38" s="29" t="str">
        <f ca="1">Datos!$K38&amp;Datos!$L38&amp;Datos!$M38&amp;Datos!$N38&amp;Datos!$O38</f>
        <v/>
      </c>
      <c r="Q38" s="30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4" t="str" cm="1">
        <f t="array" aca="1" ref="I39" ca="1">HYPERLINK("["&amp;Archivo_Nombre&amp;"]KANBAN!"&amp;INDEX(Datos!$Q$2:$Q$100,ROW()-1),IF(TablaDatos[[#This Row],[Estado]]="","","Tarea "&amp;ROW()-1))</f>
        <v/>
      </c>
      <c r="J39" s="25" t="str">
        <f>IFERROR(IF(TablaDatos[[#This Row],[Estado]]="","","Tarea "&amp;ROW()-1),"")</f>
        <v/>
      </c>
      <c r="K39" s="26" t="str">
        <f ca="1">IFERROR("G-"&amp;MATCH(Datos!$J39&amp;":",KANBAN!G:G,0),"")</f>
        <v/>
      </c>
      <c r="L39" s="26" t="str">
        <f ca="1">IFERROR("O-"&amp;MATCH(Datos!$J39&amp;":",KANBAN!O:O,0),"")</f>
        <v/>
      </c>
      <c r="M39" s="26" t="str">
        <f>IFERROR("W-"&amp;MATCH(Datos!$J39&amp;":",KANBAN!W:W,0),"")</f>
        <v/>
      </c>
      <c r="N39" s="26" t="str">
        <f>IFERROR("AE-"&amp;MATCH(Datos!$J39&amp;":",KANBAN!AE:AE,0),"")</f>
        <v/>
      </c>
      <c r="O39" s="26" t="str">
        <f>IFERROR("AM-"&amp;MATCH(Datos!$J39&amp;":",KANBAN!AM:AM,0),"")</f>
        <v/>
      </c>
      <c r="P39" s="26" t="str">
        <f ca="1">Datos!$K39&amp;Datos!$L39&amp;Datos!$M39&amp;Datos!$N39&amp;Datos!$O39</f>
        <v/>
      </c>
      <c r="Q39" s="27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4" t="str" cm="1">
        <f t="array" aca="1" ref="I40" ca="1">HYPERLINK("["&amp;Archivo_Nombre&amp;"]KANBAN!"&amp;INDEX(Datos!$Q$2:$Q$100,ROW()-1),IF(TablaDatos[[#This Row],[Estado]]="","","Tarea "&amp;ROW()-1))</f>
        <v/>
      </c>
      <c r="J40" s="28" t="str">
        <f>IFERROR(IF(TablaDatos[[#This Row],[Estado]]="","","Tarea "&amp;ROW()-1),"")</f>
        <v/>
      </c>
      <c r="K40" s="29" t="str">
        <f ca="1">IFERROR("G-"&amp;MATCH(Datos!$J40&amp;":",KANBAN!G:G,0),"")</f>
        <v/>
      </c>
      <c r="L40" s="29" t="str">
        <f ca="1">IFERROR("O-"&amp;MATCH(Datos!$J40&amp;":",KANBAN!O:O,0),"")</f>
        <v/>
      </c>
      <c r="M40" s="29" t="str">
        <f>IFERROR("W-"&amp;MATCH(Datos!$J40&amp;":",KANBAN!W:W,0),"")</f>
        <v/>
      </c>
      <c r="N40" s="29" t="str">
        <f>IFERROR("AE-"&amp;MATCH(Datos!$J40&amp;":",KANBAN!AE:AE,0),"")</f>
        <v/>
      </c>
      <c r="O40" s="29" t="str">
        <f>IFERROR("AM-"&amp;MATCH(Datos!$J40&amp;":",KANBAN!AM:AM,0),"")</f>
        <v/>
      </c>
      <c r="P40" s="29" t="str">
        <f ca="1">Datos!$K40&amp;Datos!$L40&amp;Datos!$M40&amp;Datos!$N40&amp;Datos!$O40</f>
        <v/>
      </c>
      <c r="Q40" s="30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4" t="str" cm="1">
        <f t="array" aca="1" ref="I41" ca="1">HYPERLINK("["&amp;Archivo_Nombre&amp;"]KANBAN!"&amp;INDEX(Datos!$Q$2:$Q$100,ROW()-1),IF(TablaDatos[[#This Row],[Estado]]="","","Tarea "&amp;ROW()-1))</f>
        <v/>
      </c>
      <c r="J41" s="25" t="str">
        <f>IFERROR(IF(TablaDatos[[#This Row],[Estado]]="","","Tarea "&amp;ROW()-1),"")</f>
        <v/>
      </c>
      <c r="K41" s="26" t="str">
        <f ca="1">IFERROR("G-"&amp;MATCH(Datos!$J41&amp;":",KANBAN!G:G,0),"")</f>
        <v/>
      </c>
      <c r="L41" s="26" t="str">
        <f ca="1">IFERROR("O-"&amp;MATCH(Datos!$J41&amp;":",KANBAN!O:O,0),"")</f>
        <v/>
      </c>
      <c r="M41" s="26" t="str">
        <f>IFERROR("W-"&amp;MATCH(Datos!$J41&amp;":",KANBAN!W:W,0),"")</f>
        <v/>
      </c>
      <c r="N41" s="26" t="str">
        <f>IFERROR("AE-"&amp;MATCH(Datos!$J41&amp;":",KANBAN!AE:AE,0),"")</f>
        <v/>
      </c>
      <c r="O41" s="26" t="str">
        <f>IFERROR("AM-"&amp;MATCH(Datos!$J41&amp;":",KANBAN!AM:AM,0),"")</f>
        <v/>
      </c>
      <c r="P41" s="26" t="str">
        <f ca="1">Datos!$K41&amp;Datos!$L41&amp;Datos!$M41&amp;Datos!$N41&amp;Datos!$O41</f>
        <v/>
      </c>
      <c r="Q41" s="27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4" t="str" cm="1">
        <f t="array" aca="1" ref="I42" ca="1">HYPERLINK("["&amp;Archivo_Nombre&amp;"]KANBAN!"&amp;INDEX(Datos!$Q$2:$Q$100,ROW()-1),IF(TablaDatos[[#This Row],[Estado]]="","","Tarea "&amp;ROW()-1))</f>
        <v/>
      </c>
      <c r="J42" s="28" t="str">
        <f>IFERROR(IF(TablaDatos[[#This Row],[Estado]]="","","Tarea "&amp;ROW()-1),"")</f>
        <v/>
      </c>
      <c r="K42" s="29" t="str">
        <f ca="1">IFERROR("G-"&amp;MATCH(Datos!$J42&amp;":",KANBAN!G:G,0),"")</f>
        <v/>
      </c>
      <c r="L42" s="29" t="str">
        <f ca="1">IFERROR("O-"&amp;MATCH(Datos!$J42&amp;":",KANBAN!O:O,0),"")</f>
        <v/>
      </c>
      <c r="M42" s="29" t="str">
        <f>IFERROR("W-"&amp;MATCH(Datos!$J42&amp;":",KANBAN!W:W,0),"")</f>
        <v/>
      </c>
      <c r="N42" s="29" t="str">
        <f>IFERROR("AE-"&amp;MATCH(Datos!$J42&amp;":",KANBAN!AE:AE,0),"")</f>
        <v/>
      </c>
      <c r="O42" s="29" t="str">
        <f>IFERROR("AM-"&amp;MATCH(Datos!$J42&amp;":",KANBAN!AM:AM,0),"")</f>
        <v/>
      </c>
      <c r="P42" s="29" t="str">
        <f ca="1">Datos!$K42&amp;Datos!$L42&amp;Datos!$M42&amp;Datos!$N42&amp;Datos!$O42</f>
        <v/>
      </c>
      <c r="Q42" s="30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4" t="str" cm="1">
        <f t="array" aca="1" ref="I43" ca="1">HYPERLINK("["&amp;Archivo_Nombre&amp;"]KANBAN!"&amp;INDEX(Datos!$Q$2:$Q$100,ROW()-1),IF(TablaDatos[[#This Row],[Estado]]="","","Tarea "&amp;ROW()-1))</f>
        <v/>
      </c>
      <c r="J43" s="25" t="str">
        <f>IFERROR(IF(TablaDatos[[#This Row],[Estado]]="","","Tarea "&amp;ROW()-1),"")</f>
        <v/>
      </c>
      <c r="K43" s="26" t="str">
        <f ca="1">IFERROR("G-"&amp;MATCH(Datos!$J43&amp;":",KANBAN!G:G,0),"")</f>
        <v/>
      </c>
      <c r="L43" s="26" t="str">
        <f ca="1">IFERROR("O-"&amp;MATCH(Datos!$J43&amp;":",KANBAN!O:O,0),"")</f>
        <v/>
      </c>
      <c r="M43" s="26" t="str">
        <f>IFERROR("W-"&amp;MATCH(Datos!$J43&amp;":",KANBAN!W:W,0),"")</f>
        <v/>
      </c>
      <c r="N43" s="26" t="str">
        <f>IFERROR("AE-"&amp;MATCH(Datos!$J43&amp;":",KANBAN!AE:AE,0),"")</f>
        <v/>
      </c>
      <c r="O43" s="26" t="str">
        <f>IFERROR("AM-"&amp;MATCH(Datos!$J43&amp;":",KANBAN!AM:AM,0),"")</f>
        <v/>
      </c>
      <c r="P43" s="26" t="str">
        <f ca="1">Datos!$K43&amp;Datos!$L43&amp;Datos!$M43&amp;Datos!$N43&amp;Datos!$O43</f>
        <v/>
      </c>
      <c r="Q43" s="27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4" t="str" cm="1">
        <f t="array" aca="1" ref="I44" ca="1">HYPERLINK("["&amp;Archivo_Nombre&amp;"]KANBAN!"&amp;INDEX(Datos!$Q$2:$Q$100,ROW()-1),IF(TablaDatos[[#This Row],[Estado]]="","","Tarea "&amp;ROW()-1))</f>
        <v/>
      </c>
      <c r="J44" s="28" t="str">
        <f>IFERROR(IF(TablaDatos[[#This Row],[Estado]]="","","Tarea "&amp;ROW()-1),"")</f>
        <v/>
      </c>
      <c r="K44" s="29" t="str">
        <f ca="1">IFERROR("G-"&amp;MATCH(Datos!$J44&amp;":",KANBAN!G:G,0),"")</f>
        <v/>
      </c>
      <c r="L44" s="29" t="str">
        <f ca="1">IFERROR("O-"&amp;MATCH(Datos!$J44&amp;":",KANBAN!O:O,0),"")</f>
        <v/>
      </c>
      <c r="M44" s="29" t="str">
        <f>IFERROR("W-"&amp;MATCH(Datos!$J44&amp;":",KANBAN!W:W,0),"")</f>
        <v/>
      </c>
      <c r="N44" s="29" t="str">
        <f>IFERROR("AE-"&amp;MATCH(Datos!$J44&amp;":",KANBAN!AE:AE,0),"")</f>
        <v/>
      </c>
      <c r="O44" s="29" t="str">
        <f>IFERROR("AM-"&amp;MATCH(Datos!$J44&amp;":",KANBAN!AM:AM,0),"")</f>
        <v/>
      </c>
      <c r="P44" s="29" t="str">
        <f ca="1">Datos!$K44&amp;Datos!$L44&amp;Datos!$M44&amp;Datos!$N44&amp;Datos!$O44</f>
        <v/>
      </c>
      <c r="Q44" s="30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4" t="str" cm="1">
        <f t="array" aca="1" ref="I45" ca="1">HYPERLINK("["&amp;Archivo_Nombre&amp;"]KANBAN!"&amp;INDEX(Datos!$Q$2:$Q$100,ROW()-1),IF(TablaDatos[[#This Row],[Estado]]="","","Tarea "&amp;ROW()-1))</f>
        <v/>
      </c>
      <c r="J45" s="25" t="str">
        <f>IFERROR(IF(TablaDatos[[#This Row],[Estado]]="","","Tarea "&amp;ROW()-1),"")</f>
        <v/>
      </c>
      <c r="K45" s="26" t="str">
        <f ca="1">IFERROR("G-"&amp;MATCH(Datos!$J45&amp;":",KANBAN!G:G,0),"")</f>
        <v/>
      </c>
      <c r="L45" s="26" t="str">
        <f ca="1">IFERROR("O-"&amp;MATCH(Datos!$J45&amp;":",KANBAN!O:O,0),"")</f>
        <v/>
      </c>
      <c r="M45" s="26" t="str">
        <f>IFERROR("W-"&amp;MATCH(Datos!$J45&amp;":",KANBAN!W:W,0),"")</f>
        <v/>
      </c>
      <c r="N45" s="26" t="str">
        <f>IFERROR("AE-"&amp;MATCH(Datos!$J45&amp;":",KANBAN!AE:AE,0),"")</f>
        <v/>
      </c>
      <c r="O45" s="26" t="str">
        <f>IFERROR("AM-"&amp;MATCH(Datos!$J45&amp;":",KANBAN!AM:AM,0),"")</f>
        <v/>
      </c>
      <c r="P45" s="26" t="str">
        <f ca="1">Datos!$K45&amp;Datos!$L45&amp;Datos!$M45&amp;Datos!$N45&amp;Datos!$O45</f>
        <v/>
      </c>
      <c r="Q45" s="27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4" t="str" cm="1">
        <f t="array" aca="1" ref="I46" ca="1">HYPERLINK("["&amp;Archivo_Nombre&amp;"]KANBAN!"&amp;INDEX(Datos!$Q$2:$Q$100,ROW()-1),IF(TablaDatos[[#This Row],[Estado]]="","","Tarea "&amp;ROW()-1))</f>
        <v/>
      </c>
      <c r="J46" s="28" t="str">
        <f>IFERROR(IF(TablaDatos[[#This Row],[Estado]]="","","Tarea "&amp;ROW()-1),"")</f>
        <v/>
      </c>
      <c r="K46" s="29" t="str">
        <f ca="1">IFERROR("G-"&amp;MATCH(Datos!$J46&amp;":",KANBAN!G:G,0),"")</f>
        <v/>
      </c>
      <c r="L46" s="29" t="str">
        <f ca="1">IFERROR("O-"&amp;MATCH(Datos!$J46&amp;":",KANBAN!O:O,0),"")</f>
        <v/>
      </c>
      <c r="M46" s="29" t="str">
        <f>IFERROR("W-"&amp;MATCH(Datos!$J46&amp;":",KANBAN!W:W,0),"")</f>
        <v/>
      </c>
      <c r="N46" s="29" t="str">
        <f>IFERROR("AE-"&amp;MATCH(Datos!$J46&amp;":",KANBAN!AE:AE,0),"")</f>
        <v/>
      </c>
      <c r="O46" s="29" t="str">
        <f>IFERROR("AM-"&amp;MATCH(Datos!$J46&amp;":",KANBAN!AM:AM,0),"")</f>
        <v/>
      </c>
      <c r="P46" s="29" t="str">
        <f ca="1">Datos!$K46&amp;Datos!$L46&amp;Datos!$M46&amp;Datos!$N46&amp;Datos!$O46</f>
        <v/>
      </c>
      <c r="Q46" s="30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4" t="str" cm="1">
        <f t="array" aca="1" ref="I47" ca="1">HYPERLINK("["&amp;Archivo_Nombre&amp;"]KANBAN!"&amp;INDEX(Datos!$Q$2:$Q$100,ROW()-1),IF(TablaDatos[[#This Row],[Estado]]="","","Tarea "&amp;ROW()-1))</f>
        <v/>
      </c>
      <c r="J47" s="25" t="str">
        <f>IFERROR(IF(TablaDatos[[#This Row],[Estado]]="","","Tarea "&amp;ROW()-1),"")</f>
        <v/>
      </c>
      <c r="K47" s="26" t="str">
        <f ca="1">IFERROR("G-"&amp;MATCH(Datos!$J47&amp;":",KANBAN!G:G,0),"")</f>
        <v/>
      </c>
      <c r="L47" s="26" t="str">
        <f ca="1">IFERROR("O-"&amp;MATCH(Datos!$J47&amp;":",KANBAN!O:O,0),"")</f>
        <v/>
      </c>
      <c r="M47" s="26" t="str">
        <f>IFERROR("W-"&amp;MATCH(Datos!$J47&amp;":",KANBAN!W:W,0),"")</f>
        <v/>
      </c>
      <c r="N47" s="26" t="str">
        <f>IFERROR("AE-"&amp;MATCH(Datos!$J47&amp;":",KANBAN!AE:AE,0),"")</f>
        <v/>
      </c>
      <c r="O47" s="26" t="str">
        <f>IFERROR("AM-"&amp;MATCH(Datos!$J47&amp;":",KANBAN!AM:AM,0),"")</f>
        <v/>
      </c>
      <c r="P47" s="26" t="str">
        <f ca="1">Datos!$K47&amp;Datos!$L47&amp;Datos!$M47&amp;Datos!$N47&amp;Datos!$O47</f>
        <v/>
      </c>
      <c r="Q47" s="27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4" t="str" cm="1">
        <f t="array" aca="1" ref="I48" ca="1">HYPERLINK("["&amp;Archivo_Nombre&amp;"]KANBAN!"&amp;INDEX(Datos!$Q$2:$Q$100,ROW()-1),IF(TablaDatos[[#This Row],[Estado]]="","","Tarea "&amp;ROW()-1))</f>
        <v/>
      </c>
      <c r="J48" s="28" t="str">
        <f>IFERROR(IF(TablaDatos[[#This Row],[Estado]]="","","Tarea "&amp;ROW()-1),"")</f>
        <v/>
      </c>
      <c r="K48" s="29" t="str">
        <f ca="1">IFERROR("G-"&amp;MATCH(Datos!$J48&amp;":",KANBAN!G:G,0),"")</f>
        <v/>
      </c>
      <c r="L48" s="29" t="str">
        <f ca="1">IFERROR("O-"&amp;MATCH(Datos!$J48&amp;":",KANBAN!O:O,0),"")</f>
        <v/>
      </c>
      <c r="M48" s="29" t="str">
        <f>IFERROR("W-"&amp;MATCH(Datos!$J48&amp;":",KANBAN!W:W,0),"")</f>
        <v/>
      </c>
      <c r="N48" s="29" t="str">
        <f>IFERROR("AE-"&amp;MATCH(Datos!$J48&amp;":",KANBAN!AE:AE,0),"")</f>
        <v/>
      </c>
      <c r="O48" s="29" t="str">
        <f>IFERROR("AM-"&amp;MATCH(Datos!$J48&amp;":",KANBAN!AM:AM,0),"")</f>
        <v/>
      </c>
      <c r="P48" s="29" t="str">
        <f ca="1">Datos!$K48&amp;Datos!$L48&amp;Datos!$M48&amp;Datos!$N48&amp;Datos!$O48</f>
        <v/>
      </c>
      <c r="Q48" s="30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HYPERLINK("["&amp;Archivo_Nombre&amp;"]KANBAN!"&amp;INDEX(Datos!$Q$2:$Q$100,ROW()-1),IF(TablaDatos[[#This Row],[Estado]]="","","Tarea "&amp;ROW()-1))</f>
        <v/>
      </c>
      <c r="J49" s="25" t="str">
        <f>IFERROR(IF(TablaDatos[[#This Row],[Estado]]="","","Tarea "&amp;ROW()-1),"")</f>
        <v/>
      </c>
      <c r="K49" s="26" t="str">
        <f ca="1">IFERROR("G-"&amp;MATCH(Datos!$J49&amp;":",KANBAN!G:G,0),"")</f>
        <v/>
      </c>
      <c r="L49" s="26" t="str">
        <f ca="1">IFERROR("O-"&amp;MATCH(Datos!$J49&amp;":",KANBAN!O:O,0),"")</f>
        <v/>
      </c>
      <c r="M49" s="26" t="str">
        <f>IFERROR("W-"&amp;MATCH(Datos!$J49&amp;":",KANBAN!W:W,0),"")</f>
        <v/>
      </c>
      <c r="N49" s="26" t="str">
        <f>IFERROR("AE-"&amp;MATCH(Datos!$J49&amp;":",KANBAN!AE:AE,0),"")</f>
        <v/>
      </c>
      <c r="O49" s="26" t="str">
        <f>IFERROR("AM-"&amp;MATCH(Datos!$J49&amp;":",KANBAN!AM:AM,0),"")</f>
        <v/>
      </c>
      <c r="P49" s="26" t="str">
        <f ca="1">Datos!$K49&amp;Datos!$L49&amp;Datos!$M49&amp;Datos!$N49&amp;Datos!$O49</f>
        <v/>
      </c>
      <c r="Q49" s="27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HYPERLINK("["&amp;Archivo_Nombre&amp;"]KANBAN!"&amp;INDEX(Datos!$Q$2:$Q$100,ROW()-1),IF(TablaDatos[[#This Row],[Estado]]="","","Tarea "&amp;ROW()-1))</f>
        <v/>
      </c>
      <c r="J50" s="28" t="str">
        <f>IFERROR(IF(TablaDatos[[#This Row],[Estado]]="","","Tarea "&amp;ROW()-1),"")</f>
        <v/>
      </c>
      <c r="K50" s="29" t="str">
        <f ca="1">IFERROR("G-"&amp;MATCH(Datos!$J50&amp;":",KANBAN!G:G,0),"")</f>
        <v/>
      </c>
      <c r="L50" s="29" t="str">
        <f ca="1">IFERROR("O-"&amp;MATCH(Datos!$J50&amp;":",KANBAN!O:O,0),"")</f>
        <v/>
      </c>
      <c r="M50" s="29" t="str">
        <f>IFERROR("W-"&amp;MATCH(Datos!$J50&amp;":",KANBAN!W:W,0),"")</f>
        <v/>
      </c>
      <c r="N50" s="29" t="str">
        <f>IFERROR("AE-"&amp;MATCH(Datos!$J50&amp;":",KANBAN!AE:AE,0),"")</f>
        <v/>
      </c>
      <c r="O50" s="29" t="str">
        <f>IFERROR("AM-"&amp;MATCH(Datos!$J50&amp;":",KANBAN!AM:AM,0),"")</f>
        <v/>
      </c>
      <c r="P50" s="29" t="str">
        <f ca="1">Datos!$K50&amp;Datos!$L50&amp;Datos!$M50&amp;Datos!$N50&amp;Datos!$O50</f>
        <v/>
      </c>
      <c r="Q50" s="30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HYPERLINK("["&amp;Archivo_Nombre&amp;"]KANBAN!"&amp;INDEX(Datos!$Q$2:$Q$100,ROW()-1),IF(TablaDatos[[#This Row],[Estado]]="","","Tarea "&amp;ROW()-1))</f>
        <v/>
      </c>
      <c r="J51" s="25" t="str">
        <f>IFERROR(IF(TablaDatos[[#This Row],[Estado]]="","","Tarea "&amp;ROW()-1),"")</f>
        <v/>
      </c>
      <c r="K51" s="26" t="str">
        <f ca="1">IFERROR("G-"&amp;MATCH(Datos!$J51&amp;":",KANBAN!G:G,0),"")</f>
        <v/>
      </c>
      <c r="L51" s="26" t="str">
        <f ca="1">IFERROR("O-"&amp;MATCH(Datos!$J51&amp;":",KANBAN!O:O,0),"")</f>
        <v/>
      </c>
      <c r="M51" s="26" t="str">
        <f>IFERROR("W-"&amp;MATCH(Datos!$J51&amp;":",KANBAN!W:W,0),"")</f>
        <v/>
      </c>
      <c r="N51" s="26" t="str">
        <f>IFERROR("AE-"&amp;MATCH(Datos!$J51&amp;":",KANBAN!AE:AE,0),"")</f>
        <v/>
      </c>
      <c r="O51" s="26" t="str">
        <f>IFERROR("AM-"&amp;MATCH(Datos!$J51&amp;":",KANBAN!AM:AM,0),"")</f>
        <v/>
      </c>
      <c r="P51" s="26" t="str">
        <f ca="1">Datos!$K51&amp;Datos!$L51&amp;Datos!$M51&amp;Datos!$N51&amp;Datos!$O51</f>
        <v/>
      </c>
      <c r="Q51" s="27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6"/>
      <c r="J52" s="28" t="str">
        <f>IFERROR(IF(TablaDatos[[#This Row],[Estado]]="","","Tarea "&amp;ROW()-1),"")</f>
        <v/>
      </c>
      <c r="K52" s="29" t="str">
        <f ca="1">IFERROR("G-"&amp;MATCH(Datos!$J52&amp;":",KANBAN!G:G,0),"")</f>
        <v/>
      </c>
      <c r="L52" s="29" t="str">
        <f ca="1">IFERROR("O-"&amp;MATCH(Datos!$J52&amp;":",KANBAN!O:O,0),"")</f>
        <v/>
      </c>
      <c r="M52" s="29" t="str">
        <f>IFERROR("W-"&amp;MATCH(Datos!$J52&amp;":",KANBAN!W:W,0),"")</f>
        <v/>
      </c>
      <c r="N52" s="29" t="str">
        <f>IFERROR("AE-"&amp;MATCH(Datos!$J52&amp;":",KANBAN!AE:AE,0),"")</f>
        <v/>
      </c>
      <c r="O52" s="29" t="str">
        <f>IFERROR("AM-"&amp;MATCH(Datos!$J52&amp;":",KANBAN!AM:AM,0),"")</f>
        <v/>
      </c>
      <c r="P52" s="29" t="str">
        <f ca="1">Datos!$K52&amp;Datos!$L52&amp;Datos!$M52&amp;Datos!$N52&amp;Datos!$O52</f>
        <v/>
      </c>
      <c r="Q52" s="30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6"/>
      <c r="J53" s="25" t="str">
        <f>IFERROR(IF(TablaDatos[[#This Row],[Estado]]="","","Tarea "&amp;ROW()-1),"")</f>
        <v/>
      </c>
      <c r="K53" s="26" t="str">
        <f ca="1">IFERROR("G-"&amp;MATCH(Datos!$J53&amp;":",KANBAN!G:G,0),"")</f>
        <v/>
      </c>
      <c r="L53" s="26" t="str">
        <f ca="1">IFERROR("O-"&amp;MATCH(Datos!$J53&amp;":",KANBAN!O:O,0),"")</f>
        <v/>
      </c>
      <c r="M53" s="26" t="str">
        <f>IFERROR("W-"&amp;MATCH(Datos!$J53&amp;":",KANBAN!W:W,0),"")</f>
        <v/>
      </c>
      <c r="N53" s="26" t="str">
        <f>IFERROR("AE-"&amp;MATCH(Datos!$J53&amp;":",KANBAN!AE:AE,0),"")</f>
        <v/>
      </c>
      <c r="O53" s="26" t="str">
        <f>IFERROR("AM-"&amp;MATCH(Datos!$J53&amp;":",KANBAN!AM:AM,0),"")</f>
        <v/>
      </c>
      <c r="P53" s="26" t="str">
        <f ca="1">Datos!$K53&amp;Datos!$L53&amp;Datos!$M53&amp;Datos!$N53&amp;Datos!$O53</f>
        <v/>
      </c>
      <c r="Q53" s="27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6"/>
      <c r="J54" s="28" t="str">
        <f>IFERROR(IF(TablaDatos[[#This Row],[Estado]]="","","Tarea "&amp;ROW()-1),"")</f>
        <v/>
      </c>
      <c r="K54" s="29" t="str">
        <f ca="1">IFERROR("G-"&amp;MATCH(Datos!$J54&amp;":",KANBAN!G:G,0),"")</f>
        <v/>
      </c>
      <c r="L54" s="29" t="str">
        <f ca="1">IFERROR("O-"&amp;MATCH(Datos!$J54&amp;":",KANBAN!O:O,0),"")</f>
        <v/>
      </c>
      <c r="M54" s="29" t="str">
        <f>IFERROR("W-"&amp;MATCH(Datos!$J54&amp;":",KANBAN!W:W,0),"")</f>
        <v/>
      </c>
      <c r="N54" s="29" t="str">
        <f>IFERROR("AE-"&amp;MATCH(Datos!$J54&amp;":",KANBAN!AE:AE,0),"")</f>
        <v/>
      </c>
      <c r="O54" s="29" t="str">
        <f>IFERROR("AM-"&amp;MATCH(Datos!$J54&amp;":",KANBAN!AM:AM,0),"")</f>
        <v/>
      </c>
      <c r="P54" s="29" t="str">
        <f ca="1">Datos!$K54&amp;Datos!$L54&amp;Datos!$M54&amp;Datos!$N54&amp;Datos!$O54</f>
        <v/>
      </c>
      <c r="Q54" s="30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6"/>
      <c r="J55" s="25" t="str">
        <f>IFERROR(IF(TablaDatos[[#This Row],[Estado]]="","","Tarea "&amp;ROW()-1),"")</f>
        <v/>
      </c>
      <c r="K55" s="26" t="str">
        <f ca="1">IFERROR("G-"&amp;MATCH(Datos!$J55&amp;":",KANBAN!G:G,0),"")</f>
        <v/>
      </c>
      <c r="L55" s="26" t="str">
        <f ca="1">IFERROR("O-"&amp;MATCH(Datos!$J55&amp;":",KANBAN!O:O,0),"")</f>
        <v/>
      </c>
      <c r="M55" s="26" t="str">
        <f>IFERROR("W-"&amp;MATCH(Datos!$J55&amp;":",KANBAN!W:W,0),"")</f>
        <v/>
      </c>
      <c r="N55" s="26" t="str">
        <f>IFERROR("AE-"&amp;MATCH(Datos!$J55&amp;":",KANBAN!AE:AE,0),"")</f>
        <v/>
      </c>
      <c r="O55" s="26" t="str">
        <f>IFERROR("AM-"&amp;MATCH(Datos!$J55&amp;":",KANBAN!AM:AM,0),"")</f>
        <v/>
      </c>
      <c r="P55" s="26" t="str">
        <f ca="1">Datos!$K55&amp;Datos!$L55&amp;Datos!$M55&amp;Datos!$N55&amp;Datos!$O55</f>
        <v/>
      </c>
      <c r="Q55" s="27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6"/>
      <c r="J56" s="28" t="str">
        <f>IFERROR(IF(TablaDatos[[#This Row],[Estado]]="","","Tarea "&amp;ROW()-1),"")</f>
        <v/>
      </c>
      <c r="K56" s="29" t="str">
        <f ca="1">IFERROR("G-"&amp;MATCH(Datos!$J56&amp;":",KANBAN!G:G,0),"")</f>
        <v/>
      </c>
      <c r="L56" s="29" t="str">
        <f ca="1">IFERROR("O-"&amp;MATCH(Datos!$J56&amp;":",KANBAN!O:O,0),"")</f>
        <v/>
      </c>
      <c r="M56" s="29" t="str">
        <f>IFERROR("W-"&amp;MATCH(Datos!$J56&amp;":",KANBAN!W:W,0),"")</f>
        <v/>
      </c>
      <c r="N56" s="29" t="str">
        <f>IFERROR("AE-"&amp;MATCH(Datos!$J56&amp;":",KANBAN!AE:AE,0),"")</f>
        <v/>
      </c>
      <c r="O56" s="29" t="str">
        <f>IFERROR("AM-"&amp;MATCH(Datos!$J56&amp;":",KANBAN!AM:AM,0),"")</f>
        <v/>
      </c>
      <c r="P56" s="29" t="str">
        <f ca="1">Datos!$K56&amp;Datos!$L56&amp;Datos!$M56&amp;Datos!$N56&amp;Datos!$O56</f>
        <v/>
      </c>
      <c r="Q56" s="30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6"/>
      <c r="J57" s="25" t="str">
        <f>IFERROR(IF(TablaDatos[[#This Row],[Estado]]="","","Tarea "&amp;ROW()-1),"")</f>
        <v/>
      </c>
      <c r="K57" s="26" t="str">
        <f ca="1">IFERROR("G-"&amp;MATCH(Datos!$J57&amp;":",KANBAN!G:G,0),"")</f>
        <v/>
      </c>
      <c r="L57" s="26" t="str">
        <f ca="1">IFERROR("O-"&amp;MATCH(Datos!$J57&amp;":",KANBAN!O:O,0),"")</f>
        <v/>
      </c>
      <c r="M57" s="26" t="str">
        <f>IFERROR("W-"&amp;MATCH(Datos!$J57&amp;":",KANBAN!W:W,0),"")</f>
        <v/>
      </c>
      <c r="N57" s="26" t="str">
        <f>IFERROR("AE-"&amp;MATCH(Datos!$J57&amp;":",KANBAN!AE:AE,0),"")</f>
        <v/>
      </c>
      <c r="O57" s="26" t="str">
        <f>IFERROR("AM-"&amp;MATCH(Datos!$J57&amp;":",KANBAN!AM:AM,0),"")</f>
        <v/>
      </c>
      <c r="P57" s="26" t="str">
        <f ca="1">Datos!$K57&amp;Datos!$L57&amp;Datos!$M57&amp;Datos!$N57&amp;Datos!$O57</f>
        <v/>
      </c>
      <c r="Q57" s="27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6"/>
      <c r="J58" s="28" t="str">
        <f>IFERROR(IF(TablaDatos[[#This Row],[Estado]]="","","Tarea "&amp;ROW()-1),"")</f>
        <v/>
      </c>
      <c r="K58" s="29" t="str">
        <f ca="1">IFERROR("G-"&amp;MATCH(Datos!$J58&amp;":",KANBAN!G:G,0),"")</f>
        <v/>
      </c>
      <c r="L58" s="29" t="str">
        <f ca="1">IFERROR("O-"&amp;MATCH(Datos!$J58&amp;":",KANBAN!O:O,0),"")</f>
        <v/>
      </c>
      <c r="M58" s="29" t="str">
        <f>IFERROR("W-"&amp;MATCH(Datos!$J58&amp;":",KANBAN!W:W,0),"")</f>
        <v/>
      </c>
      <c r="N58" s="29" t="str">
        <f>IFERROR("AE-"&amp;MATCH(Datos!$J58&amp;":",KANBAN!AE:AE,0),"")</f>
        <v/>
      </c>
      <c r="O58" s="29" t="str">
        <f>IFERROR("AM-"&amp;MATCH(Datos!$J58&amp;":",KANBAN!AM:AM,0),"")</f>
        <v/>
      </c>
      <c r="P58" s="29" t="str">
        <f ca="1">Datos!$K58&amp;Datos!$L58&amp;Datos!$M58&amp;Datos!$N58&amp;Datos!$O58</f>
        <v/>
      </c>
      <c r="Q58" s="30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6"/>
      <c r="J59" s="25" t="str">
        <f>IFERROR(IF(TablaDatos[[#This Row],[Estado]]="","","Tarea "&amp;ROW()-1),"")</f>
        <v/>
      </c>
      <c r="K59" s="26" t="str">
        <f ca="1">IFERROR("G-"&amp;MATCH(Datos!$J59&amp;":",KANBAN!G:G,0),"")</f>
        <v/>
      </c>
      <c r="L59" s="26" t="str">
        <f ca="1">IFERROR("O-"&amp;MATCH(Datos!$J59&amp;":",KANBAN!O:O,0),"")</f>
        <v/>
      </c>
      <c r="M59" s="26" t="str">
        <f>IFERROR("W-"&amp;MATCH(Datos!$J59&amp;":",KANBAN!W:W,0),"")</f>
        <v/>
      </c>
      <c r="N59" s="26" t="str">
        <f>IFERROR("AE-"&amp;MATCH(Datos!$J59&amp;":",KANBAN!AE:AE,0),"")</f>
        <v/>
      </c>
      <c r="O59" s="26" t="str">
        <f>IFERROR("AM-"&amp;MATCH(Datos!$J59&amp;":",KANBAN!AM:AM,0),"")</f>
        <v/>
      </c>
      <c r="P59" s="26" t="str">
        <f ca="1">Datos!$K59&amp;Datos!$L59&amp;Datos!$M59&amp;Datos!$N59&amp;Datos!$O59</f>
        <v/>
      </c>
      <c r="Q59" s="27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6"/>
      <c r="J60" s="28" t="str">
        <f>IFERROR(IF(TablaDatos[[#This Row],[Estado]]="","","Tarea "&amp;ROW()-1),"")</f>
        <v/>
      </c>
      <c r="K60" s="29" t="str">
        <f ca="1">IFERROR("G-"&amp;MATCH(Datos!$J60&amp;":",KANBAN!G:G,0),"")</f>
        <v/>
      </c>
      <c r="L60" s="29" t="str">
        <f ca="1">IFERROR("O-"&amp;MATCH(Datos!$J60&amp;":",KANBAN!O:O,0),"")</f>
        <v/>
      </c>
      <c r="M60" s="29" t="str">
        <f>IFERROR("W-"&amp;MATCH(Datos!$J60&amp;":",KANBAN!W:W,0),"")</f>
        <v/>
      </c>
      <c r="N60" s="29" t="str">
        <f>IFERROR("AE-"&amp;MATCH(Datos!$J60&amp;":",KANBAN!AE:AE,0),"")</f>
        <v/>
      </c>
      <c r="O60" s="29" t="str">
        <f>IFERROR("AM-"&amp;MATCH(Datos!$J60&amp;":",KANBAN!AM:AM,0),"")</f>
        <v/>
      </c>
      <c r="P60" s="29" t="str">
        <f ca="1">Datos!$K60&amp;Datos!$L60&amp;Datos!$M60&amp;Datos!$N60&amp;Datos!$O60</f>
        <v/>
      </c>
      <c r="Q60" s="30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6"/>
      <c r="J61" s="25" t="str">
        <f>IFERROR(IF(TablaDatos[[#This Row],[Estado]]="","","Tarea "&amp;ROW()-1),"")</f>
        <v/>
      </c>
      <c r="K61" s="26" t="str">
        <f ca="1">IFERROR("G-"&amp;MATCH(Datos!$J61&amp;":",KANBAN!G:G,0),"")</f>
        <v/>
      </c>
      <c r="L61" s="26" t="str">
        <f ca="1">IFERROR("O-"&amp;MATCH(Datos!$J61&amp;":",KANBAN!O:O,0),"")</f>
        <v/>
      </c>
      <c r="M61" s="26" t="str">
        <f>IFERROR("W-"&amp;MATCH(Datos!$J61&amp;":",KANBAN!W:W,0),"")</f>
        <v/>
      </c>
      <c r="N61" s="26" t="str">
        <f>IFERROR("AE-"&amp;MATCH(Datos!$J61&amp;":",KANBAN!AE:AE,0),"")</f>
        <v/>
      </c>
      <c r="O61" s="26" t="str">
        <f>IFERROR("AM-"&amp;MATCH(Datos!$J61&amp;":",KANBAN!AM:AM,0),"")</f>
        <v/>
      </c>
      <c r="P61" s="26" t="str">
        <f ca="1">Datos!$K61&amp;Datos!$L61&amp;Datos!$M61&amp;Datos!$N61&amp;Datos!$O61</f>
        <v/>
      </c>
      <c r="Q61" s="27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6"/>
      <c r="J62" s="28" t="str">
        <f>IFERROR(IF(TablaDatos[[#This Row],[Estado]]="","","Tarea "&amp;ROW()-1),"")</f>
        <v/>
      </c>
      <c r="K62" s="29" t="str">
        <f ca="1">IFERROR("G-"&amp;MATCH(Datos!$J62&amp;":",KANBAN!G:G,0),"")</f>
        <v/>
      </c>
      <c r="L62" s="29" t="str">
        <f ca="1">IFERROR("O-"&amp;MATCH(Datos!$J62&amp;":",KANBAN!O:O,0),"")</f>
        <v/>
      </c>
      <c r="M62" s="29" t="str">
        <f>IFERROR("W-"&amp;MATCH(Datos!$J62&amp;":",KANBAN!W:W,0),"")</f>
        <v/>
      </c>
      <c r="N62" s="29" t="str">
        <f>IFERROR("AE-"&amp;MATCH(Datos!$J62&amp;":",KANBAN!AE:AE,0),"")</f>
        <v/>
      </c>
      <c r="O62" s="29" t="str">
        <f>IFERROR("AM-"&amp;MATCH(Datos!$J62&amp;":",KANBAN!AM:AM,0),"")</f>
        <v/>
      </c>
      <c r="P62" s="29" t="str">
        <f ca="1">Datos!$K62&amp;Datos!$L62&amp;Datos!$M62&amp;Datos!$N62&amp;Datos!$O62</f>
        <v/>
      </c>
      <c r="Q62" s="30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6"/>
      <c r="J63" s="25" t="str">
        <f>IFERROR(IF(TablaDatos[[#This Row],[Estado]]="","","Tarea "&amp;ROW()-1),"")</f>
        <v/>
      </c>
      <c r="K63" s="26" t="str">
        <f ca="1">IFERROR("G-"&amp;MATCH(Datos!$J63&amp;":",KANBAN!G:G,0),"")</f>
        <v/>
      </c>
      <c r="L63" s="26" t="str">
        <f ca="1">IFERROR("O-"&amp;MATCH(Datos!$J63&amp;":",KANBAN!O:O,0),"")</f>
        <v/>
      </c>
      <c r="M63" s="26" t="str">
        <f>IFERROR("W-"&amp;MATCH(Datos!$J63&amp;":",KANBAN!W:W,0),"")</f>
        <v/>
      </c>
      <c r="N63" s="26" t="str">
        <f>IFERROR("AE-"&amp;MATCH(Datos!$J63&amp;":",KANBAN!AE:AE,0),"")</f>
        <v/>
      </c>
      <c r="O63" s="26" t="str">
        <f>IFERROR("AM-"&amp;MATCH(Datos!$J63&amp;":",KANBAN!AM:AM,0),"")</f>
        <v/>
      </c>
      <c r="P63" s="26" t="str">
        <f ca="1">Datos!$K63&amp;Datos!$L63&amp;Datos!$M63&amp;Datos!$N63&amp;Datos!$O63</f>
        <v/>
      </c>
      <c r="Q63" s="27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6"/>
      <c r="J64" s="28" t="str">
        <f>IFERROR(IF(TablaDatos[[#This Row],[Estado]]="","","Tarea "&amp;ROW()-1),"")</f>
        <v/>
      </c>
      <c r="K64" s="29" t="str">
        <f ca="1">IFERROR("G-"&amp;MATCH(Datos!$J64&amp;":",KANBAN!G:G,0),"")</f>
        <v/>
      </c>
      <c r="L64" s="29" t="str">
        <f ca="1">IFERROR("O-"&amp;MATCH(Datos!$J64&amp;":",KANBAN!O:O,0),"")</f>
        <v/>
      </c>
      <c r="M64" s="29" t="str">
        <f>IFERROR("W-"&amp;MATCH(Datos!$J64&amp;":",KANBAN!W:W,0),"")</f>
        <v/>
      </c>
      <c r="N64" s="29" t="str">
        <f>IFERROR("AE-"&amp;MATCH(Datos!$J64&amp;":",KANBAN!AE:AE,0),"")</f>
        <v/>
      </c>
      <c r="O64" s="29" t="str">
        <f>IFERROR("AM-"&amp;MATCH(Datos!$J64&amp;":",KANBAN!AM:AM,0),"")</f>
        <v/>
      </c>
      <c r="P64" s="29" t="str">
        <f ca="1">Datos!$K64&amp;Datos!$L64&amp;Datos!$M64&amp;Datos!$N64&amp;Datos!$O64</f>
        <v/>
      </c>
      <c r="Q64" s="30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6"/>
      <c r="J65" s="25" t="str">
        <f>IFERROR(IF(TablaDatos[[#This Row],[Estado]]="","","Tarea "&amp;ROW()-1),"")</f>
        <v/>
      </c>
      <c r="K65" s="26" t="str">
        <f ca="1">IFERROR("G-"&amp;MATCH(Datos!$J65&amp;":",KANBAN!G:G,0),"")</f>
        <v/>
      </c>
      <c r="L65" s="26" t="str">
        <f ca="1">IFERROR("O-"&amp;MATCH(Datos!$J65&amp;":",KANBAN!O:O,0),"")</f>
        <v/>
      </c>
      <c r="M65" s="26" t="str">
        <f>IFERROR("W-"&amp;MATCH(Datos!$J65&amp;":",KANBAN!W:W,0),"")</f>
        <v/>
      </c>
      <c r="N65" s="26" t="str">
        <f>IFERROR("AE-"&amp;MATCH(Datos!$J65&amp;":",KANBAN!AE:AE,0),"")</f>
        <v/>
      </c>
      <c r="O65" s="26" t="str">
        <f>IFERROR("AM-"&amp;MATCH(Datos!$J65&amp;":",KANBAN!AM:AM,0),"")</f>
        <v/>
      </c>
      <c r="P65" s="26" t="str">
        <f ca="1">Datos!$K65&amp;Datos!$L65&amp;Datos!$M65&amp;Datos!$N65&amp;Datos!$O65</f>
        <v/>
      </c>
      <c r="Q65" s="27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6"/>
      <c r="J66" s="28" t="str">
        <f>IFERROR(IF(TablaDatos[[#This Row],[Estado]]="","","Tarea "&amp;ROW()-1),"")</f>
        <v/>
      </c>
      <c r="K66" s="29" t="str">
        <f ca="1">IFERROR("G-"&amp;MATCH(Datos!$J66&amp;":",KANBAN!G:G,0),"")</f>
        <v/>
      </c>
      <c r="L66" s="29" t="str">
        <f ca="1">IFERROR("O-"&amp;MATCH(Datos!$J66&amp;":",KANBAN!O:O,0),"")</f>
        <v/>
      </c>
      <c r="M66" s="29" t="str">
        <f>IFERROR("W-"&amp;MATCH(Datos!$J66&amp;":",KANBAN!W:W,0),"")</f>
        <v/>
      </c>
      <c r="N66" s="29" t="str">
        <f>IFERROR("AE-"&amp;MATCH(Datos!$J66&amp;":",KANBAN!AE:AE,0),"")</f>
        <v/>
      </c>
      <c r="O66" s="29" t="str">
        <f>IFERROR("AM-"&amp;MATCH(Datos!$J66&amp;":",KANBAN!AM:AM,0),"")</f>
        <v/>
      </c>
      <c r="P66" s="29" t="str">
        <f ca="1">Datos!$K66&amp;Datos!$L66&amp;Datos!$M66&amp;Datos!$N66&amp;Datos!$O66</f>
        <v/>
      </c>
      <c r="Q66" s="30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6"/>
      <c r="J67" s="25" t="str">
        <f>IFERROR(IF(TablaDatos[[#This Row],[Estado]]="","","Tarea "&amp;ROW()-1),"")</f>
        <v/>
      </c>
      <c r="K67" s="26" t="str">
        <f ca="1">IFERROR("G-"&amp;MATCH(Datos!$J67&amp;":",KANBAN!G:G,0),"")</f>
        <v/>
      </c>
      <c r="L67" s="26" t="str">
        <f ca="1">IFERROR("O-"&amp;MATCH(Datos!$J67&amp;":",KANBAN!O:O,0),"")</f>
        <v/>
      </c>
      <c r="M67" s="26" t="str">
        <f>IFERROR("W-"&amp;MATCH(Datos!$J67&amp;":",KANBAN!W:W,0),"")</f>
        <v/>
      </c>
      <c r="N67" s="26" t="str">
        <f>IFERROR("AE-"&amp;MATCH(Datos!$J67&amp;":",KANBAN!AE:AE,0),"")</f>
        <v/>
      </c>
      <c r="O67" s="26" t="str">
        <f>IFERROR("AM-"&amp;MATCH(Datos!$J67&amp;":",KANBAN!AM:AM,0),"")</f>
        <v/>
      </c>
      <c r="P67" s="26" t="str">
        <f ca="1">Datos!$K67&amp;Datos!$L67&amp;Datos!$M67&amp;Datos!$N67&amp;Datos!$O67</f>
        <v/>
      </c>
      <c r="Q67" s="27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6"/>
      <c r="J68" s="28" t="str">
        <f>IFERROR(IF(TablaDatos[[#This Row],[Estado]]="","","Tarea "&amp;ROW()-1),"")</f>
        <v/>
      </c>
      <c r="K68" s="29" t="str">
        <f ca="1">IFERROR("G-"&amp;MATCH(Datos!$J68&amp;":",KANBAN!G:G,0),"")</f>
        <v/>
      </c>
      <c r="L68" s="29" t="str">
        <f ca="1">IFERROR("O-"&amp;MATCH(Datos!$J68&amp;":",KANBAN!O:O,0),"")</f>
        <v/>
      </c>
      <c r="M68" s="29" t="str">
        <f>IFERROR("W-"&amp;MATCH(Datos!$J68&amp;":",KANBAN!W:W,0),"")</f>
        <v/>
      </c>
      <c r="N68" s="29" t="str">
        <f>IFERROR("AE-"&amp;MATCH(Datos!$J68&amp;":",KANBAN!AE:AE,0),"")</f>
        <v/>
      </c>
      <c r="O68" s="29" t="str">
        <f>IFERROR("AM-"&amp;MATCH(Datos!$J68&amp;":",KANBAN!AM:AM,0),"")</f>
        <v/>
      </c>
      <c r="P68" s="29" t="str">
        <f ca="1">Datos!$K68&amp;Datos!$L68&amp;Datos!$M68&amp;Datos!$N68&amp;Datos!$O68</f>
        <v/>
      </c>
      <c r="Q68" s="30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6"/>
      <c r="J69" s="25" t="str">
        <f>IFERROR(IF(TablaDatos[[#This Row],[Estado]]="","","Tarea "&amp;ROW()-1),"")</f>
        <v/>
      </c>
      <c r="K69" s="26" t="str">
        <f ca="1">IFERROR("G-"&amp;MATCH(Datos!$J69&amp;":",KANBAN!G:G,0),"")</f>
        <v/>
      </c>
      <c r="L69" s="26" t="str">
        <f ca="1">IFERROR("O-"&amp;MATCH(Datos!$J69&amp;":",KANBAN!O:O,0),"")</f>
        <v/>
      </c>
      <c r="M69" s="26" t="str">
        <f>IFERROR("W-"&amp;MATCH(Datos!$J69&amp;":",KANBAN!W:W,0),"")</f>
        <v/>
      </c>
      <c r="N69" s="26" t="str">
        <f>IFERROR("AE-"&amp;MATCH(Datos!$J69&amp;":",KANBAN!AE:AE,0),"")</f>
        <v/>
      </c>
      <c r="O69" s="26" t="str">
        <f>IFERROR("AM-"&amp;MATCH(Datos!$J69&amp;":",KANBAN!AM:AM,0),"")</f>
        <v/>
      </c>
      <c r="P69" s="26" t="str">
        <f ca="1">Datos!$K69&amp;Datos!$L69&amp;Datos!$M69&amp;Datos!$N69&amp;Datos!$O69</f>
        <v/>
      </c>
      <c r="Q69" s="27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6"/>
      <c r="J70" s="28" t="str">
        <f>IFERROR(IF(TablaDatos[[#This Row],[Estado]]="","","Tarea "&amp;ROW()-1),"")</f>
        <v/>
      </c>
      <c r="K70" s="29" t="str">
        <f ca="1">IFERROR("G-"&amp;MATCH(Datos!$J70&amp;":",KANBAN!G:G,0),"")</f>
        <v/>
      </c>
      <c r="L70" s="29" t="str">
        <f ca="1">IFERROR("O-"&amp;MATCH(Datos!$J70&amp;":",KANBAN!O:O,0),"")</f>
        <v/>
      </c>
      <c r="M70" s="29" t="str">
        <f>IFERROR("W-"&amp;MATCH(Datos!$J70&amp;":",KANBAN!W:W,0),"")</f>
        <v/>
      </c>
      <c r="N70" s="29" t="str">
        <f>IFERROR("AE-"&amp;MATCH(Datos!$J70&amp;":",KANBAN!AE:AE,0),"")</f>
        <v/>
      </c>
      <c r="O70" s="29" t="str">
        <f>IFERROR("AM-"&amp;MATCH(Datos!$J70&amp;":",KANBAN!AM:AM,0),"")</f>
        <v/>
      </c>
      <c r="P70" s="29" t="str">
        <f ca="1">Datos!$K70&amp;Datos!$L70&amp;Datos!$M70&amp;Datos!$N70&amp;Datos!$O70</f>
        <v/>
      </c>
      <c r="Q70" s="30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6"/>
      <c r="J71" s="25" t="str">
        <f>IFERROR(IF(TablaDatos[[#This Row],[Estado]]="","","Tarea "&amp;ROW()-1),"")</f>
        <v/>
      </c>
      <c r="K71" s="26" t="str">
        <f ca="1">IFERROR("G-"&amp;MATCH(Datos!$J71&amp;":",KANBAN!G:G,0),"")</f>
        <v/>
      </c>
      <c r="L71" s="26" t="str">
        <f ca="1">IFERROR("O-"&amp;MATCH(Datos!$J71&amp;":",KANBAN!O:O,0),"")</f>
        <v/>
      </c>
      <c r="M71" s="26" t="str">
        <f>IFERROR("W-"&amp;MATCH(Datos!$J71&amp;":",KANBAN!W:W,0),"")</f>
        <v/>
      </c>
      <c r="N71" s="26" t="str">
        <f>IFERROR("AE-"&amp;MATCH(Datos!$J71&amp;":",KANBAN!AE:AE,0),"")</f>
        <v/>
      </c>
      <c r="O71" s="26" t="str">
        <f>IFERROR("AM-"&amp;MATCH(Datos!$J71&amp;":",KANBAN!AM:AM,0),"")</f>
        <v/>
      </c>
      <c r="P71" s="26" t="str">
        <f ca="1">Datos!$K71&amp;Datos!$L71&amp;Datos!$M71&amp;Datos!$N71&amp;Datos!$O71</f>
        <v/>
      </c>
      <c r="Q71" s="27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6"/>
      <c r="J72" s="28" t="str">
        <f>IFERROR(IF(TablaDatos[[#This Row],[Estado]]="","","Tarea "&amp;ROW()-1),"")</f>
        <v/>
      </c>
      <c r="K72" s="29" t="str">
        <f ca="1">IFERROR("G-"&amp;MATCH(Datos!$J72&amp;":",KANBAN!G:G,0),"")</f>
        <v/>
      </c>
      <c r="L72" s="29" t="str">
        <f ca="1">IFERROR("O-"&amp;MATCH(Datos!$J72&amp;":",KANBAN!O:O,0),"")</f>
        <v/>
      </c>
      <c r="M72" s="29" t="str">
        <f>IFERROR("W-"&amp;MATCH(Datos!$J72&amp;":",KANBAN!W:W,0),"")</f>
        <v/>
      </c>
      <c r="N72" s="29" t="str">
        <f>IFERROR("AE-"&amp;MATCH(Datos!$J72&amp;":",KANBAN!AE:AE,0),"")</f>
        <v/>
      </c>
      <c r="O72" s="29" t="str">
        <f>IFERROR("AM-"&amp;MATCH(Datos!$J72&amp;":",KANBAN!AM:AM,0),"")</f>
        <v/>
      </c>
      <c r="P72" s="29" t="str">
        <f ca="1">Datos!$K72&amp;Datos!$L72&amp;Datos!$M72&amp;Datos!$N72&amp;Datos!$O72</f>
        <v/>
      </c>
      <c r="Q72" s="30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6"/>
      <c r="J73" s="25" t="str">
        <f>IFERROR(IF(TablaDatos[[#This Row],[Estado]]="","","Tarea "&amp;ROW()-1),"")</f>
        <v/>
      </c>
      <c r="K73" s="26" t="str">
        <f ca="1">IFERROR("G-"&amp;MATCH(Datos!$J73&amp;":",KANBAN!G:G,0),"")</f>
        <v/>
      </c>
      <c r="L73" s="26" t="str">
        <f ca="1">IFERROR("O-"&amp;MATCH(Datos!$J73&amp;":",KANBAN!O:O,0),"")</f>
        <v/>
      </c>
      <c r="M73" s="26" t="str">
        <f>IFERROR("W-"&amp;MATCH(Datos!$J73&amp;":",KANBAN!W:W,0),"")</f>
        <v/>
      </c>
      <c r="N73" s="26" t="str">
        <f>IFERROR("AE-"&amp;MATCH(Datos!$J73&amp;":",KANBAN!AE:AE,0),"")</f>
        <v/>
      </c>
      <c r="O73" s="26" t="str">
        <f>IFERROR("AM-"&amp;MATCH(Datos!$J73&amp;":",KANBAN!AM:AM,0),"")</f>
        <v/>
      </c>
      <c r="P73" s="26" t="str">
        <f ca="1">Datos!$K73&amp;Datos!$L73&amp;Datos!$M73&amp;Datos!$N73&amp;Datos!$O73</f>
        <v/>
      </c>
      <c r="Q73" s="27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6"/>
      <c r="J74" s="28" t="str">
        <f>IFERROR(IF(TablaDatos[[#This Row],[Estado]]="","","Tarea "&amp;ROW()-1),"")</f>
        <v/>
      </c>
      <c r="K74" s="29" t="str">
        <f ca="1">IFERROR("G-"&amp;MATCH(Datos!$J74&amp;":",KANBAN!G:G,0),"")</f>
        <v/>
      </c>
      <c r="L74" s="29" t="str">
        <f ca="1">IFERROR("O-"&amp;MATCH(Datos!$J74&amp;":",KANBAN!O:O,0),"")</f>
        <v/>
      </c>
      <c r="M74" s="29" t="str">
        <f>IFERROR("W-"&amp;MATCH(Datos!$J74&amp;":",KANBAN!W:W,0),"")</f>
        <v/>
      </c>
      <c r="N74" s="29" t="str">
        <f>IFERROR("AE-"&amp;MATCH(Datos!$J74&amp;":",KANBAN!AE:AE,0),"")</f>
        <v/>
      </c>
      <c r="O74" s="29" t="str">
        <f>IFERROR("AM-"&amp;MATCH(Datos!$J74&amp;":",KANBAN!AM:AM,0),"")</f>
        <v/>
      </c>
      <c r="P74" s="29" t="str">
        <f ca="1">Datos!$K74&amp;Datos!$L74&amp;Datos!$M74&amp;Datos!$N74&amp;Datos!$O74</f>
        <v/>
      </c>
      <c r="Q74" s="30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6"/>
      <c r="J75" s="25" t="str">
        <f>IFERROR(IF(TablaDatos[[#This Row],[Estado]]="","","Tarea "&amp;ROW()-1),"")</f>
        <v/>
      </c>
      <c r="K75" s="26" t="str">
        <f ca="1">IFERROR("G-"&amp;MATCH(Datos!$J75&amp;":",KANBAN!G:G,0),"")</f>
        <v/>
      </c>
      <c r="L75" s="26" t="str">
        <f ca="1">IFERROR("O-"&amp;MATCH(Datos!$J75&amp;":",KANBAN!O:O,0),"")</f>
        <v/>
      </c>
      <c r="M75" s="26" t="str">
        <f>IFERROR("W-"&amp;MATCH(Datos!$J75&amp;":",KANBAN!W:W,0),"")</f>
        <v/>
      </c>
      <c r="N75" s="26" t="str">
        <f>IFERROR("AE-"&amp;MATCH(Datos!$J75&amp;":",KANBAN!AE:AE,0),"")</f>
        <v/>
      </c>
      <c r="O75" s="26" t="str">
        <f>IFERROR("AM-"&amp;MATCH(Datos!$J75&amp;":",KANBAN!AM:AM,0),"")</f>
        <v/>
      </c>
      <c r="P75" s="26" t="str">
        <f ca="1">Datos!$K75&amp;Datos!$L75&amp;Datos!$M75&amp;Datos!$N75&amp;Datos!$O75</f>
        <v/>
      </c>
      <c r="Q75" s="27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6"/>
      <c r="J76" s="28" t="str">
        <f>IFERROR(IF(TablaDatos[[#This Row],[Estado]]="","","Tarea "&amp;ROW()-1),"")</f>
        <v/>
      </c>
      <c r="K76" s="29" t="str">
        <f ca="1">IFERROR("G-"&amp;MATCH(Datos!$J76&amp;":",KANBAN!G:G,0),"")</f>
        <v/>
      </c>
      <c r="L76" s="29" t="str">
        <f ca="1">IFERROR("O-"&amp;MATCH(Datos!$J76&amp;":",KANBAN!O:O,0),"")</f>
        <v/>
      </c>
      <c r="M76" s="29" t="str">
        <f>IFERROR("W-"&amp;MATCH(Datos!$J76&amp;":",KANBAN!W:W,0),"")</f>
        <v/>
      </c>
      <c r="N76" s="29" t="str">
        <f>IFERROR("AE-"&amp;MATCH(Datos!$J76&amp;":",KANBAN!AE:AE,0),"")</f>
        <v/>
      </c>
      <c r="O76" s="29" t="str">
        <f>IFERROR("AM-"&amp;MATCH(Datos!$J76&amp;":",KANBAN!AM:AM,0),"")</f>
        <v/>
      </c>
      <c r="P76" s="29" t="str">
        <f ca="1">Datos!$K76&amp;Datos!$L76&amp;Datos!$M76&amp;Datos!$N76&amp;Datos!$O76</f>
        <v/>
      </c>
      <c r="Q76" s="30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6"/>
      <c r="J77" s="25" t="str">
        <f>IFERROR(IF(TablaDatos[[#This Row],[Estado]]="","","Tarea "&amp;ROW()-1),"")</f>
        <v/>
      </c>
      <c r="K77" s="26" t="str">
        <f ca="1">IFERROR("G-"&amp;MATCH(Datos!$J77&amp;":",KANBAN!G:G,0),"")</f>
        <v/>
      </c>
      <c r="L77" s="26" t="str">
        <f ca="1">IFERROR("O-"&amp;MATCH(Datos!$J77&amp;":",KANBAN!O:O,0),"")</f>
        <v/>
      </c>
      <c r="M77" s="26" t="str">
        <f>IFERROR("W-"&amp;MATCH(Datos!$J77&amp;":",KANBAN!W:W,0),"")</f>
        <v/>
      </c>
      <c r="N77" s="26" t="str">
        <f>IFERROR("AE-"&amp;MATCH(Datos!$J77&amp;":",KANBAN!AE:AE,0),"")</f>
        <v/>
      </c>
      <c r="O77" s="26" t="str">
        <f>IFERROR("AM-"&amp;MATCH(Datos!$J77&amp;":",KANBAN!AM:AM,0),"")</f>
        <v/>
      </c>
      <c r="P77" s="26" t="str">
        <f ca="1">Datos!$K77&amp;Datos!$L77&amp;Datos!$M77&amp;Datos!$N77&amp;Datos!$O77</f>
        <v/>
      </c>
      <c r="Q77" s="27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6"/>
      <c r="J78" s="28" t="str">
        <f>IFERROR(IF(TablaDatos[[#This Row],[Estado]]="","","Tarea "&amp;ROW()-1),"")</f>
        <v/>
      </c>
      <c r="K78" s="29" t="str">
        <f ca="1">IFERROR("G-"&amp;MATCH(Datos!$J78&amp;":",KANBAN!G:G,0),"")</f>
        <v/>
      </c>
      <c r="L78" s="29" t="str">
        <f ca="1">IFERROR("O-"&amp;MATCH(Datos!$J78&amp;":",KANBAN!O:O,0),"")</f>
        <v/>
      </c>
      <c r="M78" s="29" t="str">
        <f>IFERROR("W-"&amp;MATCH(Datos!$J78&amp;":",KANBAN!W:W,0),"")</f>
        <v/>
      </c>
      <c r="N78" s="29" t="str">
        <f>IFERROR("AE-"&amp;MATCH(Datos!$J78&amp;":",KANBAN!AE:AE,0),"")</f>
        <v/>
      </c>
      <c r="O78" s="29" t="str">
        <f>IFERROR("AM-"&amp;MATCH(Datos!$J78&amp;":",KANBAN!AM:AM,0),"")</f>
        <v/>
      </c>
      <c r="P78" s="29" t="str">
        <f ca="1">Datos!$K78&amp;Datos!$L78&amp;Datos!$M78&amp;Datos!$N78&amp;Datos!$O78</f>
        <v/>
      </c>
      <c r="Q78" s="30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6"/>
      <c r="J79" s="25" t="str">
        <f>IFERROR(IF(TablaDatos[[#This Row],[Estado]]="","","Tarea "&amp;ROW()-1),"")</f>
        <v/>
      </c>
      <c r="K79" s="26" t="str">
        <f ca="1">IFERROR("G-"&amp;MATCH(Datos!$J79&amp;":",KANBAN!G:G,0),"")</f>
        <v/>
      </c>
      <c r="L79" s="26" t="str">
        <f ca="1">IFERROR("O-"&amp;MATCH(Datos!$J79&amp;":",KANBAN!O:O,0),"")</f>
        <v/>
      </c>
      <c r="M79" s="26" t="str">
        <f>IFERROR("W-"&amp;MATCH(Datos!$J79&amp;":",KANBAN!W:W,0),"")</f>
        <v/>
      </c>
      <c r="N79" s="26" t="str">
        <f>IFERROR("AE-"&amp;MATCH(Datos!$J79&amp;":",KANBAN!AE:AE,0),"")</f>
        <v/>
      </c>
      <c r="O79" s="26" t="str">
        <f>IFERROR("AM-"&amp;MATCH(Datos!$J79&amp;":",KANBAN!AM:AM,0),"")</f>
        <v/>
      </c>
      <c r="P79" s="26" t="str">
        <f ca="1">Datos!$K79&amp;Datos!$L79&amp;Datos!$M79&amp;Datos!$N79&amp;Datos!$O79</f>
        <v/>
      </c>
      <c r="Q79" s="27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6"/>
      <c r="J80" s="28" t="str">
        <f>IFERROR(IF(TablaDatos[[#This Row],[Estado]]="","","Tarea "&amp;ROW()-1),"")</f>
        <v/>
      </c>
      <c r="K80" s="29" t="str">
        <f ca="1">IFERROR("G-"&amp;MATCH(Datos!$J80&amp;":",KANBAN!G:G,0),"")</f>
        <v/>
      </c>
      <c r="L80" s="29" t="str">
        <f ca="1">IFERROR("O-"&amp;MATCH(Datos!$J80&amp;":",KANBAN!O:O,0),"")</f>
        <v/>
      </c>
      <c r="M80" s="29" t="str">
        <f>IFERROR("W-"&amp;MATCH(Datos!$J80&amp;":",KANBAN!W:W,0),"")</f>
        <v/>
      </c>
      <c r="N80" s="29" t="str">
        <f>IFERROR("AE-"&amp;MATCH(Datos!$J80&amp;":",KANBAN!AE:AE,0),"")</f>
        <v/>
      </c>
      <c r="O80" s="29" t="str">
        <f>IFERROR("AM-"&amp;MATCH(Datos!$J80&amp;":",KANBAN!AM:AM,0),"")</f>
        <v/>
      </c>
      <c r="P80" s="29" t="str">
        <f ca="1">Datos!$K80&amp;Datos!$L80&amp;Datos!$M80&amp;Datos!$N80&amp;Datos!$O80</f>
        <v/>
      </c>
      <c r="Q80" s="30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6"/>
      <c r="J81" s="25" t="str">
        <f>IFERROR(IF(TablaDatos[[#This Row],[Estado]]="","","Tarea "&amp;ROW()-1),"")</f>
        <v/>
      </c>
      <c r="K81" s="26" t="str">
        <f ca="1">IFERROR("G-"&amp;MATCH(Datos!$J81&amp;":",KANBAN!G:G,0),"")</f>
        <v/>
      </c>
      <c r="L81" s="26" t="str">
        <f ca="1">IFERROR("O-"&amp;MATCH(Datos!$J81&amp;":",KANBAN!O:O,0),"")</f>
        <v/>
      </c>
      <c r="M81" s="26" t="str">
        <f>IFERROR("W-"&amp;MATCH(Datos!$J81&amp;":",KANBAN!W:W,0),"")</f>
        <v/>
      </c>
      <c r="N81" s="26" t="str">
        <f>IFERROR("AE-"&amp;MATCH(Datos!$J81&amp;":",KANBAN!AE:AE,0),"")</f>
        <v/>
      </c>
      <c r="O81" s="26" t="str">
        <f>IFERROR("AM-"&amp;MATCH(Datos!$J81&amp;":",KANBAN!AM:AM,0),"")</f>
        <v/>
      </c>
      <c r="P81" s="26" t="str">
        <f ca="1">Datos!$K81&amp;Datos!$L81&amp;Datos!$M81&amp;Datos!$N81&amp;Datos!$O81</f>
        <v/>
      </c>
      <c r="Q81" s="27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6"/>
      <c r="J82" s="28" t="str">
        <f>IFERROR(IF(TablaDatos[[#This Row],[Estado]]="","","Tarea "&amp;ROW()-1),"")</f>
        <v/>
      </c>
      <c r="K82" s="29" t="str">
        <f ca="1">IFERROR("G-"&amp;MATCH(Datos!$J82&amp;":",KANBAN!G:G,0),"")</f>
        <v/>
      </c>
      <c r="L82" s="29" t="str">
        <f ca="1">IFERROR("O-"&amp;MATCH(Datos!$J82&amp;":",KANBAN!O:O,0),"")</f>
        <v/>
      </c>
      <c r="M82" s="29" t="str">
        <f>IFERROR("W-"&amp;MATCH(Datos!$J82&amp;":",KANBAN!W:W,0),"")</f>
        <v/>
      </c>
      <c r="N82" s="29" t="str">
        <f>IFERROR("AE-"&amp;MATCH(Datos!$J82&amp;":",KANBAN!AE:AE,0),"")</f>
        <v/>
      </c>
      <c r="O82" s="29" t="str">
        <f>IFERROR("AM-"&amp;MATCH(Datos!$J82&amp;":",KANBAN!AM:AM,0),"")</f>
        <v/>
      </c>
      <c r="P82" s="29" t="str">
        <f ca="1">Datos!$K82&amp;Datos!$L82&amp;Datos!$M82&amp;Datos!$N82&amp;Datos!$O82</f>
        <v/>
      </c>
      <c r="Q82" s="30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6"/>
      <c r="J83" s="25" t="str">
        <f>IFERROR(IF(TablaDatos[[#This Row],[Estado]]="","","Tarea "&amp;ROW()-1),"")</f>
        <v/>
      </c>
      <c r="K83" s="26" t="str">
        <f ca="1">IFERROR("G-"&amp;MATCH(Datos!$J83&amp;":",KANBAN!G:G,0),"")</f>
        <v/>
      </c>
      <c r="L83" s="26" t="str">
        <f ca="1">IFERROR("O-"&amp;MATCH(Datos!$J83&amp;":",KANBAN!O:O,0),"")</f>
        <v/>
      </c>
      <c r="M83" s="26" t="str">
        <f>IFERROR("W-"&amp;MATCH(Datos!$J83&amp;":",KANBAN!W:W,0),"")</f>
        <v/>
      </c>
      <c r="N83" s="26" t="str">
        <f>IFERROR("AE-"&amp;MATCH(Datos!$J83&amp;":",KANBAN!AE:AE,0),"")</f>
        <v/>
      </c>
      <c r="O83" s="26" t="str">
        <f>IFERROR("AM-"&amp;MATCH(Datos!$J83&amp;":",KANBAN!AM:AM,0),"")</f>
        <v/>
      </c>
      <c r="P83" s="26" t="str">
        <f ca="1">Datos!$K83&amp;Datos!$L83&amp;Datos!$M83&amp;Datos!$N83&amp;Datos!$O83</f>
        <v/>
      </c>
      <c r="Q83" s="27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6"/>
      <c r="J84" s="28" t="str">
        <f>IFERROR(IF(TablaDatos[[#This Row],[Estado]]="","","Tarea "&amp;ROW()-1),"")</f>
        <v/>
      </c>
      <c r="K84" s="29" t="str">
        <f ca="1">IFERROR("G-"&amp;MATCH(Datos!$J84&amp;":",KANBAN!G:G,0),"")</f>
        <v/>
      </c>
      <c r="L84" s="29" t="str">
        <f ca="1">IFERROR("O-"&amp;MATCH(Datos!$J84&amp;":",KANBAN!O:O,0),"")</f>
        <v/>
      </c>
      <c r="M84" s="29" t="str">
        <f>IFERROR("W-"&amp;MATCH(Datos!$J84&amp;":",KANBAN!W:W,0),"")</f>
        <v/>
      </c>
      <c r="N84" s="29" t="str">
        <f>IFERROR("AE-"&amp;MATCH(Datos!$J84&amp;":",KANBAN!AE:AE,0),"")</f>
        <v/>
      </c>
      <c r="O84" s="29" t="str">
        <f>IFERROR("AM-"&amp;MATCH(Datos!$J84&amp;":",KANBAN!AM:AM,0),"")</f>
        <v/>
      </c>
      <c r="P84" s="29" t="str">
        <f ca="1">Datos!$K84&amp;Datos!$L84&amp;Datos!$M84&amp;Datos!$N84&amp;Datos!$O84</f>
        <v/>
      </c>
      <c r="Q84" s="30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6"/>
      <c r="J85" s="25" t="str">
        <f>IFERROR(IF(TablaDatos[[#This Row],[Estado]]="","","Tarea "&amp;ROW()-1),"")</f>
        <v/>
      </c>
      <c r="K85" s="26" t="str">
        <f ca="1">IFERROR("G-"&amp;MATCH(Datos!$J85&amp;":",KANBAN!G:G,0),"")</f>
        <v/>
      </c>
      <c r="L85" s="26" t="str">
        <f ca="1">IFERROR("O-"&amp;MATCH(Datos!$J85&amp;":",KANBAN!O:O,0),"")</f>
        <v/>
      </c>
      <c r="M85" s="26" t="str">
        <f>IFERROR("W-"&amp;MATCH(Datos!$J85&amp;":",KANBAN!W:W,0),"")</f>
        <v/>
      </c>
      <c r="N85" s="26" t="str">
        <f>IFERROR("AE-"&amp;MATCH(Datos!$J85&amp;":",KANBAN!AE:AE,0),"")</f>
        <v/>
      </c>
      <c r="O85" s="26" t="str">
        <f>IFERROR("AM-"&amp;MATCH(Datos!$J85&amp;":",KANBAN!AM:AM,0),"")</f>
        <v/>
      </c>
      <c r="P85" s="26" t="str">
        <f ca="1">Datos!$K85&amp;Datos!$L85&amp;Datos!$M85&amp;Datos!$N85&amp;Datos!$O85</f>
        <v/>
      </c>
      <c r="Q85" s="27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6"/>
      <c r="J86" s="28" t="str">
        <f>IFERROR(IF(TablaDatos[[#This Row],[Estado]]="","","Tarea "&amp;ROW()-1),"")</f>
        <v/>
      </c>
      <c r="K86" s="29" t="str">
        <f ca="1">IFERROR("G-"&amp;MATCH(Datos!$J86&amp;":",KANBAN!G:G,0),"")</f>
        <v/>
      </c>
      <c r="L86" s="29" t="str">
        <f ca="1">IFERROR("O-"&amp;MATCH(Datos!$J86&amp;":",KANBAN!O:O,0),"")</f>
        <v/>
      </c>
      <c r="M86" s="29" t="str">
        <f>IFERROR("W-"&amp;MATCH(Datos!$J86&amp;":",KANBAN!W:W,0),"")</f>
        <v/>
      </c>
      <c r="N86" s="29" t="str">
        <f>IFERROR("AE-"&amp;MATCH(Datos!$J86&amp;":",KANBAN!AE:AE,0),"")</f>
        <v/>
      </c>
      <c r="O86" s="29" t="str">
        <f>IFERROR("AM-"&amp;MATCH(Datos!$J86&amp;":",KANBAN!AM:AM,0),"")</f>
        <v/>
      </c>
      <c r="P86" s="29" t="str">
        <f ca="1">Datos!$K86&amp;Datos!$L86&amp;Datos!$M86&amp;Datos!$N86&amp;Datos!$O86</f>
        <v/>
      </c>
      <c r="Q86" s="30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6"/>
      <c r="J87" s="25" t="str">
        <f>IFERROR(IF(TablaDatos[[#This Row],[Estado]]="","","Tarea "&amp;ROW()-1),"")</f>
        <v/>
      </c>
      <c r="K87" s="26" t="str">
        <f ca="1">IFERROR("G-"&amp;MATCH(Datos!$J87&amp;":",KANBAN!G:G,0),"")</f>
        <v/>
      </c>
      <c r="L87" s="26" t="str">
        <f ca="1">IFERROR("O-"&amp;MATCH(Datos!$J87&amp;":",KANBAN!O:O,0),"")</f>
        <v/>
      </c>
      <c r="M87" s="26" t="str">
        <f>IFERROR("W-"&amp;MATCH(Datos!$J87&amp;":",KANBAN!W:W,0),"")</f>
        <v/>
      </c>
      <c r="N87" s="26" t="str">
        <f>IFERROR("AE-"&amp;MATCH(Datos!$J87&amp;":",KANBAN!AE:AE,0),"")</f>
        <v/>
      </c>
      <c r="O87" s="26" t="str">
        <f>IFERROR("AM-"&amp;MATCH(Datos!$J87&amp;":",KANBAN!AM:AM,0),"")</f>
        <v/>
      </c>
      <c r="P87" s="26" t="str">
        <f ca="1">Datos!$K87&amp;Datos!$L87&amp;Datos!$M87&amp;Datos!$N87&amp;Datos!$O87</f>
        <v/>
      </c>
      <c r="Q87" s="27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6"/>
      <c r="J88" s="28" t="str">
        <f>IFERROR(IF(TablaDatos[[#This Row],[Estado]]="","","Tarea "&amp;ROW()-1),"")</f>
        <v/>
      </c>
      <c r="K88" s="29" t="str">
        <f ca="1">IFERROR("G-"&amp;MATCH(Datos!$J88&amp;":",KANBAN!G:G,0),"")</f>
        <v/>
      </c>
      <c r="L88" s="29" t="str">
        <f ca="1">IFERROR("O-"&amp;MATCH(Datos!$J88&amp;":",KANBAN!O:O,0),"")</f>
        <v/>
      </c>
      <c r="M88" s="29" t="str">
        <f>IFERROR("W-"&amp;MATCH(Datos!$J88&amp;":",KANBAN!W:W,0),"")</f>
        <v/>
      </c>
      <c r="N88" s="29" t="str">
        <f>IFERROR("AE-"&amp;MATCH(Datos!$J88&amp;":",KANBAN!AE:AE,0),"")</f>
        <v/>
      </c>
      <c r="O88" s="29" t="str">
        <f>IFERROR("AM-"&amp;MATCH(Datos!$J88&amp;":",KANBAN!AM:AM,0),"")</f>
        <v/>
      </c>
      <c r="P88" s="29" t="str">
        <f ca="1">Datos!$K88&amp;Datos!$L88&amp;Datos!$M88&amp;Datos!$N88&amp;Datos!$O88</f>
        <v/>
      </c>
      <c r="Q88" s="30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6"/>
      <c r="J89" s="25" t="str">
        <f>IFERROR(IF(TablaDatos[[#This Row],[Estado]]="","","Tarea "&amp;ROW()-1),"")</f>
        <v/>
      </c>
      <c r="K89" s="26" t="str">
        <f ca="1">IFERROR("G-"&amp;MATCH(Datos!$J89&amp;":",KANBAN!G:G,0),"")</f>
        <v/>
      </c>
      <c r="L89" s="26" t="str">
        <f ca="1">IFERROR("O-"&amp;MATCH(Datos!$J89&amp;":",KANBAN!O:O,0),"")</f>
        <v/>
      </c>
      <c r="M89" s="26" t="str">
        <f>IFERROR("W-"&amp;MATCH(Datos!$J89&amp;":",KANBAN!W:W,0),"")</f>
        <v/>
      </c>
      <c r="N89" s="26" t="str">
        <f>IFERROR("AE-"&amp;MATCH(Datos!$J89&amp;":",KANBAN!AE:AE,0),"")</f>
        <v/>
      </c>
      <c r="O89" s="26" t="str">
        <f>IFERROR("AM-"&amp;MATCH(Datos!$J89&amp;":",KANBAN!AM:AM,0),"")</f>
        <v/>
      </c>
      <c r="P89" s="26" t="str">
        <f ca="1">Datos!$K89&amp;Datos!$L89&amp;Datos!$M89&amp;Datos!$N89&amp;Datos!$O89</f>
        <v/>
      </c>
      <c r="Q89" s="27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6"/>
      <c r="J90" s="28" t="str">
        <f>IFERROR(IF(TablaDatos[[#This Row],[Estado]]="","","Tarea "&amp;ROW()-1),"")</f>
        <v/>
      </c>
      <c r="K90" s="29" t="str">
        <f ca="1">IFERROR("G-"&amp;MATCH(Datos!$J90&amp;":",KANBAN!G:G,0),"")</f>
        <v/>
      </c>
      <c r="L90" s="29" t="str">
        <f ca="1">IFERROR("O-"&amp;MATCH(Datos!$J90&amp;":",KANBAN!O:O,0),"")</f>
        <v/>
      </c>
      <c r="M90" s="29" t="str">
        <f>IFERROR("W-"&amp;MATCH(Datos!$J90&amp;":",KANBAN!W:W,0),"")</f>
        <v/>
      </c>
      <c r="N90" s="29" t="str">
        <f>IFERROR("AE-"&amp;MATCH(Datos!$J90&amp;":",KANBAN!AE:AE,0),"")</f>
        <v/>
      </c>
      <c r="O90" s="29" t="str">
        <f>IFERROR("AM-"&amp;MATCH(Datos!$J90&amp;":",KANBAN!AM:AM,0),"")</f>
        <v/>
      </c>
      <c r="P90" s="29" t="str">
        <f ca="1">Datos!$K90&amp;Datos!$L90&amp;Datos!$M90&amp;Datos!$N90&amp;Datos!$O90</f>
        <v/>
      </c>
      <c r="Q90" s="30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6"/>
      <c r="J91" s="25" t="str">
        <f>IFERROR(IF(TablaDatos[[#This Row],[Estado]]="","","Tarea "&amp;ROW()-1),"")</f>
        <v/>
      </c>
      <c r="K91" s="26" t="str">
        <f ca="1">IFERROR("G-"&amp;MATCH(Datos!$J91&amp;":",KANBAN!G:G,0),"")</f>
        <v/>
      </c>
      <c r="L91" s="26" t="str">
        <f ca="1">IFERROR("O-"&amp;MATCH(Datos!$J91&amp;":",KANBAN!O:O,0),"")</f>
        <v/>
      </c>
      <c r="M91" s="26" t="str">
        <f>IFERROR("W-"&amp;MATCH(Datos!$J91&amp;":",KANBAN!W:W,0),"")</f>
        <v/>
      </c>
      <c r="N91" s="26" t="str">
        <f>IFERROR("AE-"&amp;MATCH(Datos!$J91&amp;":",KANBAN!AE:AE,0),"")</f>
        <v/>
      </c>
      <c r="O91" s="26" t="str">
        <f>IFERROR("AM-"&amp;MATCH(Datos!$J91&amp;":",KANBAN!AM:AM,0),"")</f>
        <v/>
      </c>
      <c r="P91" s="26" t="str">
        <f ca="1">Datos!$K91&amp;Datos!$L91&amp;Datos!$M91&amp;Datos!$N91&amp;Datos!$O91</f>
        <v/>
      </c>
      <c r="Q91" s="27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6"/>
      <c r="J92" s="28" t="str">
        <f>IFERROR(IF(TablaDatos[[#This Row],[Estado]]="","","Tarea "&amp;ROW()-1),"")</f>
        <v/>
      </c>
      <c r="K92" s="29" t="str">
        <f ca="1">IFERROR("G-"&amp;MATCH(Datos!$J92&amp;":",KANBAN!G:G,0),"")</f>
        <v/>
      </c>
      <c r="L92" s="29" t="str">
        <f ca="1">IFERROR("O-"&amp;MATCH(Datos!$J92&amp;":",KANBAN!O:O,0),"")</f>
        <v/>
      </c>
      <c r="M92" s="29" t="str">
        <f>IFERROR("W-"&amp;MATCH(Datos!$J92&amp;":",KANBAN!W:W,0),"")</f>
        <v/>
      </c>
      <c r="N92" s="29" t="str">
        <f>IFERROR("AE-"&amp;MATCH(Datos!$J92&amp;":",KANBAN!AE:AE,0),"")</f>
        <v/>
      </c>
      <c r="O92" s="29" t="str">
        <f>IFERROR("AM-"&amp;MATCH(Datos!$J92&amp;":",KANBAN!AM:AM,0),"")</f>
        <v/>
      </c>
      <c r="P92" s="29" t="str">
        <f ca="1">Datos!$K92&amp;Datos!$L92&amp;Datos!$M92&amp;Datos!$N92&amp;Datos!$O92</f>
        <v/>
      </c>
      <c r="Q92" s="30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6"/>
      <c r="J93" s="25" t="str">
        <f>IFERROR(IF(TablaDatos[[#This Row],[Estado]]="","","Tarea "&amp;ROW()-1),"")</f>
        <v/>
      </c>
      <c r="K93" s="26" t="str">
        <f ca="1">IFERROR("G-"&amp;MATCH(Datos!$J93&amp;":",KANBAN!G:G,0),"")</f>
        <v/>
      </c>
      <c r="L93" s="26" t="str">
        <f ca="1">IFERROR("O-"&amp;MATCH(Datos!$J93&amp;":",KANBAN!O:O,0),"")</f>
        <v/>
      </c>
      <c r="M93" s="26" t="str">
        <f>IFERROR("W-"&amp;MATCH(Datos!$J93&amp;":",KANBAN!W:W,0),"")</f>
        <v/>
      </c>
      <c r="N93" s="26" t="str">
        <f>IFERROR("AE-"&amp;MATCH(Datos!$J93&amp;":",KANBAN!AE:AE,0),"")</f>
        <v/>
      </c>
      <c r="O93" s="26" t="str">
        <f>IFERROR("AM-"&amp;MATCH(Datos!$J93&amp;":",KANBAN!AM:AM,0),"")</f>
        <v/>
      </c>
      <c r="P93" s="26" t="str">
        <f ca="1">Datos!$K93&amp;Datos!$L93&amp;Datos!$M93&amp;Datos!$N93&amp;Datos!$O93</f>
        <v/>
      </c>
      <c r="Q93" s="27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6"/>
      <c r="J94" s="28" t="str">
        <f>IFERROR(IF(TablaDatos[[#This Row],[Estado]]="","","Tarea "&amp;ROW()-1),"")</f>
        <v/>
      </c>
      <c r="K94" s="29" t="str">
        <f ca="1">IFERROR("G-"&amp;MATCH(Datos!$J94&amp;":",KANBAN!G:G,0),"")</f>
        <v/>
      </c>
      <c r="L94" s="29" t="str">
        <f ca="1">IFERROR("O-"&amp;MATCH(Datos!$J94&amp;":",KANBAN!O:O,0),"")</f>
        <v/>
      </c>
      <c r="M94" s="29" t="str">
        <f>IFERROR("W-"&amp;MATCH(Datos!$J94&amp;":",KANBAN!W:W,0),"")</f>
        <v/>
      </c>
      <c r="N94" s="29" t="str">
        <f>IFERROR("AE-"&amp;MATCH(Datos!$J94&amp;":",KANBAN!AE:AE,0),"")</f>
        <v/>
      </c>
      <c r="O94" s="29" t="str">
        <f>IFERROR("AM-"&amp;MATCH(Datos!$J94&amp;":",KANBAN!AM:AM,0),"")</f>
        <v/>
      </c>
      <c r="P94" s="29" t="str">
        <f ca="1">Datos!$K94&amp;Datos!$L94&amp;Datos!$M94&amp;Datos!$N94&amp;Datos!$O94</f>
        <v/>
      </c>
      <c r="Q94" s="30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6"/>
      <c r="J95" s="25" t="str">
        <f>IFERROR(IF(TablaDatos[[#This Row],[Estado]]="","","Tarea "&amp;ROW()-1),"")</f>
        <v/>
      </c>
      <c r="K95" s="26" t="str">
        <f ca="1">IFERROR("G-"&amp;MATCH(Datos!$J95&amp;":",KANBAN!G:G,0),"")</f>
        <v/>
      </c>
      <c r="L95" s="26" t="str">
        <f ca="1">IFERROR("O-"&amp;MATCH(Datos!$J95&amp;":",KANBAN!O:O,0),"")</f>
        <v/>
      </c>
      <c r="M95" s="26" t="str">
        <f>IFERROR("W-"&amp;MATCH(Datos!$J95&amp;":",KANBAN!W:W,0),"")</f>
        <v/>
      </c>
      <c r="N95" s="26" t="str">
        <f>IFERROR("AE-"&amp;MATCH(Datos!$J95&amp;":",KANBAN!AE:AE,0),"")</f>
        <v/>
      </c>
      <c r="O95" s="26" t="str">
        <f>IFERROR("AM-"&amp;MATCH(Datos!$J95&amp;":",KANBAN!AM:AM,0),"")</f>
        <v/>
      </c>
      <c r="P95" s="26" t="str">
        <f ca="1">Datos!$K95&amp;Datos!$L95&amp;Datos!$M95&amp;Datos!$N95&amp;Datos!$O95</f>
        <v/>
      </c>
      <c r="Q95" s="27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6"/>
      <c r="J96" s="28" t="str">
        <f>IFERROR(IF(TablaDatos[[#This Row],[Estado]]="","","Tarea "&amp;ROW()-1),"")</f>
        <v/>
      </c>
      <c r="K96" s="29" t="str">
        <f ca="1">IFERROR("G-"&amp;MATCH(Datos!$J96&amp;":",KANBAN!G:G,0),"")</f>
        <v/>
      </c>
      <c r="L96" s="29" t="str">
        <f ca="1">IFERROR("O-"&amp;MATCH(Datos!$J96&amp;":",KANBAN!O:O,0),"")</f>
        <v/>
      </c>
      <c r="M96" s="29" t="str">
        <f>IFERROR("W-"&amp;MATCH(Datos!$J96&amp;":",KANBAN!W:W,0),"")</f>
        <v/>
      </c>
      <c r="N96" s="29" t="str">
        <f>IFERROR("AE-"&amp;MATCH(Datos!$J96&amp;":",KANBAN!AE:AE,0),"")</f>
        <v/>
      </c>
      <c r="O96" s="29" t="str">
        <f>IFERROR("AM-"&amp;MATCH(Datos!$J96&amp;":",KANBAN!AM:AM,0),"")</f>
        <v/>
      </c>
      <c r="P96" s="29" t="str">
        <f ca="1">Datos!$K96&amp;Datos!$L96&amp;Datos!$M96&amp;Datos!$N96&amp;Datos!$O96</f>
        <v/>
      </c>
      <c r="Q96" s="30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6"/>
      <c r="J97" s="25" t="str">
        <f>IFERROR(IF(TablaDatos[[#This Row],[Estado]]="","","Tarea "&amp;ROW()-1),"")</f>
        <v/>
      </c>
      <c r="K97" s="26" t="str">
        <f ca="1">IFERROR("G-"&amp;MATCH(Datos!$J97&amp;":",KANBAN!G:G,0),"")</f>
        <v/>
      </c>
      <c r="L97" s="26" t="str">
        <f ca="1">IFERROR("O-"&amp;MATCH(Datos!$J97&amp;":",KANBAN!O:O,0),"")</f>
        <v/>
      </c>
      <c r="M97" s="26" t="str">
        <f>IFERROR("W-"&amp;MATCH(Datos!$J97&amp;":",KANBAN!W:W,0),"")</f>
        <v/>
      </c>
      <c r="N97" s="26" t="str">
        <f>IFERROR("AE-"&amp;MATCH(Datos!$J97&amp;":",KANBAN!AE:AE,0),"")</f>
        <v/>
      </c>
      <c r="O97" s="26" t="str">
        <f>IFERROR("AM-"&amp;MATCH(Datos!$J97&amp;":",KANBAN!AM:AM,0),"")</f>
        <v/>
      </c>
      <c r="P97" s="26" t="str">
        <f ca="1">Datos!$K97&amp;Datos!$L97&amp;Datos!$M97&amp;Datos!$N97&amp;Datos!$O97</f>
        <v/>
      </c>
      <c r="Q97" s="27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6"/>
      <c r="J98" s="28" t="str">
        <f>IFERROR(IF(TablaDatos[[#This Row],[Estado]]="","","Tarea "&amp;ROW()-1),"")</f>
        <v/>
      </c>
      <c r="K98" s="29" t="str">
        <f ca="1">IFERROR("G-"&amp;MATCH(Datos!$J98&amp;":",KANBAN!G:G,0),"")</f>
        <v/>
      </c>
      <c r="L98" s="29" t="str">
        <f ca="1">IFERROR("O-"&amp;MATCH(Datos!$J98&amp;":",KANBAN!O:O,0),"")</f>
        <v/>
      </c>
      <c r="M98" s="29" t="str">
        <f>IFERROR("W-"&amp;MATCH(Datos!$J98&amp;":",KANBAN!W:W,0),"")</f>
        <v/>
      </c>
      <c r="N98" s="29" t="str">
        <f>IFERROR("AE-"&amp;MATCH(Datos!$J98&amp;":",KANBAN!AE:AE,0),"")</f>
        <v/>
      </c>
      <c r="O98" s="29" t="str">
        <f>IFERROR("AM-"&amp;MATCH(Datos!$J98&amp;":",KANBAN!AM:AM,0),"")</f>
        <v/>
      </c>
      <c r="P98" s="29" t="str">
        <f ca="1">Datos!$K98&amp;Datos!$L98&amp;Datos!$M98&amp;Datos!$N98&amp;Datos!$O98</f>
        <v/>
      </c>
      <c r="Q98" s="30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6"/>
      <c r="J99" s="25" t="str">
        <f>IFERROR(IF(TablaDatos[[#This Row],[Estado]]="","","Tarea "&amp;ROW()-1),"")</f>
        <v/>
      </c>
      <c r="K99" s="26" t="str">
        <f ca="1">IFERROR("G-"&amp;MATCH(Datos!$J99&amp;":",KANBAN!G:G,0),"")</f>
        <v/>
      </c>
      <c r="L99" s="26" t="str">
        <f ca="1">IFERROR("O-"&amp;MATCH(Datos!$J99&amp;":",KANBAN!O:O,0),"")</f>
        <v/>
      </c>
      <c r="M99" s="26" t="str">
        <f>IFERROR("W-"&amp;MATCH(Datos!$J99&amp;":",KANBAN!W:W,0),"")</f>
        <v/>
      </c>
      <c r="N99" s="26" t="str">
        <f>IFERROR("AE-"&amp;MATCH(Datos!$J99&amp;":",KANBAN!AE:AE,0),"")</f>
        <v/>
      </c>
      <c r="O99" s="26" t="str">
        <f>IFERROR("AM-"&amp;MATCH(Datos!$J99&amp;":",KANBAN!AM:AM,0),"")</f>
        <v/>
      </c>
      <c r="P99" s="26" t="str">
        <f ca="1">Datos!$K99&amp;Datos!$L99&amp;Datos!$M99&amp;Datos!$N99&amp;Datos!$O99</f>
        <v/>
      </c>
      <c r="Q99" s="27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6"/>
      <c r="J100" s="28" t="str">
        <f>IFERROR(IF(TablaDatos[[#This Row],[Estado]]="","","Tarea "&amp;ROW()-1),"")</f>
        <v/>
      </c>
      <c r="K100" s="29" t="str">
        <f ca="1">IFERROR("G-"&amp;MATCH(Datos!$J100&amp;":",KANBAN!G:G,0),"")</f>
        <v/>
      </c>
      <c r="L100" s="29" t="str">
        <f ca="1">IFERROR("O-"&amp;MATCH(Datos!$J100&amp;":",KANBAN!O:O,0),"")</f>
        <v/>
      </c>
      <c r="M100" s="29" t="str">
        <f>IFERROR("W-"&amp;MATCH(Datos!$J100&amp;":",KANBAN!W:W,0),"")</f>
        <v/>
      </c>
      <c r="N100" s="29" t="str">
        <f>IFERROR("AE-"&amp;MATCH(Datos!$J100&amp;":",KANBAN!AE:AE,0),"")</f>
        <v/>
      </c>
      <c r="O100" s="29" t="str">
        <f>IFERROR("AM-"&amp;MATCH(Datos!$J100&amp;":",KANBAN!AM:AM,0),"")</f>
        <v/>
      </c>
      <c r="P100" s="29" t="str">
        <f ca="1">Datos!$K100&amp;Datos!$L100&amp;Datos!$M100&amp;Datos!$N100&amp;Datos!$O100</f>
        <v/>
      </c>
      <c r="Q100" s="30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x14ac:dyDescent="0.25"/>
  </sheetData>
  <sheetProtection autoFilter="0"/>
  <phoneticPr fontId="2" type="noConversion"/>
  <dataValidations count="3">
    <dataValidation type="list" allowBlank="1" showInputMessage="1" showErrorMessage="1" sqref="A2:A5 A7:A10 A12:A51" xr:uid="{00000000-0002-0000-0100-000000000000}">
      <formula1>ListaEstados</formula1>
    </dataValidation>
    <dataValidation type="list" allowBlank="1" showInputMessage="1" showErrorMessage="1" sqref="B2:B5 B7:B10 B12:B51" xr:uid="{00000000-0002-0000-0100-000001000000}">
      <formula1>ListaCriticidad</formula1>
    </dataValidation>
    <dataValidation type="list" allowBlank="1" showInputMessage="1" showErrorMessage="1" sqref="H2:H5 H7:H10 H12:H5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D14" sqref="D14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5" t="s">
        <v>20</v>
      </c>
      <c r="C2" s="42" t="s">
        <v>30</v>
      </c>
      <c r="D2" s="42"/>
      <c r="E2" s="42"/>
      <c r="F2" s="42"/>
      <c r="G2" s="38"/>
    </row>
    <row r="3" spans="2:7" ht="18.75" x14ac:dyDescent="0.25">
      <c r="B3" s="36" t="s">
        <v>21</v>
      </c>
      <c r="C3" s="41" t="s">
        <v>28</v>
      </c>
      <c r="D3" s="41"/>
      <c r="E3" s="41"/>
      <c r="F3" s="41"/>
      <c r="G3" s="38"/>
    </row>
    <row r="4" spans="2:7" x14ac:dyDescent="0.25">
      <c r="B4" s="36" t="s">
        <v>22</v>
      </c>
      <c r="C4" s="43" t="s">
        <v>23</v>
      </c>
      <c r="D4" s="43"/>
      <c r="E4" s="43"/>
      <c r="F4" s="43"/>
      <c r="G4" s="39"/>
    </row>
    <row r="5" spans="2:7" x14ac:dyDescent="0.25">
      <c r="B5" s="36"/>
      <c r="C5" s="37"/>
      <c r="D5" s="37"/>
      <c r="E5" s="37"/>
      <c r="F5" s="37"/>
      <c r="G5" s="37"/>
    </row>
    <row r="6" spans="2:7" x14ac:dyDescent="0.25"/>
    <row r="7" spans="2:7" x14ac:dyDescent="0.25">
      <c r="B7" s="2" t="s">
        <v>24</v>
      </c>
      <c r="D7" s="18" t="s">
        <v>6</v>
      </c>
      <c r="F7" s="2" t="s">
        <v>25</v>
      </c>
    </row>
    <row r="8" spans="2:7" x14ac:dyDescent="0.25">
      <c r="B8" s="2" t="s">
        <v>0</v>
      </c>
      <c r="D8" s="19" t="s">
        <v>19</v>
      </c>
      <c r="F8" s="6" t="s">
        <v>28</v>
      </c>
    </row>
    <row r="9" spans="2:7" x14ac:dyDescent="0.25">
      <c r="B9" s="2" t="s">
        <v>1</v>
      </c>
      <c r="D9" s="20" t="s">
        <v>17</v>
      </c>
      <c r="F9" s="6" t="s">
        <v>32</v>
      </c>
    </row>
    <row r="10" spans="2:7" x14ac:dyDescent="0.25">
      <c r="B10" s="2" t="s">
        <v>2</v>
      </c>
      <c r="D10" s="21" t="s">
        <v>18</v>
      </c>
      <c r="F10" s="6" t="s">
        <v>29</v>
      </c>
    </row>
    <row r="11" spans="2:7" x14ac:dyDescent="0.25">
      <c r="B11" s="2" t="s">
        <v>3</v>
      </c>
      <c r="F11" s="6"/>
    </row>
    <row r="12" spans="2:7" x14ac:dyDescent="0.25">
      <c r="B12" s="2" t="s">
        <v>31</v>
      </c>
      <c r="F12" s="6"/>
    </row>
    <row r="13" spans="2:7" x14ac:dyDescent="0.25">
      <c r="B13" s="2" t="s">
        <v>35</v>
      </c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26</v>
      </c>
      <c r="F16" s="6"/>
    </row>
    <row r="17" spans="2:6" ht="15.75" thickBot="1" x14ac:dyDescent="0.3">
      <c r="B17" s="31" t="s">
        <v>33</v>
      </c>
      <c r="C17" s="32"/>
      <c r="D17" s="33"/>
      <c r="F17" s="6"/>
    </row>
    <row r="18" spans="2:6" x14ac:dyDescent="0.25">
      <c r="B18" s="2" t="s">
        <v>27</v>
      </c>
      <c r="F18" s="6"/>
    </row>
    <row r="19" spans="2:6" x14ac:dyDescent="0.25">
      <c r="F19" s="6"/>
    </row>
    <row r="20" spans="2:6" x14ac:dyDescent="0.25">
      <c r="F20" s="6"/>
    </row>
    <row r="21" spans="2:6" x14ac:dyDescent="0.25">
      <c r="F21" s="6"/>
    </row>
    <row r="22" spans="2:6" x14ac:dyDescent="0.25"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Fiorella Piriz Sapio</cp:lastModifiedBy>
  <cp:revision>0</cp:revision>
  <dcterms:created xsi:type="dcterms:W3CDTF">2022-12-26T11:27:14Z</dcterms:created>
  <dcterms:modified xsi:type="dcterms:W3CDTF">2023-08-12T15:48:25Z</dcterms:modified>
  <cp:category/>
  <cp:contentStatus/>
</cp:coreProperties>
</file>